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7C33A862-9B81-41E6-9829-4738A64F4298}" xr6:coauthVersionLast="47" xr6:coauthVersionMax="47" xr10:uidLastSave="{00000000-0000-0000-0000-000000000000}"/>
  <bookViews>
    <workbookView xWindow="-120" yWindow="-120" windowWidth="29040" windowHeight="15720" xr2:uid="{12FEA85C-6524-4532-BAF5-CE5BD6EA00AA}"/>
  </bookViews>
  <sheets>
    <sheet name="INVENTARIO" sheetId="1" r:id="rId1"/>
    <sheet name="Hoja2" sheetId="2" r:id="rId2"/>
  </sheets>
  <definedNames>
    <definedName name="_xlchart.v1.0" hidden="1">INVENTARIO!$F$1</definedName>
    <definedName name="_xlchart.v1.1" hidden="1">INVENTARIO!$F$2:$F$31</definedName>
    <definedName name="_xlchart.v1.2" hidden="1">INVENTARIO!$F$1</definedName>
    <definedName name="_xlchart.v1.3" hidden="1">INVENTARIO!$F$2:$F$31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10" i="1"/>
  <c r="B3" i="1"/>
  <c r="B4" i="1"/>
  <c r="B2" i="1"/>
  <c r="B14" i="1"/>
  <c r="B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5" i="1"/>
  <c r="B6" i="1"/>
  <c r="B7" i="1"/>
  <c r="B8" i="1"/>
  <c r="B9" i="1"/>
  <c r="B11" i="1"/>
  <c r="B13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F17" i="1" l="1"/>
  <c r="F10" i="1"/>
  <c r="F24" i="1"/>
  <c r="F8" i="1"/>
  <c r="F23" i="1"/>
  <c r="F7" i="1"/>
  <c r="F18" i="1"/>
  <c r="F5" i="1"/>
  <c r="F22" i="1"/>
  <c r="F21" i="1"/>
  <c r="F26" i="1"/>
  <c r="F6" i="1"/>
  <c r="F3" i="1"/>
  <c r="F20" i="1"/>
  <c r="F4" i="1"/>
  <c r="F2" i="1"/>
  <c r="F16" i="1"/>
  <c r="F14" i="1"/>
  <c r="F31" i="1"/>
  <c r="F12" i="1"/>
  <c r="F19" i="1"/>
  <c r="F15" i="1"/>
  <c r="F30" i="1"/>
  <c r="F29" i="1"/>
  <c r="F28" i="1"/>
  <c r="F13" i="1"/>
  <c r="F9" i="1"/>
  <c r="F11" i="1"/>
  <c r="F25" i="1"/>
  <c r="F27" i="1"/>
</calcChain>
</file>

<file path=xl/sharedStrings.xml><?xml version="1.0" encoding="utf-8"?>
<sst xmlns="http://schemas.openxmlformats.org/spreadsheetml/2006/main" count="9" uniqueCount="9">
  <si>
    <t>Dias</t>
  </si>
  <si>
    <t>Tiempo de entrega</t>
  </si>
  <si>
    <t>Cantidad de Pedido</t>
  </si>
  <si>
    <t>Demanda Diaria</t>
  </si>
  <si>
    <t>Inventario Inicial</t>
  </si>
  <si>
    <t>Inventario Final</t>
  </si>
  <si>
    <t>Etiquetas de fila</t>
  </si>
  <si>
    <t>Suma de Inventario Inicial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</si>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</sst>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INVENTARIO!$F$2:$F$31</c:f>
              <c:numCache>
                <c:formatCode>General</c:formatCode>
                <c:ptCount val="30"/>
                <c:pt idx="0">
                  <c:v>177</c:v>
                </c:pt>
                <c:pt idx="1">
                  <c:v>49</c:v>
                </c:pt>
                <c:pt idx="2">
                  <c:v>194</c:v>
                </c:pt>
                <c:pt idx="3">
                  <c:v>196</c:v>
                </c:pt>
                <c:pt idx="4">
                  <c:v>111</c:v>
                </c:pt>
                <c:pt idx="5">
                  <c:v>44</c:v>
                </c:pt>
                <c:pt idx="6">
                  <c:v>149</c:v>
                </c:pt>
                <c:pt idx="7">
                  <c:v>122</c:v>
                </c:pt>
                <c:pt idx="8">
                  <c:v>108</c:v>
                </c:pt>
                <c:pt idx="9">
                  <c:v>-48</c:v>
                </c:pt>
                <c:pt idx="10">
                  <c:v>109</c:v>
                </c:pt>
                <c:pt idx="11">
                  <c:v>-9</c:v>
                </c:pt>
                <c:pt idx="12">
                  <c:v>169</c:v>
                </c:pt>
                <c:pt idx="13">
                  <c:v>50</c:v>
                </c:pt>
                <c:pt idx="14">
                  <c:v>-94</c:v>
                </c:pt>
                <c:pt idx="15">
                  <c:v>40</c:v>
                </c:pt>
                <c:pt idx="16">
                  <c:v>48</c:v>
                </c:pt>
                <c:pt idx="17">
                  <c:v>-16</c:v>
                </c:pt>
                <c:pt idx="18">
                  <c:v>-41</c:v>
                </c:pt>
                <c:pt idx="19">
                  <c:v>93</c:v>
                </c:pt>
                <c:pt idx="20">
                  <c:v>131</c:v>
                </c:pt>
                <c:pt idx="21">
                  <c:v>208</c:v>
                </c:pt>
                <c:pt idx="22">
                  <c:v>7</c:v>
                </c:pt>
                <c:pt idx="23">
                  <c:v>-17</c:v>
                </c:pt>
                <c:pt idx="24">
                  <c:v>73</c:v>
                </c:pt>
                <c:pt idx="25">
                  <c:v>208</c:v>
                </c:pt>
                <c:pt idx="26">
                  <c:v>130</c:v>
                </c:pt>
                <c:pt idx="27">
                  <c:v>-36</c:v>
                </c:pt>
                <c:pt idx="28">
                  <c:v>11</c:v>
                </c:pt>
                <c:pt idx="29">
                  <c:v>134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INVENTARIO!$F$1</c15:sqref>
                        </c15:formulaRef>
                      </c:ext>
                    </c:extLst>
                    <c:strCache>
                      <c:ptCount val="1"/>
                      <c:pt idx="0">
                        <c:v>Inventario Final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4BE-425A-A476-4DC4B625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5576"/>
        <c:axId val="613770976"/>
      </c:lineChart>
      <c:catAx>
        <c:axId val="61376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13770976"/>
        <c:crosses val="autoZero"/>
        <c:auto val="1"/>
        <c:lblAlgn val="ctr"/>
        <c:lblOffset val="100"/>
        <c:noMultiLvlLbl val="0"/>
      </c:catAx>
      <c:valAx>
        <c:axId val="6137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1376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138112</xdr:rowOff>
    </xdr:from>
    <xdr:to>
      <xdr:col>14</xdr:col>
      <xdr:colOff>333374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9808B1-2695-8D66-6844-A3C1A0EC1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346.604382175923" createdVersion="8" refreshedVersion="8" minRefreshableVersion="3" recordCount="30" xr:uid="{52F7CDE5-0FB6-4FF9-83AD-C50F26573951}">
  <cacheSource type="worksheet">
    <worksheetSource ref="A1:F31" sheet="INVENTARIO"/>
  </cacheSource>
  <cacheFields count="6">
    <cacheField name="Dias" numFmtId="0">
      <sharedItems containsSemiMixedTypes="0" containsString="0" containsNumber="1" containsInteger="1" minValue="1" maxValue="30"/>
    </cacheField>
    <cacheField name="Inventario Inicial" numFmtId="0">
      <sharedItems containsSemiMixedTypes="0" containsString="0" containsNumber="1" containsInteger="1" minValue="7" maxValue="200"/>
    </cacheField>
    <cacheField name="Tiempo de entrega" numFmtId="0">
      <sharedItems containsSemiMixedTypes="0" containsString="0" containsNumber="1" containsInteger="1" minValue="3" maxValue="5" count="3">
        <n v="3"/>
        <n v="4"/>
        <n v="5"/>
      </sharedItems>
    </cacheField>
    <cacheField name="Cantidad de Pedido" numFmtId="0">
      <sharedItems containsSemiMixedTypes="0" containsString="0" containsNumber="1" containsInteger="1" minValue="61" maxValue="110"/>
    </cacheField>
    <cacheField name="Demanda Diaria" numFmtId="0">
      <sharedItems containsSemiMixedTypes="0" containsString="0" containsNumber="1" containsInteger="1" minValue="6" maxValue="195"/>
    </cacheField>
    <cacheField name="Inventario Final" numFmtId="0">
      <sharedItems containsSemiMixedTypes="0" containsString="0" containsNumber="1" containsInteger="1" minValue="-69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58"/>
    <x v="0"/>
    <n v="110"/>
    <n v="46"/>
    <n v="122"/>
  </r>
  <r>
    <n v="2"/>
    <n v="199"/>
    <x v="1"/>
    <n v="61"/>
    <n v="135"/>
    <n v="125"/>
  </r>
  <r>
    <n v="3"/>
    <n v="131"/>
    <x v="0"/>
    <n v="62"/>
    <n v="109"/>
    <n v="84"/>
  </r>
  <r>
    <n v="4"/>
    <n v="193"/>
    <x v="0"/>
    <n v="63"/>
    <n v="6"/>
    <n v="250"/>
  </r>
  <r>
    <n v="5"/>
    <n v="187"/>
    <x v="1"/>
    <n v="64"/>
    <n v="143"/>
    <n v="108"/>
  </r>
  <r>
    <n v="6"/>
    <n v="29"/>
    <x v="1"/>
    <n v="65"/>
    <n v="129"/>
    <n v="-35"/>
  </r>
  <r>
    <n v="7"/>
    <n v="95"/>
    <x v="2"/>
    <n v="66"/>
    <n v="194"/>
    <n v="-33"/>
  </r>
  <r>
    <n v="8"/>
    <n v="90"/>
    <x v="0"/>
    <n v="67"/>
    <n v="81"/>
    <n v="76"/>
  </r>
  <r>
    <n v="9"/>
    <n v="173"/>
    <x v="2"/>
    <n v="68"/>
    <n v="183"/>
    <n v="58"/>
  </r>
  <r>
    <n v="10"/>
    <n v="68"/>
    <x v="2"/>
    <n v="69"/>
    <n v="190"/>
    <n v="-53"/>
  </r>
  <r>
    <n v="11"/>
    <n v="138"/>
    <x v="2"/>
    <n v="70"/>
    <n v="36"/>
    <n v="172"/>
  </r>
  <r>
    <n v="12"/>
    <n v="191"/>
    <x v="2"/>
    <n v="71"/>
    <n v="72"/>
    <n v="190"/>
  </r>
  <r>
    <n v="13"/>
    <n v="200"/>
    <x v="0"/>
    <n v="72"/>
    <n v="151"/>
    <n v="121"/>
  </r>
  <r>
    <n v="14"/>
    <n v="136"/>
    <x v="0"/>
    <n v="73"/>
    <n v="132"/>
    <n v="77"/>
  </r>
  <r>
    <n v="15"/>
    <n v="52"/>
    <x v="0"/>
    <n v="74"/>
    <n v="109"/>
    <n v="17"/>
  </r>
  <r>
    <n v="16"/>
    <n v="184"/>
    <x v="0"/>
    <n v="75"/>
    <n v="14"/>
    <n v="245"/>
  </r>
  <r>
    <n v="17"/>
    <n v="92"/>
    <x v="1"/>
    <n v="76"/>
    <n v="145"/>
    <n v="23"/>
  </r>
  <r>
    <n v="18"/>
    <n v="150"/>
    <x v="1"/>
    <n v="77"/>
    <n v="95"/>
    <n v="132"/>
  </r>
  <r>
    <n v="19"/>
    <n v="97"/>
    <x v="2"/>
    <n v="78"/>
    <n v="95"/>
    <n v="80"/>
  </r>
  <r>
    <n v="20"/>
    <n v="131"/>
    <x v="1"/>
    <n v="79"/>
    <n v="147"/>
    <n v="63"/>
  </r>
  <r>
    <n v="21"/>
    <n v="75"/>
    <x v="0"/>
    <n v="80"/>
    <n v="155"/>
    <n v="0"/>
  </r>
  <r>
    <n v="22"/>
    <n v="172"/>
    <x v="1"/>
    <n v="81"/>
    <n v="117"/>
    <n v="136"/>
  </r>
  <r>
    <n v="23"/>
    <n v="7"/>
    <x v="1"/>
    <n v="82"/>
    <n v="135"/>
    <n v="-46"/>
  </r>
  <r>
    <n v="24"/>
    <n v="152"/>
    <x v="0"/>
    <n v="83"/>
    <n v="94"/>
    <n v="141"/>
  </r>
  <r>
    <n v="25"/>
    <n v="42"/>
    <x v="0"/>
    <n v="84"/>
    <n v="195"/>
    <n v="-69"/>
  </r>
  <r>
    <n v="26"/>
    <n v="10"/>
    <x v="0"/>
    <n v="85"/>
    <n v="8"/>
    <n v="87"/>
  </r>
  <r>
    <n v="27"/>
    <n v="138"/>
    <x v="2"/>
    <n v="86"/>
    <n v="165"/>
    <n v="59"/>
  </r>
  <r>
    <n v="28"/>
    <n v="50"/>
    <x v="1"/>
    <n v="87"/>
    <n v="13"/>
    <n v="124"/>
  </r>
  <r>
    <n v="29"/>
    <n v="107"/>
    <x v="1"/>
    <n v="88"/>
    <n v="62"/>
    <n v="133"/>
  </r>
  <r>
    <n v="30"/>
    <n v="19"/>
    <x v="2"/>
    <n v="89"/>
    <n v="12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5DCFA-40FA-4C46-B807-1E8DEA8E1D19}" name="TablaDinámica6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Inventario Inici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93098-B008-4677-9101-44E85F738C1F}" name="Tabla1" displayName="Tabla1" ref="A1:F31" totalsRowShown="0">
  <autoFilter ref="A1:F31" xr:uid="{29093098-B008-4677-9101-44E85F738C1F}"/>
  <tableColumns count="6">
    <tableColumn id="1" xr3:uid="{1EE46ABC-9693-4878-A029-135AEEF5299F}" name="Dias"/>
    <tableColumn id="2" xr3:uid="{51D87F31-AA36-456E-A84C-D4DA22D4F39B}" name="Inventario Inicial">
      <calculatedColumnFormula>RANDBETWEEN(0,200)</calculatedColumnFormula>
    </tableColumn>
    <tableColumn id="3" xr3:uid="{E788210E-B471-46BE-9CA0-14F794247883}" name="Tiempo de entrega">
      <calculatedColumnFormula>RANDBETWEEN(3,5)</calculatedColumnFormula>
    </tableColumn>
    <tableColumn id="4" xr3:uid="{DA9B4DAE-4435-4735-B78A-7359DA28D8AD}" name="Cantidad de Pedido"/>
    <tableColumn id="5" xr3:uid="{122B4494-2818-4E92-AA20-407D22B65538}" name="Demanda Diaria" dataDxfId="0">
      <calculatedColumnFormula>RANDBETWEEN(0,199)</calculatedColumnFormula>
    </tableColumn>
    <tableColumn id="6" xr3:uid="{70B0E269-C298-4B4C-9A16-D540F554051B}" name="Inventario Final" dataDxfId="2">
      <calculatedColumnFormula>Tabla1[[#This Row],[Inventario Inicial]]-Tabla1[[#This Row],[Demanda Diaria]]+Tabla1[[#This Row],[Cantidad de Pedido]]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1A45-C2FB-4BDE-93FF-2C29BC522FEF}">
  <dimension ref="A1:F31"/>
  <sheetViews>
    <sheetView tabSelected="1" workbookViewId="0">
      <selection activeCell="H33" sqref="H33"/>
    </sheetView>
  </sheetViews>
  <sheetFormatPr baseColWidth="10" defaultRowHeight="15" x14ac:dyDescent="0.25"/>
  <cols>
    <col min="1" max="1" width="6.85546875" customWidth="1"/>
    <col min="2" max="2" width="18.140625" bestFit="1" customWidth="1"/>
    <col min="3" max="3" width="19.85546875" customWidth="1"/>
    <col min="4" max="4" width="20.42578125" customWidth="1"/>
    <col min="5" max="5" width="18.42578125" bestFit="1" customWidth="1"/>
    <col min="6" max="6" width="17.14062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1</v>
      </c>
      <c r="B2">
        <f ca="1">RANDBETWEEN(50,200)</f>
        <v>89</v>
      </c>
      <c r="C2">
        <f ca="1">RANDBETWEEN(3,5)</f>
        <v>4</v>
      </c>
      <c r="D2">
        <f ca="1">RANDBETWEEN(100,150)</f>
        <v>100</v>
      </c>
      <c r="E2">
        <f ca="1">RANDBETWEEN(0,199)</f>
        <v>12</v>
      </c>
      <c r="F2">
        <f ca="1">Tabla1[[#This Row],[Inventario Inicial]]-Tabla1[[#This Row],[Demanda Diaria]]+Tabla1[[#This Row],[Cantidad de Pedido]]</f>
        <v>177</v>
      </c>
    </row>
    <row r="3" spans="1:6" x14ac:dyDescent="0.25">
      <c r="A3">
        <v>2</v>
      </c>
      <c r="B3">
        <f ca="1">RANDBETWEEN(100,200)</f>
        <v>140</v>
      </c>
      <c r="C3">
        <f t="shared" ref="C3:C31" ca="1" si="0">RANDBETWEEN(3,5)</f>
        <v>5</v>
      </c>
      <c r="D3">
        <v>61</v>
      </c>
      <c r="E3">
        <f t="shared" ref="E3:E31" ca="1" si="1">RANDBETWEEN(0,199)</f>
        <v>152</v>
      </c>
      <c r="F3">
        <f ca="1">Tabla1[[#This Row],[Inventario Inicial]]-Tabla1[[#This Row],[Demanda Diaria]]+Tabla1[[#This Row],[Cantidad de Pedido]]</f>
        <v>49</v>
      </c>
    </row>
    <row r="4" spans="1:6" x14ac:dyDescent="0.25">
      <c r="A4">
        <v>3</v>
      </c>
      <c r="B4">
        <f ca="1">RANDBETWEEN(50,200)</f>
        <v>182</v>
      </c>
      <c r="C4">
        <f t="shared" ca="1" si="0"/>
        <v>5</v>
      </c>
      <c r="D4">
        <v>62</v>
      </c>
      <c r="E4">
        <f t="shared" ca="1" si="1"/>
        <v>50</v>
      </c>
      <c r="F4">
        <f ca="1">Tabla1[[#This Row],[Inventario Inicial]]-Tabla1[[#This Row],[Demanda Diaria]]+Tabla1[[#This Row],[Cantidad de Pedido]]</f>
        <v>194</v>
      </c>
    </row>
    <row r="5" spans="1:6" x14ac:dyDescent="0.25">
      <c r="A5">
        <v>4</v>
      </c>
      <c r="B5">
        <f t="shared" ref="B3:B31" ca="1" si="2">RANDBETWEEN(0,200)</f>
        <v>174</v>
      </c>
      <c r="C5">
        <f t="shared" ca="1" si="0"/>
        <v>4</v>
      </c>
      <c r="D5">
        <v>63</v>
      </c>
      <c r="E5">
        <f t="shared" ca="1" si="1"/>
        <v>41</v>
      </c>
      <c r="F5">
        <f ca="1">Tabla1[[#This Row],[Inventario Inicial]]-Tabla1[[#This Row],[Demanda Diaria]]+Tabla1[[#This Row],[Cantidad de Pedido]]</f>
        <v>196</v>
      </c>
    </row>
    <row r="6" spans="1:6" x14ac:dyDescent="0.25">
      <c r="A6">
        <v>5</v>
      </c>
      <c r="B6">
        <f t="shared" ca="1" si="2"/>
        <v>166</v>
      </c>
      <c r="C6">
        <f t="shared" ca="1" si="0"/>
        <v>5</v>
      </c>
      <c r="D6">
        <v>64</v>
      </c>
      <c r="E6">
        <f t="shared" ca="1" si="1"/>
        <v>119</v>
      </c>
      <c r="F6">
        <f ca="1">Tabla1[[#This Row],[Inventario Inicial]]-Tabla1[[#This Row],[Demanda Diaria]]+Tabla1[[#This Row],[Cantidad de Pedido]]</f>
        <v>111</v>
      </c>
    </row>
    <row r="7" spans="1:6" x14ac:dyDescent="0.25">
      <c r="A7">
        <v>6</v>
      </c>
      <c r="B7">
        <f t="shared" ca="1" si="2"/>
        <v>169</v>
      </c>
      <c r="C7">
        <f t="shared" ca="1" si="0"/>
        <v>3</v>
      </c>
      <c r="D7">
        <v>65</v>
      </c>
      <c r="E7">
        <f t="shared" ca="1" si="1"/>
        <v>190</v>
      </c>
      <c r="F7">
        <f ca="1">Tabla1[[#This Row],[Inventario Inicial]]-Tabla1[[#This Row],[Demanda Diaria]]+Tabla1[[#This Row],[Cantidad de Pedido]]</f>
        <v>44</v>
      </c>
    </row>
    <row r="8" spans="1:6" x14ac:dyDescent="0.25">
      <c r="A8">
        <v>7</v>
      </c>
      <c r="B8">
        <f t="shared" ca="1" si="2"/>
        <v>159</v>
      </c>
      <c r="C8">
        <f t="shared" ca="1" si="0"/>
        <v>5</v>
      </c>
      <c r="D8">
        <v>66</v>
      </c>
      <c r="E8">
        <f t="shared" ca="1" si="1"/>
        <v>76</v>
      </c>
      <c r="F8">
        <f ca="1">Tabla1[[#This Row],[Inventario Inicial]]-Tabla1[[#This Row],[Demanda Diaria]]+Tabla1[[#This Row],[Cantidad de Pedido]]</f>
        <v>149</v>
      </c>
    </row>
    <row r="9" spans="1:6" x14ac:dyDescent="0.25">
      <c r="A9">
        <v>8</v>
      </c>
      <c r="B9">
        <f t="shared" ca="1" si="2"/>
        <v>140</v>
      </c>
      <c r="C9">
        <f t="shared" ca="1" si="0"/>
        <v>5</v>
      </c>
      <c r="D9">
        <v>67</v>
      </c>
      <c r="E9">
        <f t="shared" ca="1" si="1"/>
        <v>85</v>
      </c>
      <c r="F9">
        <f ca="1">Tabla1[[#This Row],[Inventario Inicial]]-Tabla1[[#This Row],[Demanda Diaria]]+Tabla1[[#This Row],[Cantidad de Pedido]]</f>
        <v>122</v>
      </c>
    </row>
    <row r="10" spans="1:6" x14ac:dyDescent="0.25">
      <c r="A10">
        <v>9</v>
      </c>
      <c r="B10">
        <f ca="1">RANDBETWEEN(60,200)</f>
        <v>148</v>
      </c>
      <c r="C10">
        <f t="shared" ca="1" si="0"/>
        <v>3</v>
      </c>
      <c r="D10">
        <v>68</v>
      </c>
      <c r="E10">
        <f t="shared" ca="1" si="1"/>
        <v>108</v>
      </c>
      <c r="F10">
        <f ca="1">Tabla1[[#This Row],[Inventario Inicial]]-Tabla1[[#This Row],[Demanda Diaria]]+Tabla1[[#This Row],[Cantidad de Pedido]]</f>
        <v>108</v>
      </c>
    </row>
    <row r="11" spans="1:6" x14ac:dyDescent="0.25">
      <c r="A11">
        <v>10</v>
      </c>
      <c r="B11">
        <f t="shared" ca="1" si="2"/>
        <v>72</v>
      </c>
      <c r="C11">
        <f t="shared" ca="1" si="0"/>
        <v>4</v>
      </c>
      <c r="D11">
        <v>69</v>
      </c>
      <c r="E11">
        <f t="shared" ca="1" si="1"/>
        <v>189</v>
      </c>
      <c r="F11">
        <f ca="1">Tabla1[[#This Row],[Inventario Inicial]]-Tabla1[[#This Row],[Demanda Diaria]]+Tabla1[[#This Row],[Cantidad de Pedido]]</f>
        <v>-48</v>
      </c>
    </row>
    <row r="12" spans="1:6" x14ac:dyDescent="0.25">
      <c r="A12">
        <v>11</v>
      </c>
      <c r="B12">
        <v>52</v>
      </c>
      <c r="C12">
        <f t="shared" ca="1" si="0"/>
        <v>4</v>
      </c>
      <c r="D12">
        <v>70</v>
      </c>
      <c r="E12">
        <f t="shared" ca="1" si="1"/>
        <v>13</v>
      </c>
      <c r="F12">
        <f ca="1">Tabla1[[#This Row],[Inventario Inicial]]-Tabla1[[#This Row],[Demanda Diaria]]+Tabla1[[#This Row],[Cantidad de Pedido]]</f>
        <v>109</v>
      </c>
    </row>
    <row r="13" spans="1:6" x14ac:dyDescent="0.25">
      <c r="A13">
        <v>12</v>
      </c>
      <c r="B13">
        <f t="shared" ca="1" si="2"/>
        <v>16</v>
      </c>
      <c r="C13">
        <f t="shared" ca="1" si="0"/>
        <v>4</v>
      </c>
      <c r="D13">
        <v>71</v>
      </c>
      <c r="E13">
        <f t="shared" ca="1" si="1"/>
        <v>96</v>
      </c>
      <c r="F13">
        <f ca="1">Tabla1[[#This Row],[Inventario Inicial]]-Tabla1[[#This Row],[Demanda Diaria]]+Tabla1[[#This Row],[Cantidad de Pedido]]</f>
        <v>-9</v>
      </c>
    </row>
    <row r="14" spans="1:6" x14ac:dyDescent="0.25">
      <c r="A14">
        <v>13</v>
      </c>
      <c r="B14">
        <f t="shared" ca="1" si="2"/>
        <v>173</v>
      </c>
      <c r="C14">
        <f t="shared" ca="1" si="0"/>
        <v>3</v>
      </c>
      <c r="D14">
        <v>72</v>
      </c>
      <c r="E14">
        <f t="shared" ca="1" si="1"/>
        <v>76</v>
      </c>
      <c r="F14">
        <f ca="1">Tabla1[[#This Row],[Inventario Inicial]]-Tabla1[[#This Row],[Demanda Diaria]]+Tabla1[[#This Row],[Cantidad de Pedido]]</f>
        <v>169</v>
      </c>
    </row>
    <row r="15" spans="1:6" x14ac:dyDescent="0.25">
      <c r="A15">
        <v>14</v>
      </c>
      <c r="B15">
        <f t="shared" ca="1" si="2"/>
        <v>90</v>
      </c>
      <c r="C15">
        <f t="shared" ca="1" si="0"/>
        <v>4</v>
      </c>
      <c r="D15">
        <v>73</v>
      </c>
      <c r="E15">
        <f t="shared" ca="1" si="1"/>
        <v>113</v>
      </c>
      <c r="F15">
        <f ca="1">Tabla1[[#This Row],[Inventario Inicial]]-Tabla1[[#This Row],[Demanda Diaria]]+Tabla1[[#This Row],[Cantidad de Pedido]]</f>
        <v>50</v>
      </c>
    </row>
    <row r="16" spans="1:6" x14ac:dyDescent="0.25">
      <c r="A16">
        <v>15</v>
      </c>
      <c r="B16">
        <f t="shared" ca="1" si="2"/>
        <v>18</v>
      </c>
      <c r="C16">
        <f t="shared" ca="1" si="0"/>
        <v>3</v>
      </c>
      <c r="D16">
        <v>74</v>
      </c>
      <c r="E16">
        <f t="shared" ca="1" si="1"/>
        <v>186</v>
      </c>
      <c r="F16">
        <f ca="1">Tabla1[[#This Row],[Inventario Inicial]]-Tabla1[[#This Row],[Demanda Diaria]]+Tabla1[[#This Row],[Cantidad de Pedido]]</f>
        <v>-94</v>
      </c>
    </row>
    <row r="17" spans="1:6" x14ac:dyDescent="0.25">
      <c r="A17">
        <v>16</v>
      </c>
      <c r="B17">
        <f t="shared" ca="1" si="2"/>
        <v>43</v>
      </c>
      <c r="C17">
        <f t="shared" ca="1" si="0"/>
        <v>5</v>
      </c>
      <c r="D17">
        <v>75</v>
      </c>
      <c r="E17">
        <f t="shared" ca="1" si="1"/>
        <v>78</v>
      </c>
      <c r="F17">
        <f ca="1">Tabla1[[#This Row],[Inventario Inicial]]-Tabla1[[#This Row],[Demanda Diaria]]+Tabla1[[#This Row],[Cantidad de Pedido]]</f>
        <v>40</v>
      </c>
    </row>
    <row r="18" spans="1:6" x14ac:dyDescent="0.25">
      <c r="A18">
        <v>17</v>
      </c>
      <c r="B18">
        <f t="shared" ca="1" si="2"/>
        <v>9</v>
      </c>
      <c r="C18">
        <f t="shared" ca="1" si="0"/>
        <v>4</v>
      </c>
      <c r="D18">
        <v>76</v>
      </c>
      <c r="E18">
        <f t="shared" ca="1" si="1"/>
        <v>37</v>
      </c>
      <c r="F18">
        <f ca="1">Tabla1[[#This Row],[Inventario Inicial]]-Tabla1[[#This Row],[Demanda Diaria]]+Tabla1[[#This Row],[Cantidad de Pedido]]</f>
        <v>48</v>
      </c>
    </row>
    <row r="19" spans="1:6" x14ac:dyDescent="0.25">
      <c r="A19">
        <v>18</v>
      </c>
      <c r="B19">
        <f t="shared" ca="1" si="2"/>
        <v>26</v>
      </c>
      <c r="C19">
        <f t="shared" ca="1" si="0"/>
        <v>5</v>
      </c>
      <c r="D19">
        <v>77</v>
      </c>
      <c r="E19">
        <f t="shared" ca="1" si="1"/>
        <v>119</v>
      </c>
      <c r="F19">
        <f ca="1">Tabla1[[#This Row],[Inventario Inicial]]-Tabla1[[#This Row],[Demanda Diaria]]+Tabla1[[#This Row],[Cantidad de Pedido]]</f>
        <v>-16</v>
      </c>
    </row>
    <row r="20" spans="1:6" x14ac:dyDescent="0.25">
      <c r="A20">
        <v>19</v>
      </c>
      <c r="B20">
        <f t="shared" ca="1" si="2"/>
        <v>5</v>
      </c>
      <c r="C20">
        <f t="shared" ca="1" si="0"/>
        <v>5</v>
      </c>
      <c r="D20">
        <v>78</v>
      </c>
      <c r="E20">
        <f t="shared" ca="1" si="1"/>
        <v>124</v>
      </c>
      <c r="F20">
        <f ca="1">Tabla1[[#This Row],[Inventario Inicial]]-Tabla1[[#This Row],[Demanda Diaria]]+Tabla1[[#This Row],[Cantidad de Pedido]]</f>
        <v>-41</v>
      </c>
    </row>
    <row r="21" spans="1:6" x14ac:dyDescent="0.25">
      <c r="A21">
        <v>20</v>
      </c>
      <c r="B21">
        <f t="shared" ca="1" si="2"/>
        <v>38</v>
      </c>
      <c r="C21">
        <f t="shared" ca="1" si="0"/>
        <v>4</v>
      </c>
      <c r="D21">
        <v>79</v>
      </c>
      <c r="E21">
        <f t="shared" ca="1" si="1"/>
        <v>24</v>
      </c>
      <c r="F21">
        <f ca="1">Tabla1[[#This Row],[Inventario Inicial]]-Tabla1[[#This Row],[Demanda Diaria]]+Tabla1[[#This Row],[Cantidad de Pedido]]</f>
        <v>93</v>
      </c>
    </row>
    <row r="22" spans="1:6" x14ac:dyDescent="0.25">
      <c r="A22">
        <v>21</v>
      </c>
      <c r="B22">
        <f t="shared" ca="1" si="2"/>
        <v>58</v>
      </c>
      <c r="C22">
        <f t="shared" ca="1" si="0"/>
        <v>3</v>
      </c>
      <c r="D22">
        <v>80</v>
      </c>
      <c r="E22">
        <f t="shared" ca="1" si="1"/>
        <v>7</v>
      </c>
      <c r="F22">
        <f ca="1">Tabla1[[#This Row],[Inventario Inicial]]-Tabla1[[#This Row],[Demanda Diaria]]+Tabla1[[#This Row],[Cantidad de Pedido]]</f>
        <v>131</v>
      </c>
    </row>
    <row r="23" spans="1:6" x14ac:dyDescent="0.25">
      <c r="A23">
        <v>22</v>
      </c>
      <c r="B23">
        <f t="shared" ca="1" si="2"/>
        <v>173</v>
      </c>
      <c r="C23">
        <f t="shared" ca="1" si="0"/>
        <v>5</v>
      </c>
      <c r="D23">
        <v>81</v>
      </c>
      <c r="E23">
        <f t="shared" ca="1" si="1"/>
        <v>46</v>
      </c>
      <c r="F23">
        <f ca="1">Tabla1[[#This Row],[Inventario Inicial]]-Tabla1[[#This Row],[Demanda Diaria]]+Tabla1[[#This Row],[Cantidad de Pedido]]</f>
        <v>208</v>
      </c>
    </row>
    <row r="24" spans="1:6" x14ac:dyDescent="0.25">
      <c r="A24">
        <v>23</v>
      </c>
      <c r="B24">
        <f t="shared" ca="1" si="2"/>
        <v>68</v>
      </c>
      <c r="C24">
        <f t="shared" ca="1" si="0"/>
        <v>3</v>
      </c>
      <c r="D24">
        <v>82</v>
      </c>
      <c r="E24">
        <f t="shared" ca="1" si="1"/>
        <v>143</v>
      </c>
      <c r="F24">
        <f ca="1">Tabla1[[#This Row],[Inventario Inicial]]-Tabla1[[#This Row],[Demanda Diaria]]+Tabla1[[#This Row],[Cantidad de Pedido]]</f>
        <v>7</v>
      </c>
    </row>
    <row r="25" spans="1:6" x14ac:dyDescent="0.25">
      <c r="A25">
        <v>24</v>
      </c>
      <c r="B25">
        <f t="shared" ca="1" si="2"/>
        <v>73</v>
      </c>
      <c r="C25">
        <f t="shared" ca="1" si="0"/>
        <v>5</v>
      </c>
      <c r="D25">
        <v>83</v>
      </c>
      <c r="E25">
        <f t="shared" ca="1" si="1"/>
        <v>173</v>
      </c>
      <c r="F25">
        <f ca="1">Tabla1[[#This Row],[Inventario Inicial]]-Tabla1[[#This Row],[Demanda Diaria]]+Tabla1[[#This Row],[Cantidad de Pedido]]</f>
        <v>-17</v>
      </c>
    </row>
    <row r="26" spans="1:6" x14ac:dyDescent="0.25">
      <c r="A26">
        <v>25</v>
      </c>
      <c r="B26">
        <f t="shared" ca="1" si="2"/>
        <v>141</v>
      </c>
      <c r="C26">
        <f t="shared" ca="1" si="0"/>
        <v>3</v>
      </c>
      <c r="D26">
        <v>84</v>
      </c>
      <c r="E26">
        <f t="shared" ca="1" si="1"/>
        <v>152</v>
      </c>
      <c r="F26">
        <f ca="1">Tabla1[[#This Row],[Inventario Inicial]]-Tabla1[[#This Row],[Demanda Diaria]]+Tabla1[[#This Row],[Cantidad de Pedido]]</f>
        <v>73</v>
      </c>
    </row>
    <row r="27" spans="1:6" x14ac:dyDescent="0.25">
      <c r="A27">
        <v>26</v>
      </c>
      <c r="B27">
        <f t="shared" ca="1" si="2"/>
        <v>195</v>
      </c>
      <c r="C27">
        <f t="shared" ca="1" si="0"/>
        <v>5</v>
      </c>
      <c r="D27">
        <v>85</v>
      </c>
      <c r="E27">
        <f t="shared" ca="1" si="1"/>
        <v>72</v>
      </c>
      <c r="F27">
        <f ca="1">Tabla1[[#This Row],[Inventario Inicial]]-Tabla1[[#This Row],[Demanda Diaria]]+Tabla1[[#This Row],[Cantidad de Pedido]]</f>
        <v>208</v>
      </c>
    </row>
    <row r="28" spans="1:6" x14ac:dyDescent="0.25">
      <c r="A28">
        <v>27</v>
      </c>
      <c r="B28">
        <f t="shared" ca="1" si="2"/>
        <v>179</v>
      </c>
      <c r="C28">
        <f t="shared" ca="1" si="0"/>
        <v>5</v>
      </c>
      <c r="D28">
        <v>86</v>
      </c>
      <c r="E28">
        <f t="shared" ca="1" si="1"/>
        <v>135</v>
      </c>
      <c r="F28">
        <f ca="1">Tabla1[[#This Row],[Inventario Inicial]]-Tabla1[[#This Row],[Demanda Diaria]]+Tabla1[[#This Row],[Cantidad de Pedido]]</f>
        <v>130</v>
      </c>
    </row>
    <row r="29" spans="1:6" x14ac:dyDescent="0.25">
      <c r="A29">
        <v>28</v>
      </c>
      <c r="B29">
        <f t="shared" ca="1" si="2"/>
        <v>50</v>
      </c>
      <c r="C29">
        <f t="shared" ca="1" si="0"/>
        <v>5</v>
      </c>
      <c r="D29">
        <v>87</v>
      </c>
      <c r="E29">
        <f t="shared" ca="1" si="1"/>
        <v>173</v>
      </c>
      <c r="F29">
        <f ca="1">Tabla1[[#This Row],[Inventario Inicial]]-Tabla1[[#This Row],[Demanda Diaria]]+Tabla1[[#This Row],[Cantidad de Pedido]]</f>
        <v>-36</v>
      </c>
    </row>
    <row r="30" spans="1:6" x14ac:dyDescent="0.25">
      <c r="A30">
        <v>29</v>
      </c>
      <c r="B30">
        <f t="shared" ca="1" si="2"/>
        <v>27</v>
      </c>
      <c r="C30">
        <f t="shared" ca="1" si="0"/>
        <v>4</v>
      </c>
      <c r="D30">
        <v>88</v>
      </c>
      <c r="E30">
        <f t="shared" ca="1" si="1"/>
        <v>104</v>
      </c>
      <c r="F30">
        <f ca="1">Tabla1[[#This Row],[Inventario Inicial]]-Tabla1[[#This Row],[Demanda Diaria]]+Tabla1[[#This Row],[Cantidad de Pedido]]</f>
        <v>11</v>
      </c>
    </row>
    <row r="31" spans="1:6" x14ac:dyDescent="0.25">
      <c r="A31">
        <v>30</v>
      </c>
      <c r="B31">
        <f t="shared" ca="1" si="2"/>
        <v>111</v>
      </c>
      <c r="C31">
        <f t="shared" ca="1" si="0"/>
        <v>3</v>
      </c>
      <c r="D31">
        <v>89</v>
      </c>
      <c r="E31">
        <f t="shared" ca="1" si="1"/>
        <v>66</v>
      </c>
      <c r="F31">
        <f ca="1">Tabla1[[#This Row],[Inventario Inicial]]-Tabla1[[#This Row],[Demanda Diaria]]+Tabla1[[#This Row],[Cantidad de Pedido]]</f>
        <v>134</v>
      </c>
    </row>
  </sheetData>
  <phoneticPr fontId="1" type="noConversion"/>
  <conditionalFormatting sqref="F2:F31">
    <cfRule type="cellIs" dxfId="1" priority="1" operator="less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4B9B-F2F2-4577-9823-F0A987587AD6}">
  <dimension ref="A3:B7"/>
  <sheetViews>
    <sheetView workbookViewId="0">
      <selection activeCell="A21" sqref="A21"/>
    </sheetView>
  </sheetViews>
  <sheetFormatPr baseColWidth="10" defaultRowHeight="15" x14ac:dyDescent="0.25"/>
  <cols>
    <col min="1" max="1" width="17.5703125" bestFit="1" customWidth="1"/>
    <col min="2" max="2" width="24.140625" bestFit="1" customWidth="1"/>
  </cols>
  <sheetData>
    <row r="3" spans="1:2" x14ac:dyDescent="0.25">
      <c r="A3" s="1" t="s">
        <v>6</v>
      </c>
      <c r="B3" t="s">
        <v>7</v>
      </c>
    </row>
    <row r="4" spans="1:2" x14ac:dyDescent="0.25">
      <c r="A4" s="2">
        <v>3</v>
      </c>
      <c r="B4" s="3">
        <v>1323</v>
      </c>
    </row>
    <row r="5" spans="1:2" x14ac:dyDescent="0.25">
      <c r="A5" s="2">
        <v>4</v>
      </c>
      <c r="B5" s="3">
        <v>1124</v>
      </c>
    </row>
    <row r="6" spans="1:2" x14ac:dyDescent="0.25">
      <c r="A6" s="2">
        <v>5</v>
      </c>
      <c r="B6" s="3">
        <v>919</v>
      </c>
    </row>
    <row r="7" spans="1:2" x14ac:dyDescent="0.25">
      <c r="A7" s="2" t="s">
        <v>8</v>
      </c>
      <c r="B7" s="3">
        <v>3366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2024-02-24T20:07:12Z</dcterms:created>
  <dcterms:modified xsi:type="dcterms:W3CDTF">2024-02-24T20:38:53Z</dcterms:modified>
</cp:coreProperties>
</file>