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E:\Dummy Data\Excel\"/>
    </mc:Choice>
  </mc:AlternateContent>
  <xr:revisionPtr revIDLastSave="0" documentId="13_ncr:1_{64409702-D0D8-4038-9476-55A2ACC8CAD3}" xr6:coauthVersionLast="46" xr6:coauthVersionMax="46" xr10:uidLastSave="{00000000-0000-0000-0000-000000000000}"/>
  <bookViews>
    <workbookView xWindow="-120" yWindow="-120" windowWidth="20730" windowHeight="11760" xr2:uid="{00000000-000D-0000-FFFF-FFFF00000000}"/>
  </bookViews>
  <sheets>
    <sheet name="Marks" sheetId="1" r:id="rId1"/>
    <sheet name="Analysis" sheetId="2" r:id="rId2"/>
    <sheet name="Verdic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iTMpl8dnZeO/OMg51lGHPrLBl1RQ=="/>
    </ext>
  </extLst>
</workbook>
</file>

<file path=xl/calcChain.xml><?xml version="1.0" encoding="utf-8"?>
<calcChain xmlns="http://schemas.openxmlformats.org/spreadsheetml/2006/main">
  <c r="T6" i="1" l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5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6" i="1"/>
  <c r="I7" i="1"/>
  <c r="I8" i="1"/>
  <c r="I9" i="1"/>
  <c r="I10" i="1"/>
  <c r="I11" i="1"/>
  <c r="I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5" i="1"/>
  <c r="Q5" i="1"/>
  <c r="P5" i="1"/>
  <c r="O5" i="1"/>
  <c r="Z6" i="1" l="1"/>
  <c r="Z7" i="1"/>
  <c r="Z10" i="1"/>
  <c r="Z12" i="1"/>
  <c r="Z13" i="1"/>
  <c r="Z14" i="1"/>
  <c r="Z15" i="1"/>
  <c r="Z16" i="1"/>
  <c r="Z17" i="1"/>
  <c r="Z19" i="1"/>
  <c r="Z21" i="1"/>
  <c r="Z24" i="1"/>
  <c r="Z25" i="1"/>
  <c r="Z26" i="1"/>
  <c r="Z27" i="1"/>
  <c r="Z28" i="1"/>
  <c r="Z29" i="1"/>
  <c r="Z30" i="1"/>
  <c r="Z31" i="1"/>
  <c r="Z32" i="1"/>
  <c r="Z36" i="1"/>
  <c r="Z37" i="1"/>
  <c r="Z38" i="1"/>
  <c r="Z39" i="1"/>
  <c r="Z40" i="1"/>
  <c r="Z41" i="1"/>
  <c r="Z42" i="1"/>
  <c r="Z43" i="1"/>
  <c r="Z45" i="1"/>
  <c r="Z48" i="1"/>
  <c r="Z49" i="1"/>
  <c r="Z50" i="1"/>
  <c r="Z51" i="1"/>
  <c r="Z52" i="1"/>
  <c r="Z53" i="1"/>
  <c r="Z54" i="1"/>
  <c r="Z55" i="1"/>
  <c r="Z60" i="1"/>
  <c r="Z61" i="1"/>
  <c r="Z62" i="1"/>
  <c r="Z63" i="1"/>
  <c r="Z64" i="1"/>
  <c r="Z65" i="1"/>
  <c r="Z67" i="1"/>
  <c r="Z68" i="1"/>
  <c r="Z69" i="1"/>
  <c r="Z71" i="1"/>
  <c r="Z72" i="1"/>
  <c r="Z73" i="1"/>
  <c r="Z74" i="1"/>
  <c r="Z75" i="1"/>
  <c r="Z76" i="1"/>
  <c r="Z77" i="1"/>
  <c r="Z78" i="1"/>
  <c r="Z79" i="1"/>
  <c r="Z80" i="1"/>
  <c r="Z81" i="1"/>
  <c r="Z83" i="1"/>
  <c r="Z84" i="1"/>
  <c r="Z85" i="1"/>
  <c r="Z86" i="1"/>
  <c r="Z87" i="1"/>
  <c r="Z88" i="1"/>
  <c r="Z89" i="1"/>
  <c r="Z90" i="1"/>
  <c r="Z91" i="1"/>
  <c r="Z92" i="1"/>
  <c r="Z5" i="1"/>
  <c r="AA6" i="1"/>
  <c r="AA7" i="1"/>
  <c r="AA8" i="1"/>
  <c r="AA9" i="1"/>
  <c r="AA10" i="1"/>
  <c r="AA11" i="1"/>
  <c r="AA12" i="1"/>
  <c r="AA13" i="1"/>
  <c r="AA14" i="1"/>
  <c r="AA15" i="1"/>
  <c r="AA16" i="1"/>
  <c r="AA18" i="1"/>
  <c r="AA19" i="1"/>
  <c r="AA20" i="1"/>
  <c r="AA21" i="1"/>
  <c r="AA22" i="1"/>
  <c r="AA23" i="1"/>
  <c r="AA24" i="1"/>
  <c r="AA25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5" i="1"/>
  <c r="Z9" i="1"/>
  <c r="Z11" i="1"/>
  <c r="Z18" i="1"/>
  <c r="Z20" i="1"/>
  <c r="Z34" i="1"/>
  <c r="Z44" i="1"/>
  <c r="Z58" i="1"/>
  <c r="Z59" i="1"/>
  <c r="Z82" i="1"/>
  <c r="AA17" i="1"/>
  <c r="AA26" i="1"/>
  <c r="AA41" i="1"/>
  <c r="AA40" i="1"/>
  <c r="Z8" i="1"/>
  <c r="Z22" i="1"/>
  <c r="Z23" i="1"/>
  <c r="Z33" i="1"/>
  <c r="Z35" i="1"/>
  <c r="Z46" i="1"/>
  <c r="Z47" i="1"/>
  <c r="Z56" i="1"/>
  <c r="Z57" i="1"/>
  <c r="Z66" i="1"/>
  <c r="Z70" i="1"/>
  <c r="AA3" i="1"/>
  <c r="Z3" i="1"/>
  <c r="L83" i="2" l="1"/>
  <c r="P83" i="2" s="1"/>
  <c r="T83" i="2" s="1"/>
  <c r="L71" i="2"/>
  <c r="P71" i="2" s="1"/>
  <c r="T71" i="2" s="1"/>
  <c r="L59" i="2"/>
  <c r="P59" i="2" s="1"/>
  <c r="T59" i="2" s="1"/>
  <c r="L91" i="2"/>
  <c r="P91" i="2" s="1"/>
  <c r="T91" i="2" s="1"/>
  <c r="L79" i="2"/>
  <c r="P79" i="2" s="1"/>
  <c r="T79" i="2" s="1"/>
  <c r="L67" i="2"/>
  <c r="P67" i="2" s="1"/>
  <c r="T67" i="2" s="1"/>
  <c r="L6" i="2"/>
  <c r="P6" i="2" s="1"/>
  <c r="T6" i="2" s="1"/>
  <c r="L87" i="2"/>
  <c r="P87" i="2" s="1"/>
  <c r="T87" i="2" s="1"/>
  <c r="L75" i="2"/>
  <c r="P75" i="2" s="1"/>
  <c r="T75" i="2" s="1"/>
  <c r="L63" i="2"/>
  <c r="P63" i="2" s="1"/>
  <c r="T63" i="2" s="1"/>
  <c r="L82" i="2"/>
  <c r="P82" i="2" s="1"/>
  <c r="T82" i="2" s="1"/>
  <c r="L74" i="2"/>
  <c r="P74" i="2" s="1"/>
  <c r="T74" i="2" s="1"/>
  <c r="L66" i="2"/>
  <c r="P66" i="2" s="1"/>
  <c r="T66" i="2" s="1"/>
  <c r="L58" i="2"/>
  <c r="P58" i="2" s="1"/>
  <c r="T58" i="2" s="1"/>
  <c r="L50" i="2"/>
  <c r="P50" i="2" s="1"/>
  <c r="T50" i="2" s="1"/>
  <c r="L42" i="2"/>
  <c r="P42" i="2" s="1"/>
  <c r="T42" i="2" s="1"/>
  <c r="L38" i="2"/>
  <c r="P38" i="2" s="1"/>
  <c r="T38" i="2" s="1"/>
  <c r="L30" i="2"/>
  <c r="P30" i="2" s="1"/>
  <c r="T30" i="2" s="1"/>
  <c r="L22" i="2"/>
  <c r="P22" i="2" s="1"/>
  <c r="T22" i="2" s="1"/>
  <c r="L14" i="2"/>
  <c r="P14" i="2" s="1"/>
  <c r="T14" i="2" s="1"/>
  <c r="L5" i="2"/>
  <c r="P5" i="2" s="1"/>
  <c r="T5" i="2" s="1"/>
  <c r="L89" i="2"/>
  <c r="P89" i="2" s="1"/>
  <c r="T89" i="2" s="1"/>
  <c r="L85" i="2"/>
  <c r="P85" i="2" s="1"/>
  <c r="T85" i="2" s="1"/>
  <c r="L81" i="2"/>
  <c r="P81" i="2" s="1"/>
  <c r="T81" i="2" s="1"/>
  <c r="L77" i="2"/>
  <c r="P77" i="2" s="1"/>
  <c r="T77" i="2" s="1"/>
  <c r="L73" i="2"/>
  <c r="P73" i="2" s="1"/>
  <c r="T73" i="2" s="1"/>
  <c r="L69" i="2"/>
  <c r="P69" i="2" s="1"/>
  <c r="T69" i="2" s="1"/>
  <c r="L65" i="2"/>
  <c r="P65" i="2" s="1"/>
  <c r="T65" i="2" s="1"/>
  <c r="L61" i="2"/>
  <c r="P61" i="2" s="1"/>
  <c r="T61" i="2" s="1"/>
  <c r="L57" i="2"/>
  <c r="P57" i="2" s="1"/>
  <c r="T57" i="2" s="1"/>
  <c r="L53" i="2"/>
  <c r="P53" i="2" s="1"/>
  <c r="T53" i="2" s="1"/>
  <c r="L49" i="2"/>
  <c r="P49" i="2" s="1"/>
  <c r="T49" i="2" s="1"/>
  <c r="L45" i="2"/>
  <c r="P45" i="2" s="1"/>
  <c r="T45" i="2" s="1"/>
  <c r="L41" i="2"/>
  <c r="P41" i="2" s="1"/>
  <c r="T41" i="2" s="1"/>
  <c r="L37" i="2"/>
  <c r="P37" i="2" s="1"/>
  <c r="T37" i="2" s="1"/>
  <c r="L33" i="2"/>
  <c r="P33" i="2" s="1"/>
  <c r="T33" i="2" s="1"/>
  <c r="L29" i="2"/>
  <c r="P29" i="2" s="1"/>
  <c r="T29" i="2" s="1"/>
  <c r="L25" i="2"/>
  <c r="P25" i="2" s="1"/>
  <c r="T25" i="2" s="1"/>
  <c r="L21" i="2"/>
  <c r="P21" i="2" s="1"/>
  <c r="T21" i="2" s="1"/>
  <c r="L17" i="2"/>
  <c r="P17" i="2" s="1"/>
  <c r="T17" i="2" s="1"/>
  <c r="L13" i="2"/>
  <c r="P13" i="2" s="1"/>
  <c r="T13" i="2" s="1"/>
  <c r="L9" i="2"/>
  <c r="P9" i="2" s="1"/>
  <c r="T9" i="2" s="1"/>
  <c r="L90" i="2"/>
  <c r="P90" i="2" s="1"/>
  <c r="T90" i="2" s="1"/>
  <c r="L86" i="2"/>
  <c r="P86" i="2" s="1"/>
  <c r="T86" i="2" s="1"/>
  <c r="L78" i="2"/>
  <c r="P78" i="2" s="1"/>
  <c r="T78" i="2" s="1"/>
  <c r="L70" i="2"/>
  <c r="P70" i="2" s="1"/>
  <c r="T70" i="2" s="1"/>
  <c r="L62" i="2"/>
  <c r="P62" i="2" s="1"/>
  <c r="T62" i="2" s="1"/>
  <c r="L54" i="2"/>
  <c r="P54" i="2" s="1"/>
  <c r="T54" i="2" s="1"/>
  <c r="L46" i="2"/>
  <c r="P46" i="2" s="1"/>
  <c r="T46" i="2" s="1"/>
  <c r="L34" i="2"/>
  <c r="P34" i="2" s="1"/>
  <c r="T34" i="2" s="1"/>
  <c r="L26" i="2"/>
  <c r="P26" i="2" s="1"/>
  <c r="T26" i="2" s="1"/>
  <c r="L18" i="2"/>
  <c r="P18" i="2" s="1"/>
  <c r="T18" i="2" s="1"/>
  <c r="L10" i="2"/>
  <c r="P10" i="2" s="1"/>
  <c r="T10" i="2" s="1"/>
  <c r="L92" i="2"/>
  <c r="P92" i="2" s="1"/>
  <c r="T92" i="2" s="1"/>
  <c r="L88" i="2"/>
  <c r="P88" i="2" s="1"/>
  <c r="T88" i="2" s="1"/>
  <c r="L84" i="2"/>
  <c r="P84" i="2" s="1"/>
  <c r="T84" i="2" s="1"/>
  <c r="L80" i="2"/>
  <c r="P80" i="2" s="1"/>
  <c r="T80" i="2" s="1"/>
  <c r="L76" i="2"/>
  <c r="P76" i="2" s="1"/>
  <c r="T76" i="2" s="1"/>
  <c r="L72" i="2"/>
  <c r="P72" i="2" s="1"/>
  <c r="T72" i="2" s="1"/>
  <c r="L68" i="2"/>
  <c r="P68" i="2" s="1"/>
  <c r="T68" i="2" s="1"/>
  <c r="L64" i="2"/>
  <c r="P64" i="2" s="1"/>
  <c r="T64" i="2" s="1"/>
  <c r="L60" i="2"/>
  <c r="P60" i="2" s="1"/>
  <c r="T60" i="2" s="1"/>
  <c r="L56" i="2"/>
  <c r="P56" i="2" s="1"/>
  <c r="T56" i="2" s="1"/>
  <c r="L52" i="2"/>
  <c r="P52" i="2" s="1"/>
  <c r="T52" i="2" s="1"/>
  <c r="L48" i="2"/>
  <c r="P48" i="2" s="1"/>
  <c r="T48" i="2" s="1"/>
  <c r="L44" i="2"/>
  <c r="P44" i="2" s="1"/>
  <c r="T44" i="2" s="1"/>
  <c r="L40" i="2"/>
  <c r="P40" i="2" s="1"/>
  <c r="T40" i="2" s="1"/>
  <c r="L36" i="2"/>
  <c r="P36" i="2" s="1"/>
  <c r="T36" i="2" s="1"/>
  <c r="L32" i="2"/>
  <c r="P32" i="2" s="1"/>
  <c r="T32" i="2" s="1"/>
  <c r="L28" i="2"/>
  <c r="P28" i="2" s="1"/>
  <c r="T28" i="2" s="1"/>
  <c r="L24" i="2"/>
  <c r="P24" i="2" s="1"/>
  <c r="T24" i="2" s="1"/>
  <c r="L20" i="2"/>
  <c r="P20" i="2" s="1"/>
  <c r="T20" i="2" s="1"/>
  <c r="L16" i="2"/>
  <c r="P16" i="2" s="1"/>
  <c r="T16" i="2" s="1"/>
  <c r="L12" i="2"/>
  <c r="P12" i="2" s="1"/>
  <c r="T12" i="2" s="1"/>
  <c r="L8" i="2"/>
  <c r="P8" i="2" s="1"/>
  <c r="T8" i="2" s="1"/>
  <c r="L55" i="2"/>
  <c r="P55" i="2" s="1"/>
  <c r="T55" i="2" s="1"/>
  <c r="L51" i="2"/>
  <c r="P51" i="2" s="1"/>
  <c r="T51" i="2" s="1"/>
  <c r="L47" i="2"/>
  <c r="P47" i="2" s="1"/>
  <c r="T47" i="2" s="1"/>
  <c r="L43" i="2"/>
  <c r="P43" i="2" s="1"/>
  <c r="T43" i="2" s="1"/>
  <c r="L39" i="2"/>
  <c r="P39" i="2" s="1"/>
  <c r="T39" i="2" s="1"/>
  <c r="L35" i="2"/>
  <c r="P35" i="2" s="1"/>
  <c r="T35" i="2" s="1"/>
  <c r="L31" i="2"/>
  <c r="P31" i="2" s="1"/>
  <c r="T31" i="2" s="1"/>
  <c r="L27" i="2"/>
  <c r="P27" i="2" s="1"/>
  <c r="T27" i="2" s="1"/>
  <c r="L23" i="2"/>
  <c r="P23" i="2" s="1"/>
  <c r="T23" i="2" s="1"/>
  <c r="L19" i="2"/>
  <c r="P19" i="2" s="1"/>
  <c r="T19" i="2" s="1"/>
  <c r="L15" i="2"/>
  <c r="P15" i="2" s="1"/>
  <c r="T15" i="2" s="1"/>
  <c r="L11" i="2"/>
  <c r="P11" i="2" s="1"/>
  <c r="T11" i="2" s="1"/>
  <c r="L7" i="2"/>
  <c r="P7" i="2" s="1"/>
  <c r="T7" i="2" s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Y5" i="1"/>
  <c r="Y3" i="1"/>
  <c r="X3" i="1"/>
  <c r="X5" i="1"/>
  <c r="L85" i="1"/>
  <c r="L82" i="1"/>
  <c r="L78" i="1"/>
  <c r="L76" i="1"/>
  <c r="L74" i="1"/>
  <c r="L70" i="1"/>
  <c r="L68" i="1"/>
  <c r="L66" i="1"/>
  <c r="L62" i="1"/>
  <c r="L60" i="1"/>
  <c r="L58" i="1"/>
  <c r="L54" i="1"/>
  <c r="L52" i="1"/>
  <c r="L50" i="1"/>
  <c r="L38" i="1"/>
  <c r="L36" i="1"/>
  <c r="L32" i="1"/>
  <c r="L29" i="1"/>
  <c r="L25" i="1"/>
  <c r="L21" i="1"/>
  <c r="L15" i="1"/>
  <c r="L13" i="1"/>
  <c r="B1" i="3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U92" i="1"/>
  <c r="R92" i="1"/>
  <c r="L92" i="1"/>
  <c r="U91" i="1"/>
  <c r="R91" i="1"/>
  <c r="U90" i="1"/>
  <c r="R90" i="1"/>
  <c r="L90" i="1"/>
  <c r="U89" i="1"/>
  <c r="R89" i="1"/>
  <c r="U88" i="1"/>
  <c r="R88" i="1"/>
  <c r="L88" i="1"/>
  <c r="U87" i="1"/>
  <c r="R87" i="1"/>
  <c r="U86" i="1"/>
  <c r="R86" i="1"/>
  <c r="L86" i="1"/>
  <c r="U85" i="1"/>
  <c r="R85" i="1"/>
  <c r="U84" i="1"/>
  <c r="R84" i="1"/>
  <c r="L84" i="1"/>
  <c r="U83" i="1"/>
  <c r="R83" i="1"/>
  <c r="L83" i="1"/>
  <c r="U82" i="1"/>
  <c r="R82" i="1"/>
  <c r="U81" i="1"/>
  <c r="R81" i="1"/>
  <c r="L81" i="1"/>
  <c r="U80" i="1"/>
  <c r="R80" i="1"/>
  <c r="U79" i="1"/>
  <c r="R79" i="1"/>
  <c r="L79" i="1"/>
  <c r="U78" i="1"/>
  <c r="R78" i="1"/>
  <c r="U77" i="1"/>
  <c r="R77" i="1"/>
  <c r="L77" i="1"/>
  <c r="U76" i="1"/>
  <c r="R76" i="1"/>
  <c r="U75" i="1"/>
  <c r="R75" i="1"/>
  <c r="L75" i="1"/>
  <c r="U74" i="1"/>
  <c r="R74" i="1"/>
  <c r="U73" i="1"/>
  <c r="R73" i="1"/>
  <c r="L73" i="1"/>
  <c r="U72" i="1"/>
  <c r="R72" i="1"/>
  <c r="U71" i="1"/>
  <c r="R71" i="1"/>
  <c r="L71" i="1"/>
  <c r="U70" i="1"/>
  <c r="R70" i="1"/>
  <c r="U69" i="1"/>
  <c r="R69" i="1"/>
  <c r="L69" i="1"/>
  <c r="U68" i="1"/>
  <c r="R68" i="1"/>
  <c r="U67" i="1"/>
  <c r="R67" i="1"/>
  <c r="L67" i="1"/>
  <c r="U66" i="1"/>
  <c r="R66" i="1"/>
  <c r="U65" i="1"/>
  <c r="R65" i="1"/>
  <c r="L65" i="1"/>
  <c r="U64" i="1"/>
  <c r="R64" i="1"/>
  <c r="U63" i="1"/>
  <c r="R63" i="1"/>
  <c r="L63" i="1"/>
  <c r="U62" i="1"/>
  <c r="R62" i="1"/>
  <c r="U61" i="1"/>
  <c r="R61" i="1"/>
  <c r="L61" i="1"/>
  <c r="U60" i="1"/>
  <c r="R60" i="1"/>
  <c r="U59" i="1"/>
  <c r="R59" i="1"/>
  <c r="L59" i="1"/>
  <c r="U58" i="1"/>
  <c r="R58" i="1"/>
  <c r="U57" i="1"/>
  <c r="R57" i="1"/>
  <c r="L57" i="1"/>
  <c r="U56" i="1"/>
  <c r="R56" i="1"/>
  <c r="U55" i="1"/>
  <c r="R55" i="1"/>
  <c r="L55" i="1"/>
  <c r="U54" i="1"/>
  <c r="R54" i="1"/>
  <c r="U53" i="1"/>
  <c r="R53" i="1"/>
  <c r="L53" i="1"/>
  <c r="U52" i="1"/>
  <c r="R52" i="1"/>
  <c r="U51" i="1"/>
  <c r="R51" i="1"/>
  <c r="L51" i="1"/>
  <c r="U50" i="1"/>
  <c r="R50" i="1"/>
  <c r="U49" i="1"/>
  <c r="R49" i="1"/>
  <c r="L49" i="1"/>
  <c r="U48" i="1"/>
  <c r="R48" i="1"/>
  <c r="U47" i="1"/>
  <c r="R47" i="1"/>
  <c r="L47" i="1"/>
  <c r="U46" i="1"/>
  <c r="R46" i="1"/>
  <c r="U45" i="1"/>
  <c r="R45" i="1"/>
  <c r="L45" i="1"/>
  <c r="U44" i="1"/>
  <c r="R44" i="1"/>
  <c r="L44" i="1"/>
  <c r="U43" i="1"/>
  <c r="R43" i="1"/>
  <c r="L43" i="1"/>
  <c r="U42" i="1"/>
  <c r="R42" i="1"/>
  <c r="U41" i="1"/>
  <c r="R41" i="1"/>
  <c r="L41" i="1"/>
  <c r="U40" i="1"/>
  <c r="R40" i="1"/>
  <c r="U39" i="1"/>
  <c r="R39" i="1"/>
  <c r="L39" i="1"/>
  <c r="U38" i="1"/>
  <c r="R38" i="1"/>
  <c r="U37" i="1"/>
  <c r="R37" i="1"/>
  <c r="L37" i="1"/>
  <c r="U36" i="1"/>
  <c r="R36" i="1"/>
  <c r="U35" i="1"/>
  <c r="R35" i="1"/>
  <c r="L35" i="1"/>
  <c r="U34" i="1"/>
  <c r="R34" i="1"/>
  <c r="U33" i="1"/>
  <c r="R33" i="1"/>
  <c r="L33" i="1"/>
  <c r="U32" i="1"/>
  <c r="R32" i="1"/>
  <c r="U31" i="1"/>
  <c r="R31" i="1"/>
  <c r="L31" i="1"/>
  <c r="U30" i="1"/>
  <c r="R30" i="1"/>
  <c r="L30" i="1"/>
  <c r="U29" i="1"/>
  <c r="R29" i="1"/>
  <c r="U28" i="1"/>
  <c r="R28" i="1"/>
  <c r="L28" i="1"/>
  <c r="U27" i="1"/>
  <c r="R27" i="1"/>
  <c r="U26" i="1"/>
  <c r="R26" i="1"/>
  <c r="L26" i="1"/>
  <c r="U25" i="1"/>
  <c r="R25" i="1"/>
  <c r="U24" i="1"/>
  <c r="R24" i="1"/>
  <c r="L24" i="1"/>
  <c r="U23" i="1"/>
  <c r="R23" i="1"/>
  <c r="L23" i="1"/>
  <c r="U22" i="1"/>
  <c r="R22" i="1"/>
  <c r="L22" i="1"/>
  <c r="U21" i="1"/>
  <c r="R21" i="1"/>
  <c r="U20" i="1"/>
  <c r="R20" i="1"/>
  <c r="L20" i="1"/>
  <c r="U19" i="1"/>
  <c r="R19" i="1"/>
  <c r="U18" i="1"/>
  <c r="R18" i="1"/>
  <c r="L18" i="1"/>
  <c r="U17" i="1"/>
  <c r="R17" i="1"/>
  <c r="L17" i="1"/>
  <c r="U16" i="1"/>
  <c r="R16" i="1"/>
  <c r="L16" i="1"/>
  <c r="U15" i="1"/>
  <c r="R15" i="1"/>
  <c r="U14" i="1"/>
  <c r="R14" i="1"/>
  <c r="L14" i="1"/>
  <c r="U13" i="1"/>
  <c r="R13" i="1"/>
  <c r="U12" i="1"/>
  <c r="R12" i="1"/>
  <c r="L12" i="1"/>
  <c r="U11" i="1"/>
  <c r="R11" i="1"/>
  <c r="L11" i="1"/>
  <c r="U10" i="1"/>
  <c r="R10" i="1"/>
  <c r="L10" i="1"/>
  <c r="U9" i="1"/>
  <c r="R9" i="1"/>
  <c r="U8" i="1"/>
  <c r="R8" i="1"/>
  <c r="L8" i="1"/>
  <c r="U7" i="1"/>
  <c r="R7" i="1"/>
  <c r="L7" i="1"/>
  <c r="U6" i="1"/>
  <c r="R6" i="1"/>
  <c r="L6" i="1"/>
  <c r="U5" i="1"/>
  <c r="R5" i="1"/>
  <c r="V2" i="1"/>
  <c r="R2" i="1"/>
  <c r="L2" i="1"/>
  <c r="S81" i="1" l="1"/>
  <c r="D9" i="3"/>
  <c r="F9" i="3" s="1"/>
  <c r="G9" i="3" s="1"/>
  <c r="D17" i="3"/>
  <c r="F17" i="3" s="1"/>
  <c r="G17" i="3" s="1"/>
  <c r="S89" i="1"/>
  <c r="S25" i="1"/>
  <c r="S24" i="1"/>
  <c r="S7" i="1"/>
  <c r="S11" i="1"/>
  <c r="S16" i="1"/>
  <c r="S20" i="1"/>
  <c r="S21" i="1"/>
  <c r="S27" i="1"/>
  <c r="S23" i="1"/>
  <c r="S28" i="1"/>
  <c r="S29" i="1"/>
  <c r="S33" i="1"/>
  <c r="S34" i="1"/>
  <c r="S43" i="1"/>
  <c r="S47" i="1"/>
  <c r="S48" i="1"/>
  <c r="S55" i="1"/>
  <c r="S56" i="1"/>
  <c r="S57" i="1"/>
  <c r="S65" i="1"/>
  <c r="S86" i="1"/>
  <c r="S87" i="1"/>
  <c r="S17" i="1"/>
  <c r="J31" i="2"/>
  <c r="N31" i="2" s="1"/>
  <c r="R31" i="2" s="1"/>
  <c r="S35" i="1"/>
  <c r="S77" i="1"/>
  <c r="S88" i="1"/>
  <c r="S31" i="1"/>
  <c r="S38" i="1"/>
  <c r="S45" i="1"/>
  <c r="S61" i="1"/>
  <c r="S62" i="1"/>
  <c r="S69" i="1"/>
  <c r="S70" i="1"/>
  <c r="S79" i="1"/>
  <c r="S80" i="1"/>
  <c r="S8" i="1"/>
  <c r="S12" i="1"/>
  <c r="J19" i="2"/>
  <c r="N19" i="2" s="1"/>
  <c r="R19" i="2" s="1"/>
  <c r="S22" i="1"/>
  <c r="S26" i="1"/>
  <c r="S30" i="1"/>
  <c r="S36" i="1"/>
  <c r="S44" i="1"/>
  <c r="S49" i="1"/>
  <c r="S78" i="1"/>
  <c r="S14" i="1"/>
  <c r="S18" i="1"/>
  <c r="S37" i="1"/>
  <c r="S6" i="1"/>
  <c r="J7" i="2"/>
  <c r="N7" i="2" s="1"/>
  <c r="R7" i="2" s="1"/>
  <c r="S10" i="1"/>
  <c r="S15" i="1"/>
  <c r="S19" i="1"/>
  <c r="S32" i="1"/>
  <c r="I36" i="2"/>
  <c r="M36" i="2" s="1"/>
  <c r="Q36" i="2" s="1"/>
  <c r="S40" i="1"/>
  <c r="S41" i="1"/>
  <c r="S42" i="1"/>
  <c r="S46" i="1"/>
  <c r="I50" i="2"/>
  <c r="M50" i="2" s="1"/>
  <c r="Q50" i="2" s="1"/>
  <c r="S53" i="1"/>
  <c r="S54" i="1"/>
  <c r="S63" i="1"/>
  <c r="S64" i="1"/>
  <c r="S71" i="1"/>
  <c r="S72" i="1"/>
  <c r="S73" i="1"/>
  <c r="S85" i="1"/>
  <c r="K6" i="2"/>
  <c r="O6" i="2" s="1"/>
  <c r="S6" i="2" s="1"/>
  <c r="K14" i="2"/>
  <c r="O14" i="2" s="1"/>
  <c r="S14" i="2" s="1"/>
  <c r="K5" i="2"/>
  <c r="O5" i="2" s="1"/>
  <c r="S5" i="2" s="1"/>
  <c r="K18" i="2"/>
  <c r="O18" i="2" s="1"/>
  <c r="S18" i="2" s="1"/>
  <c r="K22" i="2"/>
  <c r="O22" i="2" s="1"/>
  <c r="S22" i="2" s="1"/>
  <c r="K29" i="2"/>
  <c r="O29" i="2" s="1"/>
  <c r="S29" i="2" s="1"/>
  <c r="K45" i="2"/>
  <c r="O45" i="2" s="1"/>
  <c r="S45" i="2" s="1"/>
  <c r="K83" i="2"/>
  <c r="O83" i="2" s="1"/>
  <c r="S83" i="2" s="1"/>
  <c r="K17" i="2"/>
  <c r="O17" i="2" s="1"/>
  <c r="S17" i="2" s="1"/>
  <c r="K25" i="2"/>
  <c r="O25" i="2" s="1"/>
  <c r="S25" i="2" s="1"/>
  <c r="K40" i="2"/>
  <c r="O40" i="2" s="1"/>
  <c r="S40" i="2" s="1"/>
  <c r="K54" i="2"/>
  <c r="O54" i="2" s="1"/>
  <c r="S54" i="2" s="1"/>
  <c r="K10" i="2"/>
  <c r="O10" i="2" s="1"/>
  <c r="S10" i="2" s="1"/>
  <c r="K31" i="2"/>
  <c r="O31" i="2" s="1"/>
  <c r="S31" i="2" s="1"/>
  <c r="K41" i="2"/>
  <c r="O41" i="2" s="1"/>
  <c r="S41" i="2" s="1"/>
  <c r="K49" i="2"/>
  <c r="O49" i="2" s="1"/>
  <c r="S49" i="2" s="1"/>
  <c r="K67" i="2"/>
  <c r="O67" i="2" s="1"/>
  <c r="S67" i="2" s="1"/>
  <c r="K80" i="2"/>
  <c r="O80" i="2" s="1"/>
  <c r="S80" i="2" s="1"/>
  <c r="K88" i="2"/>
  <c r="O88" i="2" s="1"/>
  <c r="S88" i="2" s="1"/>
  <c r="K13" i="2"/>
  <c r="O13" i="2" s="1"/>
  <c r="S13" i="2" s="1"/>
  <c r="K23" i="2"/>
  <c r="O23" i="2" s="1"/>
  <c r="S23" i="2" s="1"/>
  <c r="K9" i="2"/>
  <c r="O9" i="2" s="1"/>
  <c r="S9" i="2" s="1"/>
  <c r="K21" i="2"/>
  <c r="O21" i="2" s="1"/>
  <c r="S21" i="2" s="1"/>
  <c r="K26" i="2"/>
  <c r="O26" i="2" s="1"/>
  <c r="S26" i="2" s="1"/>
  <c r="K30" i="2"/>
  <c r="O30" i="2" s="1"/>
  <c r="S30" i="2" s="1"/>
  <c r="K33" i="2"/>
  <c r="O33" i="2" s="1"/>
  <c r="S33" i="2" s="1"/>
  <c r="K47" i="2"/>
  <c r="O47" i="2" s="1"/>
  <c r="S47" i="2" s="1"/>
  <c r="K51" i="2"/>
  <c r="O51" i="2" s="1"/>
  <c r="S51" i="2" s="1"/>
  <c r="K58" i="2"/>
  <c r="O58" i="2" s="1"/>
  <c r="S58" i="2" s="1"/>
  <c r="K64" i="2"/>
  <c r="O64" i="2" s="1"/>
  <c r="S64" i="2" s="1"/>
  <c r="K75" i="2"/>
  <c r="O75" i="2" s="1"/>
  <c r="S75" i="2" s="1"/>
  <c r="K15" i="2"/>
  <c r="O15" i="2" s="1"/>
  <c r="S15" i="2" s="1"/>
  <c r="K34" i="2"/>
  <c r="O34" i="2" s="1"/>
  <c r="S34" i="2" s="1"/>
  <c r="K39" i="2"/>
  <c r="O39" i="2" s="1"/>
  <c r="S39" i="2" s="1"/>
  <c r="K43" i="2"/>
  <c r="O43" i="2" s="1"/>
  <c r="S43" i="2" s="1"/>
  <c r="K48" i="2"/>
  <c r="O48" i="2" s="1"/>
  <c r="S48" i="2" s="1"/>
  <c r="K59" i="2"/>
  <c r="O59" i="2" s="1"/>
  <c r="S59" i="2" s="1"/>
  <c r="K60" i="2"/>
  <c r="O60" i="2" s="1"/>
  <c r="S60" i="2" s="1"/>
  <c r="K7" i="2"/>
  <c r="O7" i="2" s="1"/>
  <c r="S7" i="2" s="1"/>
  <c r="K56" i="2"/>
  <c r="O56" i="2" s="1"/>
  <c r="S56" i="2" s="1"/>
  <c r="K72" i="2"/>
  <c r="O72" i="2" s="1"/>
  <c r="S72" i="2" s="1"/>
  <c r="K91" i="2"/>
  <c r="O91" i="2" s="1"/>
  <c r="S91" i="2" s="1"/>
  <c r="M28" i="1"/>
  <c r="M35" i="1"/>
  <c r="J46" i="2"/>
  <c r="N46" i="2" s="1"/>
  <c r="R46" i="2" s="1"/>
  <c r="M61" i="1"/>
  <c r="M14" i="1"/>
  <c r="M16" i="1"/>
  <c r="M26" i="1"/>
  <c r="J56" i="2"/>
  <c r="N56" i="2" s="1"/>
  <c r="R56" i="2" s="1"/>
  <c r="M44" i="1"/>
  <c r="M55" i="1"/>
  <c r="J80" i="2"/>
  <c r="N80" i="2" s="1"/>
  <c r="R80" i="2" s="1"/>
  <c r="M79" i="1"/>
  <c r="M83" i="1"/>
  <c r="M13" i="1"/>
  <c r="M38" i="1"/>
  <c r="J61" i="2"/>
  <c r="N61" i="2" s="1"/>
  <c r="R61" i="2" s="1"/>
  <c r="J73" i="2"/>
  <c r="N73" i="2" s="1"/>
  <c r="R73" i="2" s="1"/>
  <c r="J77" i="2"/>
  <c r="N77" i="2" s="1"/>
  <c r="R77" i="2" s="1"/>
  <c r="J14" i="2"/>
  <c r="N14" i="2" s="1"/>
  <c r="R14" i="2" s="1"/>
  <c r="J26" i="2"/>
  <c r="N26" i="2" s="1"/>
  <c r="R26" i="2" s="1"/>
  <c r="J36" i="2"/>
  <c r="N36" i="2" s="1"/>
  <c r="R36" i="2" s="1"/>
  <c r="J42" i="2"/>
  <c r="N42" i="2" s="1"/>
  <c r="R42" i="2" s="1"/>
  <c r="J44" i="2"/>
  <c r="N44" i="2" s="1"/>
  <c r="R44" i="2" s="1"/>
  <c r="J64" i="2"/>
  <c r="N64" i="2" s="1"/>
  <c r="R64" i="2" s="1"/>
  <c r="J85" i="2"/>
  <c r="N85" i="2" s="1"/>
  <c r="R85" i="2" s="1"/>
  <c r="J10" i="2"/>
  <c r="N10" i="2" s="1"/>
  <c r="R10" i="2" s="1"/>
  <c r="J22" i="2"/>
  <c r="N22" i="2" s="1"/>
  <c r="R22" i="2" s="1"/>
  <c r="J30" i="2"/>
  <c r="N30" i="2" s="1"/>
  <c r="R30" i="2" s="1"/>
  <c r="J35" i="2"/>
  <c r="N35" i="2" s="1"/>
  <c r="R35" i="2" s="1"/>
  <c r="J11" i="2"/>
  <c r="N11" i="2" s="1"/>
  <c r="R11" i="2" s="1"/>
  <c r="J15" i="2"/>
  <c r="N15" i="2" s="1"/>
  <c r="R15" i="2" s="1"/>
  <c r="J23" i="2"/>
  <c r="N23" i="2" s="1"/>
  <c r="R23" i="2" s="1"/>
  <c r="J27" i="2"/>
  <c r="N27" i="2" s="1"/>
  <c r="R27" i="2" s="1"/>
  <c r="J34" i="2"/>
  <c r="N34" i="2" s="1"/>
  <c r="R34" i="2" s="1"/>
  <c r="J38" i="2"/>
  <c r="N38" i="2" s="1"/>
  <c r="R38" i="2" s="1"/>
  <c r="J48" i="2"/>
  <c r="N48" i="2" s="1"/>
  <c r="R48" i="2" s="1"/>
  <c r="J52" i="2"/>
  <c r="N52" i="2" s="1"/>
  <c r="R52" i="2" s="1"/>
  <c r="J90" i="2"/>
  <c r="N90" i="2" s="1"/>
  <c r="R90" i="2" s="1"/>
  <c r="J6" i="2"/>
  <c r="N6" i="2" s="1"/>
  <c r="R6" i="2" s="1"/>
  <c r="J20" i="2"/>
  <c r="N20" i="2" s="1"/>
  <c r="R20" i="2" s="1"/>
  <c r="J28" i="2"/>
  <c r="N28" i="2" s="1"/>
  <c r="R28" i="2" s="1"/>
  <c r="J53" i="2"/>
  <c r="N53" i="2" s="1"/>
  <c r="R53" i="2" s="1"/>
  <c r="J69" i="2"/>
  <c r="N69" i="2" s="1"/>
  <c r="R69" i="2" s="1"/>
  <c r="J18" i="2"/>
  <c r="N18" i="2" s="1"/>
  <c r="R18" i="2" s="1"/>
  <c r="J40" i="2"/>
  <c r="N40" i="2" s="1"/>
  <c r="R40" i="2" s="1"/>
  <c r="J45" i="2"/>
  <c r="N45" i="2" s="1"/>
  <c r="R45" i="2" s="1"/>
  <c r="J54" i="2"/>
  <c r="N54" i="2" s="1"/>
  <c r="R54" i="2" s="1"/>
  <c r="J72" i="2"/>
  <c r="N72" i="2" s="1"/>
  <c r="R72" i="2" s="1"/>
  <c r="J12" i="2"/>
  <c r="N12" i="2" s="1"/>
  <c r="R12" i="2" s="1"/>
  <c r="J88" i="2"/>
  <c r="N88" i="2" s="1"/>
  <c r="R88" i="2" s="1"/>
  <c r="M52" i="1"/>
  <c r="M68" i="1"/>
  <c r="M85" i="1"/>
  <c r="M6" i="1"/>
  <c r="M8" i="1"/>
  <c r="M11" i="1"/>
  <c r="M17" i="1"/>
  <c r="I20" i="2"/>
  <c r="M20" i="2" s="1"/>
  <c r="Q20" i="2" s="1"/>
  <c r="M23" i="1"/>
  <c r="M30" i="1"/>
  <c r="M63" i="1"/>
  <c r="V63" i="1" s="1"/>
  <c r="M67" i="1"/>
  <c r="M84" i="1"/>
  <c r="M32" i="1"/>
  <c r="M36" i="1"/>
  <c r="M62" i="1"/>
  <c r="M78" i="1"/>
  <c r="I12" i="2"/>
  <c r="M12" i="2" s="1"/>
  <c r="Q12" i="2" s="1"/>
  <c r="M18" i="1"/>
  <c r="V18" i="1" s="1"/>
  <c r="I18" i="2"/>
  <c r="M18" i="2" s="1"/>
  <c r="Q18" i="2" s="1"/>
  <c r="M20" i="1"/>
  <c r="M33" i="1"/>
  <c r="M37" i="1"/>
  <c r="M47" i="1"/>
  <c r="M51" i="1"/>
  <c r="M69" i="1"/>
  <c r="V69" i="1" s="1"/>
  <c r="M75" i="1"/>
  <c r="I82" i="2"/>
  <c r="M82" i="2" s="1"/>
  <c r="Q82" i="2" s="1"/>
  <c r="M15" i="1"/>
  <c r="M7" i="1"/>
  <c r="M10" i="1"/>
  <c r="M12" i="1"/>
  <c r="M22" i="1"/>
  <c r="M24" i="1"/>
  <c r="I28" i="2"/>
  <c r="M28" i="2" s="1"/>
  <c r="Q28" i="2" s="1"/>
  <c r="M31" i="1"/>
  <c r="M39" i="1"/>
  <c r="M43" i="1"/>
  <c r="M53" i="1"/>
  <c r="M59" i="1"/>
  <c r="M71" i="1"/>
  <c r="M77" i="1"/>
  <c r="M86" i="1"/>
  <c r="M92" i="1"/>
  <c r="M21" i="1"/>
  <c r="M25" i="1"/>
  <c r="M29" i="1"/>
  <c r="I34" i="2"/>
  <c r="M34" i="2" s="1"/>
  <c r="Q34" i="2" s="1"/>
  <c r="M54" i="1"/>
  <c r="M60" i="1"/>
  <c r="M70" i="1"/>
  <c r="M76" i="1"/>
  <c r="L5" i="1"/>
  <c r="M5" i="1" s="1"/>
  <c r="L9" i="1"/>
  <c r="M9" i="1" s="1"/>
  <c r="I15" i="2"/>
  <c r="M15" i="2" s="1"/>
  <c r="Q15" i="2" s="1"/>
  <c r="L19" i="1"/>
  <c r="M19" i="1" s="1"/>
  <c r="I21" i="2"/>
  <c r="M21" i="2" s="1"/>
  <c r="Q21" i="2" s="1"/>
  <c r="L27" i="1"/>
  <c r="M27" i="1" s="1"/>
  <c r="I29" i="2"/>
  <c r="M29" i="2" s="1"/>
  <c r="Q29" i="2" s="1"/>
  <c r="L46" i="1"/>
  <c r="M46" i="1" s="1"/>
  <c r="I60" i="2"/>
  <c r="M60" i="2" s="1"/>
  <c r="Q60" i="2" s="1"/>
  <c r="I62" i="2"/>
  <c r="M62" i="2" s="1"/>
  <c r="Q62" i="2" s="1"/>
  <c r="I74" i="2"/>
  <c r="M74" i="2" s="1"/>
  <c r="Q74" i="2" s="1"/>
  <c r="I78" i="2"/>
  <c r="M78" i="2" s="1"/>
  <c r="Q78" i="2" s="1"/>
  <c r="I85" i="2"/>
  <c r="M85" i="2" s="1"/>
  <c r="Q85" i="2" s="1"/>
  <c r="L91" i="1"/>
  <c r="M91" i="1" s="1"/>
  <c r="L40" i="1"/>
  <c r="M40" i="1" s="1"/>
  <c r="V40" i="1" s="1"/>
  <c r="L56" i="1"/>
  <c r="M56" i="1" s="1"/>
  <c r="L72" i="1"/>
  <c r="M72" i="1" s="1"/>
  <c r="L89" i="1"/>
  <c r="M89" i="1" s="1"/>
  <c r="I32" i="2"/>
  <c r="M32" i="2" s="1"/>
  <c r="Q32" i="2" s="1"/>
  <c r="L34" i="1"/>
  <c r="M34" i="1" s="1"/>
  <c r="L42" i="1"/>
  <c r="M42" i="1" s="1"/>
  <c r="L48" i="1"/>
  <c r="M48" i="1" s="1"/>
  <c r="L64" i="1"/>
  <c r="M64" i="1" s="1"/>
  <c r="V64" i="1" s="1"/>
  <c r="L80" i="1"/>
  <c r="M80" i="1" s="1"/>
  <c r="L87" i="1"/>
  <c r="M87" i="1" s="1"/>
  <c r="V87" i="1" s="1"/>
  <c r="I88" i="2"/>
  <c r="M88" i="2" s="1"/>
  <c r="Q88" i="2" s="1"/>
  <c r="I7" i="2"/>
  <c r="M7" i="2" s="1"/>
  <c r="Q7" i="2" s="1"/>
  <c r="I11" i="2"/>
  <c r="M11" i="2" s="1"/>
  <c r="Q11" i="2" s="1"/>
  <c r="I19" i="2"/>
  <c r="M19" i="2" s="1"/>
  <c r="Q19" i="2" s="1"/>
  <c r="I23" i="2"/>
  <c r="M23" i="2" s="1"/>
  <c r="Q23" i="2" s="1"/>
  <c r="I27" i="2"/>
  <c r="M27" i="2" s="1"/>
  <c r="Q27" i="2" s="1"/>
  <c r="I31" i="2"/>
  <c r="M31" i="2" s="1"/>
  <c r="Q31" i="2" s="1"/>
  <c r="I35" i="2"/>
  <c r="M35" i="2" s="1"/>
  <c r="Q35" i="2" s="1"/>
  <c r="I46" i="2"/>
  <c r="M46" i="2" s="1"/>
  <c r="Q46" i="2" s="1"/>
  <c r="I47" i="2"/>
  <c r="M47" i="2" s="1"/>
  <c r="Q47" i="2" s="1"/>
  <c r="I53" i="2"/>
  <c r="M53" i="2" s="1"/>
  <c r="Q53" i="2" s="1"/>
  <c r="I54" i="2"/>
  <c r="M54" i="2" s="1"/>
  <c r="Q54" i="2" s="1"/>
  <c r="I61" i="2"/>
  <c r="M61" i="2" s="1"/>
  <c r="Q61" i="2" s="1"/>
  <c r="I69" i="2"/>
  <c r="M69" i="2" s="1"/>
  <c r="Q69" i="2" s="1"/>
  <c r="I70" i="2"/>
  <c r="M70" i="2" s="1"/>
  <c r="Q70" i="2" s="1"/>
  <c r="I77" i="2"/>
  <c r="M77" i="2" s="1"/>
  <c r="Q77" i="2" s="1"/>
  <c r="I86" i="2"/>
  <c r="M86" i="2" s="1"/>
  <c r="Q86" i="2" s="1"/>
  <c r="I44" i="2"/>
  <c r="M44" i="2" s="1"/>
  <c r="Q44" i="2" s="1"/>
  <c r="I59" i="2"/>
  <c r="M59" i="2" s="1"/>
  <c r="Q59" i="2" s="1"/>
  <c r="I90" i="2"/>
  <c r="M90" i="2" s="1"/>
  <c r="Q90" i="2" s="1"/>
  <c r="I8" i="2"/>
  <c r="M8" i="2" s="1"/>
  <c r="Q8" i="2" s="1"/>
  <c r="I16" i="2"/>
  <c r="M16" i="2" s="1"/>
  <c r="Q16" i="2" s="1"/>
  <c r="I24" i="2"/>
  <c r="M24" i="2" s="1"/>
  <c r="Q24" i="2" s="1"/>
  <c r="I37" i="2"/>
  <c r="M37" i="2" s="1"/>
  <c r="Q37" i="2" s="1"/>
  <c r="I10" i="2"/>
  <c r="M10" i="2" s="1"/>
  <c r="Q10" i="2" s="1"/>
  <c r="I26" i="2"/>
  <c r="M26" i="2" s="1"/>
  <c r="Q26" i="2" s="1"/>
  <c r="I42" i="2"/>
  <c r="M42" i="2" s="1"/>
  <c r="Q42" i="2" s="1"/>
  <c r="I5" i="2"/>
  <c r="M5" i="2" s="1"/>
  <c r="J8" i="2"/>
  <c r="N8" i="2" s="1"/>
  <c r="R8" i="2" s="1"/>
  <c r="I9" i="2"/>
  <c r="M9" i="2" s="1"/>
  <c r="Q9" i="2" s="1"/>
  <c r="K11" i="2"/>
  <c r="O11" i="2" s="1"/>
  <c r="S11" i="2" s="1"/>
  <c r="I13" i="2"/>
  <c r="M13" i="2" s="1"/>
  <c r="Q13" i="2" s="1"/>
  <c r="J16" i="2"/>
  <c r="N16" i="2" s="1"/>
  <c r="R16" i="2" s="1"/>
  <c r="I17" i="2"/>
  <c r="M17" i="2" s="1"/>
  <c r="Q17" i="2" s="1"/>
  <c r="K19" i="2"/>
  <c r="O19" i="2" s="1"/>
  <c r="S19" i="2" s="1"/>
  <c r="J24" i="2"/>
  <c r="N24" i="2" s="1"/>
  <c r="R24" i="2" s="1"/>
  <c r="I25" i="2"/>
  <c r="M25" i="2" s="1"/>
  <c r="Q25" i="2" s="1"/>
  <c r="K27" i="2"/>
  <c r="O27" i="2" s="1"/>
  <c r="S27" i="2" s="1"/>
  <c r="J32" i="2"/>
  <c r="N32" i="2" s="1"/>
  <c r="R32" i="2" s="1"/>
  <c r="I33" i="2"/>
  <c r="M33" i="2" s="1"/>
  <c r="Q33" i="2" s="1"/>
  <c r="K35" i="2"/>
  <c r="O35" i="2" s="1"/>
  <c r="S35" i="2" s="1"/>
  <c r="J37" i="2"/>
  <c r="N37" i="2" s="1"/>
  <c r="R37" i="2" s="1"/>
  <c r="I38" i="2"/>
  <c r="M38" i="2" s="1"/>
  <c r="Q38" i="2" s="1"/>
  <c r="I39" i="2"/>
  <c r="M39" i="2" s="1"/>
  <c r="Q39" i="2" s="1"/>
  <c r="M41" i="1"/>
  <c r="I41" i="2"/>
  <c r="M41" i="2" s="1"/>
  <c r="Q41" i="2" s="1"/>
  <c r="K44" i="2"/>
  <c r="O44" i="2" s="1"/>
  <c r="S44" i="2" s="1"/>
  <c r="M49" i="1"/>
  <c r="I49" i="2"/>
  <c r="M49" i="2" s="1"/>
  <c r="Q49" i="2" s="1"/>
  <c r="M50" i="1"/>
  <c r="K53" i="2"/>
  <c r="O53" i="2" s="1"/>
  <c r="S53" i="2" s="1"/>
  <c r="K55" i="2"/>
  <c r="O55" i="2" s="1"/>
  <c r="S55" i="2" s="1"/>
  <c r="M57" i="1"/>
  <c r="I57" i="2"/>
  <c r="M57" i="2" s="1"/>
  <c r="Q57" i="2" s="1"/>
  <c r="M58" i="1"/>
  <c r="I58" i="2"/>
  <c r="M58" i="2" s="1"/>
  <c r="Q58" i="2" s="1"/>
  <c r="J60" i="2"/>
  <c r="N60" i="2" s="1"/>
  <c r="R60" i="2" s="1"/>
  <c r="K63" i="2"/>
  <c r="O63" i="2" s="1"/>
  <c r="S63" i="2" s="1"/>
  <c r="M65" i="1"/>
  <c r="I65" i="2"/>
  <c r="M65" i="2" s="1"/>
  <c r="Q65" i="2" s="1"/>
  <c r="M66" i="1"/>
  <c r="I66" i="2"/>
  <c r="M66" i="2" s="1"/>
  <c r="Q66" i="2" s="1"/>
  <c r="J68" i="2"/>
  <c r="N68" i="2" s="1"/>
  <c r="R68" i="2" s="1"/>
  <c r="K71" i="2"/>
  <c r="O71" i="2" s="1"/>
  <c r="S71" i="2" s="1"/>
  <c r="M73" i="1"/>
  <c r="I73" i="2"/>
  <c r="M73" i="2" s="1"/>
  <c r="Q73" i="2" s="1"/>
  <c r="M74" i="1"/>
  <c r="J76" i="2"/>
  <c r="N76" i="2" s="1"/>
  <c r="R76" i="2" s="1"/>
  <c r="K79" i="2"/>
  <c r="O79" i="2" s="1"/>
  <c r="S79" i="2" s="1"/>
  <c r="M81" i="1"/>
  <c r="V81" i="1" s="1"/>
  <c r="I81" i="2"/>
  <c r="M81" i="2" s="1"/>
  <c r="Q81" i="2" s="1"/>
  <c r="M82" i="1"/>
  <c r="J84" i="2"/>
  <c r="N84" i="2" s="1"/>
  <c r="R84" i="2" s="1"/>
  <c r="K85" i="2"/>
  <c r="O85" i="2" s="1"/>
  <c r="S85" i="2" s="1"/>
  <c r="K87" i="2"/>
  <c r="O87" i="2" s="1"/>
  <c r="S87" i="2" s="1"/>
  <c r="I89" i="2"/>
  <c r="M89" i="2" s="1"/>
  <c r="Q89" i="2" s="1"/>
  <c r="M90" i="1"/>
  <c r="J92" i="2"/>
  <c r="N92" i="2" s="1"/>
  <c r="R92" i="2" s="1"/>
  <c r="I52" i="2"/>
  <c r="M52" i="2" s="1"/>
  <c r="Q52" i="2" s="1"/>
  <c r="J58" i="2"/>
  <c r="N58" i="2" s="1"/>
  <c r="R58" i="2" s="1"/>
  <c r="K74" i="2"/>
  <c r="O74" i="2" s="1"/>
  <c r="S74" i="2" s="1"/>
  <c r="S5" i="1"/>
  <c r="J5" i="2"/>
  <c r="N5" i="2" s="1"/>
  <c r="I6" i="2"/>
  <c r="M6" i="2" s="1"/>
  <c r="Q6" i="2" s="1"/>
  <c r="K8" i="2"/>
  <c r="O8" i="2" s="1"/>
  <c r="S8" i="2" s="1"/>
  <c r="S9" i="1"/>
  <c r="J9" i="2"/>
  <c r="N9" i="2" s="1"/>
  <c r="R9" i="2" s="1"/>
  <c r="K12" i="2"/>
  <c r="O12" i="2" s="1"/>
  <c r="S12" i="2" s="1"/>
  <c r="S13" i="1"/>
  <c r="J13" i="2"/>
  <c r="N13" i="2" s="1"/>
  <c r="R13" i="2" s="1"/>
  <c r="I14" i="2"/>
  <c r="M14" i="2" s="1"/>
  <c r="Q14" i="2" s="1"/>
  <c r="K16" i="2"/>
  <c r="O16" i="2" s="1"/>
  <c r="S16" i="2" s="1"/>
  <c r="J17" i="2"/>
  <c r="N17" i="2" s="1"/>
  <c r="R17" i="2" s="1"/>
  <c r="K20" i="2"/>
  <c r="O20" i="2" s="1"/>
  <c r="S20" i="2" s="1"/>
  <c r="J21" i="2"/>
  <c r="N21" i="2" s="1"/>
  <c r="R21" i="2" s="1"/>
  <c r="I22" i="2"/>
  <c r="M22" i="2" s="1"/>
  <c r="Q22" i="2" s="1"/>
  <c r="K24" i="2"/>
  <c r="O24" i="2" s="1"/>
  <c r="S24" i="2" s="1"/>
  <c r="J25" i="2"/>
  <c r="N25" i="2" s="1"/>
  <c r="R25" i="2" s="1"/>
  <c r="K28" i="2"/>
  <c r="O28" i="2" s="1"/>
  <c r="S28" i="2" s="1"/>
  <c r="J29" i="2"/>
  <c r="N29" i="2" s="1"/>
  <c r="R29" i="2" s="1"/>
  <c r="I30" i="2"/>
  <c r="M30" i="2" s="1"/>
  <c r="Q30" i="2" s="1"/>
  <c r="K32" i="2"/>
  <c r="O32" i="2" s="1"/>
  <c r="S32" i="2" s="1"/>
  <c r="J33" i="2"/>
  <c r="N33" i="2" s="1"/>
  <c r="R33" i="2" s="1"/>
  <c r="K36" i="2"/>
  <c r="O36" i="2" s="1"/>
  <c r="S36" i="2" s="1"/>
  <c r="K37" i="2"/>
  <c r="O37" i="2" s="1"/>
  <c r="S37" i="2" s="1"/>
  <c r="S39" i="1"/>
  <c r="I40" i="2"/>
  <c r="M40" i="2" s="1"/>
  <c r="Q40" i="2" s="1"/>
  <c r="J41" i="2"/>
  <c r="N41" i="2" s="1"/>
  <c r="R41" i="2" s="1"/>
  <c r="I43" i="2"/>
  <c r="M43" i="2" s="1"/>
  <c r="Q43" i="2" s="1"/>
  <c r="M45" i="1"/>
  <c r="I45" i="2"/>
  <c r="M45" i="2" s="1"/>
  <c r="Q45" i="2" s="1"/>
  <c r="I48" i="2"/>
  <c r="M48" i="2" s="1"/>
  <c r="Q48" i="2" s="1"/>
  <c r="J49" i="2"/>
  <c r="N49" i="2" s="1"/>
  <c r="R49" i="2" s="1"/>
  <c r="S50" i="1"/>
  <c r="J50" i="2"/>
  <c r="N50" i="2" s="1"/>
  <c r="R50" i="2" s="1"/>
  <c r="S51" i="1"/>
  <c r="S52" i="1"/>
  <c r="K52" i="2"/>
  <c r="O52" i="2" s="1"/>
  <c r="S52" i="2" s="1"/>
  <c r="J57" i="2"/>
  <c r="N57" i="2" s="1"/>
  <c r="R57" i="2" s="1"/>
  <c r="S58" i="1"/>
  <c r="S59" i="1"/>
  <c r="S60" i="1"/>
  <c r="J65" i="2"/>
  <c r="N65" i="2" s="1"/>
  <c r="R65" i="2" s="1"/>
  <c r="S66" i="1"/>
  <c r="S67" i="1"/>
  <c r="S68" i="1"/>
  <c r="K68" i="2"/>
  <c r="O68" i="2" s="1"/>
  <c r="S68" i="2" s="1"/>
  <c r="S74" i="1"/>
  <c r="S75" i="1"/>
  <c r="S76" i="1"/>
  <c r="K76" i="2"/>
  <c r="O76" i="2" s="1"/>
  <c r="S76" i="2" s="1"/>
  <c r="J81" i="2"/>
  <c r="N81" i="2" s="1"/>
  <c r="R81" i="2" s="1"/>
  <c r="S82" i="1"/>
  <c r="S83" i="1"/>
  <c r="S84" i="1"/>
  <c r="K84" i="2"/>
  <c r="O84" i="2" s="1"/>
  <c r="S84" i="2" s="1"/>
  <c r="M88" i="1"/>
  <c r="J89" i="2"/>
  <c r="N89" i="2" s="1"/>
  <c r="R89" i="2" s="1"/>
  <c r="S90" i="1"/>
  <c r="S91" i="1"/>
  <c r="S92" i="1"/>
  <c r="K92" i="2"/>
  <c r="O92" i="2" s="1"/>
  <c r="S92" i="2" s="1"/>
  <c r="I51" i="2"/>
  <c r="M51" i="2" s="1"/>
  <c r="Q51" i="2" s="1"/>
  <c r="I55" i="2"/>
  <c r="M55" i="2" s="1"/>
  <c r="Q55" i="2" s="1"/>
  <c r="K57" i="2"/>
  <c r="O57" i="2" s="1"/>
  <c r="S57" i="2" s="1"/>
  <c r="K61" i="2"/>
  <c r="O61" i="2" s="1"/>
  <c r="S61" i="2" s="1"/>
  <c r="J62" i="2"/>
  <c r="N62" i="2" s="1"/>
  <c r="R62" i="2" s="1"/>
  <c r="I63" i="2"/>
  <c r="M63" i="2" s="1"/>
  <c r="Q63" i="2" s="1"/>
  <c r="K65" i="2"/>
  <c r="O65" i="2" s="1"/>
  <c r="S65" i="2" s="1"/>
  <c r="J66" i="2"/>
  <c r="N66" i="2" s="1"/>
  <c r="R66" i="2" s="1"/>
  <c r="I67" i="2"/>
  <c r="M67" i="2" s="1"/>
  <c r="Q67" i="2" s="1"/>
  <c r="K69" i="2"/>
  <c r="O69" i="2" s="1"/>
  <c r="S69" i="2" s="1"/>
  <c r="J70" i="2"/>
  <c r="N70" i="2" s="1"/>
  <c r="R70" i="2" s="1"/>
  <c r="I71" i="2"/>
  <c r="M71" i="2" s="1"/>
  <c r="Q71" i="2" s="1"/>
  <c r="K73" i="2"/>
  <c r="O73" i="2" s="1"/>
  <c r="S73" i="2" s="1"/>
  <c r="J74" i="2"/>
  <c r="N74" i="2" s="1"/>
  <c r="R74" i="2" s="1"/>
  <c r="I75" i="2"/>
  <c r="M75" i="2" s="1"/>
  <c r="Q75" i="2" s="1"/>
  <c r="K77" i="2"/>
  <c r="O77" i="2" s="1"/>
  <c r="S77" i="2" s="1"/>
  <c r="J78" i="2"/>
  <c r="N78" i="2" s="1"/>
  <c r="R78" i="2" s="1"/>
  <c r="I79" i="2"/>
  <c r="M79" i="2" s="1"/>
  <c r="Q79" i="2" s="1"/>
  <c r="K81" i="2"/>
  <c r="O81" i="2" s="1"/>
  <c r="S81" i="2" s="1"/>
  <c r="J82" i="2"/>
  <c r="N82" i="2" s="1"/>
  <c r="R82" i="2" s="1"/>
  <c r="I83" i="2"/>
  <c r="M83" i="2" s="1"/>
  <c r="Q83" i="2" s="1"/>
  <c r="J86" i="2"/>
  <c r="N86" i="2" s="1"/>
  <c r="R86" i="2" s="1"/>
  <c r="I87" i="2"/>
  <c r="M87" i="2" s="1"/>
  <c r="Q87" i="2" s="1"/>
  <c r="K89" i="2"/>
  <c r="O89" i="2" s="1"/>
  <c r="S89" i="2" s="1"/>
  <c r="I91" i="2"/>
  <c r="M91" i="2" s="1"/>
  <c r="Q91" i="2" s="1"/>
  <c r="K38" i="2"/>
  <c r="O38" i="2" s="1"/>
  <c r="S38" i="2" s="1"/>
  <c r="J39" i="2"/>
  <c r="N39" i="2" s="1"/>
  <c r="R39" i="2" s="1"/>
  <c r="K42" i="2"/>
  <c r="O42" i="2" s="1"/>
  <c r="S42" i="2" s="1"/>
  <c r="J43" i="2"/>
  <c r="N43" i="2" s="1"/>
  <c r="R43" i="2" s="1"/>
  <c r="K46" i="2"/>
  <c r="O46" i="2" s="1"/>
  <c r="S46" i="2" s="1"/>
  <c r="J47" i="2"/>
  <c r="N47" i="2" s="1"/>
  <c r="R47" i="2" s="1"/>
  <c r="K50" i="2"/>
  <c r="O50" i="2" s="1"/>
  <c r="S50" i="2" s="1"/>
  <c r="J51" i="2"/>
  <c r="N51" i="2" s="1"/>
  <c r="R51" i="2" s="1"/>
  <c r="J55" i="2"/>
  <c r="N55" i="2" s="1"/>
  <c r="R55" i="2" s="1"/>
  <c r="I56" i="2"/>
  <c r="M56" i="2" s="1"/>
  <c r="Q56" i="2" s="1"/>
  <c r="J59" i="2"/>
  <c r="N59" i="2" s="1"/>
  <c r="R59" i="2" s="1"/>
  <c r="K62" i="2"/>
  <c r="O62" i="2" s="1"/>
  <c r="S62" i="2" s="1"/>
  <c r="J63" i="2"/>
  <c r="N63" i="2" s="1"/>
  <c r="R63" i="2" s="1"/>
  <c r="I64" i="2"/>
  <c r="M64" i="2" s="1"/>
  <c r="Q64" i="2" s="1"/>
  <c r="K66" i="2"/>
  <c r="O66" i="2" s="1"/>
  <c r="S66" i="2" s="1"/>
  <c r="J67" i="2"/>
  <c r="N67" i="2" s="1"/>
  <c r="R67" i="2" s="1"/>
  <c r="I68" i="2"/>
  <c r="M68" i="2" s="1"/>
  <c r="Q68" i="2" s="1"/>
  <c r="K70" i="2"/>
  <c r="O70" i="2" s="1"/>
  <c r="S70" i="2" s="1"/>
  <c r="J71" i="2"/>
  <c r="N71" i="2" s="1"/>
  <c r="R71" i="2" s="1"/>
  <c r="I72" i="2"/>
  <c r="M72" i="2" s="1"/>
  <c r="Q72" i="2" s="1"/>
  <c r="J75" i="2"/>
  <c r="N75" i="2" s="1"/>
  <c r="R75" i="2" s="1"/>
  <c r="I76" i="2"/>
  <c r="M76" i="2" s="1"/>
  <c r="Q76" i="2" s="1"/>
  <c r="K78" i="2"/>
  <c r="O78" i="2" s="1"/>
  <c r="S78" i="2" s="1"/>
  <c r="J79" i="2"/>
  <c r="N79" i="2" s="1"/>
  <c r="R79" i="2" s="1"/>
  <c r="I80" i="2"/>
  <c r="M80" i="2" s="1"/>
  <c r="Q80" i="2" s="1"/>
  <c r="K82" i="2"/>
  <c r="O82" i="2" s="1"/>
  <c r="S82" i="2" s="1"/>
  <c r="J83" i="2"/>
  <c r="N83" i="2" s="1"/>
  <c r="R83" i="2" s="1"/>
  <c r="I84" i="2"/>
  <c r="M84" i="2" s="1"/>
  <c r="Q84" i="2" s="1"/>
  <c r="K86" i="2"/>
  <c r="O86" i="2" s="1"/>
  <c r="S86" i="2" s="1"/>
  <c r="J87" i="2"/>
  <c r="N87" i="2" s="1"/>
  <c r="R87" i="2" s="1"/>
  <c r="K90" i="2"/>
  <c r="O90" i="2" s="1"/>
  <c r="S90" i="2" s="1"/>
  <c r="J91" i="2"/>
  <c r="N91" i="2" s="1"/>
  <c r="R91" i="2" s="1"/>
  <c r="I92" i="2"/>
  <c r="M92" i="2" s="1"/>
  <c r="Q92" i="2" s="1"/>
  <c r="V32" i="1" l="1"/>
  <c r="V55" i="1"/>
  <c r="V35" i="1"/>
  <c r="V16" i="1"/>
  <c r="V71" i="1"/>
  <c r="V57" i="1"/>
  <c r="V79" i="1"/>
  <c r="V20" i="1"/>
  <c r="V45" i="1"/>
  <c r="V41" i="1"/>
  <c r="V77" i="1"/>
  <c r="V24" i="1"/>
  <c r="V30" i="1"/>
  <c r="V56" i="1"/>
  <c r="V49" i="1"/>
  <c r="V70" i="1"/>
  <c r="V86" i="1"/>
  <c r="V85" i="1"/>
  <c r="V14" i="1"/>
  <c r="V34" i="1"/>
  <c r="V19" i="1"/>
  <c r="V12" i="1"/>
  <c r="V53" i="1"/>
  <c r="V17" i="1"/>
  <c r="V28" i="1"/>
  <c r="V15" i="1"/>
  <c r="V8" i="1"/>
  <c r="V23" i="1"/>
  <c r="V29" i="1"/>
  <c r="V36" i="1"/>
  <c r="V88" i="1"/>
  <c r="V7" i="1"/>
  <c r="E9" i="3"/>
  <c r="V38" i="1"/>
  <c r="V26" i="1"/>
  <c r="V5" i="1"/>
  <c r="V61" i="1"/>
  <c r="V37" i="1"/>
  <c r="V25" i="1"/>
  <c r="V6" i="1"/>
  <c r="V78" i="1"/>
  <c r="V10" i="1"/>
  <c r="V44" i="1"/>
  <c r="V43" i="1"/>
  <c r="V73" i="1"/>
  <c r="V89" i="1"/>
  <c r="V27" i="1"/>
  <c r="E17" i="3"/>
  <c r="V42" i="1"/>
  <c r="V72" i="1"/>
  <c r="V54" i="1"/>
  <c r="V21" i="1"/>
  <c r="V22" i="1"/>
  <c r="V48" i="1"/>
  <c r="V33" i="1"/>
  <c r="V11" i="1"/>
  <c r="V65" i="1"/>
  <c r="V80" i="1"/>
  <c r="V46" i="1"/>
  <c r="V31" i="1"/>
  <c r="V47" i="1"/>
  <c r="V62" i="1"/>
  <c r="V50" i="1"/>
  <c r="V75" i="1"/>
  <c r="V83" i="1"/>
  <c r="V90" i="1"/>
  <c r="V66" i="1"/>
  <c r="V91" i="1"/>
  <c r="V9" i="1"/>
  <c r="V60" i="1"/>
  <c r="V68" i="1"/>
  <c r="V82" i="1"/>
  <c r="V39" i="1"/>
  <c r="V51" i="1"/>
  <c r="V84" i="1"/>
  <c r="V52" i="1"/>
  <c r="V74" i="1"/>
  <c r="V58" i="1"/>
  <c r="V76" i="1"/>
  <c r="V92" i="1"/>
  <c r="V59" i="1"/>
  <c r="V67" i="1"/>
  <c r="V13" i="1"/>
  <c r="D15" i="3"/>
  <c r="E15" i="3" s="1"/>
  <c r="D7" i="3"/>
  <c r="D5" i="3"/>
  <c r="R5" i="2"/>
  <c r="D13" i="3" s="1"/>
  <c r="D3" i="3"/>
  <c r="Q5" i="2"/>
  <c r="D11" i="3" s="1"/>
  <c r="F15" i="3" l="1"/>
  <c r="G15" i="3" s="1"/>
  <c r="E11" i="3"/>
  <c r="F11" i="3"/>
  <c r="G11" i="3" s="1"/>
  <c r="E3" i="3"/>
  <c r="F3" i="3"/>
  <c r="G3" i="3" s="1"/>
  <c r="E5" i="3"/>
  <c r="F5" i="3"/>
  <c r="G5" i="3" s="1"/>
  <c r="E13" i="3"/>
  <c r="F13" i="3"/>
  <c r="G13" i="3" s="1"/>
  <c r="E7" i="3"/>
  <c r="F7" i="3"/>
  <c r="G7" i="3" s="1"/>
</calcChain>
</file>

<file path=xl/sharedStrings.xml><?xml version="1.0" encoding="utf-8"?>
<sst xmlns="http://schemas.openxmlformats.org/spreadsheetml/2006/main" count="431" uniqueCount="47">
  <si>
    <t>Serial</t>
  </si>
  <si>
    <t>ID</t>
  </si>
  <si>
    <t>Course ID</t>
  </si>
  <si>
    <t xml:space="preserve">Section </t>
  </si>
  <si>
    <t>Semester</t>
  </si>
  <si>
    <t>Midterm</t>
  </si>
  <si>
    <t>Midterm Total</t>
  </si>
  <si>
    <t>Midterm Total Converted</t>
  </si>
  <si>
    <t xml:space="preserve">Final </t>
  </si>
  <si>
    <t>Final Total</t>
  </si>
  <si>
    <t>Final Total Converted</t>
  </si>
  <si>
    <t>Total</t>
  </si>
  <si>
    <t>CO Total</t>
  </si>
  <si>
    <t>CO1</t>
  </si>
  <si>
    <t>CO2</t>
  </si>
  <si>
    <t>CO3</t>
  </si>
  <si>
    <t>Q1</t>
  </si>
  <si>
    <t>Q2</t>
  </si>
  <si>
    <t>Q3</t>
  </si>
  <si>
    <t>Q4</t>
  </si>
  <si>
    <t>Q5</t>
  </si>
  <si>
    <t>Q6</t>
  </si>
  <si>
    <t>Lab</t>
  </si>
  <si>
    <t>Summer</t>
  </si>
  <si>
    <t>Sum of Quizzes and Every other Marks</t>
  </si>
  <si>
    <t>Pass or Fail</t>
  </si>
  <si>
    <t>CO, PO Achievement Analysis</t>
  </si>
  <si>
    <t>CO in Percentage (%)</t>
  </si>
  <si>
    <t>CO Achievement  (&gt;=)</t>
  </si>
  <si>
    <t>PO Achievement</t>
  </si>
  <si>
    <t>Threshold</t>
  </si>
  <si>
    <t>Number of Students</t>
  </si>
  <si>
    <t>CO</t>
  </si>
  <si>
    <t>Successfully Achieved</t>
  </si>
  <si>
    <t>Successfully Achieved (%)</t>
  </si>
  <si>
    <t>Failed to Achieve</t>
  </si>
  <si>
    <t>Failed to Achieve (%)</t>
  </si>
  <si>
    <t>Project Work</t>
  </si>
  <si>
    <t>Project Work Total</t>
  </si>
  <si>
    <t>CO4</t>
  </si>
  <si>
    <t>PO6</t>
  </si>
  <si>
    <t>CSE104</t>
  </si>
  <si>
    <t>PO5</t>
  </si>
  <si>
    <t>PO7</t>
  </si>
  <si>
    <t>PO8</t>
  </si>
  <si>
    <t>Spring</t>
  </si>
  <si>
    <t>MKT470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</si>
</sst>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1"/>
      <color theme="1"/>
      <name val="Arial"/>
    </font>
    <font>
      <b/>
      <sz val="12"/>
      <color theme="1"/>
      <name val="Calibri"/>
    </font>
    <font>
      <sz val="11"/>
      <name val="Arial"/>
    </font>
    <font>
      <sz val="11"/>
      <color theme="1"/>
      <name val="Calibri"/>
    </font>
    <font>
      <sz val="11"/>
      <color theme="1"/>
      <name val="Arial"/>
    </font>
    <font>
      <sz val="11"/>
      <color rgb="FF000000"/>
      <name val="Calibri"/>
    </font>
    <font>
      <b/>
      <sz val="12"/>
      <color rgb="FF000000"/>
      <name val="Calibri"/>
    </font>
    <font>
      <sz val="11"/>
      <name val="Calibri"/>
    </font>
    <font>
      <sz val="11"/>
      <name val="Arial"/>
    </font>
    <font>
      <sz val="11"/>
      <color rgb="FF000000"/>
      <name val="Calibri"/>
    </font>
    <font>
      <sz val="12"/>
      <color theme="1"/>
      <name val="Calibri"/>
    </font>
    <font>
      <b/>
      <sz val="11"/>
      <color theme="1"/>
      <name val="Calibri"/>
    </font>
    <font>
      <sz val="12"/>
      <color rgb="FF000000"/>
      <name val="Calibri"/>
    </font>
    <font>
      <sz val="14"/>
      <color theme="1"/>
      <name val="Calibri"/>
    </font>
    <font>
      <sz val="11"/>
      <color theme="1"/>
      <name val="Arial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ajor"/>
    </font>
    <font>
      <sz val="11"/>
      <name val="Calibri"/>
      <family val="2"/>
      <scheme val="major"/>
    </font>
    <font>
      <sz val="11"/>
      <color rgb="FF000000"/>
      <name val="Calibri"/>
      <family val="2"/>
      <scheme val="major"/>
    </font>
    <font>
      <b/>
      <sz val="12"/>
      <color rgb="FF000000"/>
      <name val="Calibri"/>
      <family val="2"/>
    </font>
    <font>
      <b/>
      <sz val="12"/>
      <name val="Calibri"/>
      <family val="2"/>
      <scheme val="major"/>
    </font>
    <font>
      <b/>
      <sz val="12"/>
      <color theme="1"/>
      <name val="Calibri"/>
      <family val="2"/>
    </font>
    <font>
      <sz val="8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0">
    <xf numFmtId="0" fontId="0" fillId="0" borderId="0" xfId="0" applyFont="1" applyAlignment="1"/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6" xfId="0" applyFont="1" applyBorder="1"/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7" xfId="0" applyFont="1" applyBorder="1"/>
    <xf numFmtId="0" fontId="2" fillId="2" borderId="5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6" fillId="0" borderId="7" xfId="0" applyFont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/>
    </xf>
    <xf numFmtId="0" fontId="7" fillId="2" borderId="5" xfId="0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 wrapText="1"/>
    </xf>
    <xf numFmtId="0" fontId="9" fillId="0" borderId="5" xfId="0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1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2" fillId="0" borderId="3" xfId="0" applyFont="1" applyBorder="1"/>
    <xf numFmtId="0" fontId="3" fillId="0" borderId="2" xfId="0" applyFont="1" applyBorder="1" applyAlignment="1">
      <alignment horizontal="center" vertical="center"/>
    </xf>
    <xf numFmtId="0" fontId="0" fillId="0" borderId="0" xfId="0" applyFont="1" applyAlignment="1"/>
    <xf numFmtId="1" fontId="14" fillId="2" borderId="5" xfId="0" applyNumberFormat="1" applyFont="1" applyFill="1" applyBorder="1" applyAlignment="1">
      <alignment horizontal="center" vertical="center"/>
    </xf>
    <xf numFmtId="0" fontId="15" fillId="2" borderId="5" xfId="0" applyFont="1" applyFill="1" applyBorder="1" applyAlignment="1">
      <alignment horizontal="center"/>
    </xf>
    <xf numFmtId="0" fontId="15" fillId="0" borderId="5" xfId="0" applyFont="1" applyBorder="1" applyAlignment="1">
      <alignment horizontal="center" vertical="center"/>
    </xf>
    <xf numFmtId="0" fontId="16" fillId="0" borderId="0" xfId="0" applyFont="1" applyAlignment="1">
      <alignment horizontal="center"/>
    </xf>
    <xf numFmtId="0" fontId="16" fillId="0" borderId="0" xfId="0" applyFont="1" applyAlignment="1"/>
    <xf numFmtId="0" fontId="7" fillId="2" borderId="5" xfId="0" applyNumberFormat="1" applyFont="1" applyFill="1" applyBorder="1" applyAlignment="1">
      <alignment horizontal="right"/>
    </xf>
    <xf numFmtId="0" fontId="3" fillId="2" borderId="5" xfId="0" applyNumberFormat="1" applyFont="1" applyFill="1" applyBorder="1" applyAlignment="1">
      <alignment horizontal="right"/>
    </xf>
    <xf numFmtId="0" fontId="2" fillId="0" borderId="5" xfId="0" applyNumberFormat="1" applyFont="1" applyBorder="1" applyAlignment="1"/>
    <xf numFmtId="0" fontId="0" fillId="0" borderId="0" xfId="0" applyNumberFormat="1" applyFont="1" applyAlignment="1"/>
    <xf numFmtId="0" fontId="16" fillId="0" borderId="2" xfId="0" applyFont="1" applyBorder="1" applyAlignment="1">
      <alignment horizontal="center" vertical="center"/>
    </xf>
    <xf numFmtId="0" fontId="18" fillId="2" borderId="2" xfId="0" applyFont="1" applyFill="1" applyBorder="1" applyAlignment="1">
      <alignment horizontal="center"/>
    </xf>
    <xf numFmtId="0" fontId="0" fillId="0" borderId="14" xfId="0" applyFont="1" applyBorder="1" applyAlignment="1"/>
    <xf numFmtId="0" fontId="16" fillId="0" borderId="14" xfId="0" applyFont="1" applyFill="1" applyBorder="1" applyAlignment="1">
      <alignment horizontal="center" vertical="center"/>
    </xf>
    <xf numFmtId="0" fontId="18" fillId="2" borderId="14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0" fillId="0" borderId="0" xfId="0" applyNumberFormat="1"/>
    <xf numFmtId="0" fontId="16" fillId="0" borderId="14" xfId="0" applyFont="1" applyBorder="1" applyAlignment="1">
      <alignment horizontal="center" vertical="center"/>
    </xf>
    <xf numFmtId="0" fontId="17" fillId="0" borderId="14" xfId="0" applyFont="1" applyBorder="1"/>
    <xf numFmtId="0" fontId="1" fillId="0" borderId="1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6" xfId="0" applyFont="1" applyBorder="1"/>
    <xf numFmtId="0" fontId="2" fillId="0" borderId="7" xfId="0" applyFont="1" applyBorder="1"/>
    <xf numFmtId="0" fontId="3" fillId="0" borderId="1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17" fillId="0" borderId="12" xfId="0" applyFont="1" applyBorder="1"/>
    <xf numFmtId="0" fontId="1" fillId="0" borderId="2" xfId="0" applyFont="1" applyBorder="1" applyAlignment="1">
      <alignment horizontal="center" vertical="center"/>
    </xf>
    <xf numFmtId="0" fontId="2" fillId="0" borderId="3" xfId="0" applyFont="1" applyBorder="1"/>
    <xf numFmtId="0" fontId="2" fillId="0" borderId="4" xfId="0" applyFont="1" applyBorder="1"/>
    <xf numFmtId="0" fontId="4" fillId="2" borderId="2" xfId="0" applyFont="1" applyFill="1" applyBorder="1" applyAlignment="1">
      <alignment horizontal="center" wrapText="1"/>
    </xf>
    <xf numFmtId="0" fontId="15" fillId="0" borderId="1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2" fillId="0" borderId="6" xfId="0" applyNumberFormat="1" applyFont="1" applyBorder="1"/>
    <xf numFmtId="0" fontId="2" fillId="0" borderId="7" xfId="0" applyNumberFormat="1" applyFont="1" applyBorder="1"/>
    <xf numFmtId="0" fontId="3" fillId="0" borderId="7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8" xfId="0" applyFont="1" applyBorder="1" applyAlignment="1">
      <alignment horizontal="center" vertical="center"/>
    </xf>
    <xf numFmtId="0" fontId="2" fillId="0" borderId="12" xfId="0" applyFont="1" applyBorder="1"/>
    <xf numFmtId="0" fontId="6" fillId="0" borderId="1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13" xfId="0" applyFont="1" applyBorder="1"/>
    <xf numFmtId="0" fontId="3" fillId="0" borderId="2" xfId="0" applyFont="1" applyBorder="1" applyAlignment="1">
      <alignment horizontal="center" vertical="center"/>
    </xf>
    <xf numFmtId="0" fontId="19" fillId="0" borderId="9" xfId="0" applyFont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21" fillId="0" borderId="16" xfId="0" applyFont="1" applyBorder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0" fontId="20" fillId="0" borderId="1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</cellXfs>
  <cellStyles count="1">
    <cellStyle name="Normal" xfId="0" builtinId="0"/>
  </cellStyles>
  <dxfs count="8"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38761D"/>
          <bgColor rgb="FF38761D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002"/>
  <sheetViews>
    <sheetView tabSelected="1" topLeftCell="A65" workbookViewId="0">
      <pane xSplit="2" topLeftCell="C1" activePane="topRight" state="frozen"/>
      <selection pane="topRight" activeCell="B5" sqref="B5:B92"/>
    </sheetView>
  </sheetViews>
  <sheetFormatPr defaultColWidth="12.625" defaultRowHeight="15" customHeight="1"/>
  <cols>
    <col min="1" max="1" width="5.5" customWidth="1"/>
    <col min="2" max="2" width="10.375" bestFit="1" customWidth="1"/>
    <col min="3" max="3" width="8.75" customWidth="1"/>
    <col min="4" max="4" width="7.375" customWidth="1"/>
    <col min="5" max="5" width="8.5" customWidth="1"/>
    <col min="6" max="6" width="8.125" customWidth="1"/>
    <col min="12" max="12" width="12.5" customWidth="1"/>
    <col min="13" max="13" width="21.375" customWidth="1"/>
    <col min="18" max="18" width="9.25" customWidth="1"/>
    <col min="19" max="19" width="19.375" bestFit="1" customWidth="1"/>
    <col min="20" max="20" width="15.875" customWidth="1"/>
    <col min="21" max="21" width="20.25" customWidth="1"/>
    <col min="22" max="22" width="10.75" customWidth="1"/>
    <col min="23" max="23" width="10.75" hidden="1" customWidth="1"/>
    <col min="24" max="24" width="7.875" customWidth="1"/>
    <col min="25" max="25" width="7.125" customWidth="1"/>
    <col min="26" max="26" width="11.125" style="40" customWidth="1"/>
    <col min="27" max="27" width="11.625" customWidth="1"/>
  </cols>
  <sheetData>
    <row r="1" spans="1:27" ht="15" customHeight="1">
      <c r="A1" s="58" t="s">
        <v>0</v>
      </c>
      <c r="B1" s="58" t="s">
        <v>1</v>
      </c>
      <c r="C1" s="58" t="s">
        <v>2</v>
      </c>
      <c r="D1" s="58" t="s">
        <v>3</v>
      </c>
      <c r="E1" s="58" t="s">
        <v>4</v>
      </c>
      <c r="F1" s="64" t="s">
        <v>5</v>
      </c>
      <c r="G1" s="65"/>
      <c r="H1" s="65"/>
      <c r="I1" s="65"/>
      <c r="J1" s="65"/>
      <c r="K1" s="66"/>
      <c r="L1" s="2" t="s">
        <v>6</v>
      </c>
      <c r="M1" s="2" t="s">
        <v>7</v>
      </c>
      <c r="N1" s="64" t="s">
        <v>8</v>
      </c>
      <c r="O1" s="65"/>
      <c r="P1" s="65"/>
      <c r="Q1" s="65"/>
      <c r="R1" s="2" t="s">
        <v>9</v>
      </c>
      <c r="S1" s="2" t="s">
        <v>10</v>
      </c>
      <c r="T1" s="2" t="s">
        <v>37</v>
      </c>
      <c r="U1" s="2" t="s">
        <v>38</v>
      </c>
      <c r="V1" s="2" t="s">
        <v>11</v>
      </c>
      <c r="W1" s="1"/>
      <c r="X1" s="55" t="s">
        <v>12</v>
      </c>
      <c r="Y1" s="56"/>
      <c r="Z1" s="56"/>
      <c r="AA1" s="57"/>
    </row>
    <row r="2" spans="1:27" ht="15" customHeight="1">
      <c r="A2" s="59"/>
      <c r="B2" s="59"/>
      <c r="C2" s="59"/>
      <c r="D2" s="59"/>
      <c r="E2" s="59"/>
      <c r="F2" s="4" t="s">
        <v>13</v>
      </c>
      <c r="G2" s="5" t="s">
        <v>13</v>
      </c>
      <c r="H2" s="38" t="s">
        <v>13</v>
      </c>
      <c r="I2" s="38" t="s">
        <v>14</v>
      </c>
      <c r="J2" s="38" t="s">
        <v>13</v>
      </c>
      <c r="K2" s="38" t="s">
        <v>13</v>
      </c>
      <c r="L2" s="61">
        <f>SUM(F4:K4)</f>
        <v>150</v>
      </c>
      <c r="M2" s="61">
        <v>30</v>
      </c>
      <c r="N2" s="4" t="s">
        <v>13</v>
      </c>
      <c r="O2" s="4" t="s">
        <v>13</v>
      </c>
      <c r="P2" s="5" t="s">
        <v>14</v>
      </c>
      <c r="Q2" s="4" t="s">
        <v>15</v>
      </c>
      <c r="R2" s="61">
        <f>SUM(N4:Q4)</f>
        <v>100</v>
      </c>
      <c r="S2" s="61">
        <v>40</v>
      </c>
      <c r="T2" s="4" t="s">
        <v>39</v>
      </c>
      <c r="U2" s="61">
        <v>30</v>
      </c>
      <c r="V2" s="61">
        <f>SUM(M2,S2,U2)</f>
        <v>100</v>
      </c>
      <c r="W2" s="6"/>
      <c r="X2" s="4" t="s">
        <v>13</v>
      </c>
      <c r="Y2" s="4" t="s">
        <v>14</v>
      </c>
      <c r="Z2" s="45" t="s">
        <v>15</v>
      </c>
      <c r="AA2" s="48" t="s">
        <v>39</v>
      </c>
    </row>
    <row r="3" spans="1:27" ht="15" customHeight="1">
      <c r="A3" s="59"/>
      <c r="B3" s="59"/>
      <c r="C3" s="59"/>
      <c r="D3" s="59"/>
      <c r="E3" s="59"/>
      <c r="F3" s="4" t="s">
        <v>16</v>
      </c>
      <c r="G3" s="4" t="s">
        <v>17</v>
      </c>
      <c r="H3" s="4" t="s">
        <v>18</v>
      </c>
      <c r="I3" s="5" t="s">
        <v>19</v>
      </c>
      <c r="J3" s="5" t="s">
        <v>20</v>
      </c>
      <c r="K3" s="5" t="s">
        <v>21</v>
      </c>
      <c r="L3" s="59"/>
      <c r="M3" s="59"/>
      <c r="N3" s="4" t="s">
        <v>16</v>
      </c>
      <c r="O3" s="4" t="s">
        <v>17</v>
      </c>
      <c r="P3" s="4" t="s">
        <v>18</v>
      </c>
      <c r="Q3" s="4" t="s">
        <v>19</v>
      </c>
      <c r="R3" s="59"/>
      <c r="S3" s="59"/>
      <c r="T3" s="4" t="s">
        <v>22</v>
      </c>
      <c r="U3" s="59"/>
      <c r="V3" s="59"/>
      <c r="W3" s="3"/>
      <c r="X3" s="61">
        <f>SUM(F4,G4,H4,J4,K4,N4,O4)</f>
        <v>165</v>
      </c>
      <c r="Y3" s="61">
        <f>SUM(I4,P4)</f>
        <v>35</v>
      </c>
      <c r="Z3" s="62">
        <f>SUM(Q4)</f>
        <v>50</v>
      </c>
      <c r="AA3" s="53">
        <f>SUM(T4)</f>
        <v>30</v>
      </c>
    </row>
    <row r="4" spans="1:27" ht="15" customHeight="1">
      <c r="A4" s="60"/>
      <c r="B4" s="60"/>
      <c r="C4" s="60"/>
      <c r="D4" s="60"/>
      <c r="E4" s="60"/>
      <c r="F4" s="5">
        <v>25</v>
      </c>
      <c r="G4" s="5">
        <v>25</v>
      </c>
      <c r="H4" s="5">
        <v>30</v>
      </c>
      <c r="I4" s="5">
        <v>20</v>
      </c>
      <c r="J4" s="5">
        <v>30</v>
      </c>
      <c r="K4" s="5">
        <v>20</v>
      </c>
      <c r="L4" s="60"/>
      <c r="M4" s="60"/>
      <c r="N4" s="5">
        <v>20</v>
      </c>
      <c r="O4" s="5">
        <v>15</v>
      </c>
      <c r="P4" s="5">
        <v>15</v>
      </c>
      <c r="Q4" s="5">
        <v>50</v>
      </c>
      <c r="R4" s="60"/>
      <c r="S4" s="60"/>
      <c r="T4" s="4">
        <v>30</v>
      </c>
      <c r="U4" s="60"/>
      <c r="V4" s="60"/>
      <c r="W4" s="7"/>
      <c r="X4" s="60"/>
      <c r="Y4" s="60"/>
      <c r="Z4" s="63"/>
      <c r="AA4" s="54"/>
    </row>
    <row r="5" spans="1:27">
      <c r="A5" s="8">
        <v>1</v>
      </c>
      <c r="B5" s="52">
        <v>1921405</v>
      </c>
      <c r="C5" s="37" t="s">
        <v>46</v>
      </c>
      <c r="D5" s="9">
        <v>1</v>
      </c>
      <c r="E5" s="37" t="s">
        <v>45</v>
      </c>
      <c r="F5" s="10">
        <f ca="1">RANDBETWEEN(15,25)</f>
        <v>15</v>
      </c>
      <c r="G5" s="10">
        <f ca="1">RANDBETWEEN(10,15)</f>
        <v>13</v>
      </c>
      <c r="H5" s="10">
        <f ca="1">RANDBETWEEN(14,30)</f>
        <v>17</v>
      </c>
      <c r="I5" s="10">
        <f ca="1">RANDBETWEEN(10,20)</f>
        <v>10</v>
      </c>
      <c r="J5" s="10">
        <f ca="1">RANDBETWEEN(10,30)</f>
        <v>17</v>
      </c>
      <c r="K5" s="10">
        <f ca="1">RANDBETWEEN(7,20)</f>
        <v>18</v>
      </c>
      <c r="L5" s="10">
        <f t="shared" ref="L5:L92" ca="1" si="0">SUM(F5:K5)</f>
        <v>90</v>
      </c>
      <c r="M5" s="10">
        <f t="shared" ref="M5:M92" ca="1" si="1">(L5/$L$2)*$M$2</f>
        <v>18</v>
      </c>
      <c r="N5" s="10">
        <f ca="1">RANDBETWEEN(10,20)</f>
        <v>19</v>
      </c>
      <c r="O5" s="10">
        <f ca="1">RANDBETWEEN(10,15)</f>
        <v>10</v>
      </c>
      <c r="P5" s="10">
        <f ca="1">RANDBETWEEN(5,15)</f>
        <v>9</v>
      </c>
      <c r="Q5" s="10">
        <f ca="1">RANDBETWEEN(25,50)</f>
        <v>39</v>
      </c>
      <c r="R5" s="10">
        <f t="shared" ref="R5:R36" ca="1" si="2">SUM(N5:Q5)</f>
        <v>77</v>
      </c>
      <c r="S5" s="10">
        <f t="shared" ref="S5:S92" ca="1" si="3">(R5/$R$2)*$S$2</f>
        <v>30.8</v>
      </c>
      <c r="T5" s="11">
        <f ca="1">RANDBETWEEN(17,30)</f>
        <v>19</v>
      </c>
      <c r="U5" s="10">
        <f t="shared" ref="U5:U92" ca="1" si="4">(T5/$T$4)*$U$2</f>
        <v>19</v>
      </c>
      <c r="V5" s="10">
        <f ca="1">SUM(M5,S5,U5)+W5</f>
        <v>76</v>
      </c>
      <c r="W5" s="12">
        <v>8.2000000000000028</v>
      </c>
      <c r="X5" s="10">
        <f ca="1">SUM(F5,G5,H5,J5,K5,N5,O5)</f>
        <v>109</v>
      </c>
      <c r="Y5" s="10">
        <f ca="1">SUM(I5,P5)</f>
        <v>19</v>
      </c>
      <c r="Z5" s="46">
        <f ca="1">SUM(Q5)</f>
        <v>39</v>
      </c>
      <c r="AA5" s="49">
        <f ca="1">SUM(T5)</f>
        <v>19</v>
      </c>
    </row>
    <row r="6" spans="1:27">
      <c r="A6" s="8">
        <v>2</v>
      </c>
      <c r="B6" s="52">
        <v>1921406</v>
      </c>
      <c r="C6" s="37" t="s">
        <v>46</v>
      </c>
      <c r="D6" s="9">
        <v>1</v>
      </c>
      <c r="E6" s="9" t="s">
        <v>45</v>
      </c>
      <c r="F6" s="12">
        <f t="shared" ref="F6:F69" ca="1" si="5">RANDBETWEEN(15,25)</f>
        <v>18</v>
      </c>
      <c r="G6" s="12">
        <f t="shared" ref="G6:G69" ca="1" si="6">RANDBETWEEN(10,15)</f>
        <v>12</v>
      </c>
      <c r="H6" s="12">
        <f t="shared" ref="H6:H69" ca="1" si="7">RANDBETWEEN(14,30)</f>
        <v>29</v>
      </c>
      <c r="I6" s="12">
        <f t="shared" ref="I6:I69" ca="1" si="8">RANDBETWEEN(10,20)</f>
        <v>14</v>
      </c>
      <c r="J6" s="12">
        <f t="shared" ref="J6:J69" ca="1" si="9">RANDBETWEEN(10,30)</f>
        <v>24</v>
      </c>
      <c r="K6" s="12">
        <f t="shared" ref="K6:K69" ca="1" si="10">RANDBETWEEN(7,20)</f>
        <v>17</v>
      </c>
      <c r="L6" s="10">
        <f t="shared" ca="1" si="0"/>
        <v>114</v>
      </c>
      <c r="M6" s="10">
        <f t="shared" ca="1" si="1"/>
        <v>22.8</v>
      </c>
      <c r="N6" s="12">
        <f t="shared" ref="N6:N69" ca="1" si="11">RANDBETWEEN(10,20)</f>
        <v>15</v>
      </c>
      <c r="O6" s="12">
        <f t="shared" ref="O6:O69" ca="1" si="12">RANDBETWEEN(10,15)</f>
        <v>15</v>
      </c>
      <c r="P6" s="12">
        <f t="shared" ref="P6:P69" ca="1" si="13">RANDBETWEEN(5,15)</f>
        <v>13</v>
      </c>
      <c r="Q6" s="12">
        <f t="shared" ref="Q6:Q69" ca="1" si="14">RANDBETWEEN(25,50)</f>
        <v>27</v>
      </c>
      <c r="R6" s="10">
        <f t="shared" ca="1" si="2"/>
        <v>70</v>
      </c>
      <c r="S6" s="10">
        <f t="shared" ca="1" si="3"/>
        <v>28</v>
      </c>
      <c r="T6" s="11">
        <f t="shared" ref="T6:T69" ca="1" si="15">RANDBETWEEN(17,30)</f>
        <v>30</v>
      </c>
      <c r="U6" s="10">
        <f t="shared" ca="1" si="4"/>
        <v>30</v>
      </c>
      <c r="V6" s="12">
        <f t="shared" ref="V6:V69" ca="1" si="16">SUM(M6,S6,U6)+W6</f>
        <v>89.399999999999991</v>
      </c>
      <c r="W6" s="12">
        <v>8.5999999999999943</v>
      </c>
      <c r="X6" s="12">
        <f t="shared" ref="X6:X69" ca="1" si="17">SUM(F6,G6,H6,J6,K6,N6,O6)</f>
        <v>130</v>
      </c>
      <c r="Y6" s="12">
        <f t="shared" ref="Y6:Y69" ca="1" si="18">SUM(I6,P6)</f>
        <v>27</v>
      </c>
      <c r="Z6" s="46">
        <f t="shared" ref="Z6:Z69" ca="1" si="19">SUM(Q6)</f>
        <v>27</v>
      </c>
      <c r="AA6" s="49">
        <f t="shared" ref="AA6:AA69" ca="1" si="20">SUM(T6)</f>
        <v>30</v>
      </c>
    </row>
    <row r="7" spans="1:27">
      <c r="A7" s="8">
        <v>3</v>
      </c>
      <c r="B7" s="52">
        <v>1921407</v>
      </c>
      <c r="C7" s="37" t="s">
        <v>46</v>
      </c>
      <c r="D7" s="9">
        <v>3</v>
      </c>
      <c r="E7" s="37" t="s">
        <v>45</v>
      </c>
      <c r="F7" s="12">
        <f t="shared" ca="1" si="5"/>
        <v>21</v>
      </c>
      <c r="G7" s="12">
        <f t="shared" ca="1" si="6"/>
        <v>13</v>
      </c>
      <c r="H7" s="12">
        <f t="shared" ca="1" si="7"/>
        <v>29</v>
      </c>
      <c r="I7" s="12">
        <f t="shared" ca="1" si="8"/>
        <v>10</v>
      </c>
      <c r="J7" s="12">
        <f t="shared" ca="1" si="9"/>
        <v>29</v>
      </c>
      <c r="K7" s="12">
        <f t="shared" ca="1" si="10"/>
        <v>11</v>
      </c>
      <c r="L7" s="10">
        <f t="shared" ca="1" si="0"/>
        <v>113</v>
      </c>
      <c r="M7" s="10">
        <f t="shared" ca="1" si="1"/>
        <v>22.599999999999998</v>
      </c>
      <c r="N7" s="12">
        <f t="shared" ca="1" si="11"/>
        <v>19</v>
      </c>
      <c r="O7" s="12">
        <f t="shared" ca="1" si="12"/>
        <v>12</v>
      </c>
      <c r="P7" s="12">
        <f t="shared" ca="1" si="13"/>
        <v>11</v>
      </c>
      <c r="Q7" s="12">
        <f t="shared" ca="1" si="14"/>
        <v>33</v>
      </c>
      <c r="R7" s="10">
        <f t="shared" ca="1" si="2"/>
        <v>75</v>
      </c>
      <c r="S7" s="10">
        <f t="shared" ca="1" si="3"/>
        <v>30</v>
      </c>
      <c r="T7" s="11">
        <f t="shared" ca="1" si="15"/>
        <v>30</v>
      </c>
      <c r="U7" s="10">
        <f t="shared" ca="1" si="4"/>
        <v>30</v>
      </c>
      <c r="V7" s="12">
        <f t="shared" ca="1" si="16"/>
        <v>99.399999999999991</v>
      </c>
      <c r="W7" s="12">
        <v>16.8</v>
      </c>
      <c r="X7" s="12">
        <f t="shared" ca="1" si="17"/>
        <v>134</v>
      </c>
      <c r="Y7" s="12">
        <f t="shared" ca="1" si="18"/>
        <v>21</v>
      </c>
      <c r="Z7" s="46">
        <f t="shared" ca="1" si="19"/>
        <v>33</v>
      </c>
      <c r="AA7" s="49">
        <f t="shared" ca="1" si="20"/>
        <v>30</v>
      </c>
    </row>
    <row r="8" spans="1:27">
      <c r="A8" s="8">
        <v>4</v>
      </c>
      <c r="B8" s="52">
        <v>1921408</v>
      </c>
      <c r="C8" s="37" t="s">
        <v>46</v>
      </c>
      <c r="D8" s="9">
        <v>3</v>
      </c>
      <c r="E8" s="25" t="s">
        <v>45</v>
      </c>
      <c r="F8" s="12">
        <f t="shared" ca="1" si="5"/>
        <v>23</v>
      </c>
      <c r="G8" s="12">
        <f t="shared" ca="1" si="6"/>
        <v>15</v>
      </c>
      <c r="H8" s="12">
        <f t="shared" ca="1" si="7"/>
        <v>27</v>
      </c>
      <c r="I8" s="12">
        <f t="shared" ca="1" si="8"/>
        <v>16</v>
      </c>
      <c r="J8" s="12">
        <f t="shared" ca="1" si="9"/>
        <v>20</v>
      </c>
      <c r="K8" s="12">
        <f t="shared" ca="1" si="10"/>
        <v>20</v>
      </c>
      <c r="L8" s="10">
        <f t="shared" ca="1" si="0"/>
        <v>121</v>
      </c>
      <c r="M8" s="10">
        <f t="shared" ca="1" si="1"/>
        <v>24.2</v>
      </c>
      <c r="N8" s="12">
        <f t="shared" ca="1" si="11"/>
        <v>17</v>
      </c>
      <c r="O8" s="12">
        <f t="shared" ca="1" si="12"/>
        <v>15</v>
      </c>
      <c r="P8" s="12">
        <f t="shared" ca="1" si="13"/>
        <v>11</v>
      </c>
      <c r="Q8" s="12">
        <f t="shared" ca="1" si="14"/>
        <v>36</v>
      </c>
      <c r="R8" s="10">
        <f t="shared" ca="1" si="2"/>
        <v>79</v>
      </c>
      <c r="S8" s="10">
        <f t="shared" ca="1" si="3"/>
        <v>31.6</v>
      </c>
      <c r="T8" s="11">
        <f t="shared" ca="1" si="15"/>
        <v>25</v>
      </c>
      <c r="U8" s="10">
        <f t="shared" ca="1" si="4"/>
        <v>25</v>
      </c>
      <c r="V8" s="12">
        <f t="shared" ca="1" si="16"/>
        <v>88.8</v>
      </c>
      <c r="W8" s="12">
        <v>8</v>
      </c>
      <c r="X8" s="12">
        <f t="shared" ca="1" si="17"/>
        <v>137</v>
      </c>
      <c r="Y8" s="12">
        <f t="shared" ca="1" si="18"/>
        <v>27</v>
      </c>
      <c r="Z8" s="46">
        <f t="shared" ca="1" si="19"/>
        <v>36</v>
      </c>
      <c r="AA8" s="49">
        <f t="shared" ca="1" si="20"/>
        <v>25</v>
      </c>
    </row>
    <row r="9" spans="1:27">
      <c r="A9" s="8">
        <v>5</v>
      </c>
      <c r="B9" s="52">
        <v>1921409</v>
      </c>
      <c r="C9" s="37" t="s">
        <v>46</v>
      </c>
      <c r="D9" s="9">
        <v>1</v>
      </c>
      <c r="E9" s="37" t="s">
        <v>45</v>
      </c>
      <c r="F9" s="12">
        <f t="shared" ca="1" si="5"/>
        <v>24</v>
      </c>
      <c r="G9" s="12">
        <f t="shared" ca="1" si="6"/>
        <v>13</v>
      </c>
      <c r="H9" s="12">
        <f t="shared" ca="1" si="7"/>
        <v>22</v>
      </c>
      <c r="I9" s="12">
        <f t="shared" ca="1" si="8"/>
        <v>13</v>
      </c>
      <c r="J9" s="12">
        <f t="shared" ca="1" si="9"/>
        <v>18</v>
      </c>
      <c r="K9" s="12">
        <f t="shared" ca="1" si="10"/>
        <v>7</v>
      </c>
      <c r="L9" s="10">
        <f t="shared" ca="1" si="0"/>
        <v>97</v>
      </c>
      <c r="M9" s="10">
        <f t="shared" ca="1" si="1"/>
        <v>19.399999999999999</v>
      </c>
      <c r="N9" s="12">
        <f t="shared" ca="1" si="11"/>
        <v>15</v>
      </c>
      <c r="O9" s="12">
        <f t="shared" ca="1" si="12"/>
        <v>11</v>
      </c>
      <c r="P9" s="12">
        <f t="shared" ca="1" si="13"/>
        <v>10</v>
      </c>
      <c r="Q9" s="12">
        <f t="shared" ca="1" si="14"/>
        <v>49</v>
      </c>
      <c r="R9" s="10">
        <f t="shared" ca="1" si="2"/>
        <v>85</v>
      </c>
      <c r="S9" s="10">
        <f t="shared" ca="1" si="3"/>
        <v>34</v>
      </c>
      <c r="T9" s="11">
        <f t="shared" ca="1" si="15"/>
        <v>26</v>
      </c>
      <c r="U9" s="10">
        <f t="shared" ca="1" si="4"/>
        <v>26</v>
      </c>
      <c r="V9" s="12">
        <f t="shared" ca="1" si="16"/>
        <v>89.600000000000009</v>
      </c>
      <c r="W9" s="12">
        <v>10.200000000000003</v>
      </c>
      <c r="X9" s="12">
        <f t="shared" ca="1" si="17"/>
        <v>110</v>
      </c>
      <c r="Y9" s="12">
        <f t="shared" ca="1" si="18"/>
        <v>23</v>
      </c>
      <c r="Z9" s="46">
        <f t="shared" ca="1" si="19"/>
        <v>49</v>
      </c>
      <c r="AA9" s="49">
        <f t="shared" ca="1" si="20"/>
        <v>26</v>
      </c>
    </row>
    <row r="10" spans="1:27">
      <c r="A10" s="8">
        <v>6</v>
      </c>
      <c r="B10" s="52">
        <v>1921410</v>
      </c>
      <c r="C10" s="37" t="s">
        <v>46</v>
      </c>
      <c r="D10" s="9">
        <v>3</v>
      </c>
      <c r="E10" s="25" t="s">
        <v>45</v>
      </c>
      <c r="F10" s="12">
        <f t="shared" ca="1" si="5"/>
        <v>17</v>
      </c>
      <c r="G10" s="12">
        <f t="shared" ca="1" si="6"/>
        <v>10</v>
      </c>
      <c r="H10" s="12">
        <f t="shared" ca="1" si="7"/>
        <v>18</v>
      </c>
      <c r="I10" s="12">
        <f t="shared" ca="1" si="8"/>
        <v>15</v>
      </c>
      <c r="J10" s="12">
        <f t="shared" ca="1" si="9"/>
        <v>13</v>
      </c>
      <c r="K10" s="12">
        <f t="shared" ca="1" si="10"/>
        <v>9</v>
      </c>
      <c r="L10" s="10">
        <f t="shared" ca="1" si="0"/>
        <v>82</v>
      </c>
      <c r="M10" s="10">
        <f t="shared" ca="1" si="1"/>
        <v>16.399999999999999</v>
      </c>
      <c r="N10" s="12">
        <f t="shared" ca="1" si="11"/>
        <v>13</v>
      </c>
      <c r="O10" s="12">
        <f t="shared" ca="1" si="12"/>
        <v>14</v>
      </c>
      <c r="P10" s="12">
        <f t="shared" ca="1" si="13"/>
        <v>13</v>
      </c>
      <c r="Q10" s="12">
        <f t="shared" ca="1" si="14"/>
        <v>42</v>
      </c>
      <c r="R10" s="10">
        <f t="shared" ca="1" si="2"/>
        <v>82</v>
      </c>
      <c r="S10" s="10">
        <f t="shared" ca="1" si="3"/>
        <v>32.799999999999997</v>
      </c>
      <c r="T10" s="11">
        <f t="shared" ca="1" si="15"/>
        <v>18</v>
      </c>
      <c r="U10" s="10">
        <f t="shared" ca="1" si="4"/>
        <v>18</v>
      </c>
      <c r="V10" s="12">
        <f t="shared" ca="1" si="16"/>
        <v>75.199999999999989</v>
      </c>
      <c r="W10" s="12">
        <v>8</v>
      </c>
      <c r="X10" s="12">
        <f t="shared" ca="1" si="17"/>
        <v>94</v>
      </c>
      <c r="Y10" s="12">
        <f t="shared" ca="1" si="18"/>
        <v>28</v>
      </c>
      <c r="Z10" s="46">
        <f t="shared" ca="1" si="19"/>
        <v>42</v>
      </c>
      <c r="AA10" s="49">
        <f t="shared" ca="1" si="20"/>
        <v>18</v>
      </c>
    </row>
    <row r="11" spans="1:27">
      <c r="A11" s="8">
        <v>7</v>
      </c>
      <c r="B11" s="52">
        <v>1921411</v>
      </c>
      <c r="C11" s="37" t="s">
        <v>46</v>
      </c>
      <c r="D11" s="9">
        <v>1</v>
      </c>
      <c r="E11" s="37" t="s">
        <v>45</v>
      </c>
      <c r="F11" s="12">
        <f t="shared" ca="1" si="5"/>
        <v>19</v>
      </c>
      <c r="G11" s="12">
        <f t="shared" ca="1" si="6"/>
        <v>11</v>
      </c>
      <c r="H11" s="12">
        <f t="shared" ca="1" si="7"/>
        <v>15</v>
      </c>
      <c r="I11" s="12">
        <f t="shared" ca="1" si="8"/>
        <v>13</v>
      </c>
      <c r="J11" s="12">
        <f t="shared" ca="1" si="9"/>
        <v>14</v>
      </c>
      <c r="K11" s="12">
        <f t="shared" ca="1" si="10"/>
        <v>15</v>
      </c>
      <c r="L11" s="10">
        <f t="shared" ca="1" si="0"/>
        <v>87</v>
      </c>
      <c r="M11" s="10">
        <f t="shared" ca="1" si="1"/>
        <v>17.399999999999999</v>
      </c>
      <c r="N11" s="12">
        <f t="shared" ca="1" si="11"/>
        <v>15</v>
      </c>
      <c r="O11" s="12">
        <f t="shared" ca="1" si="12"/>
        <v>10</v>
      </c>
      <c r="P11" s="12">
        <f t="shared" ca="1" si="13"/>
        <v>6</v>
      </c>
      <c r="Q11" s="12">
        <f t="shared" ca="1" si="14"/>
        <v>31</v>
      </c>
      <c r="R11" s="10">
        <f t="shared" ca="1" si="2"/>
        <v>62</v>
      </c>
      <c r="S11" s="10">
        <f t="shared" ca="1" si="3"/>
        <v>24.8</v>
      </c>
      <c r="T11" s="11">
        <f t="shared" ca="1" si="15"/>
        <v>23</v>
      </c>
      <c r="U11" s="10">
        <f t="shared" ca="1" si="4"/>
        <v>23</v>
      </c>
      <c r="V11" s="12">
        <f t="shared" ca="1" si="16"/>
        <v>74.800000000000011</v>
      </c>
      <c r="W11" s="12">
        <v>9.6000000000000014</v>
      </c>
      <c r="X11" s="12">
        <f t="shared" ca="1" si="17"/>
        <v>99</v>
      </c>
      <c r="Y11" s="12">
        <f t="shared" ca="1" si="18"/>
        <v>19</v>
      </c>
      <c r="Z11" s="46">
        <f t="shared" ca="1" si="19"/>
        <v>31</v>
      </c>
      <c r="AA11" s="49">
        <f t="shared" ca="1" si="20"/>
        <v>23</v>
      </c>
    </row>
    <row r="12" spans="1:27">
      <c r="A12" s="8">
        <v>8</v>
      </c>
      <c r="B12" s="52">
        <v>1921412</v>
      </c>
      <c r="C12" s="37" t="s">
        <v>46</v>
      </c>
      <c r="D12" s="9">
        <v>3</v>
      </c>
      <c r="E12" s="25" t="s">
        <v>45</v>
      </c>
      <c r="F12" s="12">
        <f t="shared" ca="1" si="5"/>
        <v>18</v>
      </c>
      <c r="G12" s="12">
        <f t="shared" ca="1" si="6"/>
        <v>15</v>
      </c>
      <c r="H12" s="12">
        <f t="shared" ca="1" si="7"/>
        <v>20</v>
      </c>
      <c r="I12" s="12">
        <f t="shared" ca="1" si="8"/>
        <v>13</v>
      </c>
      <c r="J12" s="12">
        <f t="shared" ca="1" si="9"/>
        <v>10</v>
      </c>
      <c r="K12" s="12">
        <f t="shared" ca="1" si="10"/>
        <v>13</v>
      </c>
      <c r="L12" s="10">
        <f t="shared" ca="1" si="0"/>
        <v>89</v>
      </c>
      <c r="M12" s="10">
        <f t="shared" ca="1" si="1"/>
        <v>17.8</v>
      </c>
      <c r="N12" s="12">
        <f t="shared" ca="1" si="11"/>
        <v>15</v>
      </c>
      <c r="O12" s="12">
        <f t="shared" ca="1" si="12"/>
        <v>12</v>
      </c>
      <c r="P12" s="12">
        <f t="shared" ca="1" si="13"/>
        <v>11</v>
      </c>
      <c r="Q12" s="12">
        <f t="shared" ca="1" si="14"/>
        <v>35</v>
      </c>
      <c r="R12" s="10">
        <f t="shared" ca="1" si="2"/>
        <v>73</v>
      </c>
      <c r="S12" s="10">
        <f t="shared" ca="1" si="3"/>
        <v>29.2</v>
      </c>
      <c r="T12" s="11">
        <f t="shared" ca="1" si="15"/>
        <v>18</v>
      </c>
      <c r="U12" s="10">
        <f t="shared" ca="1" si="4"/>
        <v>18</v>
      </c>
      <c r="V12" s="12">
        <f t="shared" ca="1" si="16"/>
        <v>73.2</v>
      </c>
      <c r="W12" s="12">
        <v>8.2000000000000028</v>
      </c>
      <c r="X12" s="12">
        <f t="shared" ca="1" si="17"/>
        <v>103</v>
      </c>
      <c r="Y12" s="12">
        <f t="shared" ca="1" si="18"/>
        <v>24</v>
      </c>
      <c r="Z12" s="46">
        <f t="shared" ca="1" si="19"/>
        <v>35</v>
      </c>
      <c r="AA12" s="49">
        <f t="shared" ca="1" si="20"/>
        <v>18</v>
      </c>
    </row>
    <row r="13" spans="1:27">
      <c r="A13" s="8">
        <v>9</v>
      </c>
      <c r="B13" s="52">
        <v>1921413</v>
      </c>
      <c r="C13" s="37" t="s">
        <v>46</v>
      </c>
      <c r="D13" s="9">
        <v>2</v>
      </c>
      <c r="E13" s="37" t="s">
        <v>45</v>
      </c>
      <c r="F13" s="12">
        <f t="shared" ca="1" si="5"/>
        <v>20</v>
      </c>
      <c r="G13" s="12">
        <f t="shared" ca="1" si="6"/>
        <v>13</v>
      </c>
      <c r="H13" s="12">
        <f t="shared" ca="1" si="7"/>
        <v>23</v>
      </c>
      <c r="I13" s="12">
        <f t="shared" ca="1" si="8"/>
        <v>19</v>
      </c>
      <c r="J13" s="12">
        <f t="shared" ca="1" si="9"/>
        <v>15</v>
      </c>
      <c r="K13" s="12">
        <f t="shared" ca="1" si="10"/>
        <v>10</v>
      </c>
      <c r="L13" s="10">
        <f t="shared" ca="1" si="0"/>
        <v>100</v>
      </c>
      <c r="M13" s="10">
        <f t="shared" ca="1" si="1"/>
        <v>20</v>
      </c>
      <c r="N13" s="12">
        <f t="shared" ca="1" si="11"/>
        <v>10</v>
      </c>
      <c r="O13" s="12">
        <f t="shared" ca="1" si="12"/>
        <v>15</v>
      </c>
      <c r="P13" s="12">
        <f t="shared" ca="1" si="13"/>
        <v>12</v>
      </c>
      <c r="Q13" s="12">
        <f t="shared" ca="1" si="14"/>
        <v>36</v>
      </c>
      <c r="R13" s="10">
        <f t="shared" ca="1" si="2"/>
        <v>73</v>
      </c>
      <c r="S13" s="10">
        <f t="shared" ca="1" si="3"/>
        <v>29.2</v>
      </c>
      <c r="T13" s="11">
        <f t="shared" ca="1" si="15"/>
        <v>19</v>
      </c>
      <c r="U13" s="10">
        <f t="shared" ca="1" si="4"/>
        <v>19</v>
      </c>
      <c r="V13" s="12">
        <f t="shared" ca="1" si="16"/>
        <v>76.2</v>
      </c>
      <c r="W13" s="12">
        <v>8</v>
      </c>
      <c r="X13" s="12">
        <f t="shared" ca="1" si="17"/>
        <v>106</v>
      </c>
      <c r="Y13" s="12">
        <f t="shared" ca="1" si="18"/>
        <v>31</v>
      </c>
      <c r="Z13" s="46">
        <f t="shared" ca="1" si="19"/>
        <v>36</v>
      </c>
      <c r="AA13" s="49">
        <f t="shared" ca="1" si="20"/>
        <v>19</v>
      </c>
    </row>
    <row r="14" spans="1:27">
      <c r="A14" s="8">
        <v>10</v>
      </c>
      <c r="B14" s="52">
        <v>1921414</v>
      </c>
      <c r="C14" s="37" t="s">
        <v>46</v>
      </c>
      <c r="D14" s="9">
        <v>2</v>
      </c>
      <c r="E14" s="25" t="s">
        <v>45</v>
      </c>
      <c r="F14" s="12">
        <f t="shared" ca="1" si="5"/>
        <v>17</v>
      </c>
      <c r="G14" s="12">
        <f t="shared" ca="1" si="6"/>
        <v>14</v>
      </c>
      <c r="H14" s="12">
        <f t="shared" ca="1" si="7"/>
        <v>27</v>
      </c>
      <c r="I14" s="12">
        <f t="shared" ca="1" si="8"/>
        <v>11</v>
      </c>
      <c r="J14" s="12">
        <f t="shared" ca="1" si="9"/>
        <v>13</v>
      </c>
      <c r="K14" s="12">
        <f t="shared" ca="1" si="10"/>
        <v>7</v>
      </c>
      <c r="L14" s="10">
        <f t="shared" ca="1" si="0"/>
        <v>89</v>
      </c>
      <c r="M14" s="10">
        <f t="shared" ca="1" si="1"/>
        <v>17.8</v>
      </c>
      <c r="N14" s="12">
        <f t="shared" ca="1" si="11"/>
        <v>20</v>
      </c>
      <c r="O14" s="12">
        <f t="shared" ca="1" si="12"/>
        <v>15</v>
      </c>
      <c r="P14" s="12">
        <f t="shared" ca="1" si="13"/>
        <v>15</v>
      </c>
      <c r="Q14" s="12">
        <f t="shared" ca="1" si="14"/>
        <v>30</v>
      </c>
      <c r="R14" s="10">
        <f t="shared" ca="1" si="2"/>
        <v>80</v>
      </c>
      <c r="S14" s="10">
        <f t="shared" ca="1" si="3"/>
        <v>32</v>
      </c>
      <c r="T14" s="11">
        <f t="shared" ca="1" si="15"/>
        <v>20</v>
      </c>
      <c r="U14" s="10">
        <f t="shared" ca="1" si="4"/>
        <v>20</v>
      </c>
      <c r="V14" s="12">
        <f t="shared" ca="1" si="16"/>
        <v>78.599999999999994</v>
      </c>
      <c r="W14" s="12">
        <v>8.7999999999999972</v>
      </c>
      <c r="X14" s="12">
        <f t="shared" ca="1" si="17"/>
        <v>113</v>
      </c>
      <c r="Y14" s="12">
        <f t="shared" ca="1" si="18"/>
        <v>26</v>
      </c>
      <c r="Z14" s="46">
        <f t="shared" ca="1" si="19"/>
        <v>30</v>
      </c>
      <c r="AA14" s="49">
        <f t="shared" ca="1" si="20"/>
        <v>20</v>
      </c>
    </row>
    <row r="15" spans="1:27">
      <c r="A15" s="8">
        <v>11</v>
      </c>
      <c r="B15" s="52">
        <v>1921415</v>
      </c>
      <c r="C15" s="37" t="s">
        <v>46</v>
      </c>
      <c r="D15" s="9">
        <v>2</v>
      </c>
      <c r="E15" s="37" t="s">
        <v>45</v>
      </c>
      <c r="F15" s="12">
        <f t="shared" ca="1" si="5"/>
        <v>21</v>
      </c>
      <c r="G15" s="12">
        <f t="shared" ca="1" si="6"/>
        <v>10</v>
      </c>
      <c r="H15" s="12">
        <f t="shared" ca="1" si="7"/>
        <v>15</v>
      </c>
      <c r="I15" s="12">
        <f t="shared" ca="1" si="8"/>
        <v>12</v>
      </c>
      <c r="J15" s="12">
        <f t="shared" ca="1" si="9"/>
        <v>23</v>
      </c>
      <c r="K15" s="12">
        <f t="shared" ca="1" si="10"/>
        <v>8</v>
      </c>
      <c r="L15" s="10">
        <f t="shared" ca="1" si="0"/>
        <v>89</v>
      </c>
      <c r="M15" s="10">
        <f t="shared" ca="1" si="1"/>
        <v>17.8</v>
      </c>
      <c r="N15" s="12">
        <f t="shared" ca="1" si="11"/>
        <v>10</v>
      </c>
      <c r="O15" s="12">
        <f t="shared" ca="1" si="12"/>
        <v>14</v>
      </c>
      <c r="P15" s="12">
        <f t="shared" ca="1" si="13"/>
        <v>9</v>
      </c>
      <c r="Q15" s="12">
        <f t="shared" ca="1" si="14"/>
        <v>28</v>
      </c>
      <c r="R15" s="10">
        <f t="shared" ca="1" si="2"/>
        <v>61</v>
      </c>
      <c r="S15" s="10">
        <f t="shared" ca="1" si="3"/>
        <v>24.4</v>
      </c>
      <c r="T15" s="11">
        <f t="shared" ca="1" si="15"/>
        <v>17</v>
      </c>
      <c r="U15" s="10">
        <f t="shared" ca="1" si="4"/>
        <v>17</v>
      </c>
      <c r="V15" s="12">
        <f t="shared" ca="1" si="16"/>
        <v>67.800000000000011</v>
      </c>
      <c r="W15" s="12">
        <v>8.6000000000000014</v>
      </c>
      <c r="X15" s="12">
        <f t="shared" ca="1" si="17"/>
        <v>101</v>
      </c>
      <c r="Y15" s="12">
        <f t="shared" ca="1" si="18"/>
        <v>21</v>
      </c>
      <c r="Z15" s="46">
        <f t="shared" ca="1" si="19"/>
        <v>28</v>
      </c>
      <c r="AA15" s="49">
        <f t="shared" ca="1" si="20"/>
        <v>17</v>
      </c>
    </row>
    <row r="16" spans="1:27">
      <c r="A16" s="8">
        <v>12</v>
      </c>
      <c r="B16" s="52">
        <v>1921416</v>
      </c>
      <c r="C16" s="37" t="s">
        <v>46</v>
      </c>
      <c r="D16" s="9">
        <v>3</v>
      </c>
      <c r="E16" s="25" t="s">
        <v>45</v>
      </c>
      <c r="F16" s="12">
        <f t="shared" ca="1" si="5"/>
        <v>23</v>
      </c>
      <c r="G16" s="12">
        <f t="shared" ca="1" si="6"/>
        <v>11</v>
      </c>
      <c r="H16" s="12">
        <f t="shared" ca="1" si="7"/>
        <v>15</v>
      </c>
      <c r="I16" s="12">
        <f t="shared" ca="1" si="8"/>
        <v>12</v>
      </c>
      <c r="J16" s="12">
        <f t="shared" ca="1" si="9"/>
        <v>19</v>
      </c>
      <c r="K16" s="12">
        <f t="shared" ca="1" si="10"/>
        <v>16</v>
      </c>
      <c r="L16" s="10">
        <f t="shared" ca="1" si="0"/>
        <v>96</v>
      </c>
      <c r="M16" s="10">
        <f t="shared" ca="1" si="1"/>
        <v>19.2</v>
      </c>
      <c r="N16" s="12">
        <f t="shared" ca="1" si="11"/>
        <v>13</v>
      </c>
      <c r="O16" s="12">
        <f t="shared" ca="1" si="12"/>
        <v>13</v>
      </c>
      <c r="P16" s="12">
        <f t="shared" ca="1" si="13"/>
        <v>14</v>
      </c>
      <c r="Q16" s="12">
        <f t="shared" ca="1" si="14"/>
        <v>49</v>
      </c>
      <c r="R16" s="10">
        <f t="shared" ca="1" si="2"/>
        <v>89</v>
      </c>
      <c r="S16" s="10">
        <f t="shared" ca="1" si="3"/>
        <v>35.6</v>
      </c>
      <c r="T16" s="11">
        <f t="shared" ca="1" si="15"/>
        <v>17</v>
      </c>
      <c r="U16" s="10">
        <f t="shared" ca="1" si="4"/>
        <v>17</v>
      </c>
      <c r="V16" s="12">
        <f t="shared" ca="1" si="16"/>
        <v>88.6</v>
      </c>
      <c r="W16" s="12">
        <v>16.799999999999997</v>
      </c>
      <c r="X16" s="12">
        <f t="shared" ca="1" si="17"/>
        <v>110</v>
      </c>
      <c r="Y16" s="12">
        <f t="shared" ca="1" si="18"/>
        <v>26</v>
      </c>
      <c r="Z16" s="46">
        <f t="shared" ca="1" si="19"/>
        <v>49</v>
      </c>
      <c r="AA16" s="49">
        <f t="shared" ca="1" si="20"/>
        <v>17</v>
      </c>
    </row>
    <row r="17" spans="1:27">
      <c r="A17" s="8">
        <v>13</v>
      </c>
      <c r="B17" s="52">
        <v>1921417</v>
      </c>
      <c r="C17" s="37" t="s">
        <v>46</v>
      </c>
      <c r="D17" s="9">
        <v>3</v>
      </c>
      <c r="E17" s="37" t="s">
        <v>45</v>
      </c>
      <c r="F17" s="12">
        <f t="shared" ca="1" si="5"/>
        <v>15</v>
      </c>
      <c r="G17" s="12">
        <f t="shared" ca="1" si="6"/>
        <v>12</v>
      </c>
      <c r="H17" s="12">
        <f t="shared" ca="1" si="7"/>
        <v>30</v>
      </c>
      <c r="I17" s="12">
        <f t="shared" ca="1" si="8"/>
        <v>20</v>
      </c>
      <c r="J17" s="12">
        <f t="shared" ca="1" si="9"/>
        <v>29</v>
      </c>
      <c r="K17" s="12">
        <f t="shared" ca="1" si="10"/>
        <v>7</v>
      </c>
      <c r="L17" s="10">
        <f t="shared" ca="1" si="0"/>
        <v>113</v>
      </c>
      <c r="M17" s="10">
        <f t="shared" ca="1" si="1"/>
        <v>22.599999999999998</v>
      </c>
      <c r="N17" s="12">
        <f t="shared" ca="1" si="11"/>
        <v>13</v>
      </c>
      <c r="O17" s="12">
        <f t="shared" ca="1" si="12"/>
        <v>12</v>
      </c>
      <c r="P17" s="12">
        <f t="shared" ca="1" si="13"/>
        <v>14</v>
      </c>
      <c r="Q17" s="12">
        <f t="shared" ca="1" si="14"/>
        <v>31</v>
      </c>
      <c r="R17" s="10">
        <f t="shared" ca="1" si="2"/>
        <v>70</v>
      </c>
      <c r="S17" s="10">
        <f t="shared" ca="1" si="3"/>
        <v>28</v>
      </c>
      <c r="T17" s="11">
        <f t="shared" ca="1" si="15"/>
        <v>24</v>
      </c>
      <c r="U17" s="10">
        <f t="shared" ca="1" si="4"/>
        <v>24</v>
      </c>
      <c r="V17" s="12">
        <f t="shared" ca="1" si="16"/>
        <v>89.6</v>
      </c>
      <c r="W17" s="12">
        <v>15</v>
      </c>
      <c r="X17" s="12">
        <f t="shared" ca="1" si="17"/>
        <v>118</v>
      </c>
      <c r="Y17" s="12">
        <f t="shared" ca="1" si="18"/>
        <v>34</v>
      </c>
      <c r="Z17" s="46">
        <f t="shared" ca="1" si="19"/>
        <v>31</v>
      </c>
      <c r="AA17" s="49">
        <f t="shared" ca="1" si="20"/>
        <v>24</v>
      </c>
    </row>
    <row r="18" spans="1:27">
      <c r="A18" s="8">
        <v>14</v>
      </c>
      <c r="B18" s="52">
        <v>1921418</v>
      </c>
      <c r="C18" s="37" t="s">
        <v>46</v>
      </c>
      <c r="D18" s="9">
        <v>3</v>
      </c>
      <c r="E18" s="25" t="s">
        <v>45</v>
      </c>
      <c r="F18" s="12">
        <f t="shared" ca="1" si="5"/>
        <v>15</v>
      </c>
      <c r="G18" s="12">
        <f t="shared" ca="1" si="6"/>
        <v>11</v>
      </c>
      <c r="H18" s="12">
        <f t="shared" ca="1" si="7"/>
        <v>14</v>
      </c>
      <c r="I18" s="12">
        <f t="shared" ca="1" si="8"/>
        <v>14</v>
      </c>
      <c r="J18" s="12">
        <f t="shared" ca="1" si="9"/>
        <v>17</v>
      </c>
      <c r="K18" s="12">
        <f t="shared" ca="1" si="10"/>
        <v>20</v>
      </c>
      <c r="L18" s="10">
        <f t="shared" ca="1" si="0"/>
        <v>91</v>
      </c>
      <c r="M18" s="10">
        <f t="shared" ca="1" si="1"/>
        <v>18.2</v>
      </c>
      <c r="N18" s="12">
        <f t="shared" ca="1" si="11"/>
        <v>20</v>
      </c>
      <c r="O18" s="12">
        <f t="shared" ca="1" si="12"/>
        <v>11</v>
      </c>
      <c r="P18" s="12">
        <f t="shared" ca="1" si="13"/>
        <v>14</v>
      </c>
      <c r="Q18" s="12">
        <f t="shared" ca="1" si="14"/>
        <v>32</v>
      </c>
      <c r="R18" s="10">
        <f t="shared" ca="1" si="2"/>
        <v>77</v>
      </c>
      <c r="S18" s="10">
        <f t="shared" ca="1" si="3"/>
        <v>30.8</v>
      </c>
      <c r="T18" s="11">
        <f t="shared" ca="1" si="15"/>
        <v>22</v>
      </c>
      <c r="U18" s="10">
        <f t="shared" ca="1" si="4"/>
        <v>22</v>
      </c>
      <c r="V18" s="12">
        <f t="shared" ca="1" si="16"/>
        <v>79.400000000000006</v>
      </c>
      <c r="W18" s="12">
        <v>8.3999999999999986</v>
      </c>
      <c r="X18" s="12">
        <f t="shared" ca="1" si="17"/>
        <v>108</v>
      </c>
      <c r="Y18" s="12">
        <f t="shared" ca="1" si="18"/>
        <v>28</v>
      </c>
      <c r="Z18" s="46">
        <f t="shared" ca="1" si="19"/>
        <v>32</v>
      </c>
      <c r="AA18" s="49">
        <f t="shared" ca="1" si="20"/>
        <v>22</v>
      </c>
    </row>
    <row r="19" spans="1:27">
      <c r="A19" s="8">
        <v>15</v>
      </c>
      <c r="B19" s="52">
        <v>1921419</v>
      </c>
      <c r="C19" s="37" t="s">
        <v>46</v>
      </c>
      <c r="D19" s="9">
        <v>2</v>
      </c>
      <c r="E19" s="37" t="s">
        <v>45</v>
      </c>
      <c r="F19" s="12">
        <f t="shared" ca="1" si="5"/>
        <v>20</v>
      </c>
      <c r="G19" s="12">
        <f t="shared" ca="1" si="6"/>
        <v>10</v>
      </c>
      <c r="H19" s="12">
        <f t="shared" ca="1" si="7"/>
        <v>17</v>
      </c>
      <c r="I19" s="12">
        <f t="shared" ca="1" si="8"/>
        <v>18</v>
      </c>
      <c r="J19" s="12">
        <f t="shared" ca="1" si="9"/>
        <v>11</v>
      </c>
      <c r="K19" s="12">
        <f t="shared" ca="1" si="10"/>
        <v>15</v>
      </c>
      <c r="L19" s="10">
        <f t="shared" ca="1" si="0"/>
        <v>91</v>
      </c>
      <c r="M19" s="10">
        <f t="shared" ca="1" si="1"/>
        <v>18.2</v>
      </c>
      <c r="N19" s="12">
        <f t="shared" ca="1" si="11"/>
        <v>19</v>
      </c>
      <c r="O19" s="12">
        <f t="shared" ca="1" si="12"/>
        <v>14</v>
      </c>
      <c r="P19" s="12">
        <f t="shared" ca="1" si="13"/>
        <v>12</v>
      </c>
      <c r="Q19" s="12">
        <f t="shared" ca="1" si="14"/>
        <v>39</v>
      </c>
      <c r="R19" s="10">
        <f t="shared" ca="1" si="2"/>
        <v>84</v>
      </c>
      <c r="S19" s="10">
        <f t="shared" ca="1" si="3"/>
        <v>33.6</v>
      </c>
      <c r="T19" s="11">
        <f t="shared" ca="1" si="15"/>
        <v>25</v>
      </c>
      <c r="U19" s="10">
        <f t="shared" ca="1" si="4"/>
        <v>25</v>
      </c>
      <c r="V19" s="12">
        <f t="shared" ca="1" si="16"/>
        <v>85.2</v>
      </c>
      <c r="W19" s="12">
        <v>8.4000000000000057</v>
      </c>
      <c r="X19" s="12">
        <f t="shared" ca="1" si="17"/>
        <v>106</v>
      </c>
      <c r="Y19" s="12">
        <f t="shared" ca="1" si="18"/>
        <v>30</v>
      </c>
      <c r="Z19" s="46">
        <f t="shared" ca="1" si="19"/>
        <v>39</v>
      </c>
      <c r="AA19" s="49">
        <f t="shared" ca="1" si="20"/>
        <v>25</v>
      </c>
    </row>
    <row r="20" spans="1:27">
      <c r="A20" s="8">
        <v>16</v>
      </c>
      <c r="B20" s="52">
        <v>1921420</v>
      </c>
      <c r="C20" s="37" t="s">
        <v>46</v>
      </c>
      <c r="D20" s="9">
        <v>2</v>
      </c>
      <c r="E20" s="25" t="s">
        <v>45</v>
      </c>
      <c r="F20" s="12">
        <f t="shared" ca="1" si="5"/>
        <v>17</v>
      </c>
      <c r="G20" s="12">
        <f t="shared" ca="1" si="6"/>
        <v>11</v>
      </c>
      <c r="H20" s="12">
        <f t="shared" ca="1" si="7"/>
        <v>24</v>
      </c>
      <c r="I20" s="12">
        <f t="shared" ca="1" si="8"/>
        <v>16</v>
      </c>
      <c r="J20" s="12">
        <f t="shared" ca="1" si="9"/>
        <v>24</v>
      </c>
      <c r="K20" s="12">
        <f t="shared" ca="1" si="10"/>
        <v>16</v>
      </c>
      <c r="L20" s="10">
        <f t="shared" ca="1" si="0"/>
        <v>108</v>
      </c>
      <c r="M20" s="10">
        <f t="shared" ca="1" si="1"/>
        <v>21.599999999999998</v>
      </c>
      <c r="N20" s="12">
        <f t="shared" ca="1" si="11"/>
        <v>14</v>
      </c>
      <c r="O20" s="12">
        <f t="shared" ca="1" si="12"/>
        <v>10</v>
      </c>
      <c r="P20" s="12">
        <f t="shared" ca="1" si="13"/>
        <v>8</v>
      </c>
      <c r="Q20" s="12">
        <f t="shared" ca="1" si="14"/>
        <v>34</v>
      </c>
      <c r="R20" s="10">
        <f t="shared" ca="1" si="2"/>
        <v>66</v>
      </c>
      <c r="S20" s="10">
        <f t="shared" ca="1" si="3"/>
        <v>26.400000000000002</v>
      </c>
      <c r="T20" s="11">
        <f t="shared" ca="1" si="15"/>
        <v>27</v>
      </c>
      <c r="U20" s="10">
        <f t="shared" ca="1" si="4"/>
        <v>27</v>
      </c>
      <c r="V20" s="12">
        <f t="shared" ca="1" si="16"/>
        <v>83.8</v>
      </c>
      <c r="W20" s="12">
        <v>8.7999999999999972</v>
      </c>
      <c r="X20" s="12">
        <f t="shared" ca="1" si="17"/>
        <v>116</v>
      </c>
      <c r="Y20" s="12">
        <f t="shared" ca="1" si="18"/>
        <v>24</v>
      </c>
      <c r="Z20" s="46">
        <f t="shared" ca="1" si="19"/>
        <v>34</v>
      </c>
      <c r="AA20" s="49">
        <f t="shared" ca="1" si="20"/>
        <v>27</v>
      </c>
    </row>
    <row r="21" spans="1:27">
      <c r="A21" s="8">
        <v>17</v>
      </c>
      <c r="B21" s="52">
        <v>1921421</v>
      </c>
      <c r="C21" s="37" t="s">
        <v>46</v>
      </c>
      <c r="D21" s="9">
        <v>1</v>
      </c>
      <c r="E21" s="37" t="s">
        <v>45</v>
      </c>
      <c r="F21" s="12">
        <f t="shared" ca="1" si="5"/>
        <v>20</v>
      </c>
      <c r="G21" s="12">
        <f t="shared" ca="1" si="6"/>
        <v>14</v>
      </c>
      <c r="H21" s="12">
        <f t="shared" ca="1" si="7"/>
        <v>29</v>
      </c>
      <c r="I21" s="12">
        <f t="shared" ca="1" si="8"/>
        <v>11</v>
      </c>
      <c r="J21" s="12">
        <f t="shared" ca="1" si="9"/>
        <v>20</v>
      </c>
      <c r="K21" s="12">
        <f t="shared" ca="1" si="10"/>
        <v>9</v>
      </c>
      <c r="L21" s="10">
        <f t="shared" ca="1" si="0"/>
        <v>103</v>
      </c>
      <c r="M21" s="10">
        <f t="shared" ca="1" si="1"/>
        <v>20.599999999999998</v>
      </c>
      <c r="N21" s="12">
        <f t="shared" ca="1" si="11"/>
        <v>10</v>
      </c>
      <c r="O21" s="12">
        <f t="shared" ca="1" si="12"/>
        <v>12</v>
      </c>
      <c r="P21" s="12">
        <f t="shared" ca="1" si="13"/>
        <v>15</v>
      </c>
      <c r="Q21" s="12">
        <f t="shared" ca="1" si="14"/>
        <v>49</v>
      </c>
      <c r="R21" s="10">
        <f t="shared" ca="1" si="2"/>
        <v>86</v>
      </c>
      <c r="S21" s="10">
        <f t="shared" ca="1" si="3"/>
        <v>34.4</v>
      </c>
      <c r="T21" s="11">
        <f t="shared" ca="1" si="15"/>
        <v>22</v>
      </c>
      <c r="U21" s="10">
        <f t="shared" ca="1" si="4"/>
        <v>22</v>
      </c>
      <c r="V21" s="12">
        <f t="shared" ca="1" si="16"/>
        <v>85.8</v>
      </c>
      <c r="W21" s="12">
        <v>8.7999999999999972</v>
      </c>
      <c r="X21" s="12">
        <f t="shared" ca="1" si="17"/>
        <v>114</v>
      </c>
      <c r="Y21" s="12">
        <f t="shared" ca="1" si="18"/>
        <v>26</v>
      </c>
      <c r="Z21" s="46">
        <f t="shared" ca="1" si="19"/>
        <v>49</v>
      </c>
      <c r="AA21" s="49">
        <f t="shared" ca="1" si="20"/>
        <v>22</v>
      </c>
    </row>
    <row r="22" spans="1:27">
      <c r="A22" s="8">
        <v>18</v>
      </c>
      <c r="B22" s="52">
        <v>1921422</v>
      </c>
      <c r="C22" s="37" t="s">
        <v>46</v>
      </c>
      <c r="D22" s="9">
        <v>3</v>
      </c>
      <c r="E22" s="25" t="s">
        <v>45</v>
      </c>
      <c r="F22" s="12">
        <f t="shared" ca="1" si="5"/>
        <v>17</v>
      </c>
      <c r="G22" s="12">
        <f t="shared" ca="1" si="6"/>
        <v>13</v>
      </c>
      <c r="H22" s="12">
        <f t="shared" ca="1" si="7"/>
        <v>14</v>
      </c>
      <c r="I22" s="12">
        <f t="shared" ca="1" si="8"/>
        <v>18</v>
      </c>
      <c r="J22" s="12">
        <f t="shared" ca="1" si="9"/>
        <v>16</v>
      </c>
      <c r="K22" s="12">
        <f t="shared" ca="1" si="10"/>
        <v>19</v>
      </c>
      <c r="L22" s="10">
        <f t="shared" ca="1" si="0"/>
        <v>97</v>
      </c>
      <c r="M22" s="10">
        <f t="shared" ca="1" si="1"/>
        <v>19.399999999999999</v>
      </c>
      <c r="N22" s="12">
        <f t="shared" ca="1" si="11"/>
        <v>19</v>
      </c>
      <c r="O22" s="12">
        <f t="shared" ca="1" si="12"/>
        <v>14</v>
      </c>
      <c r="P22" s="12">
        <f t="shared" ca="1" si="13"/>
        <v>12</v>
      </c>
      <c r="Q22" s="12">
        <f t="shared" ca="1" si="14"/>
        <v>26</v>
      </c>
      <c r="R22" s="10">
        <f t="shared" ca="1" si="2"/>
        <v>71</v>
      </c>
      <c r="S22" s="10">
        <f t="shared" ca="1" si="3"/>
        <v>28.4</v>
      </c>
      <c r="T22" s="11">
        <f t="shared" ca="1" si="15"/>
        <v>26</v>
      </c>
      <c r="U22" s="10">
        <f t="shared" ca="1" si="4"/>
        <v>26</v>
      </c>
      <c r="V22" s="12">
        <f t="shared" ca="1" si="16"/>
        <v>83.4</v>
      </c>
      <c r="W22" s="12">
        <v>9.6000000000000014</v>
      </c>
      <c r="X22" s="12">
        <f t="shared" ca="1" si="17"/>
        <v>112</v>
      </c>
      <c r="Y22" s="12">
        <f t="shared" ca="1" si="18"/>
        <v>30</v>
      </c>
      <c r="Z22" s="46">
        <f t="shared" ca="1" si="19"/>
        <v>26</v>
      </c>
      <c r="AA22" s="49">
        <f t="shared" ca="1" si="20"/>
        <v>26</v>
      </c>
    </row>
    <row r="23" spans="1:27">
      <c r="A23" s="8">
        <v>19</v>
      </c>
      <c r="B23" s="52">
        <v>1921423</v>
      </c>
      <c r="C23" s="37" t="s">
        <v>46</v>
      </c>
      <c r="D23" s="9">
        <v>1</v>
      </c>
      <c r="E23" s="37" t="s">
        <v>45</v>
      </c>
      <c r="F23" s="12">
        <f t="shared" ca="1" si="5"/>
        <v>18</v>
      </c>
      <c r="G23" s="12">
        <f t="shared" ca="1" si="6"/>
        <v>12</v>
      </c>
      <c r="H23" s="12">
        <f t="shared" ca="1" si="7"/>
        <v>23</v>
      </c>
      <c r="I23" s="12">
        <f t="shared" ca="1" si="8"/>
        <v>16</v>
      </c>
      <c r="J23" s="12">
        <f t="shared" ca="1" si="9"/>
        <v>12</v>
      </c>
      <c r="K23" s="12">
        <f t="shared" ca="1" si="10"/>
        <v>15</v>
      </c>
      <c r="L23" s="10">
        <f t="shared" ca="1" si="0"/>
        <v>96</v>
      </c>
      <c r="M23" s="10">
        <f t="shared" ca="1" si="1"/>
        <v>19.2</v>
      </c>
      <c r="N23" s="12">
        <f t="shared" ca="1" si="11"/>
        <v>19</v>
      </c>
      <c r="O23" s="12">
        <f t="shared" ca="1" si="12"/>
        <v>14</v>
      </c>
      <c r="P23" s="12">
        <f t="shared" ca="1" si="13"/>
        <v>13</v>
      </c>
      <c r="Q23" s="12">
        <f t="shared" ca="1" si="14"/>
        <v>46</v>
      </c>
      <c r="R23" s="10">
        <f t="shared" ca="1" si="2"/>
        <v>92</v>
      </c>
      <c r="S23" s="10">
        <f t="shared" ca="1" si="3"/>
        <v>36.800000000000004</v>
      </c>
      <c r="T23" s="11">
        <f t="shared" ca="1" si="15"/>
        <v>25</v>
      </c>
      <c r="U23" s="10">
        <f t="shared" ca="1" si="4"/>
        <v>25</v>
      </c>
      <c r="V23" s="12">
        <f t="shared" ca="1" si="16"/>
        <v>91.2</v>
      </c>
      <c r="W23" s="12">
        <v>10.200000000000003</v>
      </c>
      <c r="X23" s="12">
        <f t="shared" ca="1" si="17"/>
        <v>113</v>
      </c>
      <c r="Y23" s="12">
        <f t="shared" ca="1" si="18"/>
        <v>29</v>
      </c>
      <c r="Z23" s="46">
        <f t="shared" ca="1" si="19"/>
        <v>46</v>
      </c>
      <c r="AA23" s="49">
        <f t="shared" ca="1" si="20"/>
        <v>25</v>
      </c>
    </row>
    <row r="24" spans="1:27">
      <c r="A24" s="8">
        <v>20</v>
      </c>
      <c r="B24" s="52">
        <v>1921424</v>
      </c>
      <c r="C24" s="37" t="s">
        <v>46</v>
      </c>
      <c r="D24" s="9">
        <v>2</v>
      </c>
      <c r="E24" s="25" t="s">
        <v>45</v>
      </c>
      <c r="F24" s="12">
        <f t="shared" ca="1" si="5"/>
        <v>25</v>
      </c>
      <c r="G24" s="12">
        <f t="shared" ca="1" si="6"/>
        <v>15</v>
      </c>
      <c r="H24" s="12">
        <f t="shared" ca="1" si="7"/>
        <v>18</v>
      </c>
      <c r="I24" s="12">
        <f t="shared" ca="1" si="8"/>
        <v>12</v>
      </c>
      <c r="J24" s="12">
        <f t="shared" ca="1" si="9"/>
        <v>15</v>
      </c>
      <c r="K24" s="12">
        <f t="shared" ca="1" si="10"/>
        <v>11</v>
      </c>
      <c r="L24" s="10">
        <f t="shared" ca="1" si="0"/>
        <v>96</v>
      </c>
      <c r="M24" s="10">
        <f t="shared" ca="1" si="1"/>
        <v>19.2</v>
      </c>
      <c r="N24" s="12">
        <f t="shared" ca="1" si="11"/>
        <v>16</v>
      </c>
      <c r="O24" s="12">
        <f t="shared" ca="1" si="12"/>
        <v>15</v>
      </c>
      <c r="P24" s="12">
        <f t="shared" ca="1" si="13"/>
        <v>15</v>
      </c>
      <c r="Q24" s="12">
        <f t="shared" ca="1" si="14"/>
        <v>44</v>
      </c>
      <c r="R24" s="10">
        <f t="shared" ca="1" si="2"/>
        <v>90</v>
      </c>
      <c r="S24" s="10">
        <f t="shared" ca="1" si="3"/>
        <v>36</v>
      </c>
      <c r="T24" s="11">
        <f t="shared" ca="1" si="15"/>
        <v>25</v>
      </c>
      <c r="U24" s="10">
        <f t="shared" ca="1" si="4"/>
        <v>25</v>
      </c>
      <c r="V24" s="12">
        <f t="shared" ca="1" si="16"/>
        <v>90.2</v>
      </c>
      <c r="W24" s="12">
        <v>10</v>
      </c>
      <c r="X24" s="12">
        <f t="shared" ca="1" si="17"/>
        <v>115</v>
      </c>
      <c r="Y24" s="12">
        <f t="shared" ca="1" si="18"/>
        <v>27</v>
      </c>
      <c r="Z24" s="46">
        <f t="shared" ca="1" si="19"/>
        <v>44</v>
      </c>
      <c r="AA24" s="49">
        <f t="shared" ca="1" si="20"/>
        <v>25</v>
      </c>
    </row>
    <row r="25" spans="1:27">
      <c r="A25" s="8">
        <v>21</v>
      </c>
      <c r="B25" s="52">
        <v>1921425</v>
      </c>
      <c r="C25" s="37" t="s">
        <v>46</v>
      </c>
      <c r="D25" s="9">
        <v>3</v>
      </c>
      <c r="E25" s="37" t="s">
        <v>45</v>
      </c>
      <c r="F25" s="12">
        <f t="shared" ca="1" si="5"/>
        <v>19</v>
      </c>
      <c r="G25" s="12">
        <f t="shared" ca="1" si="6"/>
        <v>11</v>
      </c>
      <c r="H25" s="12">
        <f t="shared" ca="1" si="7"/>
        <v>30</v>
      </c>
      <c r="I25" s="12">
        <f t="shared" ca="1" si="8"/>
        <v>14</v>
      </c>
      <c r="J25" s="12">
        <f t="shared" ca="1" si="9"/>
        <v>23</v>
      </c>
      <c r="K25" s="12">
        <f t="shared" ca="1" si="10"/>
        <v>19</v>
      </c>
      <c r="L25" s="10">
        <f t="shared" ca="1" si="0"/>
        <v>116</v>
      </c>
      <c r="M25" s="10">
        <f t="shared" ca="1" si="1"/>
        <v>23.2</v>
      </c>
      <c r="N25" s="12">
        <f t="shared" ca="1" si="11"/>
        <v>16</v>
      </c>
      <c r="O25" s="12">
        <f t="shared" ca="1" si="12"/>
        <v>12</v>
      </c>
      <c r="P25" s="12">
        <f t="shared" ca="1" si="13"/>
        <v>6</v>
      </c>
      <c r="Q25" s="12">
        <f t="shared" ca="1" si="14"/>
        <v>31</v>
      </c>
      <c r="R25" s="10">
        <f t="shared" ca="1" si="2"/>
        <v>65</v>
      </c>
      <c r="S25" s="10">
        <f t="shared" ca="1" si="3"/>
        <v>26</v>
      </c>
      <c r="T25" s="11">
        <f t="shared" ca="1" si="15"/>
        <v>26</v>
      </c>
      <c r="U25" s="10">
        <f t="shared" ca="1" si="4"/>
        <v>26</v>
      </c>
      <c r="V25" s="12">
        <f t="shared" ca="1" si="16"/>
        <v>83.2</v>
      </c>
      <c r="W25" s="12">
        <v>8</v>
      </c>
      <c r="X25" s="12">
        <f t="shared" ca="1" si="17"/>
        <v>130</v>
      </c>
      <c r="Y25" s="12">
        <f t="shared" ca="1" si="18"/>
        <v>20</v>
      </c>
      <c r="Z25" s="46">
        <f t="shared" ca="1" si="19"/>
        <v>31</v>
      </c>
      <c r="AA25" s="49">
        <f t="shared" ca="1" si="20"/>
        <v>26</v>
      </c>
    </row>
    <row r="26" spans="1:27">
      <c r="A26" s="8">
        <v>22</v>
      </c>
      <c r="B26" s="52">
        <v>1921426</v>
      </c>
      <c r="C26" s="37" t="s">
        <v>46</v>
      </c>
      <c r="D26" s="9">
        <v>1</v>
      </c>
      <c r="E26" s="25" t="s">
        <v>45</v>
      </c>
      <c r="F26" s="12">
        <f t="shared" ca="1" si="5"/>
        <v>22</v>
      </c>
      <c r="G26" s="12">
        <f t="shared" ca="1" si="6"/>
        <v>14</v>
      </c>
      <c r="H26" s="12">
        <f t="shared" ca="1" si="7"/>
        <v>14</v>
      </c>
      <c r="I26" s="12">
        <f t="shared" ca="1" si="8"/>
        <v>12</v>
      </c>
      <c r="J26" s="12">
        <f t="shared" ca="1" si="9"/>
        <v>10</v>
      </c>
      <c r="K26" s="12">
        <f t="shared" ca="1" si="10"/>
        <v>20</v>
      </c>
      <c r="L26" s="10">
        <f t="shared" ca="1" si="0"/>
        <v>92</v>
      </c>
      <c r="M26" s="10">
        <f t="shared" ca="1" si="1"/>
        <v>18.399999999999999</v>
      </c>
      <c r="N26" s="12">
        <f t="shared" ca="1" si="11"/>
        <v>10</v>
      </c>
      <c r="O26" s="12">
        <f t="shared" ca="1" si="12"/>
        <v>12</v>
      </c>
      <c r="P26" s="12">
        <f t="shared" ca="1" si="13"/>
        <v>15</v>
      </c>
      <c r="Q26" s="12">
        <f t="shared" ca="1" si="14"/>
        <v>49</v>
      </c>
      <c r="R26" s="10">
        <f t="shared" ca="1" si="2"/>
        <v>86</v>
      </c>
      <c r="S26" s="10">
        <f t="shared" ca="1" si="3"/>
        <v>34.4</v>
      </c>
      <c r="T26" s="11">
        <f t="shared" ca="1" si="15"/>
        <v>29</v>
      </c>
      <c r="U26" s="10">
        <f t="shared" ca="1" si="4"/>
        <v>29</v>
      </c>
      <c r="V26" s="12">
        <f t="shared" ca="1" si="16"/>
        <v>90.6</v>
      </c>
      <c r="W26" s="12">
        <v>8.7999999999999972</v>
      </c>
      <c r="X26" s="12">
        <f t="shared" ca="1" si="17"/>
        <v>102</v>
      </c>
      <c r="Y26" s="12">
        <f t="shared" ca="1" si="18"/>
        <v>27</v>
      </c>
      <c r="Z26" s="46">
        <f t="shared" ca="1" si="19"/>
        <v>49</v>
      </c>
      <c r="AA26" s="49">
        <f t="shared" ca="1" si="20"/>
        <v>29</v>
      </c>
    </row>
    <row r="27" spans="1:27">
      <c r="A27" s="8">
        <v>23</v>
      </c>
      <c r="B27" s="52">
        <v>1921427</v>
      </c>
      <c r="C27" s="37" t="s">
        <v>46</v>
      </c>
      <c r="D27" s="9">
        <v>1</v>
      </c>
      <c r="E27" s="37" t="s">
        <v>45</v>
      </c>
      <c r="F27" s="12">
        <f t="shared" ca="1" si="5"/>
        <v>16</v>
      </c>
      <c r="G27" s="12">
        <f t="shared" ca="1" si="6"/>
        <v>12</v>
      </c>
      <c r="H27" s="12">
        <f t="shared" ca="1" si="7"/>
        <v>15</v>
      </c>
      <c r="I27" s="12">
        <f t="shared" ca="1" si="8"/>
        <v>12</v>
      </c>
      <c r="J27" s="12">
        <f t="shared" ca="1" si="9"/>
        <v>20</v>
      </c>
      <c r="K27" s="12">
        <f t="shared" ca="1" si="10"/>
        <v>10</v>
      </c>
      <c r="L27" s="10">
        <f t="shared" ca="1" si="0"/>
        <v>85</v>
      </c>
      <c r="M27" s="10">
        <f t="shared" ca="1" si="1"/>
        <v>17</v>
      </c>
      <c r="N27" s="12">
        <f t="shared" ca="1" si="11"/>
        <v>16</v>
      </c>
      <c r="O27" s="12">
        <f t="shared" ca="1" si="12"/>
        <v>11</v>
      </c>
      <c r="P27" s="12">
        <f t="shared" ca="1" si="13"/>
        <v>8</v>
      </c>
      <c r="Q27" s="12">
        <f t="shared" ca="1" si="14"/>
        <v>32</v>
      </c>
      <c r="R27" s="10">
        <f t="shared" ca="1" si="2"/>
        <v>67</v>
      </c>
      <c r="S27" s="10">
        <f t="shared" ca="1" si="3"/>
        <v>26.8</v>
      </c>
      <c r="T27" s="11">
        <f t="shared" ca="1" si="15"/>
        <v>30</v>
      </c>
      <c r="U27" s="10">
        <f t="shared" ca="1" si="4"/>
        <v>30</v>
      </c>
      <c r="V27" s="12">
        <f t="shared" ca="1" si="16"/>
        <v>83</v>
      </c>
      <c r="W27" s="12">
        <v>9.1999999999999957</v>
      </c>
      <c r="X27" s="12">
        <f t="shared" ca="1" si="17"/>
        <v>100</v>
      </c>
      <c r="Y27" s="12">
        <f t="shared" ca="1" si="18"/>
        <v>20</v>
      </c>
      <c r="Z27" s="46">
        <f t="shared" ca="1" si="19"/>
        <v>32</v>
      </c>
      <c r="AA27" s="49">
        <f t="shared" ca="1" si="20"/>
        <v>30</v>
      </c>
    </row>
    <row r="28" spans="1:27">
      <c r="A28" s="8">
        <v>24</v>
      </c>
      <c r="B28" s="52">
        <v>1921428</v>
      </c>
      <c r="C28" s="37" t="s">
        <v>46</v>
      </c>
      <c r="D28" s="9">
        <v>1</v>
      </c>
      <c r="E28" s="25" t="s">
        <v>45</v>
      </c>
      <c r="F28" s="12">
        <f t="shared" ca="1" si="5"/>
        <v>18</v>
      </c>
      <c r="G28" s="12">
        <f t="shared" ca="1" si="6"/>
        <v>13</v>
      </c>
      <c r="H28" s="12">
        <f t="shared" ca="1" si="7"/>
        <v>19</v>
      </c>
      <c r="I28" s="12">
        <f t="shared" ca="1" si="8"/>
        <v>17</v>
      </c>
      <c r="J28" s="12">
        <f t="shared" ca="1" si="9"/>
        <v>20</v>
      </c>
      <c r="K28" s="12">
        <f t="shared" ca="1" si="10"/>
        <v>9</v>
      </c>
      <c r="L28" s="10">
        <f t="shared" ca="1" si="0"/>
        <v>96</v>
      </c>
      <c r="M28" s="10">
        <f t="shared" ca="1" si="1"/>
        <v>19.2</v>
      </c>
      <c r="N28" s="12">
        <f t="shared" ca="1" si="11"/>
        <v>13</v>
      </c>
      <c r="O28" s="12">
        <f t="shared" ca="1" si="12"/>
        <v>11</v>
      </c>
      <c r="P28" s="12">
        <f t="shared" ca="1" si="13"/>
        <v>11</v>
      </c>
      <c r="Q28" s="12">
        <f t="shared" ca="1" si="14"/>
        <v>36</v>
      </c>
      <c r="R28" s="10">
        <f t="shared" ca="1" si="2"/>
        <v>71</v>
      </c>
      <c r="S28" s="10">
        <f t="shared" ca="1" si="3"/>
        <v>28.4</v>
      </c>
      <c r="T28" s="11">
        <f t="shared" ca="1" si="15"/>
        <v>18</v>
      </c>
      <c r="U28" s="10">
        <f t="shared" ca="1" si="4"/>
        <v>18</v>
      </c>
      <c r="V28" s="12">
        <f t="shared" ca="1" si="16"/>
        <v>76.399999999999991</v>
      </c>
      <c r="W28" s="12">
        <v>10.799999999999997</v>
      </c>
      <c r="X28" s="12">
        <f t="shared" ca="1" si="17"/>
        <v>103</v>
      </c>
      <c r="Y28" s="12">
        <f t="shared" ca="1" si="18"/>
        <v>28</v>
      </c>
      <c r="Z28" s="46">
        <f t="shared" ca="1" si="19"/>
        <v>36</v>
      </c>
      <c r="AA28" s="49">
        <f t="shared" ca="1" si="20"/>
        <v>18</v>
      </c>
    </row>
    <row r="29" spans="1:27">
      <c r="A29" s="8">
        <v>25</v>
      </c>
      <c r="B29" s="52">
        <v>1921429</v>
      </c>
      <c r="C29" s="37" t="s">
        <v>46</v>
      </c>
      <c r="D29" s="9">
        <v>1</v>
      </c>
      <c r="E29" s="37" t="s">
        <v>45</v>
      </c>
      <c r="F29" s="12">
        <f t="shared" ca="1" si="5"/>
        <v>15</v>
      </c>
      <c r="G29" s="12">
        <f t="shared" ca="1" si="6"/>
        <v>14</v>
      </c>
      <c r="H29" s="12">
        <f t="shared" ca="1" si="7"/>
        <v>30</v>
      </c>
      <c r="I29" s="12">
        <f t="shared" ca="1" si="8"/>
        <v>12</v>
      </c>
      <c r="J29" s="12">
        <f t="shared" ca="1" si="9"/>
        <v>24</v>
      </c>
      <c r="K29" s="12">
        <f t="shared" ca="1" si="10"/>
        <v>11</v>
      </c>
      <c r="L29" s="10">
        <f t="shared" ca="1" si="0"/>
        <v>106</v>
      </c>
      <c r="M29" s="10">
        <f t="shared" ca="1" si="1"/>
        <v>21.2</v>
      </c>
      <c r="N29" s="12">
        <f t="shared" ca="1" si="11"/>
        <v>17</v>
      </c>
      <c r="O29" s="12">
        <f t="shared" ca="1" si="12"/>
        <v>10</v>
      </c>
      <c r="P29" s="12">
        <f t="shared" ca="1" si="13"/>
        <v>5</v>
      </c>
      <c r="Q29" s="12">
        <f t="shared" ca="1" si="14"/>
        <v>39</v>
      </c>
      <c r="R29" s="10">
        <f t="shared" ca="1" si="2"/>
        <v>71</v>
      </c>
      <c r="S29" s="10">
        <f t="shared" ca="1" si="3"/>
        <v>28.4</v>
      </c>
      <c r="T29" s="11">
        <f t="shared" ca="1" si="15"/>
        <v>18</v>
      </c>
      <c r="U29" s="10">
        <f t="shared" ca="1" si="4"/>
        <v>18</v>
      </c>
      <c r="V29" s="12">
        <f t="shared" ca="1" si="16"/>
        <v>76.400000000000006</v>
      </c>
      <c r="W29" s="12">
        <v>8.8000000000000043</v>
      </c>
      <c r="X29" s="12">
        <f t="shared" ca="1" si="17"/>
        <v>121</v>
      </c>
      <c r="Y29" s="12">
        <f t="shared" ca="1" si="18"/>
        <v>17</v>
      </c>
      <c r="Z29" s="46">
        <f t="shared" ca="1" si="19"/>
        <v>39</v>
      </c>
      <c r="AA29" s="49">
        <f t="shared" ca="1" si="20"/>
        <v>18</v>
      </c>
    </row>
    <row r="30" spans="1:27">
      <c r="A30" s="8">
        <v>26</v>
      </c>
      <c r="B30" s="52">
        <v>1921430</v>
      </c>
      <c r="C30" s="37" t="s">
        <v>46</v>
      </c>
      <c r="D30" s="9">
        <v>3</v>
      </c>
      <c r="E30" s="25" t="s">
        <v>45</v>
      </c>
      <c r="F30" s="12">
        <f t="shared" ca="1" si="5"/>
        <v>22</v>
      </c>
      <c r="G30" s="12">
        <f t="shared" ca="1" si="6"/>
        <v>14</v>
      </c>
      <c r="H30" s="12">
        <f t="shared" ca="1" si="7"/>
        <v>15</v>
      </c>
      <c r="I30" s="12">
        <f t="shared" ca="1" si="8"/>
        <v>11</v>
      </c>
      <c r="J30" s="12">
        <f t="shared" ca="1" si="9"/>
        <v>12</v>
      </c>
      <c r="K30" s="12">
        <f t="shared" ca="1" si="10"/>
        <v>15</v>
      </c>
      <c r="L30" s="10">
        <f t="shared" ca="1" si="0"/>
        <v>89</v>
      </c>
      <c r="M30" s="10">
        <f t="shared" ca="1" si="1"/>
        <v>17.8</v>
      </c>
      <c r="N30" s="12">
        <f t="shared" ca="1" si="11"/>
        <v>17</v>
      </c>
      <c r="O30" s="12">
        <f t="shared" ca="1" si="12"/>
        <v>15</v>
      </c>
      <c r="P30" s="12">
        <f t="shared" ca="1" si="13"/>
        <v>6</v>
      </c>
      <c r="Q30" s="12">
        <f t="shared" ca="1" si="14"/>
        <v>41</v>
      </c>
      <c r="R30" s="10">
        <f t="shared" ca="1" si="2"/>
        <v>79</v>
      </c>
      <c r="S30" s="10">
        <f t="shared" ca="1" si="3"/>
        <v>31.6</v>
      </c>
      <c r="T30" s="11">
        <f t="shared" ca="1" si="15"/>
        <v>30</v>
      </c>
      <c r="U30" s="10">
        <f t="shared" ca="1" si="4"/>
        <v>30</v>
      </c>
      <c r="V30" s="12">
        <f t="shared" ca="1" si="16"/>
        <v>89.800000000000011</v>
      </c>
      <c r="W30" s="12">
        <v>10.399999999999999</v>
      </c>
      <c r="X30" s="12">
        <f t="shared" ca="1" si="17"/>
        <v>110</v>
      </c>
      <c r="Y30" s="12">
        <f t="shared" ca="1" si="18"/>
        <v>17</v>
      </c>
      <c r="Z30" s="46">
        <f t="shared" ca="1" si="19"/>
        <v>41</v>
      </c>
      <c r="AA30" s="49">
        <f t="shared" ca="1" si="20"/>
        <v>30</v>
      </c>
    </row>
    <row r="31" spans="1:27">
      <c r="A31" s="8">
        <v>27</v>
      </c>
      <c r="B31" s="52">
        <v>1921431</v>
      </c>
      <c r="C31" s="37" t="s">
        <v>46</v>
      </c>
      <c r="D31" s="9">
        <v>3</v>
      </c>
      <c r="E31" s="37" t="s">
        <v>45</v>
      </c>
      <c r="F31" s="12">
        <f t="shared" ca="1" si="5"/>
        <v>19</v>
      </c>
      <c r="G31" s="12">
        <f t="shared" ca="1" si="6"/>
        <v>15</v>
      </c>
      <c r="H31" s="12">
        <f t="shared" ca="1" si="7"/>
        <v>21</v>
      </c>
      <c r="I31" s="12">
        <f t="shared" ca="1" si="8"/>
        <v>14</v>
      </c>
      <c r="J31" s="12">
        <f t="shared" ca="1" si="9"/>
        <v>17</v>
      </c>
      <c r="K31" s="12">
        <f t="shared" ca="1" si="10"/>
        <v>9</v>
      </c>
      <c r="L31" s="10">
        <f t="shared" ca="1" si="0"/>
        <v>95</v>
      </c>
      <c r="M31" s="10">
        <f t="shared" ca="1" si="1"/>
        <v>19</v>
      </c>
      <c r="N31" s="12">
        <f t="shared" ca="1" si="11"/>
        <v>17</v>
      </c>
      <c r="O31" s="12">
        <f t="shared" ca="1" si="12"/>
        <v>13</v>
      </c>
      <c r="P31" s="12">
        <f t="shared" ca="1" si="13"/>
        <v>5</v>
      </c>
      <c r="Q31" s="12">
        <f t="shared" ca="1" si="14"/>
        <v>47</v>
      </c>
      <c r="R31" s="10">
        <f t="shared" ca="1" si="2"/>
        <v>82</v>
      </c>
      <c r="S31" s="10">
        <f t="shared" ca="1" si="3"/>
        <v>32.799999999999997</v>
      </c>
      <c r="T31" s="11">
        <f t="shared" ca="1" si="15"/>
        <v>28</v>
      </c>
      <c r="U31" s="10">
        <f t="shared" ca="1" si="4"/>
        <v>28</v>
      </c>
      <c r="V31" s="12">
        <f t="shared" ca="1" si="16"/>
        <v>91.399999999999991</v>
      </c>
      <c r="W31" s="12">
        <v>11.599999999999998</v>
      </c>
      <c r="X31" s="12">
        <f t="shared" ca="1" si="17"/>
        <v>111</v>
      </c>
      <c r="Y31" s="12">
        <f t="shared" ca="1" si="18"/>
        <v>19</v>
      </c>
      <c r="Z31" s="46">
        <f t="shared" ca="1" si="19"/>
        <v>47</v>
      </c>
      <c r="AA31" s="49">
        <f t="shared" ca="1" si="20"/>
        <v>28</v>
      </c>
    </row>
    <row r="32" spans="1:27">
      <c r="A32" s="8">
        <v>28</v>
      </c>
      <c r="B32" s="52">
        <v>1921432</v>
      </c>
      <c r="C32" s="37" t="s">
        <v>46</v>
      </c>
      <c r="D32" s="9">
        <v>2</v>
      </c>
      <c r="E32" s="25" t="s">
        <v>45</v>
      </c>
      <c r="F32" s="12">
        <f t="shared" ca="1" si="5"/>
        <v>16</v>
      </c>
      <c r="G32" s="12">
        <f t="shared" ca="1" si="6"/>
        <v>14</v>
      </c>
      <c r="H32" s="12">
        <f t="shared" ca="1" si="7"/>
        <v>18</v>
      </c>
      <c r="I32" s="12">
        <f t="shared" ca="1" si="8"/>
        <v>18</v>
      </c>
      <c r="J32" s="12">
        <f t="shared" ca="1" si="9"/>
        <v>27</v>
      </c>
      <c r="K32" s="12">
        <f t="shared" ca="1" si="10"/>
        <v>17</v>
      </c>
      <c r="L32" s="10">
        <f t="shared" ca="1" si="0"/>
        <v>110</v>
      </c>
      <c r="M32" s="10">
        <f t="shared" ca="1" si="1"/>
        <v>22</v>
      </c>
      <c r="N32" s="12">
        <f t="shared" ca="1" si="11"/>
        <v>11</v>
      </c>
      <c r="O32" s="12">
        <f t="shared" ca="1" si="12"/>
        <v>15</v>
      </c>
      <c r="P32" s="12">
        <f t="shared" ca="1" si="13"/>
        <v>5</v>
      </c>
      <c r="Q32" s="12">
        <f t="shared" ca="1" si="14"/>
        <v>40</v>
      </c>
      <c r="R32" s="10">
        <f t="shared" ca="1" si="2"/>
        <v>71</v>
      </c>
      <c r="S32" s="10">
        <f t="shared" ca="1" si="3"/>
        <v>28.4</v>
      </c>
      <c r="T32" s="11">
        <f t="shared" ca="1" si="15"/>
        <v>27</v>
      </c>
      <c r="U32" s="10">
        <f t="shared" ca="1" si="4"/>
        <v>27</v>
      </c>
      <c r="V32" s="12">
        <f t="shared" ca="1" si="16"/>
        <v>85.4</v>
      </c>
      <c r="W32" s="12">
        <v>8</v>
      </c>
      <c r="X32" s="12">
        <f t="shared" ca="1" si="17"/>
        <v>118</v>
      </c>
      <c r="Y32" s="12">
        <f t="shared" ca="1" si="18"/>
        <v>23</v>
      </c>
      <c r="Z32" s="46">
        <f t="shared" ca="1" si="19"/>
        <v>40</v>
      </c>
      <c r="AA32" s="49">
        <f t="shared" ca="1" si="20"/>
        <v>27</v>
      </c>
    </row>
    <row r="33" spans="1:27">
      <c r="A33" s="8">
        <v>29</v>
      </c>
      <c r="B33" s="52">
        <v>1921433</v>
      </c>
      <c r="C33" s="37" t="s">
        <v>46</v>
      </c>
      <c r="D33" s="9">
        <v>3</v>
      </c>
      <c r="E33" s="37" t="s">
        <v>45</v>
      </c>
      <c r="F33" s="12">
        <f t="shared" ca="1" si="5"/>
        <v>22</v>
      </c>
      <c r="G33" s="12">
        <f t="shared" ca="1" si="6"/>
        <v>15</v>
      </c>
      <c r="H33" s="12">
        <f t="shared" ca="1" si="7"/>
        <v>26</v>
      </c>
      <c r="I33" s="12">
        <f t="shared" ca="1" si="8"/>
        <v>18</v>
      </c>
      <c r="J33" s="12">
        <f t="shared" ca="1" si="9"/>
        <v>27</v>
      </c>
      <c r="K33" s="12">
        <f t="shared" ca="1" si="10"/>
        <v>19</v>
      </c>
      <c r="L33" s="10">
        <f t="shared" ca="1" si="0"/>
        <v>127</v>
      </c>
      <c r="M33" s="10">
        <f t="shared" ca="1" si="1"/>
        <v>25.4</v>
      </c>
      <c r="N33" s="12">
        <f t="shared" ca="1" si="11"/>
        <v>11</v>
      </c>
      <c r="O33" s="12">
        <f t="shared" ca="1" si="12"/>
        <v>15</v>
      </c>
      <c r="P33" s="12">
        <f t="shared" ca="1" si="13"/>
        <v>14</v>
      </c>
      <c r="Q33" s="12">
        <f t="shared" ca="1" si="14"/>
        <v>31</v>
      </c>
      <c r="R33" s="10">
        <f t="shared" ca="1" si="2"/>
        <v>71</v>
      </c>
      <c r="S33" s="10">
        <f t="shared" ca="1" si="3"/>
        <v>28.4</v>
      </c>
      <c r="T33" s="11">
        <f t="shared" ca="1" si="15"/>
        <v>24</v>
      </c>
      <c r="U33" s="10">
        <f t="shared" ca="1" si="4"/>
        <v>24</v>
      </c>
      <c r="V33" s="12">
        <f t="shared" ca="1" si="16"/>
        <v>85.8</v>
      </c>
      <c r="W33" s="12">
        <v>8</v>
      </c>
      <c r="X33" s="12">
        <f t="shared" ca="1" si="17"/>
        <v>135</v>
      </c>
      <c r="Y33" s="12">
        <f t="shared" ca="1" si="18"/>
        <v>32</v>
      </c>
      <c r="Z33" s="46">
        <f t="shared" ca="1" si="19"/>
        <v>31</v>
      </c>
      <c r="AA33" s="49">
        <f t="shared" ca="1" si="20"/>
        <v>24</v>
      </c>
    </row>
    <row r="34" spans="1:27">
      <c r="A34" s="8">
        <v>30</v>
      </c>
      <c r="B34" s="52">
        <v>1921434</v>
      </c>
      <c r="C34" s="37" t="s">
        <v>46</v>
      </c>
      <c r="D34" s="9">
        <v>1</v>
      </c>
      <c r="E34" s="25" t="s">
        <v>45</v>
      </c>
      <c r="F34" s="12">
        <f t="shared" ca="1" si="5"/>
        <v>16</v>
      </c>
      <c r="G34" s="12">
        <f t="shared" ca="1" si="6"/>
        <v>10</v>
      </c>
      <c r="H34" s="12">
        <f t="shared" ca="1" si="7"/>
        <v>16</v>
      </c>
      <c r="I34" s="12">
        <f t="shared" ca="1" si="8"/>
        <v>17</v>
      </c>
      <c r="J34" s="12">
        <f t="shared" ca="1" si="9"/>
        <v>23</v>
      </c>
      <c r="K34" s="12">
        <f t="shared" ca="1" si="10"/>
        <v>16</v>
      </c>
      <c r="L34" s="10">
        <f t="shared" ca="1" si="0"/>
        <v>98</v>
      </c>
      <c r="M34" s="10">
        <f t="shared" ca="1" si="1"/>
        <v>19.600000000000001</v>
      </c>
      <c r="N34" s="12">
        <f t="shared" ca="1" si="11"/>
        <v>17</v>
      </c>
      <c r="O34" s="12">
        <f t="shared" ca="1" si="12"/>
        <v>14</v>
      </c>
      <c r="P34" s="12">
        <f t="shared" ca="1" si="13"/>
        <v>10</v>
      </c>
      <c r="Q34" s="12">
        <f t="shared" ca="1" si="14"/>
        <v>26</v>
      </c>
      <c r="R34" s="10">
        <f t="shared" ca="1" si="2"/>
        <v>67</v>
      </c>
      <c r="S34" s="10">
        <f t="shared" ca="1" si="3"/>
        <v>26.8</v>
      </c>
      <c r="T34" s="11">
        <f t="shared" ca="1" si="15"/>
        <v>28</v>
      </c>
      <c r="U34" s="10">
        <f t="shared" ca="1" si="4"/>
        <v>28</v>
      </c>
      <c r="V34" s="12">
        <f t="shared" ca="1" si="16"/>
        <v>82.600000000000009</v>
      </c>
      <c r="W34" s="12">
        <v>8.2000000000000028</v>
      </c>
      <c r="X34" s="12">
        <f t="shared" ca="1" si="17"/>
        <v>112</v>
      </c>
      <c r="Y34" s="12">
        <f t="shared" ca="1" si="18"/>
        <v>27</v>
      </c>
      <c r="Z34" s="46">
        <f t="shared" ca="1" si="19"/>
        <v>26</v>
      </c>
      <c r="AA34" s="49">
        <f t="shared" ca="1" si="20"/>
        <v>28</v>
      </c>
    </row>
    <row r="35" spans="1:27">
      <c r="A35" s="8">
        <v>31</v>
      </c>
      <c r="B35" s="52">
        <v>1921435</v>
      </c>
      <c r="C35" s="37" t="s">
        <v>46</v>
      </c>
      <c r="D35" s="9">
        <v>1</v>
      </c>
      <c r="E35" s="37" t="s">
        <v>45</v>
      </c>
      <c r="F35" s="12">
        <f t="shared" ca="1" si="5"/>
        <v>16</v>
      </c>
      <c r="G35" s="12">
        <f t="shared" ca="1" si="6"/>
        <v>14</v>
      </c>
      <c r="H35" s="12">
        <f t="shared" ca="1" si="7"/>
        <v>23</v>
      </c>
      <c r="I35" s="12">
        <f t="shared" ca="1" si="8"/>
        <v>13</v>
      </c>
      <c r="J35" s="12">
        <f t="shared" ca="1" si="9"/>
        <v>20</v>
      </c>
      <c r="K35" s="12">
        <f t="shared" ca="1" si="10"/>
        <v>14</v>
      </c>
      <c r="L35" s="10">
        <f t="shared" ca="1" si="0"/>
        <v>100</v>
      </c>
      <c r="M35" s="10">
        <f t="shared" ca="1" si="1"/>
        <v>20</v>
      </c>
      <c r="N35" s="12">
        <f t="shared" ca="1" si="11"/>
        <v>20</v>
      </c>
      <c r="O35" s="12">
        <f t="shared" ca="1" si="12"/>
        <v>14</v>
      </c>
      <c r="P35" s="12">
        <f t="shared" ca="1" si="13"/>
        <v>8</v>
      </c>
      <c r="Q35" s="12">
        <f t="shared" ca="1" si="14"/>
        <v>46</v>
      </c>
      <c r="R35" s="10">
        <f t="shared" ca="1" si="2"/>
        <v>88</v>
      </c>
      <c r="S35" s="10">
        <f t="shared" ca="1" si="3"/>
        <v>35.200000000000003</v>
      </c>
      <c r="T35" s="11">
        <f t="shared" ca="1" si="15"/>
        <v>19</v>
      </c>
      <c r="U35" s="10">
        <f t="shared" ca="1" si="4"/>
        <v>19</v>
      </c>
      <c r="V35" s="12">
        <f t="shared" ca="1" si="16"/>
        <v>82.2</v>
      </c>
      <c r="W35" s="12">
        <v>8</v>
      </c>
      <c r="X35" s="12">
        <f t="shared" ca="1" si="17"/>
        <v>121</v>
      </c>
      <c r="Y35" s="12">
        <f t="shared" ca="1" si="18"/>
        <v>21</v>
      </c>
      <c r="Z35" s="46">
        <f t="shared" ca="1" si="19"/>
        <v>46</v>
      </c>
      <c r="AA35" s="49">
        <f t="shared" ca="1" si="20"/>
        <v>19</v>
      </c>
    </row>
    <row r="36" spans="1:27">
      <c r="A36" s="8">
        <v>32</v>
      </c>
      <c r="B36" s="52">
        <v>1921436</v>
      </c>
      <c r="C36" s="37" t="s">
        <v>46</v>
      </c>
      <c r="D36" s="9">
        <v>3</v>
      </c>
      <c r="E36" s="25" t="s">
        <v>45</v>
      </c>
      <c r="F36" s="12">
        <f t="shared" ca="1" si="5"/>
        <v>23</v>
      </c>
      <c r="G36" s="12">
        <f t="shared" ca="1" si="6"/>
        <v>10</v>
      </c>
      <c r="H36" s="12">
        <f t="shared" ca="1" si="7"/>
        <v>22</v>
      </c>
      <c r="I36" s="12">
        <f t="shared" ca="1" si="8"/>
        <v>16</v>
      </c>
      <c r="J36" s="12">
        <f t="shared" ca="1" si="9"/>
        <v>19</v>
      </c>
      <c r="K36" s="12">
        <f t="shared" ca="1" si="10"/>
        <v>16</v>
      </c>
      <c r="L36" s="10">
        <f t="shared" ca="1" si="0"/>
        <v>106</v>
      </c>
      <c r="M36" s="10">
        <f t="shared" ca="1" si="1"/>
        <v>21.2</v>
      </c>
      <c r="N36" s="12">
        <f t="shared" ca="1" si="11"/>
        <v>19</v>
      </c>
      <c r="O36" s="12">
        <f t="shared" ca="1" si="12"/>
        <v>13</v>
      </c>
      <c r="P36" s="12">
        <f t="shared" ca="1" si="13"/>
        <v>5</v>
      </c>
      <c r="Q36" s="12">
        <f t="shared" ca="1" si="14"/>
        <v>47</v>
      </c>
      <c r="R36" s="10">
        <f t="shared" ca="1" si="2"/>
        <v>84</v>
      </c>
      <c r="S36" s="10">
        <f t="shared" ca="1" si="3"/>
        <v>33.6</v>
      </c>
      <c r="T36" s="11">
        <f t="shared" ca="1" si="15"/>
        <v>28</v>
      </c>
      <c r="U36" s="10">
        <f t="shared" ca="1" si="4"/>
        <v>28</v>
      </c>
      <c r="V36" s="12">
        <f t="shared" ca="1" si="16"/>
        <v>90.8</v>
      </c>
      <c r="W36" s="12">
        <v>8</v>
      </c>
      <c r="X36" s="12">
        <f t="shared" ca="1" si="17"/>
        <v>122</v>
      </c>
      <c r="Y36" s="12">
        <f t="shared" ca="1" si="18"/>
        <v>21</v>
      </c>
      <c r="Z36" s="46">
        <f t="shared" ca="1" si="19"/>
        <v>47</v>
      </c>
      <c r="AA36" s="49">
        <f t="shared" ca="1" si="20"/>
        <v>28</v>
      </c>
    </row>
    <row r="37" spans="1:27">
      <c r="A37" s="8">
        <v>33</v>
      </c>
      <c r="B37" s="52">
        <v>1921437</v>
      </c>
      <c r="C37" s="37" t="s">
        <v>46</v>
      </c>
      <c r="D37" s="9">
        <v>2</v>
      </c>
      <c r="E37" s="37" t="s">
        <v>45</v>
      </c>
      <c r="F37" s="12">
        <f t="shared" ca="1" si="5"/>
        <v>17</v>
      </c>
      <c r="G37" s="12">
        <f t="shared" ca="1" si="6"/>
        <v>11</v>
      </c>
      <c r="H37" s="12">
        <f t="shared" ca="1" si="7"/>
        <v>28</v>
      </c>
      <c r="I37" s="12">
        <f t="shared" ca="1" si="8"/>
        <v>12</v>
      </c>
      <c r="J37" s="12">
        <f t="shared" ca="1" si="9"/>
        <v>11</v>
      </c>
      <c r="K37" s="12">
        <f t="shared" ca="1" si="10"/>
        <v>20</v>
      </c>
      <c r="L37" s="10">
        <f t="shared" ca="1" si="0"/>
        <v>99</v>
      </c>
      <c r="M37" s="10">
        <f t="shared" ca="1" si="1"/>
        <v>19.8</v>
      </c>
      <c r="N37" s="12">
        <f t="shared" ca="1" si="11"/>
        <v>12</v>
      </c>
      <c r="O37" s="12">
        <f t="shared" ca="1" si="12"/>
        <v>11</v>
      </c>
      <c r="P37" s="12">
        <f t="shared" ca="1" si="13"/>
        <v>12</v>
      </c>
      <c r="Q37" s="12">
        <f t="shared" ca="1" si="14"/>
        <v>36</v>
      </c>
      <c r="R37" s="10">
        <f t="shared" ref="R37:R68" ca="1" si="21">SUM(N37:Q37)</f>
        <v>71</v>
      </c>
      <c r="S37" s="10">
        <f t="shared" ca="1" si="3"/>
        <v>28.4</v>
      </c>
      <c r="T37" s="11">
        <f t="shared" ca="1" si="15"/>
        <v>20</v>
      </c>
      <c r="U37" s="10">
        <f t="shared" ca="1" si="4"/>
        <v>20</v>
      </c>
      <c r="V37" s="12">
        <f t="shared" ca="1" si="16"/>
        <v>76.8</v>
      </c>
      <c r="W37" s="12">
        <v>8.6</v>
      </c>
      <c r="X37" s="12">
        <f t="shared" ca="1" si="17"/>
        <v>110</v>
      </c>
      <c r="Y37" s="12">
        <f t="shared" ca="1" si="18"/>
        <v>24</v>
      </c>
      <c r="Z37" s="46">
        <f t="shared" ca="1" si="19"/>
        <v>36</v>
      </c>
      <c r="AA37" s="49">
        <f t="shared" ca="1" si="20"/>
        <v>20</v>
      </c>
    </row>
    <row r="38" spans="1:27">
      <c r="A38" s="8">
        <v>34</v>
      </c>
      <c r="B38" s="52">
        <v>1921438</v>
      </c>
      <c r="C38" s="37" t="s">
        <v>46</v>
      </c>
      <c r="D38" s="9">
        <v>3</v>
      </c>
      <c r="E38" s="25" t="s">
        <v>45</v>
      </c>
      <c r="F38" s="12">
        <f t="shared" ca="1" si="5"/>
        <v>17</v>
      </c>
      <c r="G38" s="12">
        <f t="shared" ca="1" si="6"/>
        <v>12</v>
      </c>
      <c r="H38" s="12">
        <f t="shared" ca="1" si="7"/>
        <v>21</v>
      </c>
      <c r="I38" s="12">
        <f t="shared" ca="1" si="8"/>
        <v>13</v>
      </c>
      <c r="J38" s="12">
        <f t="shared" ca="1" si="9"/>
        <v>10</v>
      </c>
      <c r="K38" s="12">
        <f t="shared" ca="1" si="10"/>
        <v>18</v>
      </c>
      <c r="L38" s="10">
        <f t="shared" ca="1" si="0"/>
        <v>91</v>
      </c>
      <c r="M38" s="10">
        <f t="shared" ca="1" si="1"/>
        <v>18.2</v>
      </c>
      <c r="N38" s="12">
        <f t="shared" ca="1" si="11"/>
        <v>18</v>
      </c>
      <c r="O38" s="12">
        <f t="shared" ca="1" si="12"/>
        <v>13</v>
      </c>
      <c r="P38" s="12">
        <f t="shared" ca="1" si="13"/>
        <v>7</v>
      </c>
      <c r="Q38" s="12">
        <f t="shared" ca="1" si="14"/>
        <v>45</v>
      </c>
      <c r="R38" s="10">
        <f t="shared" ca="1" si="21"/>
        <v>83</v>
      </c>
      <c r="S38" s="10">
        <f t="shared" ca="1" si="3"/>
        <v>33.199999999999996</v>
      </c>
      <c r="T38" s="11">
        <f t="shared" ca="1" si="15"/>
        <v>27</v>
      </c>
      <c r="U38" s="10">
        <f t="shared" ca="1" si="4"/>
        <v>27</v>
      </c>
      <c r="V38" s="12">
        <f t="shared" ca="1" si="16"/>
        <v>87.799999999999983</v>
      </c>
      <c r="W38" s="12">
        <v>9.3999999999999986</v>
      </c>
      <c r="X38" s="12">
        <f t="shared" ca="1" si="17"/>
        <v>109</v>
      </c>
      <c r="Y38" s="12">
        <f t="shared" ca="1" si="18"/>
        <v>20</v>
      </c>
      <c r="Z38" s="46">
        <f t="shared" ca="1" si="19"/>
        <v>45</v>
      </c>
      <c r="AA38" s="49">
        <f t="shared" ca="1" si="20"/>
        <v>27</v>
      </c>
    </row>
    <row r="39" spans="1:27">
      <c r="A39" s="8">
        <v>35</v>
      </c>
      <c r="B39" s="52">
        <v>1921439</v>
      </c>
      <c r="C39" s="37" t="s">
        <v>46</v>
      </c>
      <c r="D39" s="9">
        <v>1</v>
      </c>
      <c r="E39" s="37" t="s">
        <v>45</v>
      </c>
      <c r="F39" s="12">
        <f t="shared" ca="1" si="5"/>
        <v>20</v>
      </c>
      <c r="G39" s="12">
        <f t="shared" ca="1" si="6"/>
        <v>11</v>
      </c>
      <c r="H39" s="12">
        <f t="shared" ca="1" si="7"/>
        <v>23</v>
      </c>
      <c r="I39" s="12">
        <f t="shared" ca="1" si="8"/>
        <v>20</v>
      </c>
      <c r="J39" s="12">
        <f t="shared" ca="1" si="9"/>
        <v>11</v>
      </c>
      <c r="K39" s="12">
        <f t="shared" ca="1" si="10"/>
        <v>15</v>
      </c>
      <c r="L39" s="10">
        <f t="shared" ca="1" si="0"/>
        <v>100</v>
      </c>
      <c r="M39" s="10">
        <f t="shared" ca="1" si="1"/>
        <v>20</v>
      </c>
      <c r="N39" s="12">
        <f t="shared" ca="1" si="11"/>
        <v>14</v>
      </c>
      <c r="O39" s="12">
        <f t="shared" ca="1" si="12"/>
        <v>14</v>
      </c>
      <c r="P39" s="12">
        <f t="shared" ca="1" si="13"/>
        <v>12</v>
      </c>
      <c r="Q39" s="12">
        <f t="shared" ca="1" si="14"/>
        <v>49</v>
      </c>
      <c r="R39" s="10">
        <f t="shared" ca="1" si="21"/>
        <v>89</v>
      </c>
      <c r="S39" s="10">
        <f t="shared" ca="1" si="3"/>
        <v>35.6</v>
      </c>
      <c r="T39" s="11">
        <f t="shared" ca="1" si="15"/>
        <v>29</v>
      </c>
      <c r="U39" s="10">
        <f t="shared" ca="1" si="4"/>
        <v>29</v>
      </c>
      <c r="V39" s="12">
        <f t="shared" ca="1" si="16"/>
        <v>95.399999999999991</v>
      </c>
      <c r="W39" s="12">
        <v>10.799999999999997</v>
      </c>
      <c r="X39" s="12">
        <f t="shared" ca="1" si="17"/>
        <v>108</v>
      </c>
      <c r="Y39" s="12">
        <f t="shared" ca="1" si="18"/>
        <v>32</v>
      </c>
      <c r="Z39" s="46">
        <f t="shared" ca="1" si="19"/>
        <v>49</v>
      </c>
      <c r="AA39" s="49">
        <f t="shared" ca="1" si="20"/>
        <v>29</v>
      </c>
    </row>
    <row r="40" spans="1:27">
      <c r="A40" s="8">
        <v>36</v>
      </c>
      <c r="B40" s="52">
        <v>1921440</v>
      </c>
      <c r="C40" s="37" t="s">
        <v>46</v>
      </c>
      <c r="D40" s="9">
        <v>1</v>
      </c>
      <c r="E40" s="25" t="s">
        <v>45</v>
      </c>
      <c r="F40" s="12">
        <f t="shared" ca="1" si="5"/>
        <v>24</v>
      </c>
      <c r="G40" s="12">
        <f t="shared" ca="1" si="6"/>
        <v>15</v>
      </c>
      <c r="H40" s="12">
        <f t="shared" ca="1" si="7"/>
        <v>30</v>
      </c>
      <c r="I40" s="12">
        <f t="shared" ca="1" si="8"/>
        <v>12</v>
      </c>
      <c r="J40" s="12">
        <f t="shared" ca="1" si="9"/>
        <v>23</v>
      </c>
      <c r="K40" s="12">
        <f t="shared" ca="1" si="10"/>
        <v>11</v>
      </c>
      <c r="L40" s="10">
        <f t="shared" ca="1" si="0"/>
        <v>115</v>
      </c>
      <c r="M40" s="10">
        <f t="shared" ca="1" si="1"/>
        <v>23</v>
      </c>
      <c r="N40" s="12">
        <f t="shared" ca="1" si="11"/>
        <v>16</v>
      </c>
      <c r="O40" s="12">
        <f t="shared" ca="1" si="12"/>
        <v>14</v>
      </c>
      <c r="P40" s="12">
        <f t="shared" ca="1" si="13"/>
        <v>10</v>
      </c>
      <c r="Q40" s="12">
        <f t="shared" ca="1" si="14"/>
        <v>28</v>
      </c>
      <c r="R40" s="10">
        <f t="shared" ca="1" si="21"/>
        <v>68</v>
      </c>
      <c r="S40" s="10">
        <f t="shared" ca="1" si="3"/>
        <v>27.200000000000003</v>
      </c>
      <c r="T40" s="11">
        <f t="shared" ca="1" si="15"/>
        <v>23</v>
      </c>
      <c r="U40" s="10">
        <f t="shared" ca="1" si="4"/>
        <v>23</v>
      </c>
      <c r="V40" s="12">
        <f t="shared" ca="1" si="16"/>
        <v>81.8</v>
      </c>
      <c r="W40" s="12">
        <v>8.5999999999999943</v>
      </c>
      <c r="X40" s="12">
        <f t="shared" ca="1" si="17"/>
        <v>133</v>
      </c>
      <c r="Y40" s="12">
        <f t="shared" ca="1" si="18"/>
        <v>22</v>
      </c>
      <c r="Z40" s="46">
        <f t="shared" ca="1" si="19"/>
        <v>28</v>
      </c>
      <c r="AA40" s="49">
        <f t="shared" ca="1" si="20"/>
        <v>23</v>
      </c>
    </row>
    <row r="41" spans="1:27">
      <c r="A41" s="8">
        <v>37</v>
      </c>
      <c r="B41" s="52">
        <v>1921441</v>
      </c>
      <c r="C41" s="37" t="s">
        <v>46</v>
      </c>
      <c r="D41" s="9">
        <v>2</v>
      </c>
      <c r="E41" s="37" t="s">
        <v>45</v>
      </c>
      <c r="F41" s="12">
        <f t="shared" ca="1" si="5"/>
        <v>22</v>
      </c>
      <c r="G41" s="12">
        <f t="shared" ca="1" si="6"/>
        <v>13</v>
      </c>
      <c r="H41" s="12">
        <f t="shared" ca="1" si="7"/>
        <v>14</v>
      </c>
      <c r="I41" s="12">
        <f t="shared" ca="1" si="8"/>
        <v>19</v>
      </c>
      <c r="J41" s="12">
        <f t="shared" ca="1" si="9"/>
        <v>22</v>
      </c>
      <c r="K41" s="12">
        <f t="shared" ca="1" si="10"/>
        <v>16</v>
      </c>
      <c r="L41" s="10">
        <f t="shared" ca="1" si="0"/>
        <v>106</v>
      </c>
      <c r="M41" s="10">
        <f t="shared" ca="1" si="1"/>
        <v>21.2</v>
      </c>
      <c r="N41" s="12">
        <f t="shared" ca="1" si="11"/>
        <v>10</v>
      </c>
      <c r="O41" s="12">
        <f t="shared" ca="1" si="12"/>
        <v>15</v>
      </c>
      <c r="P41" s="12">
        <f t="shared" ca="1" si="13"/>
        <v>5</v>
      </c>
      <c r="Q41" s="12">
        <f t="shared" ca="1" si="14"/>
        <v>46</v>
      </c>
      <c r="R41" s="10">
        <f t="shared" ca="1" si="21"/>
        <v>76</v>
      </c>
      <c r="S41" s="10">
        <f t="shared" ca="1" si="3"/>
        <v>30.4</v>
      </c>
      <c r="T41" s="11">
        <f t="shared" ca="1" si="15"/>
        <v>17</v>
      </c>
      <c r="U41" s="10">
        <f t="shared" ca="1" si="4"/>
        <v>17</v>
      </c>
      <c r="V41" s="12">
        <f t="shared" ca="1" si="16"/>
        <v>77</v>
      </c>
      <c r="W41" s="12">
        <v>8.3999999999999986</v>
      </c>
      <c r="X41" s="12">
        <f t="shared" ca="1" si="17"/>
        <v>112</v>
      </c>
      <c r="Y41" s="12">
        <f t="shared" ca="1" si="18"/>
        <v>24</v>
      </c>
      <c r="Z41" s="46">
        <f t="shared" ca="1" si="19"/>
        <v>46</v>
      </c>
      <c r="AA41" s="49">
        <f t="shared" ca="1" si="20"/>
        <v>17</v>
      </c>
    </row>
    <row r="42" spans="1:27">
      <c r="A42" s="8">
        <v>38</v>
      </c>
      <c r="B42" s="52">
        <v>1921442</v>
      </c>
      <c r="C42" s="37" t="s">
        <v>46</v>
      </c>
      <c r="D42" s="9">
        <v>2</v>
      </c>
      <c r="E42" s="25" t="s">
        <v>45</v>
      </c>
      <c r="F42" s="12">
        <f t="shared" ca="1" si="5"/>
        <v>19</v>
      </c>
      <c r="G42" s="12">
        <f t="shared" ca="1" si="6"/>
        <v>15</v>
      </c>
      <c r="H42" s="12">
        <f t="shared" ca="1" si="7"/>
        <v>17</v>
      </c>
      <c r="I42" s="12">
        <f t="shared" ca="1" si="8"/>
        <v>16</v>
      </c>
      <c r="J42" s="12">
        <f t="shared" ca="1" si="9"/>
        <v>21</v>
      </c>
      <c r="K42" s="12">
        <f t="shared" ca="1" si="10"/>
        <v>14</v>
      </c>
      <c r="L42" s="10">
        <f t="shared" ca="1" si="0"/>
        <v>102</v>
      </c>
      <c r="M42" s="10">
        <f t="shared" ca="1" si="1"/>
        <v>20.400000000000002</v>
      </c>
      <c r="N42" s="12">
        <f t="shared" ca="1" si="11"/>
        <v>19</v>
      </c>
      <c r="O42" s="12">
        <f t="shared" ca="1" si="12"/>
        <v>11</v>
      </c>
      <c r="P42" s="12">
        <f t="shared" ca="1" si="13"/>
        <v>10</v>
      </c>
      <c r="Q42" s="12">
        <f t="shared" ca="1" si="14"/>
        <v>38</v>
      </c>
      <c r="R42" s="10">
        <f t="shared" ca="1" si="21"/>
        <v>78</v>
      </c>
      <c r="S42" s="10">
        <f t="shared" ca="1" si="3"/>
        <v>31.200000000000003</v>
      </c>
      <c r="T42" s="11">
        <f t="shared" ca="1" si="15"/>
        <v>18</v>
      </c>
      <c r="U42" s="10">
        <f t="shared" ca="1" si="4"/>
        <v>18</v>
      </c>
      <c r="V42" s="12">
        <f t="shared" ca="1" si="16"/>
        <v>78.000000000000014</v>
      </c>
      <c r="W42" s="12">
        <v>8.4</v>
      </c>
      <c r="X42" s="12">
        <f t="shared" ca="1" si="17"/>
        <v>116</v>
      </c>
      <c r="Y42" s="12">
        <f t="shared" ca="1" si="18"/>
        <v>26</v>
      </c>
      <c r="Z42" s="46">
        <f t="shared" ca="1" si="19"/>
        <v>38</v>
      </c>
      <c r="AA42" s="49">
        <f t="shared" ca="1" si="20"/>
        <v>18</v>
      </c>
    </row>
    <row r="43" spans="1:27">
      <c r="A43" s="8">
        <v>39</v>
      </c>
      <c r="B43" s="52">
        <v>1921443</v>
      </c>
      <c r="C43" s="37" t="s">
        <v>46</v>
      </c>
      <c r="D43" s="9">
        <v>2</v>
      </c>
      <c r="E43" s="37" t="s">
        <v>45</v>
      </c>
      <c r="F43" s="12">
        <f t="shared" ca="1" si="5"/>
        <v>16</v>
      </c>
      <c r="G43" s="12">
        <f t="shared" ca="1" si="6"/>
        <v>15</v>
      </c>
      <c r="H43" s="12">
        <f t="shared" ca="1" si="7"/>
        <v>30</v>
      </c>
      <c r="I43" s="12">
        <f t="shared" ca="1" si="8"/>
        <v>15</v>
      </c>
      <c r="J43" s="12">
        <f t="shared" ca="1" si="9"/>
        <v>26</v>
      </c>
      <c r="K43" s="12">
        <f t="shared" ca="1" si="10"/>
        <v>18</v>
      </c>
      <c r="L43" s="10">
        <f t="shared" ca="1" si="0"/>
        <v>120</v>
      </c>
      <c r="M43" s="10">
        <f t="shared" ca="1" si="1"/>
        <v>24</v>
      </c>
      <c r="N43" s="12">
        <f t="shared" ca="1" si="11"/>
        <v>11</v>
      </c>
      <c r="O43" s="12">
        <f t="shared" ca="1" si="12"/>
        <v>10</v>
      </c>
      <c r="P43" s="12">
        <f t="shared" ca="1" si="13"/>
        <v>15</v>
      </c>
      <c r="Q43" s="12">
        <f t="shared" ca="1" si="14"/>
        <v>40</v>
      </c>
      <c r="R43" s="10">
        <f t="shared" ca="1" si="21"/>
        <v>76</v>
      </c>
      <c r="S43" s="10">
        <f t="shared" ca="1" si="3"/>
        <v>30.4</v>
      </c>
      <c r="T43" s="11">
        <f t="shared" ca="1" si="15"/>
        <v>30</v>
      </c>
      <c r="U43" s="10">
        <f t="shared" ca="1" si="4"/>
        <v>30</v>
      </c>
      <c r="V43" s="12">
        <f t="shared" ca="1" si="16"/>
        <v>93.2</v>
      </c>
      <c r="W43" s="12">
        <v>8.7999999999999972</v>
      </c>
      <c r="X43" s="12">
        <f t="shared" ca="1" si="17"/>
        <v>126</v>
      </c>
      <c r="Y43" s="12">
        <f t="shared" ca="1" si="18"/>
        <v>30</v>
      </c>
      <c r="Z43" s="46">
        <f t="shared" ca="1" si="19"/>
        <v>40</v>
      </c>
      <c r="AA43" s="49">
        <f t="shared" ca="1" si="20"/>
        <v>30</v>
      </c>
    </row>
    <row r="44" spans="1:27">
      <c r="A44" s="8">
        <v>40</v>
      </c>
      <c r="B44" s="52">
        <v>1921444</v>
      </c>
      <c r="C44" s="37" t="s">
        <v>46</v>
      </c>
      <c r="D44" s="9">
        <v>1</v>
      </c>
      <c r="E44" s="25" t="s">
        <v>45</v>
      </c>
      <c r="F44" s="12">
        <f t="shared" ca="1" si="5"/>
        <v>24</v>
      </c>
      <c r="G44" s="12">
        <f t="shared" ca="1" si="6"/>
        <v>10</v>
      </c>
      <c r="H44" s="12">
        <f t="shared" ca="1" si="7"/>
        <v>23</v>
      </c>
      <c r="I44" s="12">
        <f t="shared" ca="1" si="8"/>
        <v>17</v>
      </c>
      <c r="J44" s="12">
        <f t="shared" ca="1" si="9"/>
        <v>20</v>
      </c>
      <c r="K44" s="12">
        <f t="shared" ca="1" si="10"/>
        <v>19</v>
      </c>
      <c r="L44" s="10">
        <f t="shared" ca="1" si="0"/>
        <v>113</v>
      </c>
      <c r="M44" s="10">
        <f t="shared" ca="1" si="1"/>
        <v>22.599999999999998</v>
      </c>
      <c r="N44" s="12">
        <f t="shared" ca="1" si="11"/>
        <v>13</v>
      </c>
      <c r="O44" s="12">
        <f t="shared" ca="1" si="12"/>
        <v>14</v>
      </c>
      <c r="P44" s="12">
        <f t="shared" ca="1" si="13"/>
        <v>8</v>
      </c>
      <c r="Q44" s="12">
        <f t="shared" ca="1" si="14"/>
        <v>50</v>
      </c>
      <c r="R44" s="10">
        <f t="shared" ca="1" si="21"/>
        <v>85</v>
      </c>
      <c r="S44" s="10">
        <f t="shared" ca="1" si="3"/>
        <v>34</v>
      </c>
      <c r="T44" s="11">
        <f t="shared" ca="1" si="15"/>
        <v>29</v>
      </c>
      <c r="U44" s="10">
        <f t="shared" ca="1" si="4"/>
        <v>29</v>
      </c>
      <c r="V44" s="12">
        <f t="shared" ca="1" si="16"/>
        <v>93.8</v>
      </c>
      <c r="W44" s="12">
        <v>8.2000000000000028</v>
      </c>
      <c r="X44" s="12">
        <f t="shared" ca="1" si="17"/>
        <v>123</v>
      </c>
      <c r="Y44" s="12">
        <f t="shared" ca="1" si="18"/>
        <v>25</v>
      </c>
      <c r="Z44" s="46">
        <f t="shared" ca="1" si="19"/>
        <v>50</v>
      </c>
      <c r="AA44" s="49">
        <f t="shared" ca="1" si="20"/>
        <v>29</v>
      </c>
    </row>
    <row r="45" spans="1:27">
      <c r="A45" s="8">
        <v>41</v>
      </c>
      <c r="B45" s="52">
        <v>1921445</v>
      </c>
      <c r="C45" s="37" t="s">
        <v>46</v>
      </c>
      <c r="D45" s="9">
        <v>2</v>
      </c>
      <c r="E45" s="37" t="s">
        <v>45</v>
      </c>
      <c r="F45" s="12">
        <f t="shared" ca="1" si="5"/>
        <v>24</v>
      </c>
      <c r="G45" s="12">
        <f t="shared" ca="1" si="6"/>
        <v>13</v>
      </c>
      <c r="H45" s="12">
        <f t="shared" ca="1" si="7"/>
        <v>22</v>
      </c>
      <c r="I45" s="12">
        <f t="shared" ca="1" si="8"/>
        <v>20</v>
      </c>
      <c r="J45" s="12">
        <f t="shared" ca="1" si="9"/>
        <v>10</v>
      </c>
      <c r="K45" s="12">
        <f t="shared" ca="1" si="10"/>
        <v>9</v>
      </c>
      <c r="L45" s="10">
        <f t="shared" ca="1" si="0"/>
        <v>98</v>
      </c>
      <c r="M45" s="10">
        <f t="shared" ca="1" si="1"/>
        <v>19.600000000000001</v>
      </c>
      <c r="N45" s="12">
        <f t="shared" ca="1" si="11"/>
        <v>12</v>
      </c>
      <c r="O45" s="12">
        <f t="shared" ca="1" si="12"/>
        <v>13</v>
      </c>
      <c r="P45" s="12">
        <f t="shared" ca="1" si="13"/>
        <v>12</v>
      </c>
      <c r="Q45" s="12">
        <f t="shared" ca="1" si="14"/>
        <v>48</v>
      </c>
      <c r="R45" s="10">
        <f t="shared" ca="1" si="21"/>
        <v>85</v>
      </c>
      <c r="S45" s="10">
        <f t="shared" ca="1" si="3"/>
        <v>34</v>
      </c>
      <c r="T45" s="11">
        <f t="shared" ca="1" si="15"/>
        <v>26</v>
      </c>
      <c r="U45" s="10">
        <f t="shared" ca="1" si="4"/>
        <v>26</v>
      </c>
      <c r="V45" s="12">
        <f t="shared" ca="1" si="16"/>
        <v>87.6</v>
      </c>
      <c r="W45" s="12">
        <v>8</v>
      </c>
      <c r="X45" s="12">
        <f t="shared" ca="1" si="17"/>
        <v>103</v>
      </c>
      <c r="Y45" s="12">
        <f t="shared" ca="1" si="18"/>
        <v>32</v>
      </c>
      <c r="Z45" s="46">
        <f t="shared" ca="1" si="19"/>
        <v>48</v>
      </c>
      <c r="AA45" s="49">
        <f t="shared" ca="1" si="20"/>
        <v>26</v>
      </c>
    </row>
    <row r="46" spans="1:27">
      <c r="A46" s="8">
        <v>42</v>
      </c>
      <c r="B46" s="52">
        <v>1921446</v>
      </c>
      <c r="C46" s="37" t="s">
        <v>46</v>
      </c>
      <c r="D46" s="9">
        <v>2</v>
      </c>
      <c r="E46" s="25" t="s">
        <v>45</v>
      </c>
      <c r="F46" s="12">
        <f t="shared" ca="1" si="5"/>
        <v>16</v>
      </c>
      <c r="G46" s="12">
        <f t="shared" ca="1" si="6"/>
        <v>11</v>
      </c>
      <c r="H46" s="12">
        <f t="shared" ca="1" si="7"/>
        <v>24</v>
      </c>
      <c r="I46" s="12">
        <f t="shared" ca="1" si="8"/>
        <v>19</v>
      </c>
      <c r="J46" s="12">
        <f t="shared" ca="1" si="9"/>
        <v>14</v>
      </c>
      <c r="K46" s="12">
        <f t="shared" ca="1" si="10"/>
        <v>9</v>
      </c>
      <c r="L46" s="10">
        <f t="shared" ca="1" si="0"/>
        <v>93</v>
      </c>
      <c r="M46" s="10">
        <f t="shared" ca="1" si="1"/>
        <v>18.600000000000001</v>
      </c>
      <c r="N46" s="12">
        <f t="shared" ca="1" si="11"/>
        <v>18</v>
      </c>
      <c r="O46" s="12">
        <f t="shared" ca="1" si="12"/>
        <v>11</v>
      </c>
      <c r="P46" s="12">
        <f t="shared" ca="1" si="13"/>
        <v>7</v>
      </c>
      <c r="Q46" s="12">
        <f t="shared" ca="1" si="14"/>
        <v>32</v>
      </c>
      <c r="R46" s="10">
        <f t="shared" ca="1" si="21"/>
        <v>68</v>
      </c>
      <c r="S46" s="10">
        <f t="shared" ca="1" si="3"/>
        <v>27.200000000000003</v>
      </c>
      <c r="T46" s="11">
        <f t="shared" ca="1" si="15"/>
        <v>27</v>
      </c>
      <c r="U46" s="10">
        <f t="shared" ca="1" si="4"/>
        <v>27</v>
      </c>
      <c r="V46" s="12">
        <f t="shared" ca="1" si="16"/>
        <v>81.600000000000009</v>
      </c>
      <c r="W46" s="12">
        <v>8.7999999999999972</v>
      </c>
      <c r="X46" s="12">
        <f t="shared" ca="1" si="17"/>
        <v>103</v>
      </c>
      <c r="Y46" s="12">
        <f t="shared" ca="1" si="18"/>
        <v>26</v>
      </c>
      <c r="Z46" s="46">
        <f t="shared" ca="1" si="19"/>
        <v>32</v>
      </c>
      <c r="AA46" s="49">
        <f t="shared" ca="1" si="20"/>
        <v>27</v>
      </c>
    </row>
    <row r="47" spans="1:27">
      <c r="A47" s="8">
        <v>43</v>
      </c>
      <c r="B47" s="52">
        <v>1921447</v>
      </c>
      <c r="C47" s="37" t="s">
        <v>46</v>
      </c>
      <c r="D47" s="9">
        <v>2</v>
      </c>
      <c r="E47" s="37" t="s">
        <v>45</v>
      </c>
      <c r="F47" s="12">
        <f t="shared" ca="1" si="5"/>
        <v>17</v>
      </c>
      <c r="G47" s="12">
        <f t="shared" ca="1" si="6"/>
        <v>12</v>
      </c>
      <c r="H47" s="12">
        <f t="shared" ca="1" si="7"/>
        <v>14</v>
      </c>
      <c r="I47" s="12">
        <f t="shared" ca="1" si="8"/>
        <v>10</v>
      </c>
      <c r="J47" s="12">
        <f t="shared" ca="1" si="9"/>
        <v>11</v>
      </c>
      <c r="K47" s="12">
        <f t="shared" ca="1" si="10"/>
        <v>19</v>
      </c>
      <c r="L47" s="10">
        <f t="shared" ca="1" si="0"/>
        <v>83</v>
      </c>
      <c r="M47" s="10">
        <f t="shared" ca="1" si="1"/>
        <v>16.600000000000001</v>
      </c>
      <c r="N47" s="12">
        <f t="shared" ca="1" si="11"/>
        <v>12</v>
      </c>
      <c r="O47" s="12">
        <f t="shared" ca="1" si="12"/>
        <v>11</v>
      </c>
      <c r="P47" s="12">
        <f t="shared" ca="1" si="13"/>
        <v>12</v>
      </c>
      <c r="Q47" s="12">
        <f t="shared" ca="1" si="14"/>
        <v>33</v>
      </c>
      <c r="R47" s="10">
        <f t="shared" ca="1" si="21"/>
        <v>68</v>
      </c>
      <c r="S47" s="10">
        <f t="shared" ca="1" si="3"/>
        <v>27.200000000000003</v>
      </c>
      <c r="T47" s="11">
        <f t="shared" ca="1" si="15"/>
        <v>18</v>
      </c>
      <c r="U47" s="10">
        <f t="shared" ca="1" si="4"/>
        <v>18</v>
      </c>
      <c r="V47" s="12">
        <f t="shared" ca="1" si="16"/>
        <v>72</v>
      </c>
      <c r="W47" s="12">
        <v>10.199999999999996</v>
      </c>
      <c r="X47" s="12">
        <f t="shared" ca="1" si="17"/>
        <v>96</v>
      </c>
      <c r="Y47" s="12">
        <f t="shared" ca="1" si="18"/>
        <v>22</v>
      </c>
      <c r="Z47" s="46">
        <f t="shared" ca="1" si="19"/>
        <v>33</v>
      </c>
      <c r="AA47" s="49">
        <f t="shared" ca="1" si="20"/>
        <v>18</v>
      </c>
    </row>
    <row r="48" spans="1:27">
      <c r="A48" s="8">
        <v>44</v>
      </c>
      <c r="B48" s="52">
        <v>1921448</v>
      </c>
      <c r="C48" s="37" t="s">
        <v>46</v>
      </c>
      <c r="D48" s="9">
        <v>2</v>
      </c>
      <c r="E48" s="25" t="s">
        <v>45</v>
      </c>
      <c r="F48" s="12">
        <f t="shared" ca="1" si="5"/>
        <v>21</v>
      </c>
      <c r="G48" s="12">
        <f t="shared" ca="1" si="6"/>
        <v>13</v>
      </c>
      <c r="H48" s="12">
        <f t="shared" ca="1" si="7"/>
        <v>16</v>
      </c>
      <c r="I48" s="12">
        <f t="shared" ca="1" si="8"/>
        <v>15</v>
      </c>
      <c r="J48" s="12">
        <f t="shared" ca="1" si="9"/>
        <v>16</v>
      </c>
      <c r="K48" s="12">
        <f t="shared" ca="1" si="10"/>
        <v>9</v>
      </c>
      <c r="L48" s="10">
        <f t="shared" ca="1" si="0"/>
        <v>90</v>
      </c>
      <c r="M48" s="10">
        <f t="shared" ca="1" si="1"/>
        <v>18</v>
      </c>
      <c r="N48" s="12">
        <f t="shared" ca="1" si="11"/>
        <v>17</v>
      </c>
      <c r="O48" s="12">
        <f t="shared" ca="1" si="12"/>
        <v>14</v>
      </c>
      <c r="P48" s="12">
        <f t="shared" ca="1" si="13"/>
        <v>7</v>
      </c>
      <c r="Q48" s="12">
        <f t="shared" ca="1" si="14"/>
        <v>32</v>
      </c>
      <c r="R48" s="10">
        <f t="shared" ca="1" si="21"/>
        <v>70</v>
      </c>
      <c r="S48" s="10">
        <f t="shared" ca="1" si="3"/>
        <v>28</v>
      </c>
      <c r="T48" s="11">
        <f t="shared" ca="1" si="15"/>
        <v>20</v>
      </c>
      <c r="U48" s="10">
        <f t="shared" ca="1" si="4"/>
        <v>20</v>
      </c>
      <c r="V48" s="12">
        <f t="shared" ca="1" si="16"/>
        <v>75.400000000000006</v>
      </c>
      <c r="W48" s="12">
        <v>9.3999999999999986</v>
      </c>
      <c r="X48" s="12">
        <f t="shared" ca="1" si="17"/>
        <v>106</v>
      </c>
      <c r="Y48" s="12">
        <f t="shared" ca="1" si="18"/>
        <v>22</v>
      </c>
      <c r="Z48" s="46">
        <f t="shared" ca="1" si="19"/>
        <v>32</v>
      </c>
      <c r="AA48" s="49">
        <f t="shared" ca="1" si="20"/>
        <v>20</v>
      </c>
    </row>
    <row r="49" spans="1:27">
      <c r="A49" s="8">
        <v>45</v>
      </c>
      <c r="B49" s="52">
        <v>1921449</v>
      </c>
      <c r="C49" s="37" t="s">
        <v>46</v>
      </c>
      <c r="D49" s="9">
        <v>2</v>
      </c>
      <c r="E49" s="37" t="s">
        <v>45</v>
      </c>
      <c r="F49" s="12">
        <f t="shared" ca="1" si="5"/>
        <v>17</v>
      </c>
      <c r="G49" s="12">
        <f t="shared" ca="1" si="6"/>
        <v>11</v>
      </c>
      <c r="H49" s="12">
        <f t="shared" ca="1" si="7"/>
        <v>22</v>
      </c>
      <c r="I49" s="12">
        <f t="shared" ca="1" si="8"/>
        <v>14</v>
      </c>
      <c r="J49" s="12">
        <f t="shared" ca="1" si="9"/>
        <v>17</v>
      </c>
      <c r="K49" s="12">
        <f t="shared" ca="1" si="10"/>
        <v>17</v>
      </c>
      <c r="L49" s="10">
        <f t="shared" ca="1" si="0"/>
        <v>98</v>
      </c>
      <c r="M49" s="10">
        <f t="shared" ca="1" si="1"/>
        <v>19.600000000000001</v>
      </c>
      <c r="N49" s="12">
        <f t="shared" ca="1" si="11"/>
        <v>17</v>
      </c>
      <c r="O49" s="12">
        <f t="shared" ca="1" si="12"/>
        <v>13</v>
      </c>
      <c r="P49" s="12">
        <f t="shared" ca="1" si="13"/>
        <v>14</v>
      </c>
      <c r="Q49" s="12">
        <f t="shared" ca="1" si="14"/>
        <v>40</v>
      </c>
      <c r="R49" s="10">
        <f t="shared" ca="1" si="21"/>
        <v>84</v>
      </c>
      <c r="S49" s="10">
        <f t="shared" ca="1" si="3"/>
        <v>33.6</v>
      </c>
      <c r="T49" s="11">
        <f t="shared" ca="1" si="15"/>
        <v>28</v>
      </c>
      <c r="U49" s="10">
        <f t="shared" ca="1" si="4"/>
        <v>28</v>
      </c>
      <c r="V49" s="12">
        <f t="shared" ca="1" si="16"/>
        <v>91.2</v>
      </c>
      <c r="W49" s="12">
        <v>10</v>
      </c>
      <c r="X49" s="12">
        <f t="shared" ca="1" si="17"/>
        <v>114</v>
      </c>
      <c r="Y49" s="12">
        <f t="shared" ca="1" si="18"/>
        <v>28</v>
      </c>
      <c r="Z49" s="46">
        <f t="shared" ca="1" si="19"/>
        <v>40</v>
      </c>
      <c r="AA49" s="49">
        <f t="shared" ca="1" si="20"/>
        <v>28</v>
      </c>
    </row>
    <row r="50" spans="1:27">
      <c r="A50" s="8">
        <v>46</v>
      </c>
      <c r="B50" s="52">
        <v>1921450</v>
      </c>
      <c r="C50" s="37" t="s">
        <v>46</v>
      </c>
      <c r="D50" s="9">
        <v>1</v>
      </c>
      <c r="E50" s="25" t="s">
        <v>45</v>
      </c>
      <c r="F50" s="12">
        <f t="shared" ca="1" si="5"/>
        <v>18</v>
      </c>
      <c r="G50" s="12">
        <f t="shared" ca="1" si="6"/>
        <v>11</v>
      </c>
      <c r="H50" s="12">
        <f t="shared" ca="1" si="7"/>
        <v>17</v>
      </c>
      <c r="I50" s="12">
        <f t="shared" ca="1" si="8"/>
        <v>19</v>
      </c>
      <c r="J50" s="12">
        <f t="shared" ca="1" si="9"/>
        <v>18</v>
      </c>
      <c r="K50" s="12">
        <f t="shared" ca="1" si="10"/>
        <v>14</v>
      </c>
      <c r="L50" s="10">
        <f t="shared" ca="1" si="0"/>
        <v>97</v>
      </c>
      <c r="M50" s="10">
        <f t="shared" ca="1" si="1"/>
        <v>19.399999999999999</v>
      </c>
      <c r="N50" s="12">
        <f t="shared" ca="1" si="11"/>
        <v>14</v>
      </c>
      <c r="O50" s="12">
        <f t="shared" ca="1" si="12"/>
        <v>13</v>
      </c>
      <c r="P50" s="12">
        <f t="shared" ca="1" si="13"/>
        <v>8</v>
      </c>
      <c r="Q50" s="12">
        <f t="shared" ca="1" si="14"/>
        <v>44</v>
      </c>
      <c r="R50" s="10">
        <f t="shared" ca="1" si="21"/>
        <v>79</v>
      </c>
      <c r="S50" s="10">
        <f t="shared" ca="1" si="3"/>
        <v>31.6</v>
      </c>
      <c r="T50" s="11">
        <f t="shared" ca="1" si="15"/>
        <v>20</v>
      </c>
      <c r="U50" s="10">
        <f t="shared" ca="1" si="4"/>
        <v>20</v>
      </c>
      <c r="V50" s="12">
        <f t="shared" ca="1" si="16"/>
        <v>79</v>
      </c>
      <c r="W50" s="12">
        <v>7.9999999999999929</v>
      </c>
      <c r="X50" s="12">
        <f t="shared" ca="1" si="17"/>
        <v>105</v>
      </c>
      <c r="Y50" s="12">
        <f t="shared" ca="1" si="18"/>
        <v>27</v>
      </c>
      <c r="Z50" s="46">
        <f t="shared" ca="1" si="19"/>
        <v>44</v>
      </c>
      <c r="AA50" s="49">
        <f t="shared" ca="1" si="20"/>
        <v>20</v>
      </c>
    </row>
    <row r="51" spans="1:27">
      <c r="A51" s="8">
        <v>47</v>
      </c>
      <c r="B51" s="52">
        <v>1921451</v>
      </c>
      <c r="C51" s="37" t="s">
        <v>46</v>
      </c>
      <c r="D51" s="12">
        <v>2</v>
      </c>
      <c r="E51" s="37" t="s">
        <v>45</v>
      </c>
      <c r="F51" s="12">
        <f t="shared" ca="1" si="5"/>
        <v>25</v>
      </c>
      <c r="G51" s="12">
        <f t="shared" ca="1" si="6"/>
        <v>10</v>
      </c>
      <c r="H51" s="12">
        <f t="shared" ca="1" si="7"/>
        <v>16</v>
      </c>
      <c r="I51" s="12">
        <f t="shared" ca="1" si="8"/>
        <v>15</v>
      </c>
      <c r="J51" s="12">
        <f t="shared" ca="1" si="9"/>
        <v>12</v>
      </c>
      <c r="K51" s="12">
        <f t="shared" ca="1" si="10"/>
        <v>10</v>
      </c>
      <c r="L51" s="10">
        <f t="shared" ca="1" si="0"/>
        <v>88</v>
      </c>
      <c r="M51" s="10">
        <f t="shared" ca="1" si="1"/>
        <v>17.600000000000001</v>
      </c>
      <c r="N51" s="12">
        <f t="shared" ca="1" si="11"/>
        <v>14</v>
      </c>
      <c r="O51" s="12">
        <f t="shared" ca="1" si="12"/>
        <v>12</v>
      </c>
      <c r="P51" s="12">
        <f t="shared" ca="1" si="13"/>
        <v>10</v>
      </c>
      <c r="Q51" s="12">
        <f t="shared" ca="1" si="14"/>
        <v>43</v>
      </c>
      <c r="R51" s="10">
        <f t="shared" ca="1" si="21"/>
        <v>79</v>
      </c>
      <c r="S51" s="10">
        <f t="shared" ca="1" si="3"/>
        <v>31.6</v>
      </c>
      <c r="T51" s="11">
        <f t="shared" ca="1" si="15"/>
        <v>25</v>
      </c>
      <c r="U51" s="10">
        <f t="shared" ca="1" si="4"/>
        <v>25</v>
      </c>
      <c r="V51" s="12">
        <f t="shared" ca="1" si="16"/>
        <v>82.2</v>
      </c>
      <c r="W51" s="12">
        <v>8</v>
      </c>
      <c r="X51" s="12">
        <f t="shared" ca="1" si="17"/>
        <v>99</v>
      </c>
      <c r="Y51" s="12">
        <f t="shared" ca="1" si="18"/>
        <v>25</v>
      </c>
      <c r="Z51" s="46">
        <f t="shared" ca="1" si="19"/>
        <v>43</v>
      </c>
      <c r="AA51" s="49">
        <f t="shared" ca="1" si="20"/>
        <v>25</v>
      </c>
    </row>
    <row r="52" spans="1:27">
      <c r="A52" s="8">
        <v>48</v>
      </c>
      <c r="B52" s="52">
        <v>1921452</v>
      </c>
      <c r="C52" s="37" t="s">
        <v>46</v>
      </c>
      <c r="D52" s="12">
        <v>1</v>
      </c>
      <c r="E52" s="25" t="s">
        <v>45</v>
      </c>
      <c r="F52" s="12">
        <f t="shared" ca="1" si="5"/>
        <v>21</v>
      </c>
      <c r="G52" s="12">
        <f t="shared" ca="1" si="6"/>
        <v>13</v>
      </c>
      <c r="H52" s="12">
        <f t="shared" ca="1" si="7"/>
        <v>30</v>
      </c>
      <c r="I52" s="12">
        <f t="shared" ca="1" si="8"/>
        <v>14</v>
      </c>
      <c r="J52" s="12">
        <f t="shared" ca="1" si="9"/>
        <v>11</v>
      </c>
      <c r="K52" s="12">
        <f t="shared" ca="1" si="10"/>
        <v>10</v>
      </c>
      <c r="L52" s="10">
        <f t="shared" ca="1" si="0"/>
        <v>99</v>
      </c>
      <c r="M52" s="10">
        <f t="shared" ca="1" si="1"/>
        <v>19.8</v>
      </c>
      <c r="N52" s="12">
        <f t="shared" ca="1" si="11"/>
        <v>17</v>
      </c>
      <c r="O52" s="12">
        <f t="shared" ca="1" si="12"/>
        <v>14</v>
      </c>
      <c r="P52" s="12">
        <f t="shared" ca="1" si="13"/>
        <v>15</v>
      </c>
      <c r="Q52" s="12">
        <f t="shared" ca="1" si="14"/>
        <v>46</v>
      </c>
      <c r="R52" s="10">
        <f t="shared" ca="1" si="21"/>
        <v>92</v>
      </c>
      <c r="S52" s="10">
        <f t="shared" ca="1" si="3"/>
        <v>36.800000000000004</v>
      </c>
      <c r="T52" s="11">
        <f t="shared" ca="1" si="15"/>
        <v>23</v>
      </c>
      <c r="U52" s="10">
        <f t="shared" ca="1" si="4"/>
        <v>23</v>
      </c>
      <c r="V52" s="12">
        <f t="shared" ca="1" si="16"/>
        <v>90.800000000000011</v>
      </c>
      <c r="W52" s="12">
        <v>11.2</v>
      </c>
      <c r="X52" s="12">
        <f t="shared" ca="1" si="17"/>
        <v>116</v>
      </c>
      <c r="Y52" s="12">
        <f t="shared" ca="1" si="18"/>
        <v>29</v>
      </c>
      <c r="Z52" s="46">
        <f t="shared" ca="1" si="19"/>
        <v>46</v>
      </c>
      <c r="AA52" s="49">
        <f t="shared" ca="1" si="20"/>
        <v>23</v>
      </c>
    </row>
    <row r="53" spans="1:27">
      <c r="A53" s="8">
        <v>49</v>
      </c>
      <c r="B53" s="52">
        <v>1921453</v>
      </c>
      <c r="C53" s="37" t="s">
        <v>46</v>
      </c>
      <c r="D53" s="12">
        <v>3</v>
      </c>
      <c r="E53" s="37" t="s">
        <v>45</v>
      </c>
      <c r="F53" s="12">
        <f t="shared" ca="1" si="5"/>
        <v>19</v>
      </c>
      <c r="G53" s="12">
        <f t="shared" ca="1" si="6"/>
        <v>15</v>
      </c>
      <c r="H53" s="12">
        <f t="shared" ca="1" si="7"/>
        <v>22</v>
      </c>
      <c r="I53" s="12">
        <f t="shared" ca="1" si="8"/>
        <v>10</v>
      </c>
      <c r="J53" s="12">
        <f t="shared" ca="1" si="9"/>
        <v>17</v>
      </c>
      <c r="K53" s="12">
        <f t="shared" ca="1" si="10"/>
        <v>10</v>
      </c>
      <c r="L53" s="10">
        <f t="shared" ca="1" si="0"/>
        <v>93</v>
      </c>
      <c r="M53" s="10">
        <f t="shared" ca="1" si="1"/>
        <v>18.600000000000001</v>
      </c>
      <c r="N53" s="12">
        <f t="shared" ca="1" si="11"/>
        <v>16</v>
      </c>
      <c r="O53" s="12">
        <f t="shared" ca="1" si="12"/>
        <v>15</v>
      </c>
      <c r="P53" s="12">
        <f t="shared" ca="1" si="13"/>
        <v>11</v>
      </c>
      <c r="Q53" s="12">
        <f t="shared" ca="1" si="14"/>
        <v>34</v>
      </c>
      <c r="R53" s="10">
        <f t="shared" ca="1" si="21"/>
        <v>76</v>
      </c>
      <c r="S53" s="10">
        <f t="shared" ca="1" si="3"/>
        <v>30.4</v>
      </c>
      <c r="T53" s="11">
        <f t="shared" ca="1" si="15"/>
        <v>29</v>
      </c>
      <c r="U53" s="10">
        <f t="shared" ca="1" si="4"/>
        <v>29</v>
      </c>
      <c r="V53" s="12">
        <f t="shared" ca="1" si="16"/>
        <v>86.8</v>
      </c>
      <c r="W53" s="12">
        <v>8.7999999999999972</v>
      </c>
      <c r="X53" s="12">
        <f t="shared" ca="1" si="17"/>
        <v>114</v>
      </c>
      <c r="Y53" s="12">
        <f t="shared" ca="1" si="18"/>
        <v>21</v>
      </c>
      <c r="Z53" s="46">
        <f t="shared" ca="1" si="19"/>
        <v>34</v>
      </c>
      <c r="AA53" s="49">
        <f t="shared" ca="1" si="20"/>
        <v>29</v>
      </c>
    </row>
    <row r="54" spans="1:27">
      <c r="A54" s="8">
        <v>50</v>
      </c>
      <c r="B54" s="52">
        <v>1921454</v>
      </c>
      <c r="C54" s="37" t="s">
        <v>46</v>
      </c>
      <c r="D54" s="12">
        <v>2</v>
      </c>
      <c r="E54" s="25" t="s">
        <v>45</v>
      </c>
      <c r="F54" s="12">
        <f t="shared" ca="1" si="5"/>
        <v>25</v>
      </c>
      <c r="G54" s="12">
        <f t="shared" ca="1" si="6"/>
        <v>15</v>
      </c>
      <c r="H54" s="12">
        <f t="shared" ca="1" si="7"/>
        <v>18</v>
      </c>
      <c r="I54" s="12">
        <f t="shared" ca="1" si="8"/>
        <v>10</v>
      </c>
      <c r="J54" s="12">
        <f t="shared" ca="1" si="9"/>
        <v>11</v>
      </c>
      <c r="K54" s="12">
        <f t="shared" ca="1" si="10"/>
        <v>14</v>
      </c>
      <c r="L54" s="10">
        <f t="shared" ca="1" si="0"/>
        <v>93</v>
      </c>
      <c r="M54" s="10">
        <f t="shared" ca="1" si="1"/>
        <v>18.600000000000001</v>
      </c>
      <c r="N54" s="12">
        <f t="shared" ca="1" si="11"/>
        <v>19</v>
      </c>
      <c r="O54" s="12">
        <f t="shared" ca="1" si="12"/>
        <v>14</v>
      </c>
      <c r="P54" s="12">
        <f t="shared" ca="1" si="13"/>
        <v>9</v>
      </c>
      <c r="Q54" s="12">
        <f t="shared" ca="1" si="14"/>
        <v>42</v>
      </c>
      <c r="R54" s="10">
        <f t="shared" ca="1" si="21"/>
        <v>84</v>
      </c>
      <c r="S54" s="10">
        <f t="shared" ca="1" si="3"/>
        <v>33.6</v>
      </c>
      <c r="T54" s="11">
        <f t="shared" ca="1" si="15"/>
        <v>25</v>
      </c>
      <c r="U54" s="10">
        <f t="shared" ca="1" si="4"/>
        <v>25</v>
      </c>
      <c r="V54" s="12">
        <f t="shared" ca="1" si="16"/>
        <v>85.2</v>
      </c>
      <c r="W54" s="12">
        <v>8</v>
      </c>
      <c r="X54" s="12">
        <f t="shared" ca="1" si="17"/>
        <v>116</v>
      </c>
      <c r="Y54" s="12">
        <f t="shared" ca="1" si="18"/>
        <v>19</v>
      </c>
      <c r="Z54" s="46">
        <f t="shared" ca="1" si="19"/>
        <v>42</v>
      </c>
      <c r="AA54" s="49">
        <f t="shared" ca="1" si="20"/>
        <v>25</v>
      </c>
    </row>
    <row r="55" spans="1:27">
      <c r="A55" s="8">
        <v>51</v>
      </c>
      <c r="B55" s="52">
        <v>1921455</v>
      </c>
      <c r="C55" s="37" t="s">
        <v>46</v>
      </c>
      <c r="D55" s="12">
        <v>3</v>
      </c>
      <c r="E55" s="37" t="s">
        <v>45</v>
      </c>
      <c r="F55" s="12">
        <f t="shared" ca="1" si="5"/>
        <v>22</v>
      </c>
      <c r="G55" s="12">
        <f t="shared" ca="1" si="6"/>
        <v>12</v>
      </c>
      <c r="H55" s="12">
        <f t="shared" ca="1" si="7"/>
        <v>15</v>
      </c>
      <c r="I55" s="12">
        <f t="shared" ca="1" si="8"/>
        <v>11</v>
      </c>
      <c r="J55" s="12">
        <f t="shared" ca="1" si="9"/>
        <v>14</v>
      </c>
      <c r="K55" s="12">
        <f t="shared" ca="1" si="10"/>
        <v>9</v>
      </c>
      <c r="L55" s="10">
        <f t="shared" ca="1" si="0"/>
        <v>83</v>
      </c>
      <c r="M55" s="10">
        <f t="shared" ca="1" si="1"/>
        <v>16.600000000000001</v>
      </c>
      <c r="N55" s="12">
        <f t="shared" ca="1" si="11"/>
        <v>11</v>
      </c>
      <c r="O55" s="12">
        <f t="shared" ca="1" si="12"/>
        <v>15</v>
      </c>
      <c r="P55" s="12">
        <f t="shared" ca="1" si="13"/>
        <v>6</v>
      </c>
      <c r="Q55" s="12">
        <f t="shared" ca="1" si="14"/>
        <v>32</v>
      </c>
      <c r="R55" s="10">
        <f t="shared" ca="1" si="21"/>
        <v>64</v>
      </c>
      <c r="S55" s="10">
        <f t="shared" ca="1" si="3"/>
        <v>25.6</v>
      </c>
      <c r="T55" s="11">
        <f t="shared" ca="1" si="15"/>
        <v>20</v>
      </c>
      <c r="U55" s="10">
        <f t="shared" ca="1" si="4"/>
        <v>20</v>
      </c>
      <c r="V55" s="12">
        <f t="shared" ca="1" si="16"/>
        <v>72.8</v>
      </c>
      <c r="W55" s="12">
        <v>10.599999999999998</v>
      </c>
      <c r="X55" s="12">
        <f t="shared" ca="1" si="17"/>
        <v>98</v>
      </c>
      <c r="Y55" s="12">
        <f t="shared" ca="1" si="18"/>
        <v>17</v>
      </c>
      <c r="Z55" s="46">
        <f t="shared" ca="1" si="19"/>
        <v>32</v>
      </c>
      <c r="AA55" s="49">
        <f t="shared" ca="1" si="20"/>
        <v>20</v>
      </c>
    </row>
    <row r="56" spans="1:27">
      <c r="A56" s="8">
        <v>52</v>
      </c>
      <c r="B56" s="52">
        <v>1921456</v>
      </c>
      <c r="C56" s="37" t="s">
        <v>46</v>
      </c>
      <c r="D56" s="12">
        <v>3</v>
      </c>
      <c r="E56" s="25" t="s">
        <v>45</v>
      </c>
      <c r="F56" s="12">
        <f t="shared" ca="1" si="5"/>
        <v>16</v>
      </c>
      <c r="G56" s="12">
        <f t="shared" ca="1" si="6"/>
        <v>12</v>
      </c>
      <c r="H56" s="12">
        <f t="shared" ca="1" si="7"/>
        <v>24</v>
      </c>
      <c r="I56" s="12">
        <f t="shared" ca="1" si="8"/>
        <v>10</v>
      </c>
      <c r="J56" s="12">
        <f t="shared" ca="1" si="9"/>
        <v>30</v>
      </c>
      <c r="K56" s="12">
        <f t="shared" ca="1" si="10"/>
        <v>15</v>
      </c>
      <c r="L56" s="10">
        <f t="shared" ca="1" si="0"/>
        <v>107</v>
      </c>
      <c r="M56" s="10">
        <f t="shared" ca="1" si="1"/>
        <v>21.400000000000002</v>
      </c>
      <c r="N56" s="12">
        <f t="shared" ca="1" si="11"/>
        <v>14</v>
      </c>
      <c r="O56" s="12">
        <f t="shared" ca="1" si="12"/>
        <v>10</v>
      </c>
      <c r="P56" s="12">
        <f t="shared" ca="1" si="13"/>
        <v>14</v>
      </c>
      <c r="Q56" s="12">
        <f t="shared" ca="1" si="14"/>
        <v>30</v>
      </c>
      <c r="R56" s="10">
        <f t="shared" ca="1" si="21"/>
        <v>68</v>
      </c>
      <c r="S56" s="10">
        <f t="shared" ca="1" si="3"/>
        <v>27.200000000000003</v>
      </c>
      <c r="T56" s="11">
        <f t="shared" ca="1" si="15"/>
        <v>22</v>
      </c>
      <c r="U56" s="10">
        <f t="shared" ca="1" si="4"/>
        <v>22</v>
      </c>
      <c r="V56" s="12">
        <f t="shared" ca="1" si="16"/>
        <v>79.200000000000017</v>
      </c>
      <c r="W56" s="12">
        <v>8.6000000000000014</v>
      </c>
      <c r="X56" s="12">
        <f t="shared" ca="1" si="17"/>
        <v>121</v>
      </c>
      <c r="Y56" s="12">
        <f t="shared" ca="1" si="18"/>
        <v>24</v>
      </c>
      <c r="Z56" s="46">
        <f t="shared" ca="1" si="19"/>
        <v>30</v>
      </c>
      <c r="AA56" s="49">
        <f t="shared" ca="1" si="20"/>
        <v>22</v>
      </c>
    </row>
    <row r="57" spans="1:27">
      <c r="A57" s="8">
        <v>53</v>
      </c>
      <c r="B57" s="52">
        <v>1921457</v>
      </c>
      <c r="C57" s="37" t="s">
        <v>46</v>
      </c>
      <c r="D57" s="12">
        <v>3</v>
      </c>
      <c r="E57" s="37" t="s">
        <v>45</v>
      </c>
      <c r="F57" s="12">
        <f t="shared" ca="1" si="5"/>
        <v>15</v>
      </c>
      <c r="G57" s="12">
        <f t="shared" ca="1" si="6"/>
        <v>11</v>
      </c>
      <c r="H57" s="12">
        <f t="shared" ca="1" si="7"/>
        <v>20</v>
      </c>
      <c r="I57" s="12">
        <f t="shared" ca="1" si="8"/>
        <v>20</v>
      </c>
      <c r="J57" s="12">
        <f t="shared" ca="1" si="9"/>
        <v>21</v>
      </c>
      <c r="K57" s="12">
        <f t="shared" ca="1" si="10"/>
        <v>11</v>
      </c>
      <c r="L57" s="10">
        <f t="shared" ca="1" si="0"/>
        <v>98</v>
      </c>
      <c r="M57" s="10">
        <f t="shared" ca="1" si="1"/>
        <v>19.600000000000001</v>
      </c>
      <c r="N57" s="12">
        <f t="shared" ca="1" si="11"/>
        <v>18</v>
      </c>
      <c r="O57" s="12">
        <f t="shared" ca="1" si="12"/>
        <v>13</v>
      </c>
      <c r="P57" s="12">
        <f t="shared" ca="1" si="13"/>
        <v>5</v>
      </c>
      <c r="Q57" s="12">
        <f t="shared" ca="1" si="14"/>
        <v>30</v>
      </c>
      <c r="R57" s="10">
        <f t="shared" ca="1" si="21"/>
        <v>66</v>
      </c>
      <c r="S57" s="10">
        <f t="shared" ca="1" si="3"/>
        <v>26.400000000000002</v>
      </c>
      <c r="T57" s="11">
        <f t="shared" ca="1" si="15"/>
        <v>28</v>
      </c>
      <c r="U57" s="10">
        <f t="shared" ca="1" si="4"/>
        <v>28</v>
      </c>
      <c r="V57" s="12">
        <f t="shared" ca="1" si="16"/>
        <v>82.2</v>
      </c>
      <c r="W57" s="12">
        <v>8.2000000000000028</v>
      </c>
      <c r="X57" s="12">
        <f t="shared" ca="1" si="17"/>
        <v>109</v>
      </c>
      <c r="Y57" s="12">
        <f t="shared" ca="1" si="18"/>
        <v>25</v>
      </c>
      <c r="Z57" s="46">
        <f t="shared" ca="1" si="19"/>
        <v>30</v>
      </c>
      <c r="AA57" s="49">
        <f t="shared" ca="1" si="20"/>
        <v>28</v>
      </c>
    </row>
    <row r="58" spans="1:27">
      <c r="A58" s="8">
        <v>54</v>
      </c>
      <c r="B58" s="52">
        <v>1921458</v>
      </c>
      <c r="C58" s="37" t="s">
        <v>46</v>
      </c>
      <c r="D58" s="12">
        <v>1</v>
      </c>
      <c r="E58" s="25" t="s">
        <v>45</v>
      </c>
      <c r="F58" s="12">
        <f t="shared" ca="1" si="5"/>
        <v>20</v>
      </c>
      <c r="G58" s="12">
        <f t="shared" ca="1" si="6"/>
        <v>11</v>
      </c>
      <c r="H58" s="12">
        <f t="shared" ca="1" si="7"/>
        <v>19</v>
      </c>
      <c r="I58" s="12">
        <f t="shared" ca="1" si="8"/>
        <v>13</v>
      </c>
      <c r="J58" s="12">
        <f t="shared" ca="1" si="9"/>
        <v>17</v>
      </c>
      <c r="K58" s="12">
        <f t="shared" ca="1" si="10"/>
        <v>11</v>
      </c>
      <c r="L58" s="10">
        <f t="shared" ca="1" si="0"/>
        <v>91</v>
      </c>
      <c r="M58" s="10">
        <f t="shared" ca="1" si="1"/>
        <v>18.2</v>
      </c>
      <c r="N58" s="12">
        <f t="shared" ca="1" si="11"/>
        <v>16</v>
      </c>
      <c r="O58" s="12">
        <f t="shared" ca="1" si="12"/>
        <v>11</v>
      </c>
      <c r="P58" s="12">
        <f t="shared" ca="1" si="13"/>
        <v>14</v>
      </c>
      <c r="Q58" s="12">
        <f t="shared" ca="1" si="14"/>
        <v>32</v>
      </c>
      <c r="R58" s="10">
        <f t="shared" ca="1" si="21"/>
        <v>73</v>
      </c>
      <c r="S58" s="10">
        <f t="shared" ca="1" si="3"/>
        <v>29.2</v>
      </c>
      <c r="T58" s="11">
        <f t="shared" ca="1" si="15"/>
        <v>23</v>
      </c>
      <c r="U58" s="10">
        <f t="shared" ca="1" si="4"/>
        <v>23</v>
      </c>
      <c r="V58" s="12">
        <f t="shared" ca="1" si="16"/>
        <v>81.2</v>
      </c>
      <c r="W58" s="12">
        <v>10.799999999999997</v>
      </c>
      <c r="X58" s="12">
        <f t="shared" ca="1" si="17"/>
        <v>105</v>
      </c>
      <c r="Y58" s="12">
        <f t="shared" ca="1" si="18"/>
        <v>27</v>
      </c>
      <c r="Z58" s="46">
        <f t="shared" ca="1" si="19"/>
        <v>32</v>
      </c>
      <c r="AA58" s="49">
        <f t="shared" ca="1" si="20"/>
        <v>23</v>
      </c>
    </row>
    <row r="59" spans="1:27">
      <c r="A59" s="8">
        <v>55</v>
      </c>
      <c r="B59" s="52">
        <v>1921459</v>
      </c>
      <c r="C59" s="37" t="s">
        <v>46</v>
      </c>
      <c r="D59" s="12">
        <v>1</v>
      </c>
      <c r="E59" s="37" t="s">
        <v>45</v>
      </c>
      <c r="F59" s="12">
        <f t="shared" ca="1" si="5"/>
        <v>21</v>
      </c>
      <c r="G59" s="12">
        <f t="shared" ca="1" si="6"/>
        <v>15</v>
      </c>
      <c r="H59" s="12">
        <f t="shared" ca="1" si="7"/>
        <v>24</v>
      </c>
      <c r="I59" s="12">
        <f t="shared" ca="1" si="8"/>
        <v>16</v>
      </c>
      <c r="J59" s="12">
        <f t="shared" ca="1" si="9"/>
        <v>23</v>
      </c>
      <c r="K59" s="12">
        <f t="shared" ca="1" si="10"/>
        <v>8</v>
      </c>
      <c r="L59" s="10">
        <f t="shared" ca="1" si="0"/>
        <v>107</v>
      </c>
      <c r="M59" s="10">
        <f t="shared" ca="1" si="1"/>
        <v>21.400000000000002</v>
      </c>
      <c r="N59" s="12">
        <f t="shared" ca="1" si="11"/>
        <v>15</v>
      </c>
      <c r="O59" s="12">
        <f t="shared" ca="1" si="12"/>
        <v>13</v>
      </c>
      <c r="P59" s="12">
        <f t="shared" ca="1" si="13"/>
        <v>7</v>
      </c>
      <c r="Q59" s="12">
        <f t="shared" ca="1" si="14"/>
        <v>37</v>
      </c>
      <c r="R59" s="10">
        <f t="shared" ca="1" si="21"/>
        <v>72</v>
      </c>
      <c r="S59" s="10">
        <f t="shared" ca="1" si="3"/>
        <v>28.799999999999997</v>
      </c>
      <c r="T59" s="11">
        <f t="shared" ca="1" si="15"/>
        <v>29</v>
      </c>
      <c r="U59" s="10">
        <f t="shared" ca="1" si="4"/>
        <v>29</v>
      </c>
      <c r="V59" s="12">
        <f t="shared" ca="1" si="16"/>
        <v>87.4</v>
      </c>
      <c r="W59" s="12">
        <v>8.1999999999999993</v>
      </c>
      <c r="X59" s="12">
        <f t="shared" ca="1" si="17"/>
        <v>119</v>
      </c>
      <c r="Y59" s="12">
        <f t="shared" ca="1" si="18"/>
        <v>23</v>
      </c>
      <c r="Z59" s="46">
        <f t="shared" ca="1" si="19"/>
        <v>37</v>
      </c>
      <c r="AA59" s="49">
        <f t="shared" ca="1" si="20"/>
        <v>29</v>
      </c>
    </row>
    <row r="60" spans="1:27">
      <c r="A60" s="8">
        <v>56</v>
      </c>
      <c r="B60" s="52">
        <v>1921460</v>
      </c>
      <c r="C60" s="37" t="s">
        <v>46</v>
      </c>
      <c r="D60" s="12">
        <v>2</v>
      </c>
      <c r="E60" s="25" t="s">
        <v>45</v>
      </c>
      <c r="F60" s="12">
        <f t="shared" ca="1" si="5"/>
        <v>15</v>
      </c>
      <c r="G60" s="12">
        <f t="shared" ca="1" si="6"/>
        <v>10</v>
      </c>
      <c r="H60" s="12">
        <f t="shared" ca="1" si="7"/>
        <v>21</v>
      </c>
      <c r="I60" s="12">
        <f t="shared" ca="1" si="8"/>
        <v>13</v>
      </c>
      <c r="J60" s="12">
        <f t="shared" ca="1" si="9"/>
        <v>23</v>
      </c>
      <c r="K60" s="12">
        <f t="shared" ca="1" si="10"/>
        <v>8</v>
      </c>
      <c r="L60" s="10">
        <f t="shared" ca="1" si="0"/>
        <v>90</v>
      </c>
      <c r="M60" s="10">
        <f t="shared" ca="1" si="1"/>
        <v>18</v>
      </c>
      <c r="N60" s="12">
        <f t="shared" ca="1" si="11"/>
        <v>19</v>
      </c>
      <c r="O60" s="12">
        <f t="shared" ca="1" si="12"/>
        <v>15</v>
      </c>
      <c r="P60" s="12">
        <f t="shared" ca="1" si="13"/>
        <v>15</v>
      </c>
      <c r="Q60" s="12">
        <f t="shared" ca="1" si="14"/>
        <v>43</v>
      </c>
      <c r="R60" s="10">
        <f t="shared" ca="1" si="21"/>
        <v>92</v>
      </c>
      <c r="S60" s="10">
        <f t="shared" ca="1" si="3"/>
        <v>36.800000000000004</v>
      </c>
      <c r="T60" s="11">
        <f t="shared" ca="1" si="15"/>
        <v>29</v>
      </c>
      <c r="U60" s="10">
        <f t="shared" ca="1" si="4"/>
        <v>29</v>
      </c>
      <c r="V60" s="12">
        <f t="shared" ca="1" si="16"/>
        <v>92.600000000000023</v>
      </c>
      <c r="W60" s="12">
        <v>8.8000000000000114</v>
      </c>
      <c r="X60" s="12">
        <f t="shared" ca="1" si="17"/>
        <v>111</v>
      </c>
      <c r="Y60" s="12">
        <f t="shared" ca="1" si="18"/>
        <v>28</v>
      </c>
      <c r="Z60" s="46">
        <f t="shared" ca="1" si="19"/>
        <v>43</v>
      </c>
      <c r="AA60" s="49">
        <f t="shared" ca="1" si="20"/>
        <v>29</v>
      </c>
    </row>
    <row r="61" spans="1:27">
      <c r="A61" s="8">
        <v>57</v>
      </c>
      <c r="B61" s="52">
        <v>1921461</v>
      </c>
      <c r="C61" s="37" t="s">
        <v>46</v>
      </c>
      <c r="D61" s="12">
        <v>3</v>
      </c>
      <c r="E61" s="37" t="s">
        <v>45</v>
      </c>
      <c r="F61" s="12">
        <f t="shared" ca="1" si="5"/>
        <v>20</v>
      </c>
      <c r="G61" s="12">
        <f t="shared" ca="1" si="6"/>
        <v>10</v>
      </c>
      <c r="H61" s="12">
        <f t="shared" ca="1" si="7"/>
        <v>26</v>
      </c>
      <c r="I61" s="12">
        <f t="shared" ca="1" si="8"/>
        <v>20</v>
      </c>
      <c r="J61" s="12">
        <f t="shared" ca="1" si="9"/>
        <v>17</v>
      </c>
      <c r="K61" s="12">
        <f t="shared" ca="1" si="10"/>
        <v>12</v>
      </c>
      <c r="L61" s="10">
        <f t="shared" ca="1" si="0"/>
        <v>105</v>
      </c>
      <c r="M61" s="10">
        <f t="shared" ca="1" si="1"/>
        <v>21</v>
      </c>
      <c r="N61" s="12">
        <f t="shared" ca="1" si="11"/>
        <v>12</v>
      </c>
      <c r="O61" s="12">
        <f t="shared" ca="1" si="12"/>
        <v>14</v>
      </c>
      <c r="P61" s="12">
        <f t="shared" ca="1" si="13"/>
        <v>10</v>
      </c>
      <c r="Q61" s="12">
        <f t="shared" ca="1" si="14"/>
        <v>39</v>
      </c>
      <c r="R61" s="10">
        <f t="shared" ca="1" si="21"/>
        <v>75</v>
      </c>
      <c r="S61" s="10">
        <f t="shared" ca="1" si="3"/>
        <v>30</v>
      </c>
      <c r="T61" s="11">
        <f t="shared" ca="1" si="15"/>
        <v>21</v>
      </c>
      <c r="U61" s="10">
        <f t="shared" ca="1" si="4"/>
        <v>21</v>
      </c>
      <c r="V61" s="12">
        <f t="shared" ca="1" si="16"/>
        <v>82.2</v>
      </c>
      <c r="W61" s="12">
        <v>10.199999999999999</v>
      </c>
      <c r="X61" s="12">
        <f t="shared" ca="1" si="17"/>
        <v>111</v>
      </c>
      <c r="Y61" s="12">
        <f t="shared" ca="1" si="18"/>
        <v>30</v>
      </c>
      <c r="Z61" s="46">
        <f t="shared" ca="1" si="19"/>
        <v>39</v>
      </c>
      <c r="AA61" s="49">
        <f t="shared" ca="1" si="20"/>
        <v>21</v>
      </c>
    </row>
    <row r="62" spans="1:27">
      <c r="A62" s="8">
        <v>58</v>
      </c>
      <c r="B62" s="52">
        <v>1921462</v>
      </c>
      <c r="C62" s="37" t="s">
        <v>46</v>
      </c>
      <c r="D62" s="12">
        <v>1</v>
      </c>
      <c r="E62" s="25" t="s">
        <v>45</v>
      </c>
      <c r="F62" s="12">
        <f t="shared" ca="1" si="5"/>
        <v>18</v>
      </c>
      <c r="G62" s="12">
        <f t="shared" ca="1" si="6"/>
        <v>11</v>
      </c>
      <c r="H62" s="12">
        <f t="shared" ca="1" si="7"/>
        <v>20</v>
      </c>
      <c r="I62" s="12">
        <f t="shared" ca="1" si="8"/>
        <v>17</v>
      </c>
      <c r="J62" s="12">
        <f t="shared" ca="1" si="9"/>
        <v>22</v>
      </c>
      <c r="K62" s="12">
        <f t="shared" ca="1" si="10"/>
        <v>12</v>
      </c>
      <c r="L62" s="10">
        <f t="shared" ca="1" si="0"/>
        <v>100</v>
      </c>
      <c r="M62" s="10">
        <f t="shared" ca="1" si="1"/>
        <v>20</v>
      </c>
      <c r="N62" s="12">
        <f t="shared" ca="1" si="11"/>
        <v>19</v>
      </c>
      <c r="O62" s="12">
        <f t="shared" ca="1" si="12"/>
        <v>11</v>
      </c>
      <c r="P62" s="12">
        <f t="shared" ca="1" si="13"/>
        <v>10</v>
      </c>
      <c r="Q62" s="12">
        <f t="shared" ca="1" si="14"/>
        <v>50</v>
      </c>
      <c r="R62" s="10">
        <f t="shared" ca="1" si="21"/>
        <v>90</v>
      </c>
      <c r="S62" s="10">
        <f t="shared" ca="1" si="3"/>
        <v>36</v>
      </c>
      <c r="T62" s="11">
        <f t="shared" ca="1" si="15"/>
        <v>27</v>
      </c>
      <c r="U62" s="10">
        <f t="shared" ca="1" si="4"/>
        <v>27</v>
      </c>
      <c r="V62" s="12">
        <f t="shared" ca="1" si="16"/>
        <v>93.6</v>
      </c>
      <c r="W62" s="12">
        <v>10.599999999999994</v>
      </c>
      <c r="X62" s="12">
        <f t="shared" ca="1" si="17"/>
        <v>113</v>
      </c>
      <c r="Y62" s="12">
        <f t="shared" ca="1" si="18"/>
        <v>27</v>
      </c>
      <c r="Z62" s="46">
        <f t="shared" ca="1" si="19"/>
        <v>50</v>
      </c>
      <c r="AA62" s="49">
        <f t="shared" ca="1" si="20"/>
        <v>27</v>
      </c>
    </row>
    <row r="63" spans="1:27">
      <c r="A63" s="8">
        <v>59</v>
      </c>
      <c r="B63" s="52">
        <v>1921463</v>
      </c>
      <c r="C63" s="37" t="s">
        <v>46</v>
      </c>
      <c r="D63" s="12">
        <v>3</v>
      </c>
      <c r="E63" s="37" t="s">
        <v>45</v>
      </c>
      <c r="F63" s="12">
        <f t="shared" ca="1" si="5"/>
        <v>22</v>
      </c>
      <c r="G63" s="12">
        <f t="shared" ca="1" si="6"/>
        <v>14</v>
      </c>
      <c r="H63" s="12">
        <f t="shared" ca="1" si="7"/>
        <v>16</v>
      </c>
      <c r="I63" s="12">
        <f t="shared" ca="1" si="8"/>
        <v>16</v>
      </c>
      <c r="J63" s="12">
        <f t="shared" ca="1" si="9"/>
        <v>12</v>
      </c>
      <c r="K63" s="12">
        <f t="shared" ca="1" si="10"/>
        <v>11</v>
      </c>
      <c r="L63" s="10">
        <f t="shared" ca="1" si="0"/>
        <v>91</v>
      </c>
      <c r="M63" s="10">
        <f t="shared" ca="1" si="1"/>
        <v>18.2</v>
      </c>
      <c r="N63" s="12">
        <f t="shared" ca="1" si="11"/>
        <v>14</v>
      </c>
      <c r="O63" s="12">
        <f t="shared" ca="1" si="12"/>
        <v>12</v>
      </c>
      <c r="P63" s="12">
        <f t="shared" ca="1" si="13"/>
        <v>11</v>
      </c>
      <c r="Q63" s="12">
        <f t="shared" ca="1" si="14"/>
        <v>28</v>
      </c>
      <c r="R63" s="10">
        <f t="shared" ca="1" si="21"/>
        <v>65</v>
      </c>
      <c r="S63" s="10">
        <f t="shared" ca="1" si="3"/>
        <v>26</v>
      </c>
      <c r="T63" s="11">
        <f t="shared" ca="1" si="15"/>
        <v>18</v>
      </c>
      <c r="U63" s="10">
        <f t="shared" ca="1" si="4"/>
        <v>18</v>
      </c>
      <c r="V63" s="12">
        <f t="shared" ca="1" si="16"/>
        <v>71.800000000000011</v>
      </c>
      <c r="W63" s="12">
        <v>9.6000000000000014</v>
      </c>
      <c r="X63" s="12">
        <f t="shared" ca="1" si="17"/>
        <v>101</v>
      </c>
      <c r="Y63" s="12">
        <f t="shared" ca="1" si="18"/>
        <v>27</v>
      </c>
      <c r="Z63" s="46">
        <f t="shared" ca="1" si="19"/>
        <v>28</v>
      </c>
      <c r="AA63" s="49">
        <f t="shared" ca="1" si="20"/>
        <v>18</v>
      </c>
    </row>
    <row r="64" spans="1:27">
      <c r="A64" s="8">
        <v>60</v>
      </c>
      <c r="B64" s="52">
        <v>1921464</v>
      </c>
      <c r="C64" s="37" t="s">
        <v>46</v>
      </c>
      <c r="D64" s="12">
        <v>1</v>
      </c>
      <c r="E64" s="25" t="s">
        <v>45</v>
      </c>
      <c r="F64" s="12">
        <f t="shared" ca="1" si="5"/>
        <v>18</v>
      </c>
      <c r="G64" s="12">
        <f t="shared" ca="1" si="6"/>
        <v>11</v>
      </c>
      <c r="H64" s="12">
        <f t="shared" ca="1" si="7"/>
        <v>15</v>
      </c>
      <c r="I64" s="12">
        <f t="shared" ca="1" si="8"/>
        <v>10</v>
      </c>
      <c r="J64" s="12">
        <f t="shared" ca="1" si="9"/>
        <v>24</v>
      </c>
      <c r="K64" s="12">
        <f t="shared" ca="1" si="10"/>
        <v>13</v>
      </c>
      <c r="L64" s="10">
        <f t="shared" ca="1" si="0"/>
        <v>91</v>
      </c>
      <c r="M64" s="10">
        <f t="shared" ca="1" si="1"/>
        <v>18.2</v>
      </c>
      <c r="N64" s="12">
        <f t="shared" ca="1" si="11"/>
        <v>11</v>
      </c>
      <c r="O64" s="12">
        <f t="shared" ca="1" si="12"/>
        <v>11</v>
      </c>
      <c r="P64" s="12">
        <f t="shared" ca="1" si="13"/>
        <v>9</v>
      </c>
      <c r="Q64" s="12">
        <f t="shared" ca="1" si="14"/>
        <v>35</v>
      </c>
      <c r="R64" s="10">
        <f t="shared" ca="1" si="21"/>
        <v>66</v>
      </c>
      <c r="S64" s="10">
        <f t="shared" ca="1" si="3"/>
        <v>26.400000000000002</v>
      </c>
      <c r="T64" s="11">
        <f t="shared" ca="1" si="15"/>
        <v>29</v>
      </c>
      <c r="U64" s="10">
        <f t="shared" ca="1" si="4"/>
        <v>29</v>
      </c>
      <c r="V64" s="12">
        <f t="shared" ca="1" si="16"/>
        <v>82.399999999999991</v>
      </c>
      <c r="W64" s="12">
        <v>8.7999999999999972</v>
      </c>
      <c r="X64" s="12">
        <f t="shared" ca="1" si="17"/>
        <v>103</v>
      </c>
      <c r="Y64" s="12">
        <f t="shared" ca="1" si="18"/>
        <v>19</v>
      </c>
      <c r="Z64" s="46">
        <f t="shared" ca="1" si="19"/>
        <v>35</v>
      </c>
      <c r="AA64" s="49">
        <f t="shared" ca="1" si="20"/>
        <v>29</v>
      </c>
    </row>
    <row r="65" spans="1:27">
      <c r="A65" s="8">
        <v>61</v>
      </c>
      <c r="B65" s="52">
        <v>1921465</v>
      </c>
      <c r="C65" s="37" t="s">
        <v>46</v>
      </c>
      <c r="D65" s="12">
        <v>2</v>
      </c>
      <c r="E65" s="37" t="s">
        <v>45</v>
      </c>
      <c r="F65" s="12">
        <f t="shared" ca="1" si="5"/>
        <v>24</v>
      </c>
      <c r="G65" s="12">
        <f t="shared" ca="1" si="6"/>
        <v>12</v>
      </c>
      <c r="H65" s="12">
        <f t="shared" ca="1" si="7"/>
        <v>27</v>
      </c>
      <c r="I65" s="12">
        <f t="shared" ca="1" si="8"/>
        <v>11</v>
      </c>
      <c r="J65" s="12">
        <f t="shared" ca="1" si="9"/>
        <v>11</v>
      </c>
      <c r="K65" s="12">
        <f t="shared" ca="1" si="10"/>
        <v>10</v>
      </c>
      <c r="L65" s="10">
        <f t="shared" ca="1" si="0"/>
        <v>95</v>
      </c>
      <c r="M65" s="10">
        <f t="shared" ca="1" si="1"/>
        <v>19</v>
      </c>
      <c r="N65" s="12">
        <f t="shared" ca="1" si="11"/>
        <v>17</v>
      </c>
      <c r="O65" s="12">
        <f t="shared" ca="1" si="12"/>
        <v>15</v>
      </c>
      <c r="P65" s="12">
        <f t="shared" ca="1" si="13"/>
        <v>8</v>
      </c>
      <c r="Q65" s="12">
        <f t="shared" ca="1" si="14"/>
        <v>28</v>
      </c>
      <c r="R65" s="10">
        <f t="shared" ca="1" si="21"/>
        <v>68</v>
      </c>
      <c r="S65" s="10">
        <f t="shared" ca="1" si="3"/>
        <v>27.200000000000003</v>
      </c>
      <c r="T65" s="11">
        <f t="shared" ca="1" si="15"/>
        <v>29</v>
      </c>
      <c r="U65" s="10">
        <f t="shared" ca="1" si="4"/>
        <v>29</v>
      </c>
      <c r="V65" s="12">
        <f t="shared" ca="1" si="16"/>
        <v>85.800000000000011</v>
      </c>
      <c r="W65" s="12">
        <v>10.600000000000009</v>
      </c>
      <c r="X65" s="12">
        <f t="shared" ca="1" si="17"/>
        <v>116</v>
      </c>
      <c r="Y65" s="12">
        <f t="shared" ca="1" si="18"/>
        <v>19</v>
      </c>
      <c r="Z65" s="46">
        <f t="shared" ca="1" si="19"/>
        <v>28</v>
      </c>
      <c r="AA65" s="49">
        <f t="shared" ca="1" si="20"/>
        <v>29</v>
      </c>
    </row>
    <row r="66" spans="1:27">
      <c r="A66" s="8">
        <v>62</v>
      </c>
      <c r="B66" s="52">
        <v>1921466</v>
      </c>
      <c r="C66" s="37" t="s">
        <v>46</v>
      </c>
      <c r="D66" s="12">
        <v>3</v>
      </c>
      <c r="E66" s="25" t="s">
        <v>45</v>
      </c>
      <c r="F66" s="12">
        <f t="shared" ca="1" si="5"/>
        <v>21</v>
      </c>
      <c r="G66" s="12">
        <f t="shared" ca="1" si="6"/>
        <v>12</v>
      </c>
      <c r="H66" s="12">
        <f t="shared" ca="1" si="7"/>
        <v>22</v>
      </c>
      <c r="I66" s="12">
        <f t="shared" ca="1" si="8"/>
        <v>15</v>
      </c>
      <c r="J66" s="12">
        <f t="shared" ca="1" si="9"/>
        <v>15</v>
      </c>
      <c r="K66" s="12">
        <f t="shared" ca="1" si="10"/>
        <v>9</v>
      </c>
      <c r="L66" s="10">
        <f t="shared" ca="1" si="0"/>
        <v>94</v>
      </c>
      <c r="M66" s="10">
        <f t="shared" ca="1" si="1"/>
        <v>18.8</v>
      </c>
      <c r="N66" s="12">
        <f t="shared" ca="1" si="11"/>
        <v>20</v>
      </c>
      <c r="O66" s="12">
        <f t="shared" ca="1" si="12"/>
        <v>12</v>
      </c>
      <c r="P66" s="12">
        <f t="shared" ca="1" si="13"/>
        <v>6</v>
      </c>
      <c r="Q66" s="12">
        <f t="shared" ca="1" si="14"/>
        <v>29</v>
      </c>
      <c r="R66" s="10">
        <f t="shared" ca="1" si="21"/>
        <v>67</v>
      </c>
      <c r="S66" s="10">
        <f t="shared" ca="1" si="3"/>
        <v>26.8</v>
      </c>
      <c r="T66" s="11">
        <f t="shared" ca="1" si="15"/>
        <v>20</v>
      </c>
      <c r="U66" s="10">
        <f t="shared" ca="1" si="4"/>
        <v>20</v>
      </c>
      <c r="V66" s="12">
        <f t="shared" ca="1" si="16"/>
        <v>74.400000000000006</v>
      </c>
      <c r="W66" s="12">
        <v>8.8000000000000043</v>
      </c>
      <c r="X66" s="12">
        <f t="shared" ca="1" si="17"/>
        <v>111</v>
      </c>
      <c r="Y66" s="12">
        <f t="shared" ca="1" si="18"/>
        <v>21</v>
      </c>
      <c r="Z66" s="46">
        <f t="shared" ca="1" si="19"/>
        <v>29</v>
      </c>
      <c r="AA66" s="49">
        <f t="shared" ca="1" si="20"/>
        <v>20</v>
      </c>
    </row>
    <row r="67" spans="1:27">
      <c r="A67" s="8">
        <v>63</v>
      </c>
      <c r="B67" s="52">
        <v>1921467</v>
      </c>
      <c r="C67" s="37" t="s">
        <v>46</v>
      </c>
      <c r="D67" s="12">
        <v>2</v>
      </c>
      <c r="E67" s="37" t="s">
        <v>45</v>
      </c>
      <c r="F67" s="12">
        <f t="shared" ca="1" si="5"/>
        <v>23</v>
      </c>
      <c r="G67" s="12">
        <f t="shared" ca="1" si="6"/>
        <v>15</v>
      </c>
      <c r="H67" s="12">
        <f t="shared" ca="1" si="7"/>
        <v>30</v>
      </c>
      <c r="I67" s="12">
        <f t="shared" ca="1" si="8"/>
        <v>14</v>
      </c>
      <c r="J67" s="12">
        <f t="shared" ca="1" si="9"/>
        <v>23</v>
      </c>
      <c r="K67" s="12">
        <f t="shared" ca="1" si="10"/>
        <v>13</v>
      </c>
      <c r="L67" s="10">
        <f t="shared" ca="1" si="0"/>
        <v>118</v>
      </c>
      <c r="M67" s="10">
        <f t="shared" ca="1" si="1"/>
        <v>23.599999999999998</v>
      </c>
      <c r="N67" s="12">
        <f t="shared" ca="1" si="11"/>
        <v>18</v>
      </c>
      <c r="O67" s="12">
        <f t="shared" ca="1" si="12"/>
        <v>11</v>
      </c>
      <c r="P67" s="12">
        <f t="shared" ca="1" si="13"/>
        <v>12</v>
      </c>
      <c r="Q67" s="12">
        <f t="shared" ca="1" si="14"/>
        <v>39</v>
      </c>
      <c r="R67" s="10">
        <f t="shared" ca="1" si="21"/>
        <v>80</v>
      </c>
      <c r="S67" s="10">
        <f t="shared" ca="1" si="3"/>
        <v>32</v>
      </c>
      <c r="T67" s="11">
        <f t="shared" ca="1" si="15"/>
        <v>30</v>
      </c>
      <c r="U67" s="10">
        <f t="shared" ca="1" si="4"/>
        <v>30</v>
      </c>
      <c r="V67" s="12">
        <f t="shared" ca="1" si="16"/>
        <v>94.399999999999991</v>
      </c>
      <c r="W67" s="12">
        <v>8.7999999999999972</v>
      </c>
      <c r="X67" s="12">
        <f t="shared" ca="1" si="17"/>
        <v>133</v>
      </c>
      <c r="Y67" s="12">
        <f t="shared" ca="1" si="18"/>
        <v>26</v>
      </c>
      <c r="Z67" s="46">
        <f t="shared" ca="1" si="19"/>
        <v>39</v>
      </c>
      <c r="AA67" s="49">
        <f t="shared" ca="1" si="20"/>
        <v>30</v>
      </c>
    </row>
    <row r="68" spans="1:27">
      <c r="A68" s="8">
        <v>64</v>
      </c>
      <c r="B68" s="52">
        <v>1921468</v>
      </c>
      <c r="C68" s="37" t="s">
        <v>46</v>
      </c>
      <c r="D68" s="12">
        <v>3</v>
      </c>
      <c r="E68" s="25" t="s">
        <v>45</v>
      </c>
      <c r="F68" s="12">
        <f t="shared" ca="1" si="5"/>
        <v>22</v>
      </c>
      <c r="G68" s="12">
        <f t="shared" ca="1" si="6"/>
        <v>13</v>
      </c>
      <c r="H68" s="12">
        <f t="shared" ca="1" si="7"/>
        <v>23</v>
      </c>
      <c r="I68" s="12">
        <f t="shared" ca="1" si="8"/>
        <v>15</v>
      </c>
      <c r="J68" s="12">
        <f t="shared" ca="1" si="9"/>
        <v>17</v>
      </c>
      <c r="K68" s="12">
        <f t="shared" ca="1" si="10"/>
        <v>9</v>
      </c>
      <c r="L68" s="10">
        <f t="shared" ca="1" si="0"/>
        <v>99</v>
      </c>
      <c r="M68" s="10">
        <f t="shared" ca="1" si="1"/>
        <v>19.8</v>
      </c>
      <c r="N68" s="12">
        <f t="shared" ca="1" si="11"/>
        <v>13</v>
      </c>
      <c r="O68" s="12">
        <f t="shared" ca="1" si="12"/>
        <v>11</v>
      </c>
      <c r="P68" s="12">
        <f t="shared" ca="1" si="13"/>
        <v>13</v>
      </c>
      <c r="Q68" s="12">
        <f t="shared" ca="1" si="14"/>
        <v>35</v>
      </c>
      <c r="R68" s="10">
        <f t="shared" ca="1" si="21"/>
        <v>72</v>
      </c>
      <c r="S68" s="10">
        <f t="shared" ca="1" si="3"/>
        <v>28.799999999999997</v>
      </c>
      <c r="T68" s="11">
        <f t="shared" ca="1" si="15"/>
        <v>29</v>
      </c>
      <c r="U68" s="10">
        <f t="shared" ca="1" si="4"/>
        <v>29</v>
      </c>
      <c r="V68" s="12">
        <f t="shared" ca="1" si="16"/>
        <v>86</v>
      </c>
      <c r="W68" s="12">
        <v>8.3999999999999986</v>
      </c>
      <c r="X68" s="12">
        <f t="shared" ca="1" si="17"/>
        <v>108</v>
      </c>
      <c r="Y68" s="12">
        <f t="shared" ca="1" si="18"/>
        <v>28</v>
      </c>
      <c r="Z68" s="46">
        <f t="shared" ca="1" si="19"/>
        <v>35</v>
      </c>
      <c r="AA68" s="49">
        <f t="shared" ca="1" si="20"/>
        <v>29</v>
      </c>
    </row>
    <row r="69" spans="1:27">
      <c r="A69" s="8">
        <v>65</v>
      </c>
      <c r="B69" s="52">
        <v>1921469</v>
      </c>
      <c r="C69" s="37" t="s">
        <v>46</v>
      </c>
      <c r="D69" s="12">
        <v>3</v>
      </c>
      <c r="E69" s="37" t="s">
        <v>45</v>
      </c>
      <c r="F69" s="12">
        <f t="shared" ca="1" si="5"/>
        <v>25</v>
      </c>
      <c r="G69" s="12">
        <f t="shared" ca="1" si="6"/>
        <v>15</v>
      </c>
      <c r="H69" s="12">
        <f t="shared" ca="1" si="7"/>
        <v>15</v>
      </c>
      <c r="I69" s="12">
        <f t="shared" ca="1" si="8"/>
        <v>13</v>
      </c>
      <c r="J69" s="12">
        <f t="shared" ca="1" si="9"/>
        <v>29</v>
      </c>
      <c r="K69" s="12">
        <f t="shared" ca="1" si="10"/>
        <v>12</v>
      </c>
      <c r="L69" s="10">
        <f t="shared" ca="1" si="0"/>
        <v>109</v>
      </c>
      <c r="M69" s="10">
        <f t="shared" ca="1" si="1"/>
        <v>21.8</v>
      </c>
      <c r="N69" s="12">
        <f t="shared" ca="1" si="11"/>
        <v>17</v>
      </c>
      <c r="O69" s="12">
        <f t="shared" ca="1" si="12"/>
        <v>12</v>
      </c>
      <c r="P69" s="12">
        <f t="shared" ca="1" si="13"/>
        <v>12</v>
      </c>
      <c r="Q69" s="12">
        <f t="shared" ca="1" si="14"/>
        <v>39</v>
      </c>
      <c r="R69" s="10">
        <f t="shared" ref="R69:R92" ca="1" si="22">SUM(N69:Q69)</f>
        <v>80</v>
      </c>
      <c r="S69" s="10">
        <f t="shared" ca="1" si="3"/>
        <v>32</v>
      </c>
      <c r="T69" s="11">
        <f t="shared" ca="1" si="15"/>
        <v>19</v>
      </c>
      <c r="U69" s="10">
        <f t="shared" ca="1" si="4"/>
        <v>19</v>
      </c>
      <c r="V69" s="12">
        <f t="shared" ca="1" si="16"/>
        <v>84.8</v>
      </c>
      <c r="W69" s="12">
        <v>12</v>
      </c>
      <c r="X69" s="12">
        <f t="shared" ca="1" si="17"/>
        <v>125</v>
      </c>
      <c r="Y69" s="12">
        <f t="shared" ca="1" si="18"/>
        <v>25</v>
      </c>
      <c r="Z69" s="46">
        <f t="shared" ca="1" si="19"/>
        <v>39</v>
      </c>
      <c r="AA69" s="49">
        <f t="shared" ca="1" si="20"/>
        <v>19</v>
      </c>
    </row>
    <row r="70" spans="1:27">
      <c r="A70" s="8">
        <v>66</v>
      </c>
      <c r="B70" s="52">
        <v>1921470</v>
      </c>
      <c r="C70" s="37" t="s">
        <v>46</v>
      </c>
      <c r="D70" s="12">
        <v>3</v>
      </c>
      <c r="E70" s="25" t="s">
        <v>45</v>
      </c>
      <c r="F70" s="12">
        <f t="shared" ref="F70:F92" ca="1" si="23">RANDBETWEEN(15,25)</f>
        <v>24</v>
      </c>
      <c r="G70" s="12">
        <f t="shared" ref="G70:G92" ca="1" si="24">RANDBETWEEN(10,15)</f>
        <v>13</v>
      </c>
      <c r="H70" s="12">
        <f t="shared" ref="H70:H92" ca="1" si="25">RANDBETWEEN(14,30)</f>
        <v>26</v>
      </c>
      <c r="I70" s="12">
        <f t="shared" ref="I70:I92" ca="1" si="26">RANDBETWEEN(10,20)</f>
        <v>12</v>
      </c>
      <c r="J70" s="12">
        <f t="shared" ref="J70:J92" ca="1" si="27">RANDBETWEEN(10,30)</f>
        <v>25</v>
      </c>
      <c r="K70" s="12">
        <f t="shared" ref="K70:K92" ca="1" si="28">RANDBETWEEN(7,20)</f>
        <v>13</v>
      </c>
      <c r="L70" s="10">
        <f t="shared" ca="1" si="0"/>
        <v>113</v>
      </c>
      <c r="M70" s="10">
        <f t="shared" ca="1" si="1"/>
        <v>22.599999999999998</v>
      </c>
      <c r="N70" s="12">
        <f t="shared" ref="N70:N92" ca="1" si="29">RANDBETWEEN(10,20)</f>
        <v>15</v>
      </c>
      <c r="O70" s="12">
        <f t="shared" ref="O70:O92" ca="1" si="30">RANDBETWEEN(10,15)</f>
        <v>12</v>
      </c>
      <c r="P70" s="12">
        <f t="shared" ref="P70:P92" ca="1" si="31">RANDBETWEEN(5,15)</f>
        <v>8</v>
      </c>
      <c r="Q70" s="12">
        <f t="shared" ref="Q70:Q92" ca="1" si="32">RANDBETWEEN(25,50)</f>
        <v>31</v>
      </c>
      <c r="R70" s="10">
        <f t="shared" ca="1" si="22"/>
        <v>66</v>
      </c>
      <c r="S70" s="10">
        <f t="shared" ca="1" si="3"/>
        <v>26.400000000000002</v>
      </c>
      <c r="T70" s="11">
        <f t="shared" ref="T70:T92" ca="1" si="33">RANDBETWEEN(17,30)</f>
        <v>19</v>
      </c>
      <c r="U70" s="10">
        <f t="shared" ca="1" si="4"/>
        <v>19</v>
      </c>
      <c r="V70" s="12">
        <f t="shared" ref="V70:V92" ca="1" si="34">SUM(M70,S70,U70)+W70</f>
        <v>80.599999999999994</v>
      </c>
      <c r="W70" s="12">
        <v>12.600000000000001</v>
      </c>
      <c r="X70" s="12">
        <f t="shared" ref="X70:X92" ca="1" si="35">SUM(F70,G70,H70,J70,K70,N70,O70)</f>
        <v>128</v>
      </c>
      <c r="Y70" s="12">
        <f t="shared" ref="Y70:Y92" ca="1" si="36">SUM(I70,P70)</f>
        <v>20</v>
      </c>
      <c r="Z70" s="46">
        <f t="shared" ref="Z70:Z92" ca="1" si="37">SUM(Q70)</f>
        <v>31</v>
      </c>
      <c r="AA70" s="49">
        <f t="shared" ref="AA70:AA92" ca="1" si="38">SUM(T70)</f>
        <v>19</v>
      </c>
    </row>
    <row r="71" spans="1:27">
      <c r="A71" s="8">
        <v>67</v>
      </c>
      <c r="B71" s="52">
        <v>1921471</v>
      </c>
      <c r="C71" s="37" t="s">
        <v>46</v>
      </c>
      <c r="D71" s="12">
        <v>1</v>
      </c>
      <c r="E71" s="37" t="s">
        <v>45</v>
      </c>
      <c r="F71" s="12">
        <f t="shared" ca="1" si="23"/>
        <v>17</v>
      </c>
      <c r="G71" s="12">
        <f t="shared" ca="1" si="24"/>
        <v>10</v>
      </c>
      <c r="H71" s="12">
        <f t="shared" ca="1" si="25"/>
        <v>17</v>
      </c>
      <c r="I71" s="12">
        <f t="shared" ca="1" si="26"/>
        <v>19</v>
      </c>
      <c r="J71" s="12">
        <f t="shared" ca="1" si="27"/>
        <v>25</v>
      </c>
      <c r="K71" s="12">
        <f t="shared" ca="1" si="28"/>
        <v>17</v>
      </c>
      <c r="L71" s="10">
        <f t="shared" ca="1" si="0"/>
        <v>105</v>
      </c>
      <c r="M71" s="10">
        <f t="shared" ca="1" si="1"/>
        <v>21</v>
      </c>
      <c r="N71" s="12">
        <f t="shared" ca="1" si="29"/>
        <v>17</v>
      </c>
      <c r="O71" s="12">
        <f t="shared" ca="1" si="30"/>
        <v>10</v>
      </c>
      <c r="P71" s="12">
        <f t="shared" ca="1" si="31"/>
        <v>10</v>
      </c>
      <c r="Q71" s="12">
        <f t="shared" ca="1" si="32"/>
        <v>42</v>
      </c>
      <c r="R71" s="10">
        <f t="shared" ca="1" si="22"/>
        <v>79</v>
      </c>
      <c r="S71" s="10">
        <f t="shared" ca="1" si="3"/>
        <v>31.6</v>
      </c>
      <c r="T71" s="11">
        <f t="shared" ca="1" si="33"/>
        <v>18</v>
      </c>
      <c r="U71" s="10">
        <f t="shared" ca="1" si="4"/>
        <v>18</v>
      </c>
      <c r="V71" s="12">
        <f t="shared" ca="1" si="34"/>
        <v>80.8</v>
      </c>
      <c r="W71" s="12">
        <v>10.200000000000003</v>
      </c>
      <c r="X71" s="12">
        <f t="shared" ca="1" si="35"/>
        <v>113</v>
      </c>
      <c r="Y71" s="12">
        <f t="shared" ca="1" si="36"/>
        <v>29</v>
      </c>
      <c r="Z71" s="46">
        <f t="shared" ca="1" si="37"/>
        <v>42</v>
      </c>
      <c r="AA71" s="49">
        <f t="shared" ca="1" si="38"/>
        <v>18</v>
      </c>
    </row>
    <row r="72" spans="1:27">
      <c r="A72" s="8">
        <v>68</v>
      </c>
      <c r="B72" s="52">
        <v>1921472</v>
      </c>
      <c r="C72" s="37" t="s">
        <v>46</v>
      </c>
      <c r="D72" s="12">
        <v>2</v>
      </c>
      <c r="E72" s="25" t="s">
        <v>45</v>
      </c>
      <c r="F72" s="12">
        <f t="shared" ca="1" si="23"/>
        <v>24</v>
      </c>
      <c r="G72" s="12">
        <f t="shared" ca="1" si="24"/>
        <v>14</v>
      </c>
      <c r="H72" s="12">
        <f t="shared" ca="1" si="25"/>
        <v>28</v>
      </c>
      <c r="I72" s="12">
        <f t="shared" ca="1" si="26"/>
        <v>11</v>
      </c>
      <c r="J72" s="12">
        <f t="shared" ca="1" si="27"/>
        <v>25</v>
      </c>
      <c r="K72" s="12">
        <f t="shared" ca="1" si="28"/>
        <v>11</v>
      </c>
      <c r="L72" s="10">
        <f t="shared" ca="1" si="0"/>
        <v>113</v>
      </c>
      <c r="M72" s="10">
        <f t="shared" ca="1" si="1"/>
        <v>22.599999999999998</v>
      </c>
      <c r="N72" s="12">
        <f t="shared" ca="1" si="29"/>
        <v>10</v>
      </c>
      <c r="O72" s="12">
        <f t="shared" ca="1" si="30"/>
        <v>12</v>
      </c>
      <c r="P72" s="12">
        <f t="shared" ca="1" si="31"/>
        <v>6</v>
      </c>
      <c r="Q72" s="12">
        <f t="shared" ca="1" si="32"/>
        <v>42</v>
      </c>
      <c r="R72" s="10">
        <f t="shared" ca="1" si="22"/>
        <v>70</v>
      </c>
      <c r="S72" s="10">
        <f t="shared" ca="1" si="3"/>
        <v>28</v>
      </c>
      <c r="T72" s="11">
        <f t="shared" ca="1" si="33"/>
        <v>21</v>
      </c>
      <c r="U72" s="10">
        <f t="shared" ca="1" si="4"/>
        <v>21</v>
      </c>
      <c r="V72" s="12">
        <f t="shared" ca="1" si="34"/>
        <v>81</v>
      </c>
      <c r="W72" s="12">
        <v>9.4000000000000057</v>
      </c>
      <c r="X72" s="12">
        <f t="shared" ca="1" si="35"/>
        <v>124</v>
      </c>
      <c r="Y72" s="12">
        <f t="shared" ca="1" si="36"/>
        <v>17</v>
      </c>
      <c r="Z72" s="46">
        <f t="shared" ca="1" si="37"/>
        <v>42</v>
      </c>
      <c r="AA72" s="49">
        <f t="shared" ca="1" si="38"/>
        <v>21</v>
      </c>
    </row>
    <row r="73" spans="1:27">
      <c r="A73" s="8">
        <v>69</v>
      </c>
      <c r="B73" s="52">
        <v>1921473</v>
      </c>
      <c r="C73" s="37" t="s">
        <v>46</v>
      </c>
      <c r="D73" s="12">
        <v>1</v>
      </c>
      <c r="E73" s="37" t="s">
        <v>45</v>
      </c>
      <c r="F73" s="12">
        <f t="shared" ca="1" si="23"/>
        <v>18</v>
      </c>
      <c r="G73" s="12">
        <f t="shared" ca="1" si="24"/>
        <v>10</v>
      </c>
      <c r="H73" s="12">
        <f t="shared" ca="1" si="25"/>
        <v>19</v>
      </c>
      <c r="I73" s="12">
        <f t="shared" ca="1" si="26"/>
        <v>18</v>
      </c>
      <c r="J73" s="12">
        <f t="shared" ca="1" si="27"/>
        <v>25</v>
      </c>
      <c r="K73" s="12">
        <f t="shared" ca="1" si="28"/>
        <v>16</v>
      </c>
      <c r="L73" s="10">
        <f t="shared" ca="1" si="0"/>
        <v>106</v>
      </c>
      <c r="M73" s="10">
        <f t="shared" ca="1" si="1"/>
        <v>21.2</v>
      </c>
      <c r="N73" s="12">
        <f t="shared" ca="1" si="29"/>
        <v>17</v>
      </c>
      <c r="O73" s="12">
        <f t="shared" ca="1" si="30"/>
        <v>15</v>
      </c>
      <c r="P73" s="12">
        <f t="shared" ca="1" si="31"/>
        <v>12</v>
      </c>
      <c r="Q73" s="12">
        <f t="shared" ca="1" si="32"/>
        <v>40</v>
      </c>
      <c r="R73" s="10">
        <f t="shared" ca="1" si="22"/>
        <v>84</v>
      </c>
      <c r="S73" s="10">
        <f t="shared" ca="1" si="3"/>
        <v>33.6</v>
      </c>
      <c r="T73" s="11">
        <f t="shared" ca="1" si="33"/>
        <v>22</v>
      </c>
      <c r="U73" s="10">
        <f t="shared" ca="1" si="4"/>
        <v>22</v>
      </c>
      <c r="V73" s="12">
        <f t="shared" ca="1" si="34"/>
        <v>85.399999999999991</v>
      </c>
      <c r="W73" s="12">
        <v>8.5999999999999979</v>
      </c>
      <c r="X73" s="12">
        <f t="shared" ca="1" si="35"/>
        <v>120</v>
      </c>
      <c r="Y73" s="12">
        <f t="shared" ca="1" si="36"/>
        <v>30</v>
      </c>
      <c r="Z73" s="46">
        <f t="shared" ca="1" si="37"/>
        <v>40</v>
      </c>
      <c r="AA73" s="49">
        <f t="shared" ca="1" si="38"/>
        <v>22</v>
      </c>
    </row>
    <row r="74" spans="1:27">
      <c r="A74" s="8">
        <v>70</v>
      </c>
      <c r="B74" s="52">
        <v>1921474</v>
      </c>
      <c r="C74" s="37" t="s">
        <v>46</v>
      </c>
      <c r="D74" s="12">
        <v>2</v>
      </c>
      <c r="E74" s="25" t="s">
        <v>45</v>
      </c>
      <c r="F74" s="12">
        <f t="shared" ca="1" si="23"/>
        <v>20</v>
      </c>
      <c r="G74" s="12">
        <f t="shared" ca="1" si="24"/>
        <v>13</v>
      </c>
      <c r="H74" s="12">
        <f t="shared" ca="1" si="25"/>
        <v>21</v>
      </c>
      <c r="I74" s="12">
        <f t="shared" ca="1" si="26"/>
        <v>19</v>
      </c>
      <c r="J74" s="12">
        <f t="shared" ca="1" si="27"/>
        <v>19</v>
      </c>
      <c r="K74" s="12">
        <f t="shared" ca="1" si="28"/>
        <v>14</v>
      </c>
      <c r="L74" s="10">
        <f t="shared" ca="1" si="0"/>
        <v>106</v>
      </c>
      <c r="M74" s="10">
        <f t="shared" ca="1" si="1"/>
        <v>21.2</v>
      </c>
      <c r="N74" s="12">
        <f t="shared" ca="1" si="29"/>
        <v>11</v>
      </c>
      <c r="O74" s="12">
        <f t="shared" ca="1" si="30"/>
        <v>10</v>
      </c>
      <c r="P74" s="12">
        <f t="shared" ca="1" si="31"/>
        <v>5</v>
      </c>
      <c r="Q74" s="12">
        <f t="shared" ca="1" si="32"/>
        <v>38</v>
      </c>
      <c r="R74" s="10">
        <f t="shared" ca="1" si="22"/>
        <v>64</v>
      </c>
      <c r="S74" s="10">
        <f t="shared" ca="1" si="3"/>
        <v>25.6</v>
      </c>
      <c r="T74" s="11">
        <f t="shared" ca="1" si="33"/>
        <v>28</v>
      </c>
      <c r="U74" s="10">
        <f t="shared" ca="1" si="4"/>
        <v>28</v>
      </c>
      <c r="V74" s="12">
        <f t="shared" ca="1" si="34"/>
        <v>85.6</v>
      </c>
      <c r="W74" s="12">
        <v>10.799999999999997</v>
      </c>
      <c r="X74" s="12">
        <f t="shared" ca="1" si="35"/>
        <v>108</v>
      </c>
      <c r="Y74" s="12">
        <f t="shared" ca="1" si="36"/>
        <v>24</v>
      </c>
      <c r="Z74" s="46">
        <f t="shared" ca="1" si="37"/>
        <v>38</v>
      </c>
      <c r="AA74" s="49">
        <f t="shared" ca="1" si="38"/>
        <v>28</v>
      </c>
    </row>
    <row r="75" spans="1:27">
      <c r="A75" s="8">
        <v>71</v>
      </c>
      <c r="B75" s="52">
        <v>1921475</v>
      </c>
      <c r="C75" s="37" t="s">
        <v>46</v>
      </c>
      <c r="D75" s="12">
        <v>2</v>
      </c>
      <c r="E75" s="37" t="s">
        <v>45</v>
      </c>
      <c r="F75" s="12">
        <f t="shared" ca="1" si="23"/>
        <v>20</v>
      </c>
      <c r="G75" s="12">
        <f t="shared" ca="1" si="24"/>
        <v>12</v>
      </c>
      <c r="H75" s="12">
        <f t="shared" ca="1" si="25"/>
        <v>14</v>
      </c>
      <c r="I75" s="12">
        <f t="shared" ca="1" si="26"/>
        <v>19</v>
      </c>
      <c r="J75" s="12">
        <f t="shared" ca="1" si="27"/>
        <v>16</v>
      </c>
      <c r="K75" s="12">
        <f t="shared" ca="1" si="28"/>
        <v>8</v>
      </c>
      <c r="L75" s="10">
        <f t="shared" ca="1" si="0"/>
        <v>89</v>
      </c>
      <c r="M75" s="10">
        <f t="shared" ca="1" si="1"/>
        <v>17.8</v>
      </c>
      <c r="N75" s="12">
        <f t="shared" ca="1" si="29"/>
        <v>13</v>
      </c>
      <c r="O75" s="12">
        <f t="shared" ca="1" si="30"/>
        <v>13</v>
      </c>
      <c r="P75" s="12">
        <f t="shared" ca="1" si="31"/>
        <v>13</v>
      </c>
      <c r="Q75" s="12">
        <f t="shared" ca="1" si="32"/>
        <v>34</v>
      </c>
      <c r="R75" s="10">
        <f t="shared" ca="1" si="22"/>
        <v>73</v>
      </c>
      <c r="S75" s="10">
        <f t="shared" ca="1" si="3"/>
        <v>29.2</v>
      </c>
      <c r="T75" s="11">
        <f t="shared" ca="1" si="33"/>
        <v>25</v>
      </c>
      <c r="U75" s="10">
        <f t="shared" ca="1" si="4"/>
        <v>25</v>
      </c>
      <c r="V75" s="12">
        <f t="shared" ca="1" si="34"/>
        <v>80.199999999999989</v>
      </c>
      <c r="W75" s="12">
        <v>8.1999999999999957</v>
      </c>
      <c r="X75" s="12">
        <f t="shared" ca="1" si="35"/>
        <v>96</v>
      </c>
      <c r="Y75" s="12">
        <f t="shared" ca="1" si="36"/>
        <v>32</v>
      </c>
      <c r="Z75" s="46">
        <f t="shared" ca="1" si="37"/>
        <v>34</v>
      </c>
      <c r="AA75" s="49">
        <f t="shared" ca="1" si="38"/>
        <v>25</v>
      </c>
    </row>
    <row r="76" spans="1:27">
      <c r="A76" s="8">
        <v>72</v>
      </c>
      <c r="B76" s="52">
        <v>1921476</v>
      </c>
      <c r="C76" s="37" t="s">
        <v>46</v>
      </c>
      <c r="D76" s="12">
        <v>3</v>
      </c>
      <c r="E76" s="25" t="s">
        <v>45</v>
      </c>
      <c r="F76" s="12">
        <f t="shared" ca="1" si="23"/>
        <v>24</v>
      </c>
      <c r="G76" s="12">
        <f t="shared" ca="1" si="24"/>
        <v>14</v>
      </c>
      <c r="H76" s="12">
        <f t="shared" ca="1" si="25"/>
        <v>24</v>
      </c>
      <c r="I76" s="12">
        <f t="shared" ca="1" si="26"/>
        <v>19</v>
      </c>
      <c r="J76" s="12">
        <f t="shared" ca="1" si="27"/>
        <v>28</v>
      </c>
      <c r="K76" s="12">
        <f t="shared" ca="1" si="28"/>
        <v>15</v>
      </c>
      <c r="L76" s="10">
        <f t="shared" ca="1" si="0"/>
        <v>124</v>
      </c>
      <c r="M76" s="10">
        <f t="shared" ca="1" si="1"/>
        <v>24.8</v>
      </c>
      <c r="N76" s="12">
        <f t="shared" ca="1" si="29"/>
        <v>20</v>
      </c>
      <c r="O76" s="12">
        <f t="shared" ca="1" si="30"/>
        <v>14</v>
      </c>
      <c r="P76" s="12">
        <f t="shared" ca="1" si="31"/>
        <v>14</v>
      </c>
      <c r="Q76" s="12">
        <f t="shared" ca="1" si="32"/>
        <v>36</v>
      </c>
      <c r="R76" s="10">
        <f t="shared" ca="1" si="22"/>
        <v>84</v>
      </c>
      <c r="S76" s="10">
        <f t="shared" ca="1" si="3"/>
        <v>33.6</v>
      </c>
      <c r="T76" s="11">
        <f t="shared" ca="1" si="33"/>
        <v>29</v>
      </c>
      <c r="U76" s="10">
        <f t="shared" ca="1" si="4"/>
        <v>29</v>
      </c>
      <c r="V76" s="12">
        <f t="shared" ca="1" si="34"/>
        <v>97.800000000000011</v>
      </c>
      <c r="W76" s="12">
        <v>10.399999999999999</v>
      </c>
      <c r="X76" s="12">
        <f t="shared" ca="1" si="35"/>
        <v>139</v>
      </c>
      <c r="Y76" s="12">
        <f t="shared" ca="1" si="36"/>
        <v>33</v>
      </c>
      <c r="Z76" s="46">
        <f t="shared" ca="1" si="37"/>
        <v>36</v>
      </c>
      <c r="AA76" s="49">
        <f t="shared" ca="1" si="38"/>
        <v>29</v>
      </c>
    </row>
    <row r="77" spans="1:27">
      <c r="A77" s="8">
        <v>73</v>
      </c>
      <c r="B77" s="52">
        <v>1921477</v>
      </c>
      <c r="C77" s="37" t="s">
        <v>46</v>
      </c>
      <c r="D77" s="12">
        <v>1</v>
      </c>
      <c r="E77" s="37" t="s">
        <v>45</v>
      </c>
      <c r="F77" s="12">
        <f t="shared" ca="1" si="23"/>
        <v>18</v>
      </c>
      <c r="G77" s="12">
        <f t="shared" ca="1" si="24"/>
        <v>15</v>
      </c>
      <c r="H77" s="12">
        <f t="shared" ca="1" si="25"/>
        <v>26</v>
      </c>
      <c r="I77" s="12">
        <f t="shared" ca="1" si="26"/>
        <v>14</v>
      </c>
      <c r="J77" s="12">
        <f t="shared" ca="1" si="27"/>
        <v>18</v>
      </c>
      <c r="K77" s="12">
        <f t="shared" ca="1" si="28"/>
        <v>15</v>
      </c>
      <c r="L77" s="10">
        <f t="shared" ca="1" si="0"/>
        <v>106</v>
      </c>
      <c r="M77" s="10">
        <f t="shared" ca="1" si="1"/>
        <v>21.2</v>
      </c>
      <c r="N77" s="12">
        <f t="shared" ca="1" si="29"/>
        <v>13</v>
      </c>
      <c r="O77" s="12">
        <f t="shared" ca="1" si="30"/>
        <v>14</v>
      </c>
      <c r="P77" s="12">
        <f t="shared" ca="1" si="31"/>
        <v>14</v>
      </c>
      <c r="Q77" s="12">
        <f t="shared" ca="1" si="32"/>
        <v>32</v>
      </c>
      <c r="R77" s="10">
        <f t="shared" ca="1" si="22"/>
        <v>73</v>
      </c>
      <c r="S77" s="10">
        <f t="shared" ca="1" si="3"/>
        <v>29.2</v>
      </c>
      <c r="T77" s="11">
        <f t="shared" ca="1" si="33"/>
        <v>26</v>
      </c>
      <c r="U77" s="10">
        <f t="shared" ca="1" si="4"/>
        <v>26</v>
      </c>
      <c r="V77" s="12">
        <f t="shared" ca="1" si="34"/>
        <v>84.600000000000009</v>
      </c>
      <c r="W77" s="12">
        <v>8.2000000000000028</v>
      </c>
      <c r="X77" s="12">
        <f t="shared" ca="1" si="35"/>
        <v>119</v>
      </c>
      <c r="Y77" s="12">
        <f t="shared" ca="1" si="36"/>
        <v>28</v>
      </c>
      <c r="Z77" s="46">
        <f t="shared" ca="1" si="37"/>
        <v>32</v>
      </c>
      <c r="AA77" s="49">
        <f t="shared" ca="1" si="38"/>
        <v>26</v>
      </c>
    </row>
    <row r="78" spans="1:27">
      <c r="A78" s="8">
        <v>74</v>
      </c>
      <c r="B78" s="52">
        <v>1921478</v>
      </c>
      <c r="C78" s="37" t="s">
        <v>46</v>
      </c>
      <c r="D78" s="12">
        <v>3</v>
      </c>
      <c r="E78" s="25" t="s">
        <v>45</v>
      </c>
      <c r="F78" s="12">
        <f t="shared" ca="1" si="23"/>
        <v>19</v>
      </c>
      <c r="G78" s="12">
        <f t="shared" ca="1" si="24"/>
        <v>13</v>
      </c>
      <c r="H78" s="12">
        <f t="shared" ca="1" si="25"/>
        <v>27</v>
      </c>
      <c r="I78" s="12">
        <f t="shared" ca="1" si="26"/>
        <v>15</v>
      </c>
      <c r="J78" s="12">
        <f t="shared" ca="1" si="27"/>
        <v>24</v>
      </c>
      <c r="K78" s="12">
        <f t="shared" ca="1" si="28"/>
        <v>7</v>
      </c>
      <c r="L78" s="10">
        <f t="shared" ca="1" si="0"/>
        <v>105</v>
      </c>
      <c r="M78" s="10">
        <f t="shared" ca="1" si="1"/>
        <v>21</v>
      </c>
      <c r="N78" s="12">
        <f t="shared" ca="1" si="29"/>
        <v>14</v>
      </c>
      <c r="O78" s="12">
        <f t="shared" ca="1" si="30"/>
        <v>13</v>
      </c>
      <c r="P78" s="12">
        <f t="shared" ca="1" si="31"/>
        <v>9</v>
      </c>
      <c r="Q78" s="12">
        <f t="shared" ca="1" si="32"/>
        <v>41</v>
      </c>
      <c r="R78" s="10">
        <f t="shared" ca="1" si="22"/>
        <v>77</v>
      </c>
      <c r="S78" s="10">
        <f t="shared" ca="1" si="3"/>
        <v>30.8</v>
      </c>
      <c r="T78" s="11">
        <f t="shared" ca="1" si="33"/>
        <v>22</v>
      </c>
      <c r="U78" s="10">
        <f t="shared" ca="1" si="4"/>
        <v>22</v>
      </c>
      <c r="V78" s="12">
        <f t="shared" ca="1" si="34"/>
        <v>82.199999999999989</v>
      </c>
      <c r="W78" s="12">
        <v>8.3999999999999986</v>
      </c>
      <c r="X78" s="12">
        <f t="shared" ca="1" si="35"/>
        <v>117</v>
      </c>
      <c r="Y78" s="12">
        <f t="shared" ca="1" si="36"/>
        <v>24</v>
      </c>
      <c r="Z78" s="46">
        <f t="shared" ca="1" si="37"/>
        <v>41</v>
      </c>
      <c r="AA78" s="49">
        <f t="shared" ca="1" si="38"/>
        <v>22</v>
      </c>
    </row>
    <row r="79" spans="1:27">
      <c r="A79" s="8">
        <v>75</v>
      </c>
      <c r="B79" s="52">
        <v>1921479</v>
      </c>
      <c r="C79" s="37" t="s">
        <v>46</v>
      </c>
      <c r="D79" s="12">
        <v>3</v>
      </c>
      <c r="E79" s="37" t="s">
        <v>45</v>
      </c>
      <c r="F79" s="12">
        <f t="shared" ca="1" si="23"/>
        <v>16</v>
      </c>
      <c r="G79" s="12">
        <f t="shared" ca="1" si="24"/>
        <v>12</v>
      </c>
      <c r="H79" s="12">
        <f t="shared" ca="1" si="25"/>
        <v>28</v>
      </c>
      <c r="I79" s="12">
        <f t="shared" ca="1" si="26"/>
        <v>14</v>
      </c>
      <c r="J79" s="12">
        <f t="shared" ca="1" si="27"/>
        <v>20</v>
      </c>
      <c r="K79" s="12">
        <f t="shared" ca="1" si="28"/>
        <v>17</v>
      </c>
      <c r="L79" s="10">
        <f t="shared" ca="1" si="0"/>
        <v>107</v>
      </c>
      <c r="M79" s="10">
        <f t="shared" ca="1" si="1"/>
        <v>21.400000000000002</v>
      </c>
      <c r="N79" s="12">
        <f t="shared" ca="1" si="29"/>
        <v>16</v>
      </c>
      <c r="O79" s="12">
        <f t="shared" ca="1" si="30"/>
        <v>13</v>
      </c>
      <c r="P79" s="12">
        <f t="shared" ca="1" si="31"/>
        <v>12</v>
      </c>
      <c r="Q79" s="12">
        <f t="shared" ca="1" si="32"/>
        <v>35</v>
      </c>
      <c r="R79" s="10">
        <f t="shared" ca="1" si="22"/>
        <v>76</v>
      </c>
      <c r="S79" s="10">
        <f t="shared" ca="1" si="3"/>
        <v>30.4</v>
      </c>
      <c r="T79" s="11">
        <f t="shared" ca="1" si="33"/>
        <v>22</v>
      </c>
      <c r="U79" s="10">
        <f t="shared" ca="1" si="4"/>
        <v>22</v>
      </c>
      <c r="V79" s="12">
        <f t="shared" ca="1" si="34"/>
        <v>84.399999999999991</v>
      </c>
      <c r="W79" s="12">
        <v>10.599999999999994</v>
      </c>
      <c r="X79" s="12">
        <f t="shared" ca="1" si="35"/>
        <v>122</v>
      </c>
      <c r="Y79" s="12">
        <f t="shared" ca="1" si="36"/>
        <v>26</v>
      </c>
      <c r="Z79" s="46">
        <f t="shared" ca="1" si="37"/>
        <v>35</v>
      </c>
      <c r="AA79" s="49">
        <f t="shared" ca="1" si="38"/>
        <v>22</v>
      </c>
    </row>
    <row r="80" spans="1:27">
      <c r="A80" s="8">
        <v>76</v>
      </c>
      <c r="B80" s="52">
        <v>1921480</v>
      </c>
      <c r="C80" s="37" t="s">
        <v>46</v>
      </c>
      <c r="D80" s="12">
        <v>2</v>
      </c>
      <c r="E80" s="25" t="s">
        <v>45</v>
      </c>
      <c r="F80" s="12">
        <f t="shared" ca="1" si="23"/>
        <v>19</v>
      </c>
      <c r="G80" s="12">
        <f t="shared" ca="1" si="24"/>
        <v>12</v>
      </c>
      <c r="H80" s="12">
        <f t="shared" ca="1" si="25"/>
        <v>20</v>
      </c>
      <c r="I80" s="12">
        <f t="shared" ca="1" si="26"/>
        <v>12</v>
      </c>
      <c r="J80" s="12">
        <f t="shared" ca="1" si="27"/>
        <v>26</v>
      </c>
      <c r="K80" s="12">
        <f t="shared" ca="1" si="28"/>
        <v>17</v>
      </c>
      <c r="L80" s="10">
        <f t="shared" ca="1" si="0"/>
        <v>106</v>
      </c>
      <c r="M80" s="10">
        <f t="shared" ca="1" si="1"/>
        <v>21.2</v>
      </c>
      <c r="N80" s="12">
        <f t="shared" ca="1" si="29"/>
        <v>19</v>
      </c>
      <c r="O80" s="12">
        <f t="shared" ca="1" si="30"/>
        <v>10</v>
      </c>
      <c r="P80" s="12">
        <f t="shared" ca="1" si="31"/>
        <v>14</v>
      </c>
      <c r="Q80" s="12">
        <f t="shared" ca="1" si="32"/>
        <v>44</v>
      </c>
      <c r="R80" s="10">
        <f t="shared" ca="1" si="22"/>
        <v>87</v>
      </c>
      <c r="S80" s="10">
        <f t="shared" ca="1" si="3"/>
        <v>34.799999999999997</v>
      </c>
      <c r="T80" s="11">
        <f t="shared" ca="1" si="33"/>
        <v>30</v>
      </c>
      <c r="U80" s="10">
        <f t="shared" ca="1" si="4"/>
        <v>30</v>
      </c>
      <c r="V80" s="12">
        <f t="shared" ca="1" si="34"/>
        <v>96.2</v>
      </c>
      <c r="W80" s="12">
        <v>10.200000000000003</v>
      </c>
      <c r="X80" s="12">
        <f t="shared" ca="1" si="35"/>
        <v>123</v>
      </c>
      <c r="Y80" s="12">
        <f t="shared" ca="1" si="36"/>
        <v>26</v>
      </c>
      <c r="Z80" s="46">
        <f t="shared" ca="1" si="37"/>
        <v>44</v>
      </c>
      <c r="AA80" s="49">
        <f t="shared" ca="1" si="38"/>
        <v>30</v>
      </c>
    </row>
    <row r="81" spans="1:27">
      <c r="A81" s="8">
        <v>77</v>
      </c>
      <c r="B81" s="52">
        <v>1921481</v>
      </c>
      <c r="C81" s="37" t="s">
        <v>46</v>
      </c>
      <c r="D81" s="12">
        <v>3</v>
      </c>
      <c r="E81" s="37" t="s">
        <v>45</v>
      </c>
      <c r="F81" s="12">
        <f t="shared" ca="1" si="23"/>
        <v>23</v>
      </c>
      <c r="G81" s="12">
        <f t="shared" ca="1" si="24"/>
        <v>12</v>
      </c>
      <c r="H81" s="12">
        <f t="shared" ca="1" si="25"/>
        <v>19</v>
      </c>
      <c r="I81" s="12">
        <f t="shared" ca="1" si="26"/>
        <v>17</v>
      </c>
      <c r="J81" s="12">
        <f t="shared" ca="1" si="27"/>
        <v>23</v>
      </c>
      <c r="K81" s="12">
        <f t="shared" ca="1" si="28"/>
        <v>17</v>
      </c>
      <c r="L81" s="10">
        <f t="shared" ca="1" si="0"/>
        <v>111</v>
      </c>
      <c r="M81" s="10">
        <f t="shared" ca="1" si="1"/>
        <v>22.2</v>
      </c>
      <c r="N81" s="12">
        <f t="shared" ca="1" si="29"/>
        <v>12</v>
      </c>
      <c r="O81" s="12">
        <f t="shared" ca="1" si="30"/>
        <v>12</v>
      </c>
      <c r="P81" s="12">
        <f t="shared" ca="1" si="31"/>
        <v>11</v>
      </c>
      <c r="Q81" s="12">
        <f t="shared" ca="1" si="32"/>
        <v>49</v>
      </c>
      <c r="R81" s="10">
        <f t="shared" ca="1" si="22"/>
        <v>84</v>
      </c>
      <c r="S81" s="10">
        <f t="shared" ca="1" si="3"/>
        <v>33.6</v>
      </c>
      <c r="T81" s="11">
        <f t="shared" ca="1" si="33"/>
        <v>20</v>
      </c>
      <c r="U81" s="10">
        <f t="shared" ca="1" si="4"/>
        <v>20</v>
      </c>
      <c r="V81" s="12">
        <f t="shared" ca="1" si="34"/>
        <v>84.6</v>
      </c>
      <c r="W81" s="12">
        <v>8.7999999999999972</v>
      </c>
      <c r="X81" s="12">
        <f t="shared" ca="1" si="35"/>
        <v>118</v>
      </c>
      <c r="Y81" s="12">
        <f t="shared" ca="1" si="36"/>
        <v>28</v>
      </c>
      <c r="Z81" s="46">
        <f t="shared" ca="1" si="37"/>
        <v>49</v>
      </c>
      <c r="AA81" s="49">
        <f t="shared" ca="1" si="38"/>
        <v>20</v>
      </c>
    </row>
    <row r="82" spans="1:27">
      <c r="A82" s="8">
        <v>78</v>
      </c>
      <c r="B82" s="52">
        <v>1921482</v>
      </c>
      <c r="C82" s="37" t="s">
        <v>46</v>
      </c>
      <c r="D82" s="12">
        <v>1</v>
      </c>
      <c r="E82" s="25" t="s">
        <v>45</v>
      </c>
      <c r="F82" s="12">
        <f t="shared" ca="1" si="23"/>
        <v>16</v>
      </c>
      <c r="G82" s="12">
        <f t="shared" ca="1" si="24"/>
        <v>10</v>
      </c>
      <c r="H82" s="12">
        <f t="shared" ca="1" si="25"/>
        <v>17</v>
      </c>
      <c r="I82" s="12">
        <f t="shared" ca="1" si="26"/>
        <v>12</v>
      </c>
      <c r="J82" s="12">
        <f t="shared" ca="1" si="27"/>
        <v>20</v>
      </c>
      <c r="K82" s="12">
        <f t="shared" ca="1" si="28"/>
        <v>12</v>
      </c>
      <c r="L82" s="10">
        <f t="shared" ca="1" si="0"/>
        <v>87</v>
      </c>
      <c r="M82" s="10">
        <f t="shared" ca="1" si="1"/>
        <v>17.399999999999999</v>
      </c>
      <c r="N82" s="12">
        <f t="shared" ca="1" si="29"/>
        <v>17</v>
      </c>
      <c r="O82" s="12">
        <f t="shared" ca="1" si="30"/>
        <v>13</v>
      </c>
      <c r="P82" s="12">
        <f t="shared" ca="1" si="31"/>
        <v>15</v>
      </c>
      <c r="Q82" s="12">
        <f t="shared" ca="1" si="32"/>
        <v>48</v>
      </c>
      <c r="R82" s="10">
        <f t="shared" ca="1" si="22"/>
        <v>93</v>
      </c>
      <c r="S82" s="10">
        <f t="shared" ca="1" si="3"/>
        <v>37.200000000000003</v>
      </c>
      <c r="T82" s="11">
        <f t="shared" ca="1" si="33"/>
        <v>23</v>
      </c>
      <c r="U82" s="10">
        <f t="shared" ca="1" si="4"/>
        <v>23</v>
      </c>
      <c r="V82" s="12">
        <f t="shared" ca="1" si="34"/>
        <v>86</v>
      </c>
      <c r="W82" s="12">
        <v>8.4000000000000057</v>
      </c>
      <c r="X82" s="12">
        <f t="shared" ca="1" si="35"/>
        <v>105</v>
      </c>
      <c r="Y82" s="12">
        <f t="shared" ca="1" si="36"/>
        <v>27</v>
      </c>
      <c r="Z82" s="46">
        <f t="shared" ca="1" si="37"/>
        <v>48</v>
      </c>
      <c r="AA82" s="49">
        <f t="shared" ca="1" si="38"/>
        <v>23</v>
      </c>
    </row>
    <row r="83" spans="1:27">
      <c r="A83" s="8">
        <v>79</v>
      </c>
      <c r="B83" s="52">
        <v>1921483</v>
      </c>
      <c r="C83" s="37" t="s">
        <v>46</v>
      </c>
      <c r="D83" s="12">
        <v>3</v>
      </c>
      <c r="E83" s="37" t="s">
        <v>45</v>
      </c>
      <c r="F83" s="12">
        <f t="shared" ca="1" si="23"/>
        <v>22</v>
      </c>
      <c r="G83" s="12">
        <f t="shared" ca="1" si="24"/>
        <v>15</v>
      </c>
      <c r="H83" s="12">
        <f t="shared" ca="1" si="25"/>
        <v>21</v>
      </c>
      <c r="I83" s="12">
        <f t="shared" ca="1" si="26"/>
        <v>19</v>
      </c>
      <c r="J83" s="12">
        <f t="shared" ca="1" si="27"/>
        <v>30</v>
      </c>
      <c r="K83" s="12">
        <f t="shared" ca="1" si="28"/>
        <v>7</v>
      </c>
      <c r="L83" s="10">
        <f t="shared" ca="1" si="0"/>
        <v>114</v>
      </c>
      <c r="M83" s="10">
        <f t="shared" ca="1" si="1"/>
        <v>22.8</v>
      </c>
      <c r="N83" s="12">
        <f t="shared" ca="1" si="29"/>
        <v>19</v>
      </c>
      <c r="O83" s="12">
        <f t="shared" ca="1" si="30"/>
        <v>13</v>
      </c>
      <c r="P83" s="12">
        <f t="shared" ca="1" si="31"/>
        <v>11</v>
      </c>
      <c r="Q83" s="12">
        <f t="shared" ca="1" si="32"/>
        <v>48</v>
      </c>
      <c r="R83" s="10">
        <f t="shared" ca="1" si="22"/>
        <v>91</v>
      </c>
      <c r="S83" s="10">
        <f t="shared" ca="1" si="3"/>
        <v>36.4</v>
      </c>
      <c r="T83" s="11">
        <f t="shared" ca="1" si="33"/>
        <v>21</v>
      </c>
      <c r="U83" s="10">
        <f t="shared" ca="1" si="4"/>
        <v>21</v>
      </c>
      <c r="V83" s="12">
        <f t="shared" ca="1" si="34"/>
        <v>88.2</v>
      </c>
      <c r="W83" s="12">
        <v>8</v>
      </c>
      <c r="X83" s="12">
        <f t="shared" ca="1" si="35"/>
        <v>127</v>
      </c>
      <c r="Y83" s="12">
        <f t="shared" ca="1" si="36"/>
        <v>30</v>
      </c>
      <c r="Z83" s="46">
        <f t="shared" ca="1" si="37"/>
        <v>48</v>
      </c>
      <c r="AA83" s="49">
        <f t="shared" ca="1" si="38"/>
        <v>21</v>
      </c>
    </row>
    <row r="84" spans="1:27">
      <c r="A84" s="8">
        <v>80</v>
      </c>
      <c r="B84" s="52">
        <v>1921484</v>
      </c>
      <c r="C84" s="37" t="s">
        <v>46</v>
      </c>
      <c r="D84" s="12">
        <v>2</v>
      </c>
      <c r="E84" s="25" t="s">
        <v>45</v>
      </c>
      <c r="F84" s="12">
        <f t="shared" ca="1" si="23"/>
        <v>21</v>
      </c>
      <c r="G84" s="12">
        <f t="shared" ca="1" si="24"/>
        <v>10</v>
      </c>
      <c r="H84" s="12">
        <f t="shared" ca="1" si="25"/>
        <v>19</v>
      </c>
      <c r="I84" s="12">
        <f t="shared" ca="1" si="26"/>
        <v>20</v>
      </c>
      <c r="J84" s="12">
        <f t="shared" ca="1" si="27"/>
        <v>16</v>
      </c>
      <c r="K84" s="12">
        <f t="shared" ca="1" si="28"/>
        <v>8</v>
      </c>
      <c r="L84" s="10">
        <f t="shared" ca="1" si="0"/>
        <v>94</v>
      </c>
      <c r="M84" s="10">
        <f t="shared" ca="1" si="1"/>
        <v>18.8</v>
      </c>
      <c r="N84" s="12">
        <f t="shared" ca="1" si="29"/>
        <v>15</v>
      </c>
      <c r="O84" s="12">
        <f t="shared" ca="1" si="30"/>
        <v>11</v>
      </c>
      <c r="P84" s="12">
        <f t="shared" ca="1" si="31"/>
        <v>15</v>
      </c>
      <c r="Q84" s="12">
        <f t="shared" ca="1" si="32"/>
        <v>28</v>
      </c>
      <c r="R84" s="10">
        <f t="shared" ca="1" si="22"/>
        <v>69</v>
      </c>
      <c r="S84" s="10">
        <f t="shared" ca="1" si="3"/>
        <v>27.599999999999998</v>
      </c>
      <c r="T84" s="11">
        <f t="shared" ca="1" si="33"/>
        <v>26</v>
      </c>
      <c r="U84" s="10">
        <f t="shared" ca="1" si="4"/>
        <v>26</v>
      </c>
      <c r="V84" s="12">
        <f t="shared" ca="1" si="34"/>
        <v>84.600000000000009</v>
      </c>
      <c r="W84" s="12">
        <v>12.200000000000003</v>
      </c>
      <c r="X84" s="12">
        <f t="shared" ca="1" si="35"/>
        <v>100</v>
      </c>
      <c r="Y84" s="12">
        <f t="shared" ca="1" si="36"/>
        <v>35</v>
      </c>
      <c r="Z84" s="46">
        <f t="shared" ca="1" si="37"/>
        <v>28</v>
      </c>
      <c r="AA84" s="49">
        <f t="shared" ca="1" si="38"/>
        <v>26</v>
      </c>
    </row>
    <row r="85" spans="1:27">
      <c r="A85" s="8">
        <v>81</v>
      </c>
      <c r="B85" s="52">
        <v>1921485</v>
      </c>
      <c r="C85" s="37" t="s">
        <v>46</v>
      </c>
      <c r="D85" s="12">
        <v>3</v>
      </c>
      <c r="E85" s="37" t="s">
        <v>45</v>
      </c>
      <c r="F85" s="12">
        <f t="shared" ca="1" si="23"/>
        <v>20</v>
      </c>
      <c r="G85" s="12">
        <f t="shared" ca="1" si="24"/>
        <v>12</v>
      </c>
      <c r="H85" s="12">
        <f t="shared" ca="1" si="25"/>
        <v>29</v>
      </c>
      <c r="I85" s="12">
        <f t="shared" ca="1" si="26"/>
        <v>15</v>
      </c>
      <c r="J85" s="12">
        <f t="shared" ca="1" si="27"/>
        <v>22</v>
      </c>
      <c r="K85" s="12">
        <f t="shared" ca="1" si="28"/>
        <v>20</v>
      </c>
      <c r="L85" s="10">
        <f t="shared" ca="1" si="0"/>
        <v>118</v>
      </c>
      <c r="M85" s="10">
        <f t="shared" ca="1" si="1"/>
        <v>23.599999999999998</v>
      </c>
      <c r="N85" s="12">
        <f t="shared" ca="1" si="29"/>
        <v>12</v>
      </c>
      <c r="O85" s="12">
        <f t="shared" ca="1" si="30"/>
        <v>10</v>
      </c>
      <c r="P85" s="12">
        <f t="shared" ca="1" si="31"/>
        <v>5</v>
      </c>
      <c r="Q85" s="12">
        <f t="shared" ca="1" si="32"/>
        <v>44</v>
      </c>
      <c r="R85" s="10">
        <f t="shared" ca="1" si="22"/>
        <v>71</v>
      </c>
      <c r="S85" s="10">
        <f t="shared" ca="1" si="3"/>
        <v>28.4</v>
      </c>
      <c r="T85" s="11">
        <f t="shared" ca="1" si="33"/>
        <v>17</v>
      </c>
      <c r="U85" s="10">
        <f t="shared" ca="1" si="4"/>
        <v>17</v>
      </c>
      <c r="V85" s="12">
        <f t="shared" ca="1" si="34"/>
        <v>77.8</v>
      </c>
      <c r="W85" s="12">
        <v>8.7999999999999972</v>
      </c>
      <c r="X85" s="12">
        <f t="shared" ca="1" si="35"/>
        <v>125</v>
      </c>
      <c r="Y85" s="12">
        <f t="shared" ca="1" si="36"/>
        <v>20</v>
      </c>
      <c r="Z85" s="46">
        <f t="shared" ca="1" si="37"/>
        <v>44</v>
      </c>
      <c r="AA85" s="49">
        <f t="shared" ca="1" si="38"/>
        <v>17</v>
      </c>
    </row>
    <row r="86" spans="1:27">
      <c r="A86" s="8">
        <v>82</v>
      </c>
      <c r="B86" s="52">
        <v>1921486</v>
      </c>
      <c r="C86" s="37" t="s">
        <v>46</v>
      </c>
      <c r="D86" s="12">
        <v>3</v>
      </c>
      <c r="E86" s="25" t="s">
        <v>45</v>
      </c>
      <c r="F86" s="12">
        <f t="shared" ca="1" si="23"/>
        <v>15</v>
      </c>
      <c r="G86" s="12">
        <f t="shared" ca="1" si="24"/>
        <v>14</v>
      </c>
      <c r="H86" s="12">
        <f t="shared" ca="1" si="25"/>
        <v>18</v>
      </c>
      <c r="I86" s="12">
        <f t="shared" ca="1" si="26"/>
        <v>13</v>
      </c>
      <c r="J86" s="12">
        <f t="shared" ca="1" si="27"/>
        <v>21</v>
      </c>
      <c r="K86" s="12">
        <f t="shared" ca="1" si="28"/>
        <v>17</v>
      </c>
      <c r="L86" s="10">
        <f t="shared" ca="1" si="0"/>
        <v>98</v>
      </c>
      <c r="M86" s="10">
        <f t="shared" ca="1" si="1"/>
        <v>19.600000000000001</v>
      </c>
      <c r="N86" s="12">
        <f t="shared" ca="1" si="29"/>
        <v>18</v>
      </c>
      <c r="O86" s="12">
        <f t="shared" ca="1" si="30"/>
        <v>15</v>
      </c>
      <c r="P86" s="12">
        <f t="shared" ca="1" si="31"/>
        <v>14</v>
      </c>
      <c r="Q86" s="12">
        <f t="shared" ca="1" si="32"/>
        <v>42</v>
      </c>
      <c r="R86" s="10">
        <f t="shared" ca="1" si="22"/>
        <v>89</v>
      </c>
      <c r="S86" s="10">
        <f t="shared" ca="1" si="3"/>
        <v>35.6</v>
      </c>
      <c r="T86" s="11">
        <f t="shared" ca="1" si="33"/>
        <v>27</v>
      </c>
      <c r="U86" s="10">
        <f t="shared" ca="1" si="4"/>
        <v>27</v>
      </c>
      <c r="V86" s="12">
        <f t="shared" ca="1" si="34"/>
        <v>91.6</v>
      </c>
      <c r="W86" s="12">
        <v>9.3999999999999915</v>
      </c>
      <c r="X86" s="12">
        <f t="shared" ca="1" si="35"/>
        <v>118</v>
      </c>
      <c r="Y86" s="12">
        <f t="shared" ca="1" si="36"/>
        <v>27</v>
      </c>
      <c r="Z86" s="46">
        <f t="shared" ca="1" si="37"/>
        <v>42</v>
      </c>
      <c r="AA86" s="49">
        <f t="shared" ca="1" si="38"/>
        <v>27</v>
      </c>
    </row>
    <row r="87" spans="1:27">
      <c r="A87" s="8">
        <v>83</v>
      </c>
      <c r="B87" s="52">
        <v>1921487</v>
      </c>
      <c r="C87" s="37" t="s">
        <v>46</v>
      </c>
      <c r="D87" s="12">
        <v>2</v>
      </c>
      <c r="E87" s="37" t="s">
        <v>45</v>
      </c>
      <c r="F87" s="12">
        <f t="shared" ca="1" si="23"/>
        <v>19</v>
      </c>
      <c r="G87" s="12">
        <f t="shared" ca="1" si="24"/>
        <v>10</v>
      </c>
      <c r="H87" s="12">
        <f t="shared" ca="1" si="25"/>
        <v>29</v>
      </c>
      <c r="I87" s="12">
        <f t="shared" ca="1" si="26"/>
        <v>12</v>
      </c>
      <c r="J87" s="12">
        <f t="shared" ca="1" si="27"/>
        <v>15</v>
      </c>
      <c r="K87" s="12">
        <f t="shared" ca="1" si="28"/>
        <v>8</v>
      </c>
      <c r="L87" s="10">
        <f t="shared" ca="1" si="0"/>
        <v>93</v>
      </c>
      <c r="M87" s="10">
        <f t="shared" ca="1" si="1"/>
        <v>18.600000000000001</v>
      </c>
      <c r="N87" s="12">
        <f t="shared" ca="1" si="29"/>
        <v>10</v>
      </c>
      <c r="O87" s="12">
        <f t="shared" ca="1" si="30"/>
        <v>15</v>
      </c>
      <c r="P87" s="12">
        <f t="shared" ca="1" si="31"/>
        <v>8</v>
      </c>
      <c r="Q87" s="12">
        <f t="shared" ca="1" si="32"/>
        <v>26</v>
      </c>
      <c r="R87" s="10">
        <f t="shared" ca="1" si="22"/>
        <v>59</v>
      </c>
      <c r="S87" s="10">
        <f t="shared" ca="1" si="3"/>
        <v>23.599999999999998</v>
      </c>
      <c r="T87" s="11">
        <f t="shared" ca="1" si="33"/>
        <v>23</v>
      </c>
      <c r="U87" s="10">
        <f t="shared" ca="1" si="4"/>
        <v>23</v>
      </c>
      <c r="V87" s="12">
        <f t="shared" ca="1" si="34"/>
        <v>73.399999999999991</v>
      </c>
      <c r="W87" s="12">
        <v>8.1999999999999886</v>
      </c>
      <c r="X87" s="12">
        <f t="shared" ca="1" si="35"/>
        <v>106</v>
      </c>
      <c r="Y87" s="12">
        <f t="shared" ca="1" si="36"/>
        <v>20</v>
      </c>
      <c r="Z87" s="46">
        <f t="shared" ca="1" si="37"/>
        <v>26</v>
      </c>
      <c r="AA87" s="49">
        <f t="shared" ca="1" si="38"/>
        <v>23</v>
      </c>
    </row>
    <row r="88" spans="1:27">
      <c r="A88" s="8">
        <v>84</v>
      </c>
      <c r="B88" s="52">
        <v>1921488</v>
      </c>
      <c r="C88" s="37" t="s">
        <v>46</v>
      </c>
      <c r="D88" s="12">
        <v>1</v>
      </c>
      <c r="E88" s="25" t="s">
        <v>45</v>
      </c>
      <c r="F88" s="12">
        <f t="shared" ca="1" si="23"/>
        <v>21</v>
      </c>
      <c r="G88" s="12">
        <f t="shared" ca="1" si="24"/>
        <v>10</v>
      </c>
      <c r="H88" s="12">
        <f t="shared" ca="1" si="25"/>
        <v>16</v>
      </c>
      <c r="I88" s="12">
        <f t="shared" ca="1" si="26"/>
        <v>19</v>
      </c>
      <c r="J88" s="12">
        <f t="shared" ca="1" si="27"/>
        <v>17</v>
      </c>
      <c r="K88" s="12">
        <f t="shared" ca="1" si="28"/>
        <v>9</v>
      </c>
      <c r="L88" s="10">
        <f t="shared" ca="1" si="0"/>
        <v>92</v>
      </c>
      <c r="M88" s="10">
        <f t="shared" ca="1" si="1"/>
        <v>18.399999999999999</v>
      </c>
      <c r="N88" s="12">
        <f t="shared" ca="1" si="29"/>
        <v>17</v>
      </c>
      <c r="O88" s="12">
        <f t="shared" ca="1" si="30"/>
        <v>15</v>
      </c>
      <c r="P88" s="12">
        <f t="shared" ca="1" si="31"/>
        <v>7</v>
      </c>
      <c r="Q88" s="12">
        <f t="shared" ca="1" si="32"/>
        <v>42</v>
      </c>
      <c r="R88" s="10">
        <f t="shared" ca="1" si="22"/>
        <v>81</v>
      </c>
      <c r="S88" s="10">
        <f t="shared" ca="1" si="3"/>
        <v>32.400000000000006</v>
      </c>
      <c r="T88" s="11">
        <f t="shared" ca="1" si="33"/>
        <v>18</v>
      </c>
      <c r="U88" s="10">
        <f t="shared" ca="1" si="4"/>
        <v>18</v>
      </c>
      <c r="V88" s="12">
        <f t="shared" ca="1" si="34"/>
        <v>77.600000000000009</v>
      </c>
      <c r="W88" s="12">
        <v>8.7999999999999972</v>
      </c>
      <c r="X88" s="12">
        <f t="shared" ca="1" si="35"/>
        <v>105</v>
      </c>
      <c r="Y88" s="12">
        <f t="shared" ca="1" si="36"/>
        <v>26</v>
      </c>
      <c r="Z88" s="46">
        <f t="shared" ca="1" si="37"/>
        <v>42</v>
      </c>
      <c r="AA88" s="49">
        <f t="shared" ca="1" si="38"/>
        <v>18</v>
      </c>
    </row>
    <row r="89" spans="1:27">
      <c r="A89" s="8">
        <v>85</v>
      </c>
      <c r="B89" s="52">
        <v>1921489</v>
      </c>
      <c r="C89" s="37" t="s">
        <v>46</v>
      </c>
      <c r="D89" s="12">
        <v>1</v>
      </c>
      <c r="E89" s="37" t="s">
        <v>45</v>
      </c>
      <c r="F89" s="12">
        <f t="shared" ca="1" si="23"/>
        <v>24</v>
      </c>
      <c r="G89" s="12">
        <f t="shared" ca="1" si="24"/>
        <v>10</v>
      </c>
      <c r="H89" s="12">
        <f t="shared" ca="1" si="25"/>
        <v>24</v>
      </c>
      <c r="I89" s="12">
        <f t="shared" ca="1" si="26"/>
        <v>18</v>
      </c>
      <c r="J89" s="12">
        <f t="shared" ca="1" si="27"/>
        <v>28</v>
      </c>
      <c r="K89" s="12">
        <f t="shared" ca="1" si="28"/>
        <v>11</v>
      </c>
      <c r="L89" s="10">
        <f t="shared" ca="1" si="0"/>
        <v>115</v>
      </c>
      <c r="M89" s="10">
        <f t="shared" ca="1" si="1"/>
        <v>23</v>
      </c>
      <c r="N89" s="12">
        <f t="shared" ca="1" si="29"/>
        <v>12</v>
      </c>
      <c r="O89" s="12">
        <f t="shared" ca="1" si="30"/>
        <v>13</v>
      </c>
      <c r="P89" s="12">
        <f t="shared" ca="1" si="31"/>
        <v>11</v>
      </c>
      <c r="Q89" s="12">
        <f t="shared" ca="1" si="32"/>
        <v>43</v>
      </c>
      <c r="R89" s="10">
        <f t="shared" ca="1" si="22"/>
        <v>79</v>
      </c>
      <c r="S89" s="10">
        <f t="shared" ca="1" si="3"/>
        <v>31.6</v>
      </c>
      <c r="T89" s="11">
        <f t="shared" ca="1" si="33"/>
        <v>24</v>
      </c>
      <c r="U89" s="10">
        <f t="shared" ca="1" si="4"/>
        <v>24</v>
      </c>
      <c r="V89" s="12">
        <f t="shared" ca="1" si="34"/>
        <v>86.6</v>
      </c>
      <c r="W89" s="12">
        <v>8</v>
      </c>
      <c r="X89" s="12">
        <f t="shared" ca="1" si="35"/>
        <v>122</v>
      </c>
      <c r="Y89" s="12">
        <f t="shared" ca="1" si="36"/>
        <v>29</v>
      </c>
      <c r="Z89" s="46">
        <f t="shared" ca="1" si="37"/>
        <v>43</v>
      </c>
      <c r="AA89" s="49">
        <f t="shared" ca="1" si="38"/>
        <v>24</v>
      </c>
    </row>
    <row r="90" spans="1:27">
      <c r="A90" s="8">
        <v>86</v>
      </c>
      <c r="B90" s="52">
        <v>1921490</v>
      </c>
      <c r="C90" s="37" t="s">
        <v>46</v>
      </c>
      <c r="D90" s="12">
        <v>2</v>
      </c>
      <c r="E90" s="25" t="s">
        <v>45</v>
      </c>
      <c r="F90" s="12">
        <f t="shared" ca="1" si="23"/>
        <v>17</v>
      </c>
      <c r="G90" s="12">
        <f t="shared" ca="1" si="24"/>
        <v>13</v>
      </c>
      <c r="H90" s="12">
        <f t="shared" ca="1" si="25"/>
        <v>19</v>
      </c>
      <c r="I90" s="12">
        <f t="shared" ca="1" si="26"/>
        <v>12</v>
      </c>
      <c r="J90" s="12">
        <f t="shared" ca="1" si="27"/>
        <v>11</v>
      </c>
      <c r="K90" s="12">
        <f t="shared" ca="1" si="28"/>
        <v>9</v>
      </c>
      <c r="L90" s="10">
        <f t="shared" ca="1" si="0"/>
        <v>81</v>
      </c>
      <c r="M90" s="10">
        <f t="shared" ca="1" si="1"/>
        <v>16.200000000000003</v>
      </c>
      <c r="N90" s="12">
        <f t="shared" ca="1" si="29"/>
        <v>19</v>
      </c>
      <c r="O90" s="12">
        <f t="shared" ca="1" si="30"/>
        <v>10</v>
      </c>
      <c r="P90" s="12">
        <f t="shared" ca="1" si="31"/>
        <v>6</v>
      </c>
      <c r="Q90" s="12">
        <f t="shared" ca="1" si="32"/>
        <v>36</v>
      </c>
      <c r="R90" s="10">
        <f t="shared" ca="1" si="22"/>
        <v>71</v>
      </c>
      <c r="S90" s="10">
        <f t="shared" ca="1" si="3"/>
        <v>28.4</v>
      </c>
      <c r="T90" s="11">
        <f t="shared" ca="1" si="33"/>
        <v>29</v>
      </c>
      <c r="U90" s="10">
        <f t="shared" ca="1" si="4"/>
        <v>29</v>
      </c>
      <c r="V90" s="12">
        <f t="shared" ca="1" si="34"/>
        <v>81.999999999999986</v>
      </c>
      <c r="W90" s="12">
        <v>8.3999999999999915</v>
      </c>
      <c r="X90" s="12">
        <f t="shared" ca="1" si="35"/>
        <v>98</v>
      </c>
      <c r="Y90" s="12">
        <f t="shared" ca="1" si="36"/>
        <v>18</v>
      </c>
      <c r="Z90" s="46">
        <f t="shared" ca="1" si="37"/>
        <v>36</v>
      </c>
      <c r="AA90" s="49">
        <f t="shared" ca="1" si="38"/>
        <v>29</v>
      </c>
    </row>
    <row r="91" spans="1:27">
      <c r="A91" s="8">
        <v>87</v>
      </c>
      <c r="B91" s="52">
        <v>1921491</v>
      </c>
      <c r="C91" s="37" t="s">
        <v>46</v>
      </c>
      <c r="D91" s="12">
        <v>2</v>
      </c>
      <c r="E91" s="37" t="s">
        <v>45</v>
      </c>
      <c r="F91" s="12">
        <f t="shared" ca="1" si="23"/>
        <v>24</v>
      </c>
      <c r="G91" s="12">
        <f t="shared" ca="1" si="24"/>
        <v>11</v>
      </c>
      <c r="H91" s="12">
        <f t="shared" ca="1" si="25"/>
        <v>24</v>
      </c>
      <c r="I91" s="12">
        <f t="shared" ca="1" si="26"/>
        <v>15</v>
      </c>
      <c r="J91" s="12">
        <f t="shared" ca="1" si="27"/>
        <v>16</v>
      </c>
      <c r="K91" s="12">
        <f t="shared" ca="1" si="28"/>
        <v>16</v>
      </c>
      <c r="L91" s="10">
        <f t="shared" ca="1" si="0"/>
        <v>106</v>
      </c>
      <c r="M91" s="10">
        <f t="shared" ca="1" si="1"/>
        <v>21.2</v>
      </c>
      <c r="N91" s="12">
        <f t="shared" ca="1" si="29"/>
        <v>15</v>
      </c>
      <c r="O91" s="12">
        <f t="shared" ca="1" si="30"/>
        <v>13</v>
      </c>
      <c r="P91" s="12">
        <f t="shared" ca="1" si="31"/>
        <v>10</v>
      </c>
      <c r="Q91" s="12">
        <f t="shared" ca="1" si="32"/>
        <v>48</v>
      </c>
      <c r="R91" s="10">
        <f t="shared" ca="1" si="22"/>
        <v>86</v>
      </c>
      <c r="S91" s="10">
        <f t="shared" ca="1" si="3"/>
        <v>34.4</v>
      </c>
      <c r="T91" s="11">
        <f t="shared" ca="1" si="33"/>
        <v>27</v>
      </c>
      <c r="U91" s="10">
        <f t="shared" ca="1" si="4"/>
        <v>27</v>
      </c>
      <c r="V91" s="12">
        <f t="shared" ca="1" si="34"/>
        <v>91.399999999999991</v>
      </c>
      <c r="W91" s="12">
        <v>8.8000000000000007</v>
      </c>
      <c r="X91" s="12">
        <f t="shared" ca="1" si="35"/>
        <v>119</v>
      </c>
      <c r="Y91" s="12">
        <f t="shared" ca="1" si="36"/>
        <v>25</v>
      </c>
      <c r="Z91" s="46">
        <f t="shared" ca="1" si="37"/>
        <v>48</v>
      </c>
      <c r="AA91" s="49">
        <f t="shared" ca="1" si="38"/>
        <v>27</v>
      </c>
    </row>
    <row r="92" spans="1:27">
      <c r="A92" s="8">
        <v>88</v>
      </c>
      <c r="B92" s="52">
        <v>1921492</v>
      </c>
      <c r="C92" s="37" t="s">
        <v>46</v>
      </c>
      <c r="D92" s="12">
        <v>2</v>
      </c>
      <c r="E92" s="25" t="s">
        <v>45</v>
      </c>
      <c r="F92" s="12">
        <f t="shared" ca="1" si="23"/>
        <v>15</v>
      </c>
      <c r="G92" s="12">
        <f t="shared" ca="1" si="24"/>
        <v>15</v>
      </c>
      <c r="H92" s="12">
        <f t="shared" ca="1" si="25"/>
        <v>24</v>
      </c>
      <c r="I92" s="12">
        <f t="shared" ca="1" si="26"/>
        <v>11</v>
      </c>
      <c r="J92" s="12">
        <f t="shared" ca="1" si="27"/>
        <v>10</v>
      </c>
      <c r="K92" s="12">
        <f t="shared" ca="1" si="28"/>
        <v>20</v>
      </c>
      <c r="L92" s="10">
        <f t="shared" ca="1" si="0"/>
        <v>95</v>
      </c>
      <c r="M92" s="10">
        <f t="shared" ca="1" si="1"/>
        <v>19</v>
      </c>
      <c r="N92" s="12">
        <f t="shared" ca="1" si="29"/>
        <v>16</v>
      </c>
      <c r="O92" s="12">
        <f t="shared" ca="1" si="30"/>
        <v>11</v>
      </c>
      <c r="P92" s="12">
        <f t="shared" ca="1" si="31"/>
        <v>15</v>
      </c>
      <c r="Q92" s="12">
        <f t="shared" ca="1" si="32"/>
        <v>34</v>
      </c>
      <c r="R92" s="10">
        <f t="shared" ca="1" si="22"/>
        <v>76</v>
      </c>
      <c r="S92" s="10">
        <f t="shared" ca="1" si="3"/>
        <v>30.4</v>
      </c>
      <c r="T92" s="11">
        <f t="shared" ca="1" si="33"/>
        <v>28</v>
      </c>
      <c r="U92" s="10">
        <f t="shared" ca="1" si="4"/>
        <v>28</v>
      </c>
      <c r="V92" s="12">
        <f t="shared" ca="1" si="34"/>
        <v>85.600000000000009</v>
      </c>
      <c r="W92" s="12">
        <v>8.2000000000000028</v>
      </c>
      <c r="X92" s="12">
        <f t="shared" ca="1" si="35"/>
        <v>111</v>
      </c>
      <c r="Y92" s="12">
        <f t="shared" ca="1" si="36"/>
        <v>26</v>
      </c>
      <c r="Z92" s="46">
        <f t="shared" ca="1" si="37"/>
        <v>34</v>
      </c>
      <c r="AA92" s="49">
        <f t="shared" ca="1" si="38"/>
        <v>28</v>
      </c>
    </row>
    <row r="93" spans="1:27">
      <c r="A93" s="8"/>
      <c r="B93" s="36"/>
      <c r="C93" s="12"/>
      <c r="D93" s="12"/>
      <c r="E93" s="12"/>
      <c r="F93" s="14"/>
      <c r="G93" s="14"/>
      <c r="H93" s="14"/>
      <c r="I93" s="14"/>
      <c r="J93" s="14"/>
      <c r="K93" s="14"/>
      <c r="L93" s="10"/>
      <c r="M93" s="10"/>
      <c r="N93" s="14"/>
      <c r="O93" s="14"/>
      <c r="P93" s="14"/>
      <c r="Q93" s="14"/>
      <c r="R93" s="10"/>
      <c r="S93" s="10"/>
      <c r="T93" s="15"/>
      <c r="U93" s="10"/>
      <c r="V93" s="10"/>
      <c r="W93" s="12"/>
      <c r="X93" s="10"/>
      <c r="Y93" s="10"/>
      <c r="Z93" s="46"/>
      <c r="AA93" s="47"/>
    </row>
    <row r="94" spans="1:27">
      <c r="A94" s="8"/>
      <c r="B94" s="36"/>
      <c r="C94" s="12"/>
      <c r="D94" s="12"/>
      <c r="E94" s="12"/>
      <c r="F94" s="14"/>
      <c r="G94" s="14"/>
      <c r="H94" s="14"/>
      <c r="I94" s="14"/>
      <c r="J94" s="14"/>
      <c r="K94" s="14"/>
      <c r="L94" s="10"/>
      <c r="M94" s="10"/>
      <c r="N94" s="14"/>
      <c r="O94" s="14"/>
      <c r="P94" s="14"/>
      <c r="Q94" s="14"/>
      <c r="R94" s="10"/>
      <c r="S94" s="10"/>
      <c r="T94" s="15"/>
      <c r="U94" s="10"/>
      <c r="V94" s="10"/>
      <c r="W94" s="12"/>
      <c r="X94" s="10"/>
      <c r="Y94" s="10"/>
      <c r="Z94" s="46"/>
      <c r="AA94" s="47"/>
    </row>
    <row r="95" spans="1:27">
      <c r="A95" s="8"/>
      <c r="B95" s="36"/>
      <c r="C95" s="12"/>
      <c r="D95" s="12"/>
      <c r="E95" s="12"/>
      <c r="F95" s="14"/>
      <c r="G95" s="14"/>
      <c r="H95" s="14"/>
      <c r="I95" s="14"/>
      <c r="J95" s="14"/>
      <c r="K95" s="14"/>
      <c r="L95" s="10"/>
      <c r="M95" s="10"/>
      <c r="N95" s="14"/>
      <c r="O95" s="14"/>
      <c r="P95" s="14"/>
      <c r="Q95" s="14"/>
      <c r="R95" s="10"/>
      <c r="S95" s="10"/>
      <c r="T95" s="15"/>
      <c r="U95" s="10"/>
      <c r="V95" s="10"/>
      <c r="W95" s="12"/>
      <c r="X95" s="10"/>
      <c r="Y95" s="10"/>
      <c r="Z95" s="46"/>
      <c r="AA95" s="47"/>
    </row>
    <row r="96" spans="1:27">
      <c r="A96" s="8"/>
      <c r="B96" s="36"/>
      <c r="C96" s="12"/>
      <c r="D96" s="12"/>
      <c r="E96" s="12"/>
      <c r="F96" s="14"/>
      <c r="G96" s="14"/>
      <c r="H96" s="14"/>
      <c r="I96" s="14"/>
      <c r="J96" s="14"/>
      <c r="K96" s="14"/>
      <c r="L96" s="10"/>
      <c r="M96" s="10"/>
      <c r="N96" s="14"/>
      <c r="O96" s="14"/>
      <c r="P96" s="14"/>
      <c r="Q96" s="14"/>
      <c r="R96" s="10"/>
      <c r="S96" s="10"/>
      <c r="T96" s="15"/>
      <c r="U96" s="10"/>
      <c r="V96" s="10"/>
      <c r="W96" s="12"/>
      <c r="X96" s="10"/>
      <c r="Y96" s="10"/>
      <c r="Z96" s="46"/>
      <c r="AA96" s="47"/>
    </row>
    <row r="97" spans="1:27">
      <c r="A97" s="8"/>
      <c r="B97" s="36"/>
      <c r="C97" s="12"/>
      <c r="D97" s="12"/>
      <c r="E97" s="12"/>
      <c r="F97" s="14"/>
      <c r="G97" s="14"/>
      <c r="H97" s="14"/>
      <c r="I97" s="14"/>
      <c r="J97" s="14"/>
      <c r="K97" s="14"/>
      <c r="L97" s="10"/>
      <c r="M97" s="10"/>
      <c r="N97" s="14"/>
      <c r="O97" s="14"/>
      <c r="P97" s="14"/>
      <c r="Q97" s="14"/>
      <c r="R97" s="10"/>
      <c r="S97" s="10"/>
      <c r="T97" s="15"/>
      <c r="U97" s="10"/>
      <c r="V97" s="10"/>
      <c r="W97" s="12"/>
      <c r="X97" s="10"/>
      <c r="Y97" s="10"/>
      <c r="Z97" s="46"/>
      <c r="AA97" s="47"/>
    </row>
    <row r="98" spans="1:27">
      <c r="A98" s="8"/>
      <c r="B98" s="36"/>
      <c r="C98" s="12"/>
      <c r="D98" s="12"/>
      <c r="E98" s="12"/>
      <c r="F98" s="14"/>
      <c r="G98" s="14"/>
      <c r="H98" s="14"/>
      <c r="I98" s="14"/>
      <c r="J98" s="14"/>
      <c r="K98" s="14"/>
      <c r="L98" s="10"/>
      <c r="M98" s="10"/>
      <c r="N98" s="14"/>
      <c r="O98" s="14"/>
      <c r="P98" s="14"/>
      <c r="Q98" s="14"/>
      <c r="R98" s="10"/>
      <c r="S98" s="10"/>
      <c r="T98" s="15"/>
      <c r="U98" s="10"/>
      <c r="V98" s="10"/>
      <c r="W98" s="12"/>
      <c r="X98" s="10"/>
      <c r="Y98" s="10"/>
      <c r="Z98" s="46"/>
      <c r="AA98" s="47"/>
    </row>
    <row r="99" spans="1:27">
      <c r="A99" s="8"/>
      <c r="B99" s="36"/>
      <c r="C99" s="12"/>
      <c r="D99" s="12"/>
      <c r="E99" s="12"/>
      <c r="F99" s="14"/>
      <c r="G99" s="14"/>
      <c r="H99" s="14"/>
      <c r="I99" s="14"/>
      <c r="J99" s="14"/>
      <c r="K99" s="14"/>
      <c r="L99" s="10"/>
      <c r="M99" s="10"/>
      <c r="N99" s="14"/>
      <c r="O99" s="14"/>
      <c r="P99" s="14"/>
      <c r="Q99" s="14"/>
      <c r="R99" s="10"/>
      <c r="S99" s="10"/>
      <c r="T99" s="15"/>
      <c r="U99" s="10"/>
      <c r="V99" s="10"/>
      <c r="W99" s="12"/>
      <c r="X99" s="10"/>
      <c r="Y99" s="10"/>
      <c r="Z99" s="46"/>
      <c r="AA99" s="47"/>
    </row>
    <row r="100" spans="1:27">
      <c r="A100" s="8"/>
      <c r="B100" s="36"/>
      <c r="C100" s="12"/>
      <c r="D100" s="12"/>
      <c r="E100" s="12"/>
      <c r="F100" s="14"/>
      <c r="G100" s="14"/>
      <c r="H100" s="14"/>
      <c r="I100" s="14"/>
      <c r="J100" s="14"/>
      <c r="K100" s="14"/>
      <c r="L100" s="10"/>
      <c r="M100" s="10"/>
      <c r="N100" s="14"/>
      <c r="O100" s="14"/>
      <c r="P100" s="14"/>
      <c r="Q100" s="14"/>
      <c r="R100" s="10"/>
      <c r="S100" s="10"/>
      <c r="T100" s="15"/>
      <c r="U100" s="10"/>
      <c r="V100" s="10"/>
      <c r="W100" s="12"/>
      <c r="X100" s="10"/>
      <c r="Y100" s="10"/>
      <c r="Z100" s="46"/>
      <c r="AA100" s="47"/>
    </row>
    <row r="101" spans="1:27">
      <c r="A101" s="8"/>
      <c r="B101" s="36"/>
      <c r="C101" s="12"/>
      <c r="D101" s="12"/>
      <c r="E101" s="12"/>
      <c r="F101" s="14"/>
      <c r="G101" s="14"/>
      <c r="H101" s="14"/>
      <c r="I101" s="14"/>
      <c r="J101" s="14"/>
      <c r="K101" s="14"/>
      <c r="L101" s="10"/>
      <c r="M101" s="10"/>
      <c r="N101" s="14"/>
      <c r="O101" s="14"/>
      <c r="P101" s="14"/>
      <c r="Q101" s="14"/>
      <c r="R101" s="10"/>
      <c r="S101" s="10"/>
      <c r="T101" s="15"/>
      <c r="U101" s="10"/>
      <c r="V101" s="10"/>
      <c r="W101" s="12"/>
      <c r="X101" s="10"/>
      <c r="Y101" s="10"/>
      <c r="Z101" s="46"/>
      <c r="AA101" s="47"/>
    </row>
    <row r="102" spans="1:27">
      <c r="A102" s="8"/>
      <c r="B102" s="36"/>
      <c r="C102" s="12"/>
      <c r="D102" s="12"/>
      <c r="E102" s="12"/>
      <c r="F102" s="15"/>
      <c r="G102" s="15"/>
      <c r="H102" s="15"/>
      <c r="I102" s="15"/>
      <c r="J102" s="15"/>
      <c r="K102" s="15"/>
      <c r="L102" s="10"/>
      <c r="M102" s="10"/>
      <c r="N102" s="15"/>
      <c r="O102" s="15"/>
      <c r="P102" s="15"/>
      <c r="Q102" s="15"/>
      <c r="R102" s="10"/>
      <c r="S102" s="10"/>
      <c r="T102" s="15"/>
      <c r="U102" s="10"/>
      <c r="V102" s="10"/>
      <c r="W102" s="12"/>
      <c r="X102" s="10"/>
      <c r="Y102" s="10"/>
      <c r="Z102" s="46"/>
      <c r="AA102" s="47"/>
    </row>
    <row r="103" spans="1:27">
      <c r="A103" s="8"/>
      <c r="B103" s="36"/>
      <c r="C103" s="12"/>
      <c r="D103" s="12"/>
      <c r="E103" s="12"/>
      <c r="F103" s="14"/>
      <c r="G103" s="14"/>
      <c r="H103" s="14"/>
      <c r="I103" s="14"/>
      <c r="J103" s="14"/>
      <c r="K103" s="14"/>
      <c r="L103" s="10"/>
      <c r="M103" s="10"/>
      <c r="N103" s="14"/>
      <c r="O103" s="14"/>
      <c r="P103" s="14"/>
      <c r="Q103" s="14"/>
      <c r="R103" s="10"/>
      <c r="S103" s="10"/>
      <c r="T103" s="15"/>
      <c r="U103" s="10"/>
      <c r="V103" s="10"/>
      <c r="W103" s="12"/>
      <c r="X103" s="10"/>
      <c r="Y103" s="10"/>
      <c r="Z103" s="46"/>
      <c r="AA103" s="47"/>
    </row>
    <row r="104" spans="1:27">
      <c r="A104" s="8"/>
      <c r="B104" s="36"/>
      <c r="C104" s="12"/>
      <c r="D104" s="12"/>
      <c r="E104" s="12"/>
      <c r="F104" s="14"/>
      <c r="G104" s="14"/>
      <c r="H104" s="14"/>
      <c r="I104" s="14"/>
      <c r="J104" s="14"/>
      <c r="K104" s="14"/>
      <c r="L104" s="10"/>
      <c r="M104" s="10"/>
      <c r="N104" s="14"/>
      <c r="O104" s="14"/>
      <c r="P104" s="14"/>
      <c r="Q104" s="14"/>
      <c r="R104" s="10"/>
      <c r="S104" s="10"/>
      <c r="T104" s="15"/>
      <c r="U104" s="10"/>
      <c r="V104" s="10"/>
      <c r="W104" s="12"/>
      <c r="X104" s="10"/>
      <c r="Y104" s="10"/>
      <c r="Z104" s="46"/>
      <c r="AA104" s="47"/>
    </row>
    <row r="105" spans="1:27">
      <c r="A105" s="8"/>
      <c r="B105" s="36"/>
      <c r="C105" s="12"/>
      <c r="D105" s="12"/>
      <c r="E105" s="12"/>
      <c r="F105" s="14"/>
      <c r="G105" s="14"/>
      <c r="H105" s="14"/>
      <c r="I105" s="14"/>
      <c r="J105" s="14"/>
      <c r="K105" s="14"/>
      <c r="L105" s="10"/>
      <c r="M105" s="10"/>
      <c r="N105" s="14"/>
      <c r="O105" s="14"/>
      <c r="P105" s="14"/>
      <c r="Q105" s="14"/>
      <c r="R105" s="10"/>
      <c r="S105" s="10"/>
      <c r="T105" s="15"/>
      <c r="U105" s="10"/>
      <c r="V105" s="10"/>
      <c r="W105" s="12"/>
      <c r="X105" s="10"/>
      <c r="Y105" s="10"/>
      <c r="Z105" s="46"/>
      <c r="AA105" s="47"/>
    </row>
    <row r="106" spans="1:27">
      <c r="A106" s="8"/>
      <c r="B106" s="36"/>
      <c r="C106" s="12"/>
      <c r="D106" s="12"/>
      <c r="E106" s="12"/>
      <c r="F106" s="14"/>
      <c r="G106" s="14"/>
      <c r="H106" s="14"/>
      <c r="I106" s="14"/>
      <c r="J106" s="14"/>
      <c r="K106" s="14"/>
      <c r="L106" s="10"/>
      <c r="M106" s="10"/>
      <c r="N106" s="14"/>
      <c r="O106" s="14"/>
      <c r="P106" s="14"/>
      <c r="Q106" s="14"/>
      <c r="R106" s="10"/>
      <c r="S106" s="10"/>
      <c r="T106" s="15"/>
      <c r="U106" s="10"/>
      <c r="V106" s="10"/>
      <c r="W106" s="12"/>
      <c r="X106" s="10"/>
      <c r="Y106" s="10"/>
      <c r="Z106" s="46"/>
      <c r="AA106" s="47"/>
    </row>
    <row r="107" spans="1:27">
      <c r="A107" s="8"/>
      <c r="B107" s="36"/>
      <c r="C107" s="12"/>
      <c r="D107" s="12"/>
      <c r="E107" s="12"/>
      <c r="F107" s="14"/>
      <c r="G107" s="14"/>
      <c r="H107" s="14"/>
      <c r="I107" s="14"/>
      <c r="J107" s="14"/>
      <c r="K107" s="14"/>
      <c r="L107" s="10"/>
      <c r="M107" s="10"/>
      <c r="N107" s="14"/>
      <c r="O107" s="14"/>
      <c r="P107" s="14"/>
      <c r="Q107" s="14"/>
      <c r="R107" s="10"/>
      <c r="S107" s="10"/>
      <c r="T107" s="15"/>
      <c r="U107" s="10"/>
      <c r="V107" s="10"/>
      <c r="W107" s="12"/>
      <c r="X107" s="10"/>
      <c r="Y107" s="10"/>
      <c r="Z107" s="46"/>
      <c r="AA107" s="47"/>
    </row>
    <row r="108" spans="1:27">
      <c r="A108" s="16"/>
      <c r="B108" s="17"/>
      <c r="C108" s="18"/>
      <c r="D108" s="18"/>
      <c r="E108" s="18"/>
      <c r="U108" s="18"/>
      <c r="V108" s="18"/>
      <c r="W108" s="18"/>
      <c r="X108" s="18"/>
      <c r="Y108" s="18"/>
      <c r="Z108" s="39"/>
    </row>
    <row r="109" spans="1:27">
      <c r="A109" s="16"/>
      <c r="B109" s="17"/>
      <c r="C109" s="18"/>
      <c r="D109" s="18"/>
      <c r="E109" s="18"/>
      <c r="V109" s="18"/>
      <c r="W109" s="18"/>
      <c r="X109" s="18"/>
      <c r="Y109" s="18"/>
      <c r="Z109" s="39"/>
    </row>
    <row r="110" spans="1:27">
      <c r="A110" s="16"/>
      <c r="B110" s="17"/>
      <c r="C110" s="18"/>
      <c r="D110" s="18"/>
      <c r="E110" s="18"/>
      <c r="V110" s="18"/>
      <c r="W110" s="18"/>
      <c r="X110" s="18"/>
      <c r="Y110" s="18"/>
      <c r="Z110" s="39"/>
    </row>
    <row r="111" spans="1:27">
      <c r="A111" s="16"/>
      <c r="B111" s="17"/>
      <c r="C111" s="18"/>
      <c r="D111" s="18"/>
      <c r="E111" s="18"/>
      <c r="V111" s="18"/>
      <c r="W111" s="18"/>
      <c r="X111" s="18"/>
      <c r="Y111" s="18"/>
      <c r="Z111" s="39"/>
    </row>
    <row r="112" spans="1:27">
      <c r="A112" s="16"/>
      <c r="B112" s="17"/>
      <c r="C112" s="18"/>
      <c r="D112" s="18"/>
      <c r="E112" s="18"/>
      <c r="V112" s="18"/>
      <c r="W112" s="18"/>
      <c r="X112" s="18"/>
      <c r="Y112" s="18"/>
      <c r="Z112" s="39"/>
    </row>
    <row r="113" spans="1:26">
      <c r="A113" s="16"/>
      <c r="B113" s="17"/>
      <c r="C113" s="18"/>
      <c r="D113" s="18"/>
      <c r="E113" s="18"/>
      <c r="V113" s="18"/>
      <c r="W113" s="18"/>
      <c r="X113" s="18"/>
      <c r="Y113" s="18"/>
      <c r="Z113" s="39"/>
    </row>
    <row r="114" spans="1:26">
      <c r="A114" s="16"/>
      <c r="B114" s="17"/>
      <c r="C114" s="18"/>
      <c r="D114" s="18"/>
      <c r="E114" s="18"/>
      <c r="V114" s="18"/>
      <c r="W114" s="18"/>
      <c r="X114" s="18"/>
      <c r="Y114" s="18"/>
      <c r="Z114" s="39"/>
    </row>
    <row r="115" spans="1:26">
      <c r="A115" s="16"/>
      <c r="B115" s="17"/>
      <c r="C115" s="18"/>
      <c r="D115" s="18"/>
      <c r="E115" s="18"/>
      <c r="V115" s="18"/>
      <c r="W115" s="18"/>
      <c r="X115" s="18"/>
      <c r="Y115" s="18"/>
      <c r="Z115" s="39"/>
    </row>
    <row r="116" spans="1:26">
      <c r="A116" s="16"/>
      <c r="B116" s="17"/>
      <c r="C116" s="18"/>
      <c r="D116" s="18"/>
      <c r="E116" s="18"/>
      <c r="V116" s="18"/>
      <c r="W116" s="18"/>
      <c r="X116" s="18"/>
      <c r="Y116" s="18"/>
      <c r="Z116" s="39"/>
    </row>
    <row r="117" spans="1:26">
      <c r="A117" s="16"/>
      <c r="B117" s="17"/>
      <c r="C117" s="18"/>
      <c r="D117" s="18"/>
      <c r="E117" s="18"/>
      <c r="V117" s="18"/>
      <c r="W117" s="18"/>
      <c r="X117" s="18"/>
      <c r="Y117" s="18"/>
      <c r="Z117" s="39"/>
    </row>
    <row r="118" spans="1:26">
      <c r="A118" s="16"/>
      <c r="B118" s="17"/>
      <c r="C118" s="18"/>
      <c r="D118" s="18"/>
      <c r="E118" s="18"/>
      <c r="V118" s="18"/>
      <c r="W118" s="18"/>
      <c r="X118" s="18"/>
      <c r="Y118" s="18"/>
      <c r="Z118" s="39"/>
    </row>
    <row r="119" spans="1:26">
      <c r="A119" s="16"/>
      <c r="B119" s="17"/>
      <c r="C119" s="18"/>
      <c r="D119" s="18"/>
      <c r="E119" s="18"/>
      <c r="V119" s="18"/>
      <c r="W119" s="18"/>
      <c r="X119" s="18"/>
      <c r="Y119" s="18"/>
      <c r="Z119" s="39"/>
    </row>
    <row r="120" spans="1:26">
      <c r="A120" s="16"/>
      <c r="B120" s="17"/>
      <c r="C120" s="18"/>
      <c r="D120" s="18"/>
      <c r="E120" s="18"/>
      <c r="V120" s="18"/>
      <c r="W120" s="18"/>
      <c r="X120" s="18"/>
      <c r="Y120" s="18"/>
      <c r="Z120" s="39"/>
    </row>
    <row r="121" spans="1:26">
      <c r="A121" s="16"/>
      <c r="B121" s="17"/>
      <c r="C121" s="18"/>
      <c r="D121" s="18"/>
      <c r="E121" s="18"/>
      <c r="V121" s="18"/>
      <c r="W121" s="18"/>
      <c r="X121" s="18"/>
      <c r="Y121" s="18"/>
      <c r="Z121" s="39"/>
    </row>
    <row r="122" spans="1:26">
      <c r="A122" s="16"/>
      <c r="B122" s="17"/>
      <c r="C122" s="18"/>
      <c r="D122" s="18"/>
      <c r="E122" s="18"/>
      <c r="V122" s="18"/>
      <c r="W122" s="18"/>
      <c r="X122" s="18"/>
      <c r="Y122" s="18"/>
      <c r="Z122" s="39"/>
    </row>
    <row r="123" spans="1:26">
      <c r="A123" s="16"/>
      <c r="B123" s="17"/>
      <c r="C123" s="18"/>
      <c r="D123" s="18"/>
      <c r="E123" s="18"/>
      <c r="V123" s="18"/>
      <c r="W123" s="18"/>
      <c r="X123" s="18"/>
      <c r="Y123" s="18"/>
      <c r="Z123" s="39"/>
    </row>
    <row r="124" spans="1:26">
      <c r="A124" s="16"/>
      <c r="B124" s="17"/>
      <c r="C124" s="18"/>
      <c r="D124" s="18"/>
      <c r="E124" s="18"/>
      <c r="V124" s="18"/>
      <c r="W124" s="18"/>
      <c r="X124" s="18"/>
      <c r="Y124" s="18"/>
      <c r="Z124" s="39"/>
    </row>
    <row r="125" spans="1:26">
      <c r="A125" s="16"/>
      <c r="B125" s="17"/>
      <c r="C125" s="18"/>
      <c r="D125" s="18"/>
      <c r="E125" s="18"/>
      <c r="V125" s="18"/>
      <c r="W125" s="18"/>
      <c r="X125" s="18"/>
      <c r="Y125" s="18"/>
      <c r="Z125" s="39"/>
    </row>
    <row r="126" spans="1:26">
      <c r="A126" s="16"/>
      <c r="B126" s="17"/>
      <c r="C126" s="18"/>
      <c r="D126" s="18"/>
      <c r="E126" s="18"/>
      <c r="V126" s="18"/>
      <c r="W126" s="18"/>
      <c r="X126" s="18"/>
      <c r="Y126" s="18"/>
      <c r="Z126" s="39"/>
    </row>
    <row r="127" spans="1:26">
      <c r="A127" s="16"/>
      <c r="B127" s="17"/>
      <c r="C127" s="18"/>
      <c r="D127" s="18"/>
      <c r="E127" s="18"/>
      <c r="V127" s="18"/>
      <c r="W127" s="18"/>
      <c r="X127" s="18"/>
      <c r="Y127" s="18"/>
      <c r="Z127" s="39"/>
    </row>
    <row r="128" spans="1:26">
      <c r="A128" s="16"/>
      <c r="B128" s="17"/>
      <c r="C128" s="18"/>
      <c r="D128" s="18"/>
      <c r="E128" s="18"/>
      <c r="V128" s="18"/>
      <c r="W128" s="18"/>
      <c r="X128" s="18"/>
      <c r="Y128" s="18"/>
      <c r="Z128" s="39"/>
    </row>
    <row r="129" spans="1:26">
      <c r="A129" s="16"/>
      <c r="B129" s="17"/>
      <c r="C129" s="18"/>
      <c r="D129" s="18"/>
      <c r="E129" s="18"/>
      <c r="V129" s="18"/>
      <c r="W129" s="18"/>
      <c r="X129" s="18"/>
      <c r="Y129" s="18"/>
      <c r="Z129" s="39"/>
    </row>
    <row r="130" spans="1:26">
      <c r="A130" s="16"/>
      <c r="B130" s="17"/>
      <c r="C130" s="18"/>
      <c r="D130" s="18"/>
      <c r="E130" s="18"/>
      <c r="V130" s="18"/>
      <c r="W130" s="18"/>
      <c r="X130" s="18"/>
      <c r="Y130" s="18"/>
      <c r="Z130" s="39"/>
    </row>
    <row r="131" spans="1:26">
      <c r="A131" s="16"/>
      <c r="B131" s="17"/>
      <c r="C131" s="18"/>
      <c r="D131" s="18"/>
      <c r="E131" s="18"/>
      <c r="V131" s="18"/>
      <c r="W131" s="18"/>
      <c r="X131" s="18"/>
      <c r="Y131" s="18"/>
      <c r="Z131" s="39"/>
    </row>
    <row r="132" spans="1:26">
      <c r="A132" s="16"/>
      <c r="B132" s="17"/>
      <c r="C132" s="18"/>
      <c r="D132" s="18"/>
      <c r="E132" s="18"/>
      <c r="V132" s="18"/>
      <c r="W132" s="18"/>
      <c r="X132" s="18"/>
      <c r="Y132" s="18"/>
      <c r="Z132" s="39"/>
    </row>
    <row r="133" spans="1:26">
      <c r="A133" s="16"/>
      <c r="B133" s="17"/>
      <c r="C133" s="18"/>
      <c r="D133" s="18"/>
      <c r="E133" s="18"/>
      <c r="V133" s="18"/>
      <c r="W133" s="18"/>
      <c r="X133" s="18"/>
      <c r="Y133" s="18"/>
      <c r="Z133" s="39"/>
    </row>
    <row r="134" spans="1:26">
      <c r="A134" s="16"/>
      <c r="B134" s="17"/>
      <c r="C134" s="18"/>
      <c r="D134" s="18"/>
      <c r="E134" s="18"/>
      <c r="V134" s="18"/>
      <c r="W134" s="18"/>
      <c r="X134" s="18"/>
      <c r="Y134" s="18"/>
      <c r="Z134" s="39"/>
    </row>
    <row r="135" spans="1:26">
      <c r="A135" s="16"/>
      <c r="B135" s="17"/>
      <c r="C135" s="18"/>
      <c r="D135" s="18"/>
      <c r="E135" s="18"/>
      <c r="V135" s="18"/>
      <c r="W135" s="18"/>
      <c r="X135" s="18"/>
      <c r="Y135" s="18"/>
      <c r="Z135" s="39"/>
    </row>
    <row r="136" spans="1:26">
      <c r="A136" s="16"/>
      <c r="B136" s="17"/>
      <c r="C136" s="18"/>
      <c r="D136" s="18"/>
      <c r="E136" s="18"/>
      <c r="V136" s="18"/>
      <c r="W136" s="18"/>
      <c r="X136" s="18"/>
      <c r="Y136" s="18"/>
      <c r="Z136" s="39"/>
    </row>
    <row r="137" spans="1:26">
      <c r="A137" s="16"/>
      <c r="B137" s="17"/>
      <c r="C137" s="18"/>
      <c r="D137" s="18"/>
      <c r="E137" s="18"/>
      <c r="V137" s="18"/>
      <c r="W137" s="18"/>
      <c r="X137" s="18"/>
      <c r="Y137" s="18"/>
      <c r="Z137" s="39"/>
    </row>
    <row r="138" spans="1:26">
      <c r="A138" s="16"/>
      <c r="B138" s="17"/>
      <c r="C138" s="18"/>
      <c r="D138" s="18"/>
      <c r="E138" s="18"/>
      <c r="V138" s="18"/>
      <c r="W138" s="18"/>
      <c r="X138" s="18"/>
      <c r="Y138" s="18"/>
      <c r="Z138" s="39"/>
    </row>
    <row r="139" spans="1:26">
      <c r="A139" s="16"/>
      <c r="B139" s="17"/>
      <c r="C139" s="18"/>
      <c r="D139" s="18"/>
      <c r="E139" s="18"/>
      <c r="V139" s="18"/>
      <c r="W139" s="18"/>
      <c r="X139" s="18"/>
      <c r="Y139" s="18"/>
      <c r="Z139" s="39"/>
    </row>
    <row r="140" spans="1:26">
      <c r="A140" s="16"/>
      <c r="B140" s="17"/>
      <c r="C140" s="18"/>
      <c r="D140" s="18"/>
      <c r="E140" s="18"/>
      <c r="V140" s="18"/>
      <c r="W140" s="18"/>
      <c r="X140" s="18"/>
      <c r="Y140" s="18"/>
      <c r="Z140" s="39"/>
    </row>
    <row r="141" spans="1:26">
      <c r="A141" s="16"/>
      <c r="B141" s="17"/>
      <c r="C141" s="18"/>
      <c r="D141" s="18"/>
      <c r="E141" s="18"/>
      <c r="V141" s="18"/>
      <c r="W141" s="18"/>
      <c r="X141" s="18"/>
      <c r="Y141" s="18"/>
      <c r="Z141" s="39"/>
    </row>
    <row r="142" spans="1:26">
      <c r="A142" s="16"/>
      <c r="B142" s="17"/>
      <c r="C142" s="18"/>
      <c r="D142" s="18"/>
      <c r="E142" s="18"/>
      <c r="V142" s="18"/>
      <c r="W142" s="18"/>
      <c r="X142" s="18"/>
      <c r="Y142" s="18"/>
      <c r="Z142" s="39"/>
    </row>
    <row r="143" spans="1:26">
      <c r="A143" s="16"/>
      <c r="B143" s="17"/>
      <c r="C143" s="18"/>
      <c r="D143" s="18"/>
      <c r="E143" s="18"/>
      <c r="V143" s="18"/>
      <c r="W143" s="18"/>
      <c r="X143" s="18"/>
      <c r="Y143" s="18"/>
      <c r="Z143" s="39"/>
    </row>
    <row r="144" spans="1:26">
      <c r="A144" s="16"/>
      <c r="B144" s="17"/>
      <c r="C144" s="18"/>
      <c r="D144" s="18"/>
      <c r="E144" s="18"/>
      <c r="V144" s="18"/>
      <c r="W144" s="18"/>
      <c r="X144" s="18"/>
      <c r="Y144" s="18"/>
      <c r="Z144" s="39"/>
    </row>
    <row r="145" spans="1:26">
      <c r="A145" s="16"/>
      <c r="B145" s="17"/>
      <c r="C145" s="18"/>
      <c r="D145" s="18"/>
      <c r="E145" s="18"/>
      <c r="V145" s="18"/>
      <c r="W145" s="18"/>
      <c r="X145" s="18"/>
      <c r="Y145" s="18"/>
      <c r="Z145" s="39"/>
    </row>
    <row r="146" spans="1:26">
      <c r="A146" s="16"/>
      <c r="B146" s="17"/>
      <c r="C146" s="18"/>
      <c r="D146" s="18"/>
      <c r="E146" s="18"/>
      <c r="V146" s="18"/>
      <c r="W146" s="18"/>
      <c r="X146" s="18"/>
      <c r="Y146" s="18"/>
      <c r="Z146" s="39"/>
    </row>
    <row r="147" spans="1:26">
      <c r="A147" s="16"/>
      <c r="B147" s="17"/>
      <c r="C147" s="18"/>
      <c r="D147" s="18"/>
      <c r="E147" s="18"/>
      <c r="V147" s="18"/>
      <c r="W147" s="18"/>
      <c r="X147" s="18"/>
      <c r="Y147" s="18"/>
      <c r="Z147" s="39"/>
    </row>
    <row r="148" spans="1:26">
      <c r="A148" s="16"/>
      <c r="B148" s="17"/>
      <c r="C148" s="18"/>
      <c r="D148" s="18"/>
      <c r="E148" s="18"/>
      <c r="V148" s="18"/>
      <c r="W148" s="18"/>
      <c r="X148" s="18"/>
      <c r="Y148" s="18"/>
      <c r="Z148" s="39"/>
    </row>
    <row r="149" spans="1:26">
      <c r="A149" s="16"/>
      <c r="B149" s="17"/>
      <c r="C149" s="18"/>
      <c r="D149" s="18"/>
      <c r="E149" s="18"/>
      <c r="V149" s="18"/>
      <c r="W149" s="18"/>
      <c r="X149" s="18"/>
      <c r="Y149" s="18"/>
      <c r="Z149" s="39"/>
    </row>
    <row r="150" spans="1:26">
      <c r="A150" s="16"/>
      <c r="B150" s="17"/>
      <c r="C150" s="18"/>
      <c r="D150" s="18"/>
      <c r="E150" s="18"/>
      <c r="V150" s="18"/>
      <c r="W150" s="18"/>
      <c r="X150" s="18"/>
      <c r="Y150" s="18"/>
      <c r="Z150" s="39"/>
    </row>
    <row r="151" spans="1:26">
      <c r="A151" s="16"/>
      <c r="B151" s="17"/>
      <c r="C151" s="18"/>
      <c r="D151" s="18"/>
      <c r="E151" s="18"/>
      <c r="V151" s="18"/>
      <c r="W151" s="18"/>
      <c r="X151" s="18"/>
      <c r="Y151" s="18"/>
      <c r="Z151" s="39"/>
    </row>
    <row r="152" spans="1:26">
      <c r="A152" s="16"/>
      <c r="B152" s="17"/>
      <c r="C152" s="18"/>
      <c r="D152" s="18"/>
      <c r="E152" s="18"/>
      <c r="V152" s="18"/>
      <c r="W152" s="18"/>
      <c r="X152" s="18"/>
      <c r="Y152" s="18"/>
      <c r="Z152" s="39"/>
    </row>
    <row r="153" spans="1:26">
      <c r="A153" s="16"/>
      <c r="B153" s="17"/>
      <c r="C153" s="18"/>
      <c r="D153" s="18"/>
      <c r="E153" s="18"/>
      <c r="V153" s="18"/>
      <c r="W153" s="18"/>
      <c r="X153" s="18"/>
      <c r="Y153" s="18"/>
      <c r="Z153" s="39"/>
    </row>
    <row r="154" spans="1:26">
      <c r="A154" s="16"/>
      <c r="B154" s="17"/>
      <c r="C154" s="18"/>
      <c r="D154" s="18"/>
      <c r="E154" s="18"/>
      <c r="V154" s="18"/>
      <c r="W154" s="18"/>
      <c r="X154" s="18"/>
      <c r="Y154" s="18"/>
      <c r="Z154" s="39"/>
    </row>
    <row r="155" spans="1:26">
      <c r="A155" s="16"/>
      <c r="B155" s="17"/>
      <c r="C155" s="18"/>
      <c r="D155" s="18"/>
      <c r="E155" s="18"/>
      <c r="V155" s="18"/>
      <c r="W155" s="18"/>
      <c r="X155" s="18"/>
      <c r="Y155" s="18"/>
      <c r="Z155" s="39"/>
    </row>
    <row r="156" spans="1:26">
      <c r="A156" s="16"/>
      <c r="B156" s="17"/>
      <c r="C156" s="18"/>
      <c r="D156" s="18"/>
      <c r="E156" s="18"/>
      <c r="V156" s="18"/>
      <c r="W156" s="18"/>
      <c r="X156" s="18"/>
      <c r="Y156" s="18"/>
      <c r="Z156" s="39"/>
    </row>
    <row r="157" spans="1:26">
      <c r="A157" s="16"/>
      <c r="B157" s="17"/>
      <c r="C157" s="18"/>
      <c r="D157" s="18"/>
      <c r="E157" s="18"/>
      <c r="V157" s="18"/>
      <c r="W157" s="18"/>
      <c r="X157" s="18"/>
      <c r="Y157" s="18"/>
      <c r="Z157" s="39"/>
    </row>
    <row r="158" spans="1:26">
      <c r="A158" s="16"/>
      <c r="B158" s="17"/>
      <c r="C158" s="18"/>
      <c r="D158" s="18"/>
      <c r="E158" s="18"/>
      <c r="V158" s="18"/>
      <c r="W158" s="18"/>
      <c r="X158" s="18"/>
      <c r="Y158" s="18"/>
      <c r="Z158" s="39"/>
    </row>
    <row r="159" spans="1:26">
      <c r="A159" s="16"/>
      <c r="B159" s="17"/>
      <c r="C159" s="18"/>
      <c r="D159" s="18"/>
      <c r="E159" s="18"/>
      <c r="V159" s="18"/>
      <c r="W159" s="18"/>
      <c r="X159" s="18"/>
      <c r="Y159" s="18"/>
      <c r="Z159" s="39"/>
    </row>
    <row r="160" spans="1:26">
      <c r="A160" s="16"/>
      <c r="B160" s="17"/>
      <c r="C160" s="18"/>
      <c r="D160" s="18"/>
      <c r="E160" s="18"/>
      <c r="V160" s="18"/>
      <c r="W160" s="18"/>
      <c r="X160" s="18"/>
      <c r="Y160" s="18"/>
      <c r="Z160" s="39"/>
    </row>
    <row r="161" spans="1:26">
      <c r="A161" s="16"/>
      <c r="B161" s="17"/>
      <c r="C161" s="18"/>
      <c r="D161" s="18"/>
      <c r="E161" s="18"/>
      <c r="V161" s="18"/>
      <c r="W161" s="18"/>
      <c r="X161" s="18"/>
      <c r="Y161" s="18"/>
      <c r="Z161" s="39"/>
    </row>
    <row r="162" spans="1:26">
      <c r="A162" s="16"/>
      <c r="B162" s="17"/>
      <c r="C162" s="18"/>
      <c r="D162" s="18"/>
      <c r="E162" s="18"/>
      <c r="V162" s="18"/>
      <c r="W162" s="18"/>
      <c r="X162" s="18"/>
      <c r="Y162" s="18"/>
      <c r="Z162" s="39"/>
    </row>
    <row r="163" spans="1:26">
      <c r="A163" s="16"/>
      <c r="B163" s="17"/>
      <c r="C163" s="18"/>
      <c r="D163" s="18"/>
      <c r="E163" s="18"/>
      <c r="V163" s="18"/>
      <c r="W163" s="18"/>
      <c r="X163" s="18"/>
      <c r="Y163" s="18"/>
      <c r="Z163" s="39"/>
    </row>
    <row r="164" spans="1:26">
      <c r="A164" s="16"/>
      <c r="B164" s="17"/>
      <c r="C164" s="18"/>
      <c r="D164" s="18"/>
      <c r="E164" s="18"/>
      <c r="V164" s="18"/>
      <c r="W164" s="18"/>
      <c r="X164" s="18"/>
      <c r="Y164" s="18"/>
      <c r="Z164" s="39"/>
    </row>
    <row r="165" spans="1:26">
      <c r="A165" s="16"/>
      <c r="B165" s="17"/>
      <c r="C165" s="18"/>
      <c r="D165" s="18"/>
      <c r="E165" s="18"/>
      <c r="V165" s="18"/>
      <c r="W165" s="18"/>
      <c r="X165" s="18"/>
      <c r="Y165" s="18"/>
      <c r="Z165" s="39"/>
    </row>
    <row r="166" spans="1:26">
      <c r="A166" s="16"/>
      <c r="B166" s="17"/>
      <c r="C166" s="18"/>
      <c r="D166" s="18"/>
      <c r="E166" s="18"/>
      <c r="V166" s="18"/>
      <c r="W166" s="18"/>
      <c r="X166" s="18"/>
      <c r="Y166" s="18"/>
      <c r="Z166" s="39"/>
    </row>
    <row r="167" spans="1:26">
      <c r="A167" s="16"/>
      <c r="B167" s="17"/>
      <c r="C167" s="18"/>
      <c r="D167" s="18"/>
      <c r="E167" s="18"/>
      <c r="V167" s="18"/>
      <c r="W167" s="18"/>
      <c r="X167" s="18"/>
      <c r="Y167" s="18"/>
      <c r="Z167" s="39"/>
    </row>
    <row r="168" spans="1:26">
      <c r="A168" s="16"/>
      <c r="B168" s="17"/>
      <c r="C168" s="18"/>
      <c r="D168" s="18"/>
      <c r="E168" s="18"/>
      <c r="V168" s="18"/>
      <c r="W168" s="18"/>
      <c r="X168" s="18"/>
      <c r="Y168" s="18"/>
      <c r="Z168" s="39"/>
    </row>
    <row r="169" spans="1:26">
      <c r="A169" s="16"/>
      <c r="B169" s="17"/>
      <c r="C169" s="18"/>
      <c r="D169" s="18"/>
      <c r="E169" s="18"/>
      <c r="V169" s="18"/>
      <c r="W169" s="18"/>
      <c r="X169" s="18"/>
      <c r="Y169" s="18"/>
      <c r="Z169" s="39"/>
    </row>
    <row r="170" spans="1:26">
      <c r="A170" s="16"/>
      <c r="B170" s="17"/>
      <c r="C170" s="18"/>
      <c r="D170" s="18"/>
      <c r="E170" s="18"/>
      <c r="V170" s="18"/>
      <c r="W170" s="18"/>
      <c r="X170" s="18"/>
      <c r="Y170" s="18"/>
      <c r="Z170" s="39"/>
    </row>
    <row r="171" spans="1:26">
      <c r="A171" s="16"/>
      <c r="B171" s="17"/>
      <c r="C171" s="18"/>
      <c r="D171" s="18"/>
      <c r="E171" s="18"/>
      <c r="V171" s="18"/>
      <c r="W171" s="18"/>
      <c r="X171" s="18"/>
      <c r="Y171" s="18"/>
      <c r="Z171" s="39"/>
    </row>
    <row r="172" spans="1:26">
      <c r="A172" s="16"/>
      <c r="B172" s="17"/>
      <c r="C172" s="18"/>
      <c r="D172" s="18"/>
      <c r="E172" s="18"/>
      <c r="V172" s="18"/>
      <c r="W172" s="18"/>
      <c r="X172" s="18"/>
      <c r="Y172" s="18"/>
      <c r="Z172" s="39"/>
    </row>
    <row r="173" spans="1:26">
      <c r="A173" s="16"/>
      <c r="B173" s="17"/>
      <c r="C173" s="18"/>
      <c r="D173" s="18"/>
      <c r="E173" s="18"/>
      <c r="V173" s="18"/>
      <c r="W173" s="18"/>
      <c r="X173" s="18"/>
      <c r="Y173" s="18"/>
      <c r="Z173" s="39"/>
    </row>
    <row r="174" spans="1:26">
      <c r="A174" s="16"/>
      <c r="B174" s="17"/>
      <c r="C174" s="18"/>
      <c r="D174" s="18"/>
      <c r="E174" s="18"/>
      <c r="V174" s="18"/>
      <c r="W174" s="18"/>
      <c r="X174" s="18"/>
      <c r="Y174" s="18"/>
      <c r="Z174" s="39"/>
    </row>
    <row r="175" spans="1:26">
      <c r="A175" s="16"/>
      <c r="B175" s="17"/>
      <c r="C175" s="18"/>
      <c r="D175" s="18"/>
      <c r="E175" s="18"/>
      <c r="V175" s="18"/>
      <c r="W175" s="18"/>
      <c r="X175" s="18"/>
      <c r="Y175" s="18"/>
      <c r="Z175" s="39"/>
    </row>
    <row r="176" spans="1:26">
      <c r="A176" s="16"/>
      <c r="B176" s="17"/>
      <c r="C176" s="18"/>
      <c r="D176" s="18"/>
      <c r="E176" s="18"/>
      <c r="V176" s="18"/>
      <c r="W176" s="18"/>
      <c r="X176" s="18"/>
      <c r="Y176" s="18"/>
      <c r="Z176" s="39"/>
    </row>
    <row r="177" spans="1:26">
      <c r="A177" s="16"/>
      <c r="B177" s="17"/>
      <c r="C177" s="18"/>
      <c r="D177" s="18"/>
      <c r="E177" s="18"/>
      <c r="V177" s="18"/>
      <c r="W177" s="18"/>
      <c r="X177" s="18"/>
      <c r="Y177" s="18"/>
      <c r="Z177" s="39"/>
    </row>
    <row r="178" spans="1:26">
      <c r="A178" s="16"/>
      <c r="B178" s="17"/>
      <c r="C178" s="18"/>
      <c r="D178" s="18"/>
      <c r="E178" s="18"/>
      <c r="V178" s="18"/>
      <c r="W178" s="18"/>
      <c r="X178" s="18"/>
      <c r="Y178" s="18"/>
      <c r="Z178" s="39"/>
    </row>
    <row r="179" spans="1:26">
      <c r="A179" s="16"/>
      <c r="B179" s="17"/>
      <c r="C179" s="18"/>
      <c r="D179" s="18"/>
      <c r="E179" s="18"/>
      <c r="V179" s="18"/>
      <c r="W179" s="18"/>
      <c r="X179" s="18"/>
      <c r="Y179" s="18"/>
      <c r="Z179" s="39"/>
    </row>
    <row r="180" spans="1:26">
      <c r="A180" s="16"/>
      <c r="B180" s="17"/>
      <c r="C180" s="18"/>
      <c r="D180" s="18"/>
      <c r="E180" s="18"/>
      <c r="V180" s="18"/>
      <c r="W180" s="18"/>
      <c r="X180" s="18"/>
      <c r="Y180" s="18"/>
      <c r="Z180" s="39"/>
    </row>
    <row r="181" spans="1:26">
      <c r="A181" s="16"/>
      <c r="B181" s="17"/>
      <c r="C181" s="18"/>
      <c r="D181" s="18"/>
      <c r="E181" s="18"/>
      <c r="V181" s="18"/>
      <c r="W181" s="18"/>
      <c r="X181" s="18"/>
      <c r="Y181" s="18"/>
      <c r="Z181" s="39"/>
    </row>
    <row r="182" spans="1:26">
      <c r="A182" s="16"/>
      <c r="B182" s="17"/>
      <c r="C182" s="18"/>
      <c r="D182" s="18"/>
      <c r="E182" s="18"/>
      <c r="V182" s="18"/>
      <c r="W182" s="18"/>
      <c r="X182" s="18"/>
      <c r="Y182" s="18"/>
      <c r="Z182" s="39"/>
    </row>
    <row r="183" spans="1:26">
      <c r="A183" s="16"/>
      <c r="B183" s="17"/>
      <c r="C183" s="18"/>
      <c r="D183" s="18"/>
      <c r="E183" s="18"/>
      <c r="V183" s="18"/>
      <c r="W183" s="18"/>
      <c r="X183" s="18"/>
      <c r="Y183" s="18"/>
      <c r="Z183" s="39"/>
    </row>
    <row r="184" spans="1:26">
      <c r="A184" s="16"/>
      <c r="B184" s="17"/>
      <c r="C184" s="18"/>
      <c r="D184" s="18"/>
      <c r="E184" s="18"/>
      <c r="V184" s="18"/>
      <c r="W184" s="18"/>
      <c r="X184" s="18"/>
      <c r="Y184" s="18"/>
      <c r="Z184" s="39"/>
    </row>
    <row r="185" spans="1:26">
      <c r="A185" s="16"/>
      <c r="B185" s="17"/>
      <c r="C185" s="18"/>
      <c r="D185" s="18"/>
      <c r="E185" s="18"/>
      <c r="V185" s="18"/>
      <c r="W185" s="18"/>
      <c r="X185" s="18"/>
      <c r="Y185" s="18"/>
      <c r="Z185" s="39"/>
    </row>
    <row r="186" spans="1:26">
      <c r="A186" s="16"/>
      <c r="B186" s="17"/>
      <c r="C186" s="18"/>
      <c r="D186" s="18"/>
      <c r="E186" s="18"/>
      <c r="V186" s="18"/>
      <c r="W186" s="18"/>
      <c r="X186" s="18"/>
      <c r="Y186" s="18"/>
      <c r="Z186" s="39"/>
    </row>
    <row r="187" spans="1:26">
      <c r="A187" s="16"/>
      <c r="B187" s="17"/>
      <c r="C187" s="18"/>
      <c r="D187" s="18"/>
      <c r="E187" s="18"/>
      <c r="V187" s="18"/>
      <c r="W187" s="18"/>
      <c r="X187" s="18"/>
      <c r="Y187" s="18"/>
      <c r="Z187" s="39"/>
    </row>
    <row r="188" spans="1:26">
      <c r="A188" s="16"/>
      <c r="B188" s="17"/>
      <c r="C188" s="18"/>
      <c r="D188" s="18"/>
      <c r="E188" s="18"/>
      <c r="V188" s="18"/>
      <c r="W188" s="18"/>
      <c r="X188" s="18"/>
      <c r="Y188" s="18"/>
      <c r="Z188" s="39"/>
    </row>
    <row r="189" spans="1:26">
      <c r="A189" s="16"/>
      <c r="B189" s="17"/>
      <c r="C189" s="18"/>
      <c r="D189" s="18"/>
      <c r="E189" s="18"/>
      <c r="V189" s="18"/>
      <c r="W189" s="18"/>
      <c r="X189" s="18"/>
      <c r="Y189" s="18"/>
      <c r="Z189" s="39"/>
    </row>
    <row r="190" spans="1:26">
      <c r="A190" s="16"/>
      <c r="B190" s="17"/>
      <c r="C190" s="18"/>
      <c r="D190" s="18"/>
      <c r="E190" s="18"/>
      <c r="V190" s="18"/>
      <c r="W190" s="18"/>
      <c r="X190" s="18"/>
      <c r="Y190" s="18"/>
      <c r="Z190" s="39"/>
    </row>
    <row r="191" spans="1:26">
      <c r="A191" s="16"/>
      <c r="B191" s="17"/>
      <c r="C191" s="18"/>
      <c r="D191" s="18"/>
      <c r="E191" s="18"/>
      <c r="V191" s="18"/>
      <c r="W191" s="18"/>
      <c r="X191" s="18"/>
      <c r="Y191" s="18"/>
      <c r="Z191" s="39"/>
    </row>
    <row r="192" spans="1:26">
      <c r="A192" s="16"/>
      <c r="B192" s="17"/>
      <c r="C192" s="18"/>
      <c r="D192" s="18"/>
      <c r="E192" s="18"/>
      <c r="V192" s="18"/>
      <c r="W192" s="18"/>
      <c r="X192" s="18"/>
      <c r="Y192" s="18"/>
      <c r="Z192" s="39"/>
    </row>
    <row r="193" spans="1:26">
      <c r="A193" s="16"/>
      <c r="B193" s="17"/>
      <c r="C193" s="18"/>
      <c r="D193" s="18"/>
      <c r="E193" s="18"/>
      <c r="V193" s="18"/>
      <c r="W193" s="18"/>
      <c r="X193" s="18"/>
      <c r="Y193" s="18"/>
      <c r="Z193" s="39"/>
    </row>
    <row r="194" spans="1:26">
      <c r="A194" s="16"/>
      <c r="B194" s="17"/>
      <c r="C194" s="18"/>
      <c r="D194" s="18"/>
      <c r="E194" s="18"/>
      <c r="V194" s="18"/>
      <c r="W194" s="18"/>
      <c r="X194" s="18"/>
      <c r="Y194" s="18"/>
      <c r="Z194" s="39"/>
    </row>
    <row r="195" spans="1:26">
      <c r="A195" s="16"/>
      <c r="B195" s="17"/>
      <c r="C195" s="18"/>
      <c r="D195" s="18"/>
      <c r="E195" s="18"/>
      <c r="V195" s="18"/>
      <c r="W195" s="18"/>
      <c r="X195" s="18"/>
      <c r="Y195" s="18"/>
      <c r="Z195" s="39"/>
    </row>
    <row r="196" spans="1:26">
      <c r="A196" s="16"/>
      <c r="B196" s="17"/>
      <c r="C196" s="18"/>
      <c r="D196" s="18"/>
      <c r="E196" s="18"/>
      <c r="V196" s="18"/>
      <c r="W196" s="18"/>
      <c r="X196" s="18"/>
      <c r="Y196" s="18"/>
      <c r="Z196" s="39"/>
    </row>
    <row r="197" spans="1:26">
      <c r="A197" s="16"/>
      <c r="B197" s="17"/>
      <c r="C197" s="18"/>
      <c r="D197" s="18"/>
      <c r="E197" s="18"/>
      <c r="V197" s="18"/>
      <c r="W197" s="18"/>
      <c r="X197" s="18"/>
      <c r="Y197" s="18"/>
      <c r="Z197" s="39"/>
    </row>
    <row r="198" spans="1:26">
      <c r="A198" s="16"/>
      <c r="B198" s="17"/>
      <c r="C198" s="18"/>
      <c r="D198" s="18"/>
      <c r="E198" s="18"/>
      <c r="V198" s="18"/>
      <c r="W198" s="18"/>
      <c r="X198" s="18"/>
      <c r="Y198" s="18"/>
      <c r="Z198" s="39"/>
    </row>
    <row r="199" spans="1:26">
      <c r="A199" s="16"/>
      <c r="B199" s="17"/>
      <c r="C199" s="18"/>
      <c r="D199" s="18"/>
      <c r="E199" s="18"/>
      <c r="V199" s="18"/>
      <c r="W199" s="18"/>
      <c r="X199" s="18"/>
      <c r="Y199" s="18"/>
      <c r="Z199" s="39"/>
    </row>
    <row r="200" spans="1:26">
      <c r="A200" s="16"/>
      <c r="B200" s="17"/>
      <c r="C200" s="18"/>
      <c r="D200" s="18"/>
      <c r="E200" s="18"/>
      <c r="V200" s="18"/>
      <c r="W200" s="18"/>
      <c r="X200" s="18"/>
      <c r="Y200" s="18"/>
      <c r="Z200" s="39"/>
    </row>
    <row r="201" spans="1:26">
      <c r="A201" s="16"/>
      <c r="B201" s="17"/>
      <c r="C201" s="18"/>
      <c r="D201" s="18"/>
      <c r="E201" s="18"/>
      <c r="V201" s="18"/>
      <c r="W201" s="18"/>
      <c r="X201" s="18"/>
      <c r="Y201" s="18"/>
      <c r="Z201" s="39"/>
    </row>
    <row r="202" spans="1:26">
      <c r="A202" s="16"/>
      <c r="B202" s="17"/>
      <c r="C202" s="18"/>
      <c r="D202" s="18"/>
      <c r="E202" s="18"/>
      <c r="V202" s="18"/>
      <c r="W202" s="18"/>
      <c r="X202" s="18"/>
      <c r="Y202" s="18"/>
      <c r="Z202" s="39"/>
    </row>
    <row r="203" spans="1:26">
      <c r="A203" s="16"/>
      <c r="B203" s="17"/>
      <c r="C203" s="18"/>
      <c r="D203" s="18"/>
      <c r="E203" s="18"/>
      <c r="V203" s="18"/>
      <c r="W203" s="18"/>
      <c r="X203" s="18"/>
      <c r="Y203" s="18"/>
      <c r="Z203" s="39"/>
    </row>
    <row r="204" spans="1:26">
      <c r="A204" s="16"/>
      <c r="B204" s="17"/>
      <c r="C204" s="18"/>
      <c r="D204" s="18"/>
      <c r="E204" s="18"/>
      <c r="V204" s="18"/>
      <c r="W204" s="18"/>
      <c r="X204" s="18"/>
      <c r="Y204" s="18"/>
      <c r="Z204" s="39"/>
    </row>
    <row r="205" spans="1:26">
      <c r="A205" s="16"/>
      <c r="B205" s="17"/>
      <c r="C205" s="18"/>
      <c r="D205" s="18"/>
      <c r="E205" s="18"/>
      <c r="V205" s="18"/>
      <c r="W205" s="18"/>
      <c r="X205" s="18"/>
      <c r="Y205" s="18"/>
      <c r="Z205" s="39"/>
    </row>
    <row r="206" spans="1:26">
      <c r="A206" s="16"/>
      <c r="B206" s="17"/>
      <c r="C206" s="18"/>
      <c r="D206" s="18"/>
      <c r="E206" s="18"/>
      <c r="V206" s="18"/>
      <c r="W206" s="18"/>
      <c r="X206" s="18"/>
      <c r="Y206" s="18"/>
      <c r="Z206" s="39"/>
    </row>
    <row r="207" spans="1:26">
      <c r="A207" s="16"/>
      <c r="B207" s="17"/>
      <c r="C207" s="18"/>
      <c r="D207" s="18"/>
      <c r="E207" s="18"/>
      <c r="V207" s="18"/>
      <c r="W207" s="18"/>
      <c r="X207" s="18"/>
      <c r="Y207" s="18"/>
      <c r="Z207" s="39"/>
    </row>
    <row r="208" spans="1:26">
      <c r="A208" s="16"/>
      <c r="B208" s="17"/>
      <c r="C208" s="18"/>
      <c r="D208" s="18"/>
      <c r="E208" s="18"/>
      <c r="V208" s="18"/>
      <c r="W208" s="18"/>
      <c r="X208" s="18"/>
      <c r="Y208" s="18"/>
      <c r="Z208" s="39"/>
    </row>
    <row r="209" spans="1:26">
      <c r="A209" s="16"/>
      <c r="B209" s="17"/>
      <c r="C209" s="18"/>
      <c r="D209" s="18"/>
      <c r="E209" s="18"/>
      <c r="V209" s="18"/>
      <c r="W209" s="18"/>
      <c r="X209" s="18"/>
      <c r="Y209" s="18"/>
      <c r="Z209" s="39"/>
    </row>
    <row r="210" spans="1:26">
      <c r="A210" s="16"/>
      <c r="B210" s="17"/>
      <c r="C210" s="18"/>
      <c r="D210" s="18"/>
      <c r="E210" s="18"/>
      <c r="V210" s="18"/>
      <c r="W210" s="18"/>
      <c r="X210" s="18"/>
      <c r="Y210" s="18"/>
      <c r="Z210" s="39"/>
    </row>
    <row r="211" spans="1:26">
      <c r="A211" s="16"/>
      <c r="B211" s="17"/>
      <c r="C211" s="18"/>
      <c r="D211" s="18"/>
      <c r="E211" s="18"/>
      <c r="V211" s="18"/>
      <c r="W211" s="18"/>
      <c r="X211" s="18"/>
      <c r="Y211" s="18"/>
      <c r="Z211" s="39"/>
    </row>
    <row r="212" spans="1:26">
      <c r="A212" s="16"/>
      <c r="B212" s="17"/>
      <c r="C212" s="18"/>
      <c r="D212" s="18"/>
      <c r="E212" s="18"/>
      <c r="V212" s="18"/>
      <c r="W212" s="18"/>
      <c r="X212" s="18"/>
      <c r="Y212" s="18"/>
      <c r="Z212" s="39"/>
    </row>
    <row r="213" spans="1:26">
      <c r="A213" s="16"/>
      <c r="B213" s="17"/>
      <c r="C213" s="18"/>
      <c r="D213" s="18"/>
      <c r="E213" s="18"/>
      <c r="V213" s="18"/>
      <c r="W213" s="18"/>
      <c r="X213" s="18"/>
      <c r="Y213" s="18"/>
      <c r="Z213" s="39"/>
    </row>
    <row r="214" spans="1:26">
      <c r="A214" s="16"/>
      <c r="B214" s="17"/>
      <c r="C214" s="18"/>
      <c r="D214" s="18"/>
      <c r="E214" s="18"/>
      <c r="V214" s="18"/>
      <c r="W214" s="18"/>
      <c r="X214" s="18"/>
      <c r="Y214" s="18"/>
      <c r="Z214" s="39"/>
    </row>
    <row r="215" spans="1:26">
      <c r="A215" s="16"/>
      <c r="B215" s="17"/>
      <c r="C215" s="18"/>
      <c r="D215" s="18"/>
      <c r="E215" s="18"/>
      <c r="V215" s="18"/>
      <c r="W215" s="18"/>
      <c r="X215" s="18"/>
      <c r="Y215" s="18"/>
      <c r="Z215" s="39"/>
    </row>
    <row r="216" spans="1:26">
      <c r="A216" s="16"/>
      <c r="B216" s="17"/>
      <c r="C216" s="18"/>
      <c r="D216" s="18"/>
      <c r="E216" s="18"/>
      <c r="V216" s="18"/>
      <c r="W216" s="18"/>
      <c r="X216" s="18"/>
      <c r="Y216" s="18"/>
      <c r="Z216" s="39"/>
    </row>
    <row r="217" spans="1:26">
      <c r="A217" s="16"/>
      <c r="B217" s="17"/>
      <c r="C217" s="18"/>
      <c r="D217" s="18"/>
      <c r="E217" s="18"/>
      <c r="V217" s="18"/>
      <c r="W217" s="18"/>
      <c r="X217" s="18"/>
      <c r="Y217" s="18"/>
      <c r="Z217" s="39"/>
    </row>
    <row r="218" spans="1:26">
      <c r="A218" s="16"/>
      <c r="B218" s="17"/>
      <c r="C218" s="18"/>
      <c r="D218" s="18"/>
      <c r="E218" s="18"/>
      <c r="V218" s="18"/>
      <c r="W218" s="18"/>
      <c r="X218" s="18"/>
      <c r="Y218" s="18"/>
      <c r="Z218" s="39"/>
    </row>
    <row r="219" spans="1:26">
      <c r="A219" s="16"/>
      <c r="B219" s="17"/>
      <c r="C219" s="18"/>
      <c r="D219" s="18"/>
      <c r="E219" s="18"/>
      <c r="V219" s="18"/>
      <c r="W219" s="18"/>
      <c r="X219" s="18"/>
      <c r="Y219" s="18"/>
      <c r="Z219" s="39"/>
    </row>
    <row r="220" spans="1:26">
      <c r="A220" s="16"/>
      <c r="B220" s="17"/>
      <c r="C220" s="18"/>
      <c r="D220" s="18"/>
      <c r="E220" s="18"/>
      <c r="V220" s="18"/>
      <c r="W220" s="18"/>
      <c r="X220" s="18"/>
      <c r="Y220" s="18"/>
      <c r="Z220" s="39"/>
    </row>
    <row r="221" spans="1:26">
      <c r="A221" s="16"/>
      <c r="B221" s="17"/>
      <c r="C221" s="18"/>
      <c r="D221" s="18"/>
      <c r="E221" s="18"/>
      <c r="V221" s="18"/>
      <c r="W221" s="18"/>
      <c r="X221" s="18"/>
      <c r="Y221" s="18"/>
      <c r="Z221" s="39"/>
    </row>
    <row r="222" spans="1:26">
      <c r="A222" s="16"/>
      <c r="B222" s="17"/>
      <c r="C222" s="18"/>
      <c r="D222" s="18"/>
      <c r="E222" s="18"/>
      <c r="V222" s="18"/>
      <c r="W222" s="18"/>
      <c r="X222" s="18"/>
      <c r="Y222" s="18"/>
      <c r="Z222" s="39"/>
    </row>
    <row r="223" spans="1:26">
      <c r="A223" s="16"/>
      <c r="B223" s="17"/>
      <c r="C223" s="18"/>
      <c r="D223" s="18"/>
      <c r="E223" s="18"/>
      <c r="V223" s="18"/>
      <c r="W223" s="18"/>
      <c r="X223" s="18"/>
      <c r="Y223" s="18"/>
      <c r="Z223" s="39"/>
    </row>
    <row r="224" spans="1:26">
      <c r="A224" s="16"/>
      <c r="B224" s="17"/>
      <c r="C224" s="18"/>
      <c r="D224" s="18"/>
      <c r="E224" s="18"/>
      <c r="V224" s="18"/>
      <c r="W224" s="18"/>
      <c r="X224" s="18"/>
      <c r="Y224" s="18"/>
      <c r="Z224" s="39"/>
    </row>
    <row r="225" spans="1:26">
      <c r="A225" s="16"/>
      <c r="B225" s="17"/>
      <c r="C225" s="18"/>
      <c r="D225" s="18"/>
      <c r="E225" s="18"/>
      <c r="V225" s="18"/>
      <c r="W225" s="18"/>
      <c r="X225" s="18"/>
      <c r="Y225" s="18"/>
      <c r="Z225" s="39"/>
    </row>
    <row r="226" spans="1:26">
      <c r="A226" s="16"/>
      <c r="B226" s="17"/>
      <c r="C226" s="18"/>
      <c r="D226" s="18"/>
      <c r="E226" s="18"/>
      <c r="V226" s="18"/>
      <c r="W226" s="18"/>
      <c r="X226" s="18"/>
      <c r="Y226" s="18"/>
      <c r="Z226" s="39"/>
    </row>
    <row r="227" spans="1:26">
      <c r="A227" s="16"/>
      <c r="B227" s="17"/>
      <c r="C227" s="18"/>
      <c r="D227" s="18"/>
      <c r="E227" s="18"/>
      <c r="V227" s="18"/>
      <c r="W227" s="18"/>
      <c r="X227" s="18"/>
      <c r="Y227" s="18"/>
      <c r="Z227" s="39"/>
    </row>
    <row r="228" spans="1:26">
      <c r="A228" s="16"/>
      <c r="B228" s="17"/>
      <c r="C228" s="18"/>
      <c r="D228" s="18"/>
      <c r="E228" s="18"/>
      <c r="V228" s="18"/>
      <c r="W228" s="18"/>
      <c r="X228" s="18"/>
      <c r="Y228" s="18"/>
      <c r="Z228" s="39"/>
    </row>
    <row r="229" spans="1:26">
      <c r="A229" s="16"/>
      <c r="B229" s="17"/>
      <c r="C229" s="18"/>
      <c r="D229" s="18"/>
      <c r="E229" s="18"/>
      <c r="V229" s="18"/>
      <c r="W229" s="18"/>
      <c r="X229" s="18"/>
      <c r="Y229" s="18"/>
      <c r="Z229" s="39"/>
    </row>
    <row r="230" spans="1:26">
      <c r="A230" s="16"/>
      <c r="B230" s="17"/>
      <c r="C230" s="18"/>
      <c r="D230" s="18"/>
      <c r="E230" s="18"/>
      <c r="V230" s="18"/>
      <c r="W230" s="18"/>
      <c r="X230" s="18"/>
      <c r="Y230" s="18"/>
      <c r="Z230" s="39"/>
    </row>
    <row r="231" spans="1:26">
      <c r="A231" s="16"/>
      <c r="B231" s="17"/>
      <c r="C231" s="18"/>
      <c r="D231" s="18"/>
      <c r="E231" s="18"/>
      <c r="V231" s="18"/>
      <c r="W231" s="18"/>
      <c r="X231" s="18"/>
      <c r="Y231" s="18"/>
      <c r="Z231" s="39"/>
    </row>
    <row r="232" spans="1:26">
      <c r="A232" s="16"/>
      <c r="B232" s="17"/>
      <c r="C232" s="18"/>
      <c r="D232" s="18"/>
      <c r="E232" s="18"/>
      <c r="V232" s="18"/>
      <c r="W232" s="18"/>
      <c r="X232" s="18"/>
      <c r="Y232" s="18"/>
      <c r="Z232" s="39"/>
    </row>
    <row r="233" spans="1:26">
      <c r="A233" s="16"/>
      <c r="B233" s="17"/>
      <c r="C233" s="18"/>
      <c r="D233" s="18"/>
      <c r="E233" s="18"/>
      <c r="V233" s="18"/>
      <c r="W233" s="18"/>
      <c r="X233" s="18"/>
      <c r="Y233" s="18"/>
      <c r="Z233" s="39"/>
    </row>
    <row r="234" spans="1:26">
      <c r="A234" s="16"/>
      <c r="B234" s="17"/>
      <c r="C234" s="18"/>
      <c r="D234" s="18"/>
      <c r="E234" s="18"/>
      <c r="V234" s="18"/>
      <c r="W234" s="18"/>
      <c r="X234" s="18"/>
      <c r="Y234" s="18"/>
      <c r="Z234" s="39"/>
    </row>
    <row r="235" spans="1:26">
      <c r="A235" s="16"/>
      <c r="B235" s="17"/>
      <c r="C235" s="18"/>
      <c r="D235" s="18"/>
      <c r="E235" s="18"/>
      <c r="V235" s="18"/>
      <c r="W235" s="18"/>
      <c r="X235" s="18"/>
      <c r="Y235" s="18"/>
      <c r="Z235" s="39"/>
    </row>
    <row r="236" spans="1:26">
      <c r="A236" s="16"/>
      <c r="B236" s="17"/>
      <c r="C236" s="18"/>
      <c r="D236" s="18"/>
      <c r="E236" s="18"/>
      <c r="V236" s="18"/>
      <c r="W236" s="18"/>
      <c r="X236" s="18"/>
      <c r="Y236" s="18"/>
      <c r="Z236" s="39"/>
    </row>
    <row r="237" spans="1:26">
      <c r="A237" s="16"/>
      <c r="B237" s="17"/>
      <c r="C237" s="18"/>
      <c r="D237" s="18"/>
      <c r="E237" s="18"/>
      <c r="V237" s="18"/>
      <c r="W237" s="18"/>
      <c r="X237" s="18"/>
      <c r="Y237" s="18"/>
      <c r="Z237" s="39"/>
    </row>
    <row r="238" spans="1:26">
      <c r="A238" s="16"/>
      <c r="B238" s="17"/>
      <c r="C238" s="18"/>
      <c r="D238" s="18"/>
      <c r="E238" s="18"/>
      <c r="V238" s="18"/>
      <c r="W238" s="18"/>
      <c r="X238" s="18"/>
      <c r="Y238" s="18"/>
      <c r="Z238" s="39"/>
    </row>
    <row r="239" spans="1:26">
      <c r="A239" s="16"/>
      <c r="B239" s="17"/>
      <c r="C239" s="18"/>
      <c r="D239" s="18"/>
      <c r="E239" s="18"/>
      <c r="V239" s="18"/>
      <c r="W239" s="18"/>
      <c r="X239" s="18"/>
      <c r="Y239" s="18"/>
      <c r="Z239" s="39"/>
    </row>
    <row r="240" spans="1:26">
      <c r="A240" s="16"/>
      <c r="B240" s="17"/>
      <c r="C240" s="18"/>
      <c r="D240" s="18"/>
      <c r="E240" s="18"/>
      <c r="V240" s="18"/>
      <c r="W240" s="18"/>
      <c r="X240" s="18"/>
      <c r="Y240" s="18"/>
      <c r="Z240" s="39"/>
    </row>
    <row r="241" spans="1:26">
      <c r="A241" s="16"/>
      <c r="B241" s="17"/>
      <c r="C241" s="18"/>
      <c r="D241" s="18"/>
      <c r="E241" s="18"/>
      <c r="V241" s="18"/>
      <c r="W241" s="18"/>
      <c r="X241" s="18"/>
      <c r="Y241" s="18"/>
      <c r="Z241" s="39"/>
    </row>
    <row r="242" spans="1:26">
      <c r="A242" s="16"/>
      <c r="B242" s="17"/>
      <c r="C242" s="18"/>
      <c r="D242" s="18"/>
      <c r="E242" s="18"/>
      <c r="V242" s="18"/>
      <c r="W242" s="18"/>
      <c r="X242" s="18"/>
      <c r="Y242" s="18"/>
      <c r="Z242" s="39"/>
    </row>
    <row r="243" spans="1:26">
      <c r="A243" s="16"/>
      <c r="B243" s="17"/>
      <c r="C243" s="18"/>
      <c r="D243" s="18"/>
      <c r="E243" s="18"/>
      <c r="V243" s="18"/>
      <c r="W243" s="18"/>
      <c r="X243" s="18"/>
      <c r="Y243" s="18"/>
      <c r="Z243" s="39"/>
    </row>
    <row r="244" spans="1:26">
      <c r="A244" s="16"/>
      <c r="B244" s="17"/>
      <c r="C244" s="18"/>
      <c r="D244" s="18"/>
      <c r="E244" s="18"/>
      <c r="V244" s="18"/>
      <c r="W244" s="18"/>
      <c r="X244" s="18"/>
      <c r="Y244" s="18"/>
      <c r="Z244" s="39"/>
    </row>
    <row r="245" spans="1:26">
      <c r="A245" s="16"/>
      <c r="B245" s="17"/>
      <c r="C245" s="18"/>
      <c r="D245" s="18"/>
      <c r="E245" s="18"/>
      <c r="V245" s="18"/>
      <c r="W245" s="18"/>
      <c r="X245" s="18"/>
      <c r="Y245" s="18"/>
      <c r="Z245" s="39"/>
    </row>
    <row r="246" spans="1:26">
      <c r="A246" s="16"/>
      <c r="B246" s="17"/>
      <c r="C246" s="18"/>
      <c r="D246" s="18"/>
      <c r="E246" s="18"/>
      <c r="V246" s="18"/>
      <c r="W246" s="18"/>
      <c r="X246" s="18"/>
      <c r="Y246" s="18"/>
      <c r="Z246" s="39"/>
    </row>
    <row r="247" spans="1:26">
      <c r="A247" s="16"/>
      <c r="B247" s="17"/>
      <c r="C247" s="18"/>
      <c r="D247" s="18"/>
      <c r="E247" s="18"/>
      <c r="V247" s="18"/>
      <c r="W247" s="18"/>
      <c r="X247" s="18"/>
      <c r="Y247" s="18"/>
      <c r="Z247" s="39"/>
    </row>
    <row r="248" spans="1:26">
      <c r="A248" s="16"/>
      <c r="B248" s="17"/>
      <c r="C248" s="18"/>
      <c r="D248" s="18"/>
      <c r="E248" s="18"/>
      <c r="V248" s="18"/>
      <c r="W248" s="18"/>
      <c r="X248" s="18"/>
      <c r="Y248" s="18"/>
      <c r="Z248" s="39"/>
    </row>
    <row r="249" spans="1:26">
      <c r="A249" s="16"/>
      <c r="B249" s="17"/>
      <c r="C249" s="18"/>
      <c r="D249" s="18"/>
      <c r="E249" s="18"/>
      <c r="V249" s="18"/>
      <c r="W249" s="18"/>
      <c r="X249" s="18"/>
      <c r="Y249" s="18"/>
      <c r="Z249" s="39"/>
    </row>
    <row r="250" spans="1:26">
      <c r="A250" s="16"/>
      <c r="B250" s="17"/>
      <c r="C250" s="18"/>
      <c r="D250" s="18"/>
      <c r="E250" s="18"/>
      <c r="V250" s="18"/>
      <c r="W250" s="18"/>
      <c r="X250" s="18"/>
      <c r="Y250" s="18"/>
      <c r="Z250" s="39"/>
    </row>
    <row r="251" spans="1:26">
      <c r="A251" s="16"/>
      <c r="B251" s="17"/>
      <c r="C251" s="18"/>
      <c r="D251" s="18"/>
      <c r="E251" s="18"/>
      <c r="V251" s="18"/>
      <c r="W251" s="18"/>
      <c r="X251" s="18"/>
      <c r="Y251" s="18"/>
      <c r="Z251" s="39"/>
    </row>
    <row r="252" spans="1:26">
      <c r="A252" s="16"/>
      <c r="B252" s="17"/>
      <c r="C252" s="18"/>
      <c r="D252" s="18"/>
      <c r="E252" s="18"/>
      <c r="V252" s="18"/>
      <c r="W252" s="18"/>
      <c r="X252" s="18"/>
      <c r="Y252" s="18"/>
      <c r="Z252" s="39"/>
    </row>
    <row r="253" spans="1:26">
      <c r="A253" s="16"/>
      <c r="B253" s="17"/>
      <c r="C253" s="18"/>
      <c r="D253" s="18"/>
      <c r="E253" s="18"/>
      <c r="V253" s="18"/>
      <c r="W253" s="18"/>
      <c r="X253" s="18"/>
      <c r="Y253" s="18"/>
      <c r="Z253" s="39"/>
    </row>
    <row r="254" spans="1:26">
      <c r="A254" s="16"/>
      <c r="B254" s="17"/>
      <c r="C254" s="18"/>
      <c r="D254" s="18"/>
      <c r="E254" s="18"/>
      <c r="V254" s="18"/>
      <c r="W254" s="18"/>
      <c r="X254" s="18"/>
      <c r="Y254" s="18"/>
      <c r="Z254" s="39"/>
    </row>
    <row r="255" spans="1:26">
      <c r="A255" s="16"/>
      <c r="B255" s="17"/>
      <c r="C255" s="18"/>
      <c r="D255" s="18"/>
      <c r="E255" s="18"/>
      <c r="V255" s="18"/>
      <c r="W255" s="18"/>
      <c r="X255" s="18"/>
      <c r="Y255" s="18"/>
      <c r="Z255" s="39"/>
    </row>
    <row r="256" spans="1:26">
      <c r="A256" s="16"/>
      <c r="B256" s="17"/>
      <c r="C256" s="18"/>
      <c r="D256" s="18"/>
      <c r="E256" s="18"/>
      <c r="V256" s="18"/>
      <c r="W256" s="18"/>
      <c r="X256" s="18"/>
      <c r="Y256" s="18"/>
      <c r="Z256" s="39"/>
    </row>
    <row r="257" spans="1:26">
      <c r="A257" s="16"/>
      <c r="B257" s="17"/>
      <c r="C257" s="18"/>
      <c r="D257" s="18"/>
      <c r="E257" s="18"/>
      <c r="V257" s="18"/>
      <c r="W257" s="18"/>
      <c r="X257" s="18"/>
      <c r="Y257" s="18"/>
      <c r="Z257" s="39"/>
    </row>
    <row r="258" spans="1:26">
      <c r="A258" s="16"/>
      <c r="B258" s="17"/>
      <c r="C258" s="18"/>
      <c r="D258" s="18"/>
      <c r="E258" s="18"/>
      <c r="V258" s="18"/>
      <c r="W258" s="18"/>
      <c r="X258" s="18"/>
      <c r="Y258" s="18"/>
      <c r="Z258" s="39"/>
    </row>
    <row r="259" spans="1:26">
      <c r="A259" s="16"/>
      <c r="B259" s="17"/>
      <c r="C259" s="18"/>
      <c r="D259" s="18"/>
      <c r="E259" s="18"/>
      <c r="V259" s="18"/>
      <c r="W259" s="18"/>
      <c r="X259" s="18"/>
      <c r="Y259" s="18"/>
      <c r="Z259" s="39"/>
    </row>
    <row r="260" spans="1:26">
      <c r="A260" s="16"/>
      <c r="B260" s="17"/>
      <c r="C260" s="18"/>
      <c r="D260" s="18"/>
      <c r="E260" s="18"/>
      <c r="V260" s="18"/>
      <c r="W260" s="18"/>
      <c r="X260" s="18"/>
      <c r="Y260" s="18"/>
      <c r="Z260" s="39"/>
    </row>
    <row r="261" spans="1:26">
      <c r="A261" s="16"/>
      <c r="B261" s="17"/>
      <c r="C261" s="18"/>
      <c r="D261" s="18"/>
      <c r="E261" s="18"/>
      <c r="V261" s="18"/>
      <c r="W261" s="18"/>
      <c r="X261" s="18"/>
      <c r="Y261" s="18"/>
      <c r="Z261" s="39"/>
    </row>
    <row r="262" spans="1:26">
      <c r="A262" s="16"/>
      <c r="B262" s="17"/>
      <c r="C262" s="18"/>
      <c r="D262" s="18"/>
      <c r="E262" s="18"/>
      <c r="V262" s="18"/>
      <c r="W262" s="18"/>
      <c r="X262" s="18"/>
      <c r="Y262" s="18"/>
      <c r="Z262" s="39"/>
    </row>
    <row r="263" spans="1:26">
      <c r="A263" s="16"/>
      <c r="B263" s="17"/>
      <c r="C263" s="18"/>
      <c r="D263" s="18"/>
      <c r="E263" s="18"/>
      <c r="V263" s="18"/>
      <c r="W263" s="18"/>
      <c r="X263" s="18"/>
      <c r="Y263" s="18"/>
      <c r="Z263" s="39"/>
    </row>
    <row r="264" spans="1:26">
      <c r="A264" s="16"/>
      <c r="B264" s="17"/>
      <c r="C264" s="18"/>
      <c r="D264" s="18"/>
      <c r="E264" s="18"/>
      <c r="V264" s="18"/>
      <c r="W264" s="18"/>
      <c r="X264" s="18"/>
      <c r="Y264" s="18"/>
      <c r="Z264" s="39"/>
    </row>
    <row r="265" spans="1:26">
      <c r="A265" s="16"/>
      <c r="B265" s="17"/>
      <c r="C265" s="18"/>
      <c r="D265" s="18"/>
      <c r="E265" s="18"/>
      <c r="V265" s="18"/>
      <c r="W265" s="18"/>
      <c r="X265" s="18"/>
      <c r="Y265" s="18"/>
      <c r="Z265" s="39"/>
    </row>
    <row r="266" spans="1:26">
      <c r="A266" s="16"/>
      <c r="B266" s="17"/>
      <c r="C266" s="18"/>
      <c r="D266" s="18"/>
      <c r="E266" s="18"/>
      <c r="V266" s="18"/>
      <c r="W266" s="18"/>
      <c r="X266" s="18"/>
      <c r="Y266" s="18"/>
      <c r="Z266" s="39"/>
    </row>
    <row r="267" spans="1:26">
      <c r="A267" s="16"/>
      <c r="B267" s="17"/>
      <c r="C267" s="18"/>
      <c r="D267" s="18"/>
      <c r="E267" s="18"/>
      <c r="V267" s="18"/>
      <c r="W267" s="18"/>
      <c r="X267" s="18"/>
      <c r="Y267" s="18"/>
      <c r="Z267" s="39"/>
    </row>
    <row r="268" spans="1:26">
      <c r="A268" s="16"/>
      <c r="B268" s="17"/>
      <c r="C268" s="18"/>
      <c r="D268" s="18"/>
      <c r="E268" s="18"/>
      <c r="V268" s="18"/>
      <c r="W268" s="18"/>
      <c r="X268" s="18"/>
      <c r="Y268" s="18"/>
      <c r="Z268" s="39"/>
    </row>
    <row r="269" spans="1:26">
      <c r="A269" s="16"/>
      <c r="B269" s="17"/>
      <c r="C269" s="18"/>
      <c r="D269" s="18"/>
      <c r="E269" s="18"/>
      <c r="V269" s="18"/>
      <c r="W269" s="18"/>
      <c r="X269" s="18"/>
      <c r="Y269" s="18"/>
      <c r="Z269" s="39"/>
    </row>
    <row r="270" spans="1:26">
      <c r="A270" s="16"/>
      <c r="B270" s="17"/>
      <c r="C270" s="18"/>
      <c r="D270" s="18"/>
      <c r="E270" s="18"/>
      <c r="V270" s="18"/>
      <c r="W270" s="18"/>
      <c r="X270" s="18"/>
      <c r="Y270" s="18"/>
      <c r="Z270" s="39"/>
    </row>
    <row r="271" spans="1:26">
      <c r="A271" s="16"/>
      <c r="B271" s="17"/>
      <c r="C271" s="18"/>
      <c r="D271" s="18"/>
      <c r="E271" s="18"/>
      <c r="V271" s="18"/>
      <c r="W271" s="18"/>
      <c r="X271" s="18"/>
      <c r="Y271" s="18"/>
      <c r="Z271" s="39"/>
    </row>
    <row r="272" spans="1:26">
      <c r="A272" s="16"/>
      <c r="B272" s="17"/>
      <c r="C272" s="18"/>
      <c r="D272" s="18"/>
      <c r="E272" s="18"/>
      <c r="V272" s="18"/>
      <c r="W272" s="18"/>
      <c r="X272" s="18"/>
      <c r="Y272" s="18"/>
      <c r="Z272" s="39"/>
    </row>
    <row r="273" spans="1:26">
      <c r="A273" s="16"/>
      <c r="B273" s="17"/>
      <c r="C273" s="18"/>
      <c r="D273" s="18"/>
      <c r="E273" s="18"/>
      <c r="V273" s="18"/>
      <c r="W273" s="18"/>
      <c r="X273" s="18"/>
      <c r="Y273" s="18"/>
      <c r="Z273" s="39"/>
    </row>
    <row r="274" spans="1:26">
      <c r="A274" s="16"/>
      <c r="B274" s="17"/>
      <c r="C274" s="18"/>
      <c r="D274" s="18"/>
      <c r="E274" s="18"/>
      <c r="V274" s="18"/>
      <c r="W274" s="18"/>
      <c r="X274" s="18"/>
      <c r="Y274" s="18"/>
      <c r="Z274" s="39"/>
    </row>
    <row r="275" spans="1:26">
      <c r="A275" s="16"/>
      <c r="B275" s="17"/>
      <c r="C275" s="18"/>
      <c r="D275" s="18"/>
      <c r="E275" s="18"/>
      <c r="V275" s="18"/>
      <c r="W275" s="18"/>
      <c r="X275" s="18"/>
      <c r="Y275" s="18"/>
      <c r="Z275" s="39"/>
    </row>
    <row r="276" spans="1:26">
      <c r="A276" s="16"/>
      <c r="B276" s="17"/>
      <c r="C276" s="18"/>
      <c r="D276" s="18"/>
      <c r="E276" s="18"/>
      <c r="V276" s="18"/>
      <c r="W276" s="18"/>
      <c r="X276" s="18"/>
      <c r="Y276" s="18"/>
      <c r="Z276" s="39"/>
    </row>
    <row r="277" spans="1:26">
      <c r="A277" s="16"/>
      <c r="B277" s="17"/>
      <c r="C277" s="18"/>
      <c r="D277" s="18"/>
      <c r="E277" s="18"/>
      <c r="V277" s="18"/>
      <c r="W277" s="18"/>
      <c r="X277" s="18"/>
      <c r="Y277" s="18"/>
      <c r="Z277" s="39"/>
    </row>
    <row r="278" spans="1:26">
      <c r="A278" s="16"/>
      <c r="B278" s="17"/>
      <c r="C278" s="18"/>
      <c r="D278" s="18"/>
      <c r="E278" s="18"/>
      <c r="V278" s="18"/>
      <c r="W278" s="18"/>
      <c r="X278" s="18"/>
      <c r="Y278" s="18"/>
      <c r="Z278" s="39"/>
    </row>
    <row r="279" spans="1:26">
      <c r="A279" s="16"/>
      <c r="B279" s="17"/>
      <c r="C279" s="18"/>
      <c r="D279" s="18"/>
      <c r="E279" s="18"/>
      <c r="V279" s="18"/>
      <c r="W279" s="18"/>
      <c r="X279" s="18"/>
      <c r="Y279" s="18"/>
      <c r="Z279" s="39"/>
    </row>
    <row r="280" spans="1:26">
      <c r="A280" s="16"/>
      <c r="B280" s="17"/>
      <c r="C280" s="18"/>
      <c r="D280" s="18"/>
      <c r="E280" s="18"/>
      <c r="V280" s="18"/>
      <c r="W280" s="18"/>
      <c r="X280" s="18"/>
      <c r="Y280" s="18"/>
      <c r="Z280" s="39"/>
    </row>
    <row r="281" spans="1:26">
      <c r="A281" s="16"/>
      <c r="B281" s="17"/>
      <c r="C281" s="18"/>
      <c r="D281" s="18"/>
      <c r="E281" s="18"/>
      <c r="V281" s="18"/>
      <c r="W281" s="18"/>
      <c r="X281" s="18"/>
      <c r="Y281" s="18"/>
      <c r="Z281" s="39"/>
    </row>
    <row r="282" spans="1:26">
      <c r="A282" s="16"/>
      <c r="B282" s="17"/>
      <c r="C282" s="18"/>
      <c r="D282" s="18"/>
      <c r="E282" s="18"/>
      <c r="V282" s="18"/>
      <c r="W282" s="18"/>
      <c r="X282" s="18"/>
      <c r="Y282" s="18"/>
      <c r="Z282" s="39"/>
    </row>
    <row r="283" spans="1:26">
      <c r="A283" s="16"/>
      <c r="B283" s="17"/>
      <c r="C283" s="18"/>
      <c r="D283" s="18"/>
      <c r="E283" s="18"/>
      <c r="V283" s="18"/>
      <c r="W283" s="18"/>
      <c r="X283" s="18"/>
      <c r="Y283" s="18"/>
      <c r="Z283" s="39"/>
    </row>
    <row r="284" spans="1:26">
      <c r="A284" s="16"/>
      <c r="B284" s="17"/>
      <c r="C284" s="18"/>
      <c r="D284" s="18"/>
      <c r="E284" s="18"/>
      <c r="V284" s="18"/>
      <c r="W284" s="18"/>
      <c r="X284" s="18"/>
      <c r="Y284" s="18"/>
      <c r="Z284" s="39"/>
    </row>
    <row r="285" spans="1:26">
      <c r="A285" s="16"/>
      <c r="B285" s="17"/>
      <c r="C285" s="18"/>
      <c r="D285" s="18"/>
      <c r="E285" s="18"/>
      <c r="V285" s="18"/>
      <c r="W285" s="18"/>
      <c r="X285" s="18"/>
      <c r="Y285" s="18"/>
      <c r="Z285" s="39"/>
    </row>
    <row r="286" spans="1:26">
      <c r="A286" s="16"/>
      <c r="B286" s="17"/>
      <c r="C286" s="18"/>
      <c r="D286" s="18"/>
      <c r="E286" s="18"/>
      <c r="V286" s="18"/>
      <c r="W286" s="18"/>
      <c r="X286" s="18"/>
      <c r="Y286" s="18"/>
      <c r="Z286" s="39"/>
    </row>
    <row r="287" spans="1:26">
      <c r="A287" s="16"/>
      <c r="B287" s="17"/>
      <c r="C287" s="18"/>
      <c r="D287" s="18"/>
      <c r="E287" s="18"/>
      <c r="V287" s="18"/>
      <c r="W287" s="18"/>
      <c r="X287" s="18"/>
      <c r="Y287" s="18"/>
      <c r="Z287" s="39"/>
    </row>
    <row r="288" spans="1:26">
      <c r="A288" s="16"/>
      <c r="B288" s="17"/>
      <c r="C288" s="18"/>
      <c r="D288" s="18"/>
      <c r="E288" s="18"/>
      <c r="V288" s="18"/>
      <c r="W288" s="18"/>
      <c r="X288" s="18"/>
      <c r="Y288" s="18"/>
      <c r="Z288" s="39"/>
    </row>
    <row r="289" spans="1:26">
      <c r="A289" s="16"/>
      <c r="B289" s="17"/>
      <c r="C289" s="18"/>
      <c r="D289" s="18"/>
      <c r="E289" s="18"/>
      <c r="V289" s="18"/>
      <c r="W289" s="18"/>
      <c r="X289" s="18"/>
      <c r="Y289" s="18"/>
      <c r="Z289" s="39"/>
    </row>
    <row r="290" spans="1:26">
      <c r="A290" s="16"/>
      <c r="B290" s="17"/>
      <c r="C290" s="18"/>
      <c r="D290" s="18"/>
      <c r="E290" s="18"/>
      <c r="V290" s="18"/>
      <c r="W290" s="18"/>
      <c r="X290" s="18"/>
      <c r="Y290" s="18"/>
      <c r="Z290" s="39"/>
    </row>
    <row r="291" spans="1:26">
      <c r="A291" s="16"/>
      <c r="B291" s="17"/>
      <c r="C291" s="18"/>
      <c r="D291" s="18"/>
      <c r="E291" s="18"/>
      <c r="V291" s="18"/>
      <c r="W291" s="18"/>
      <c r="X291" s="18"/>
      <c r="Y291" s="18"/>
      <c r="Z291" s="39"/>
    </row>
    <row r="292" spans="1:26">
      <c r="A292" s="16"/>
      <c r="B292" s="17"/>
      <c r="C292" s="18"/>
      <c r="D292" s="18"/>
      <c r="E292" s="18"/>
      <c r="V292" s="18"/>
      <c r="W292" s="18"/>
      <c r="X292" s="18"/>
      <c r="Y292" s="18"/>
      <c r="Z292" s="39"/>
    </row>
    <row r="293" spans="1:26">
      <c r="A293" s="16"/>
      <c r="B293" s="17"/>
      <c r="C293" s="18"/>
      <c r="D293" s="18"/>
      <c r="E293" s="18"/>
      <c r="V293" s="18"/>
      <c r="W293" s="18"/>
      <c r="X293" s="18"/>
      <c r="Y293" s="18"/>
      <c r="Z293" s="39"/>
    </row>
    <row r="294" spans="1:26">
      <c r="A294" s="16"/>
      <c r="B294" s="17"/>
      <c r="C294" s="18"/>
      <c r="D294" s="18"/>
      <c r="E294" s="18"/>
      <c r="V294" s="18"/>
      <c r="W294" s="18"/>
      <c r="X294" s="18"/>
      <c r="Y294" s="18"/>
      <c r="Z294" s="39"/>
    </row>
    <row r="295" spans="1:26">
      <c r="A295" s="16"/>
      <c r="B295" s="17"/>
      <c r="C295" s="18"/>
      <c r="D295" s="18"/>
      <c r="E295" s="18"/>
      <c r="V295" s="18"/>
      <c r="W295" s="18"/>
      <c r="X295" s="18"/>
      <c r="Y295" s="18"/>
      <c r="Z295" s="39"/>
    </row>
    <row r="296" spans="1:26">
      <c r="A296" s="16"/>
      <c r="B296" s="17"/>
      <c r="C296" s="18"/>
      <c r="D296" s="18"/>
      <c r="E296" s="18"/>
      <c r="V296" s="18"/>
      <c r="W296" s="18"/>
      <c r="X296" s="18"/>
      <c r="Y296" s="18"/>
      <c r="Z296" s="39"/>
    </row>
    <row r="297" spans="1:26">
      <c r="A297" s="16"/>
      <c r="B297" s="17"/>
      <c r="C297" s="18"/>
      <c r="D297" s="18"/>
      <c r="E297" s="18"/>
      <c r="V297" s="18"/>
      <c r="W297" s="18"/>
      <c r="X297" s="18"/>
      <c r="Y297" s="18"/>
      <c r="Z297" s="39"/>
    </row>
    <row r="298" spans="1:26">
      <c r="A298" s="16"/>
      <c r="B298" s="17"/>
      <c r="C298" s="18"/>
      <c r="D298" s="18"/>
      <c r="E298" s="18"/>
      <c r="V298" s="18"/>
      <c r="W298" s="18"/>
      <c r="X298" s="18"/>
      <c r="Y298" s="18"/>
      <c r="Z298" s="39"/>
    </row>
    <row r="299" spans="1:26">
      <c r="A299" s="16"/>
      <c r="B299" s="17"/>
      <c r="C299" s="18"/>
      <c r="D299" s="18"/>
      <c r="E299" s="18"/>
      <c r="V299" s="18"/>
      <c r="W299" s="18"/>
      <c r="X299" s="18"/>
      <c r="Y299" s="18"/>
      <c r="Z299" s="39"/>
    </row>
    <row r="300" spans="1:26">
      <c r="A300" s="16"/>
      <c r="B300" s="17"/>
      <c r="C300" s="18"/>
      <c r="D300" s="18"/>
      <c r="E300" s="18"/>
      <c r="V300" s="18"/>
      <c r="W300" s="18"/>
      <c r="X300" s="18"/>
      <c r="Y300" s="18"/>
      <c r="Z300" s="39"/>
    </row>
    <row r="301" spans="1:26">
      <c r="A301" s="16"/>
      <c r="B301" s="17"/>
      <c r="C301" s="18"/>
      <c r="D301" s="18"/>
      <c r="E301" s="18"/>
      <c r="V301" s="18"/>
      <c r="W301" s="18"/>
      <c r="X301" s="18"/>
      <c r="Y301" s="18"/>
      <c r="Z301" s="39"/>
    </row>
    <row r="302" spans="1:26">
      <c r="A302" s="16"/>
      <c r="B302" s="17"/>
      <c r="C302" s="18"/>
      <c r="D302" s="18"/>
      <c r="E302" s="18"/>
      <c r="V302" s="18"/>
      <c r="W302" s="18"/>
      <c r="X302" s="18"/>
      <c r="Y302" s="18"/>
      <c r="Z302" s="39"/>
    </row>
    <row r="303" spans="1:26">
      <c r="A303" s="16"/>
      <c r="B303" s="17"/>
      <c r="C303" s="18"/>
      <c r="D303" s="18"/>
      <c r="E303" s="18"/>
      <c r="V303" s="18"/>
      <c r="W303" s="18"/>
      <c r="X303" s="18"/>
      <c r="Y303" s="18"/>
      <c r="Z303" s="39"/>
    </row>
    <row r="304" spans="1:26">
      <c r="A304" s="16"/>
      <c r="B304" s="17"/>
      <c r="C304" s="18"/>
      <c r="D304" s="18"/>
      <c r="E304" s="18"/>
      <c r="V304" s="18"/>
      <c r="W304" s="18"/>
      <c r="X304" s="18"/>
      <c r="Y304" s="18"/>
      <c r="Z304" s="39"/>
    </row>
    <row r="305" spans="1:26">
      <c r="A305" s="16"/>
      <c r="B305" s="17"/>
      <c r="C305" s="18"/>
      <c r="D305" s="18"/>
      <c r="E305" s="18"/>
      <c r="V305" s="18"/>
      <c r="W305" s="18"/>
      <c r="X305" s="18"/>
      <c r="Y305" s="18"/>
      <c r="Z305" s="39"/>
    </row>
    <row r="306" spans="1:26">
      <c r="A306" s="16"/>
      <c r="B306" s="17"/>
      <c r="C306" s="18"/>
      <c r="D306" s="18"/>
      <c r="E306" s="18"/>
      <c r="V306" s="18"/>
      <c r="W306" s="18"/>
      <c r="X306" s="18"/>
      <c r="Y306" s="18"/>
      <c r="Z306" s="39"/>
    </row>
    <row r="307" spans="1:26">
      <c r="A307" s="16"/>
      <c r="B307" s="17"/>
      <c r="C307" s="18"/>
      <c r="D307" s="18"/>
      <c r="E307" s="18"/>
      <c r="V307" s="18"/>
      <c r="W307" s="18"/>
      <c r="X307" s="18"/>
      <c r="Y307" s="18"/>
      <c r="Z307" s="39"/>
    </row>
    <row r="308" spans="1:26">
      <c r="A308" s="16"/>
      <c r="B308" s="17"/>
      <c r="C308" s="18"/>
      <c r="D308" s="18"/>
      <c r="E308" s="18"/>
      <c r="V308" s="18"/>
      <c r="W308" s="18"/>
      <c r="X308" s="18"/>
      <c r="Y308" s="18"/>
      <c r="Z308" s="39"/>
    </row>
    <row r="309" spans="1:26">
      <c r="A309" s="16"/>
      <c r="B309" s="17"/>
      <c r="C309" s="18"/>
      <c r="D309" s="18"/>
      <c r="E309" s="18"/>
      <c r="V309" s="18"/>
      <c r="W309" s="18"/>
      <c r="X309" s="18"/>
      <c r="Y309" s="18"/>
      <c r="Z309" s="39"/>
    </row>
    <row r="310" spans="1:26">
      <c r="A310" s="16"/>
      <c r="B310" s="17"/>
      <c r="C310" s="18"/>
      <c r="D310" s="18"/>
      <c r="E310" s="18"/>
      <c r="V310" s="18"/>
      <c r="W310" s="18"/>
      <c r="X310" s="18"/>
      <c r="Y310" s="18"/>
      <c r="Z310" s="39"/>
    </row>
    <row r="311" spans="1:26">
      <c r="A311" s="16"/>
      <c r="B311" s="17"/>
      <c r="C311" s="18"/>
      <c r="D311" s="18"/>
      <c r="E311" s="18"/>
      <c r="V311" s="18"/>
      <c r="W311" s="18"/>
      <c r="X311" s="18"/>
      <c r="Y311" s="18"/>
      <c r="Z311" s="39"/>
    </row>
    <row r="312" spans="1:26">
      <c r="A312" s="16"/>
      <c r="B312" s="17"/>
      <c r="C312" s="18"/>
      <c r="D312" s="18"/>
      <c r="E312" s="18"/>
      <c r="V312" s="18"/>
      <c r="W312" s="18"/>
      <c r="X312" s="18"/>
      <c r="Y312" s="18"/>
      <c r="Z312" s="39"/>
    </row>
    <row r="313" spans="1:26">
      <c r="A313" s="16"/>
      <c r="B313" s="17"/>
      <c r="C313" s="18"/>
      <c r="D313" s="18"/>
      <c r="E313" s="18"/>
      <c r="V313" s="18"/>
      <c r="W313" s="18"/>
      <c r="X313" s="18"/>
      <c r="Y313" s="18"/>
      <c r="Z313" s="39"/>
    </row>
    <row r="314" spans="1:26">
      <c r="A314" s="16"/>
      <c r="B314" s="17"/>
      <c r="C314" s="18"/>
      <c r="D314" s="18"/>
      <c r="E314" s="18"/>
      <c r="V314" s="18"/>
      <c r="W314" s="18"/>
      <c r="X314" s="18"/>
      <c r="Y314" s="18"/>
      <c r="Z314" s="39"/>
    </row>
    <row r="315" spans="1:26">
      <c r="A315" s="16"/>
      <c r="B315" s="17"/>
      <c r="C315" s="18"/>
      <c r="D315" s="18"/>
      <c r="E315" s="18"/>
      <c r="V315" s="18"/>
      <c r="W315" s="18"/>
      <c r="X315" s="18"/>
      <c r="Y315" s="18"/>
      <c r="Z315" s="39"/>
    </row>
    <row r="316" spans="1:26">
      <c r="A316" s="16"/>
      <c r="B316" s="17"/>
      <c r="C316" s="18"/>
      <c r="D316" s="18"/>
      <c r="E316" s="18"/>
      <c r="V316" s="18"/>
      <c r="W316" s="18"/>
      <c r="X316" s="18"/>
      <c r="Y316" s="18"/>
      <c r="Z316" s="39"/>
    </row>
    <row r="317" spans="1:26">
      <c r="A317" s="16"/>
      <c r="B317" s="17"/>
      <c r="C317" s="18"/>
      <c r="D317" s="18"/>
      <c r="E317" s="18"/>
      <c r="V317" s="18"/>
      <c r="W317" s="18"/>
      <c r="X317" s="18"/>
      <c r="Y317" s="18"/>
      <c r="Z317" s="39"/>
    </row>
    <row r="318" spans="1:26">
      <c r="A318" s="16"/>
      <c r="B318" s="17"/>
      <c r="C318" s="18"/>
      <c r="D318" s="18"/>
      <c r="E318" s="18"/>
      <c r="V318" s="18"/>
      <c r="W318" s="18"/>
      <c r="X318" s="18"/>
      <c r="Y318" s="18"/>
      <c r="Z318" s="39"/>
    </row>
    <row r="319" spans="1:26">
      <c r="A319" s="16"/>
      <c r="B319" s="17"/>
      <c r="C319" s="18"/>
      <c r="D319" s="18"/>
      <c r="E319" s="18"/>
      <c r="V319" s="18"/>
      <c r="W319" s="18"/>
      <c r="X319" s="18"/>
      <c r="Y319" s="18"/>
      <c r="Z319" s="39"/>
    </row>
    <row r="320" spans="1:26">
      <c r="A320" s="16"/>
      <c r="B320" s="17"/>
      <c r="C320" s="18"/>
      <c r="D320" s="18"/>
      <c r="E320" s="18"/>
      <c r="V320" s="18"/>
      <c r="W320" s="18"/>
      <c r="X320" s="18"/>
      <c r="Y320" s="18"/>
      <c r="Z320" s="39"/>
    </row>
    <row r="321" spans="1:26">
      <c r="A321" s="16"/>
      <c r="B321" s="17"/>
      <c r="C321" s="18"/>
      <c r="D321" s="18"/>
      <c r="E321" s="18"/>
      <c r="V321" s="18"/>
      <c r="W321" s="18"/>
      <c r="X321" s="18"/>
      <c r="Y321" s="18"/>
      <c r="Z321" s="39"/>
    </row>
    <row r="322" spans="1:26">
      <c r="A322" s="16"/>
      <c r="B322" s="17"/>
      <c r="C322" s="18"/>
      <c r="D322" s="18"/>
      <c r="E322" s="18"/>
      <c r="V322" s="18"/>
      <c r="W322" s="18"/>
      <c r="X322" s="18"/>
      <c r="Y322" s="18"/>
      <c r="Z322" s="39"/>
    </row>
    <row r="323" spans="1:26">
      <c r="A323" s="16"/>
      <c r="B323" s="17"/>
      <c r="C323" s="18"/>
      <c r="D323" s="18"/>
      <c r="E323" s="18"/>
      <c r="V323" s="18"/>
      <c r="W323" s="18"/>
      <c r="X323" s="18"/>
      <c r="Y323" s="18"/>
      <c r="Z323" s="39"/>
    </row>
    <row r="324" spans="1:26">
      <c r="A324" s="16"/>
      <c r="B324" s="17"/>
      <c r="C324" s="18"/>
      <c r="D324" s="18"/>
      <c r="E324" s="18"/>
      <c r="V324" s="18"/>
      <c r="W324" s="18"/>
      <c r="X324" s="18"/>
      <c r="Y324" s="18"/>
      <c r="Z324" s="39"/>
    </row>
    <row r="325" spans="1:26">
      <c r="A325" s="16"/>
      <c r="B325" s="17"/>
      <c r="C325" s="18"/>
      <c r="D325" s="18"/>
      <c r="E325" s="18"/>
      <c r="V325" s="18"/>
      <c r="W325" s="18"/>
      <c r="X325" s="18"/>
      <c r="Y325" s="18"/>
      <c r="Z325" s="39"/>
    </row>
    <row r="326" spans="1:26">
      <c r="A326" s="16"/>
      <c r="B326" s="17"/>
      <c r="C326" s="18"/>
      <c r="D326" s="18"/>
      <c r="E326" s="18"/>
      <c r="V326" s="18"/>
      <c r="W326" s="18"/>
      <c r="X326" s="18"/>
      <c r="Y326" s="18"/>
      <c r="Z326" s="39"/>
    </row>
    <row r="327" spans="1:26">
      <c r="A327" s="16"/>
      <c r="B327" s="17"/>
      <c r="C327" s="18"/>
      <c r="D327" s="18"/>
      <c r="E327" s="18"/>
      <c r="V327" s="18"/>
      <c r="W327" s="18"/>
      <c r="X327" s="18"/>
      <c r="Y327" s="18"/>
      <c r="Z327" s="39"/>
    </row>
    <row r="328" spans="1:26">
      <c r="A328" s="16"/>
      <c r="B328" s="17"/>
      <c r="C328" s="18"/>
      <c r="D328" s="18"/>
      <c r="E328" s="18"/>
      <c r="V328" s="18"/>
      <c r="W328" s="18"/>
      <c r="X328" s="18"/>
      <c r="Y328" s="18"/>
      <c r="Z328" s="39"/>
    </row>
    <row r="329" spans="1:26">
      <c r="A329" s="16"/>
      <c r="B329" s="17"/>
      <c r="C329" s="18"/>
      <c r="D329" s="18"/>
      <c r="E329" s="18"/>
      <c r="V329" s="18"/>
      <c r="W329" s="18"/>
      <c r="X329" s="18"/>
      <c r="Y329" s="18"/>
      <c r="Z329" s="39"/>
    </row>
    <row r="330" spans="1:26">
      <c r="A330" s="16"/>
      <c r="B330" s="17"/>
      <c r="C330" s="18"/>
      <c r="D330" s="18"/>
      <c r="E330" s="18"/>
      <c r="V330" s="18"/>
      <c r="W330" s="18"/>
      <c r="X330" s="18"/>
      <c r="Y330" s="18"/>
      <c r="Z330" s="39"/>
    </row>
    <row r="331" spans="1:26">
      <c r="A331" s="16"/>
      <c r="B331" s="17"/>
      <c r="C331" s="18"/>
      <c r="D331" s="18"/>
      <c r="E331" s="18"/>
      <c r="V331" s="18"/>
      <c r="W331" s="18"/>
      <c r="X331" s="18"/>
      <c r="Y331" s="18"/>
      <c r="Z331" s="39"/>
    </row>
    <row r="332" spans="1:26">
      <c r="A332" s="16"/>
      <c r="B332" s="17"/>
      <c r="C332" s="18"/>
      <c r="D332" s="18"/>
      <c r="E332" s="18"/>
      <c r="V332" s="18"/>
      <c r="W332" s="18"/>
      <c r="X332" s="18"/>
      <c r="Y332" s="18"/>
      <c r="Z332" s="39"/>
    </row>
    <row r="333" spans="1:26">
      <c r="A333" s="16"/>
      <c r="B333" s="17"/>
      <c r="C333" s="18"/>
      <c r="D333" s="18"/>
      <c r="E333" s="18"/>
      <c r="V333" s="18"/>
      <c r="W333" s="18"/>
      <c r="X333" s="18"/>
      <c r="Y333" s="18"/>
      <c r="Z333" s="39"/>
    </row>
    <row r="334" spans="1:26">
      <c r="A334" s="16"/>
      <c r="B334" s="17"/>
      <c r="C334" s="18"/>
      <c r="D334" s="18"/>
      <c r="E334" s="18"/>
      <c r="V334" s="18"/>
      <c r="W334" s="18"/>
      <c r="X334" s="18"/>
      <c r="Y334" s="18"/>
      <c r="Z334" s="39"/>
    </row>
    <row r="335" spans="1:26">
      <c r="A335" s="16"/>
      <c r="B335" s="17"/>
      <c r="C335" s="18"/>
      <c r="D335" s="18"/>
      <c r="E335" s="18"/>
      <c r="V335" s="18"/>
      <c r="W335" s="18"/>
      <c r="X335" s="18"/>
      <c r="Y335" s="18"/>
      <c r="Z335" s="39"/>
    </row>
    <row r="336" spans="1:26">
      <c r="A336" s="16"/>
      <c r="B336" s="17"/>
      <c r="C336" s="18"/>
      <c r="D336" s="18"/>
      <c r="E336" s="18"/>
      <c r="V336" s="18"/>
      <c r="W336" s="18"/>
      <c r="X336" s="18"/>
      <c r="Y336" s="18"/>
      <c r="Z336" s="39"/>
    </row>
    <row r="337" spans="1:26">
      <c r="A337" s="16"/>
      <c r="B337" s="17"/>
      <c r="C337" s="18"/>
      <c r="D337" s="18"/>
      <c r="E337" s="18"/>
      <c r="V337" s="18"/>
      <c r="W337" s="18"/>
      <c r="X337" s="18"/>
      <c r="Y337" s="18"/>
      <c r="Z337" s="39"/>
    </row>
    <row r="338" spans="1:26">
      <c r="A338" s="16"/>
      <c r="B338" s="17"/>
      <c r="C338" s="18"/>
      <c r="D338" s="18"/>
      <c r="E338" s="18"/>
      <c r="V338" s="18"/>
      <c r="W338" s="18"/>
      <c r="X338" s="18"/>
      <c r="Y338" s="18"/>
      <c r="Z338" s="39"/>
    </row>
    <row r="339" spans="1:26">
      <c r="A339" s="16"/>
      <c r="B339" s="17"/>
      <c r="C339" s="18"/>
      <c r="D339" s="18"/>
      <c r="E339" s="18"/>
      <c r="V339" s="18"/>
      <c r="W339" s="18"/>
      <c r="X339" s="18"/>
      <c r="Y339" s="18"/>
      <c r="Z339" s="39"/>
    </row>
    <row r="340" spans="1:26">
      <c r="A340" s="16"/>
      <c r="B340" s="17"/>
      <c r="C340" s="18"/>
      <c r="D340" s="18"/>
      <c r="E340" s="18"/>
      <c r="V340" s="18"/>
      <c r="W340" s="18"/>
      <c r="X340" s="18"/>
      <c r="Y340" s="18"/>
      <c r="Z340" s="39"/>
    </row>
    <row r="341" spans="1:26">
      <c r="A341" s="16"/>
      <c r="B341" s="17"/>
      <c r="C341" s="18"/>
      <c r="D341" s="18"/>
      <c r="E341" s="18"/>
      <c r="V341" s="18"/>
      <c r="W341" s="18"/>
      <c r="X341" s="18"/>
      <c r="Y341" s="18"/>
      <c r="Z341" s="39"/>
    </row>
    <row r="342" spans="1:26">
      <c r="A342" s="16"/>
      <c r="B342" s="17"/>
      <c r="C342" s="18"/>
      <c r="D342" s="18"/>
      <c r="E342" s="18"/>
      <c r="V342" s="18"/>
      <c r="W342" s="18"/>
      <c r="X342" s="18"/>
      <c r="Y342" s="18"/>
      <c r="Z342" s="39"/>
    </row>
    <row r="343" spans="1:26">
      <c r="A343" s="16"/>
      <c r="B343" s="17"/>
      <c r="C343" s="18"/>
      <c r="D343" s="18"/>
      <c r="E343" s="18"/>
      <c r="V343" s="18"/>
      <c r="W343" s="18"/>
      <c r="X343" s="18"/>
      <c r="Y343" s="18"/>
      <c r="Z343" s="39"/>
    </row>
    <row r="344" spans="1:26">
      <c r="A344" s="16"/>
      <c r="B344" s="17"/>
      <c r="C344" s="18"/>
      <c r="D344" s="18"/>
      <c r="E344" s="18"/>
      <c r="V344" s="18"/>
      <c r="W344" s="18"/>
      <c r="X344" s="18"/>
      <c r="Y344" s="18"/>
      <c r="Z344" s="39"/>
    </row>
    <row r="345" spans="1:26">
      <c r="A345" s="16"/>
      <c r="B345" s="17"/>
      <c r="C345" s="18"/>
      <c r="D345" s="18"/>
      <c r="E345" s="18"/>
      <c r="V345" s="18"/>
      <c r="W345" s="18"/>
      <c r="X345" s="18"/>
      <c r="Y345" s="18"/>
      <c r="Z345" s="39"/>
    </row>
    <row r="346" spans="1:26">
      <c r="A346" s="16"/>
      <c r="B346" s="17"/>
      <c r="C346" s="18"/>
      <c r="D346" s="18"/>
      <c r="E346" s="18"/>
      <c r="V346" s="18"/>
      <c r="W346" s="18"/>
      <c r="X346" s="18"/>
      <c r="Y346" s="18"/>
      <c r="Z346" s="39"/>
    </row>
    <row r="347" spans="1:26">
      <c r="A347" s="16"/>
      <c r="B347" s="17"/>
      <c r="C347" s="18"/>
      <c r="D347" s="18"/>
      <c r="E347" s="18"/>
      <c r="V347" s="18"/>
      <c r="W347" s="18"/>
      <c r="X347" s="18"/>
      <c r="Y347" s="18"/>
      <c r="Z347" s="39"/>
    </row>
    <row r="348" spans="1:26">
      <c r="A348" s="16"/>
      <c r="B348" s="17"/>
      <c r="C348" s="18"/>
      <c r="D348" s="18"/>
      <c r="E348" s="18"/>
      <c r="V348" s="18"/>
      <c r="W348" s="18"/>
      <c r="X348" s="18"/>
      <c r="Y348" s="18"/>
      <c r="Z348" s="39"/>
    </row>
    <row r="349" spans="1:26">
      <c r="A349" s="16"/>
      <c r="B349" s="17"/>
      <c r="C349" s="18"/>
      <c r="D349" s="18"/>
      <c r="E349" s="18"/>
      <c r="V349" s="18"/>
      <c r="W349" s="18"/>
      <c r="X349" s="18"/>
      <c r="Y349" s="18"/>
      <c r="Z349" s="39"/>
    </row>
    <row r="350" spans="1:26">
      <c r="A350" s="16"/>
      <c r="B350" s="17"/>
      <c r="C350" s="18"/>
      <c r="D350" s="18"/>
      <c r="E350" s="18"/>
      <c r="V350" s="18"/>
      <c r="W350" s="18"/>
      <c r="X350" s="18"/>
      <c r="Y350" s="18"/>
      <c r="Z350" s="39"/>
    </row>
    <row r="351" spans="1:26">
      <c r="A351" s="16"/>
      <c r="B351" s="17"/>
      <c r="C351" s="18"/>
      <c r="D351" s="18"/>
      <c r="E351" s="18"/>
      <c r="V351" s="18"/>
      <c r="W351" s="18"/>
      <c r="X351" s="18"/>
      <c r="Y351" s="18"/>
      <c r="Z351" s="39"/>
    </row>
    <row r="352" spans="1:26">
      <c r="A352" s="16"/>
      <c r="B352" s="17"/>
      <c r="C352" s="18"/>
      <c r="D352" s="18"/>
      <c r="E352" s="18"/>
      <c r="V352" s="18"/>
      <c r="W352" s="18"/>
      <c r="X352" s="18"/>
      <c r="Y352" s="18"/>
      <c r="Z352" s="39"/>
    </row>
    <row r="353" spans="1:26">
      <c r="A353" s="16"/>
      <c r="B353" s="17"/>
      <c r="C353" s="18"/>
      <c r="D353" s="18"/>
      <c r="E353" s="18"/>
      <c r="V353" s="18"/>
      <c r="W353" s="18"/>
      <c r="X353" s="18"/>
      <c r="Y353" s="18"/>
      <c r="Z353" s="39"/>
    </row>
    <row r="354" spans="1:26">
      <c r="A354" s="16"/>
      <c r="B354" s="17"/>
      <c r="C354" s="18"/>
      <c r="D354" s="18"/>
      <c r="E354" s="18"/>
      <c r="V354" s="18"/>
      <c r="W354" s="18"/>
      <c r="X354" s="18"/>
      <c r="Y354" s="18"/>
      <c r="Z354" s="39"/>
    </row>
    <row r="355" spans="1:26">
      <c r="A355" s="16"/>
      <c r="B355" s="17"/>
      <c r="C355" s="18"/>
      <c r="D355" s="18"/>
      <c r="E355" s="18"/>
      <c r="V355" s="18"/>
      <c r="W355" s="18"/>
      <c r="X355" s="18"/>
      <c r="Y355" s="18"/>
      <c r="Z355" s="39"/>
    </row>
    <row r="356" spans="1:26">
      <c r="A356" s="16"/>
      <c r="B356" s="17"/>
      <c r="C356" s="18"/>
      <c r="D356" s="18"/>
      <c r="E356" s="18"/>
      <c r="V356" s="18"/>
      <c r="W356" s="18"/>
      <c r="X356" s="18"/>
      <c r="Y356" s="18"/>
      <c r="Z356" s="39"/>
    </row>
    <row r="357" spans="1:26">
      <c r="A357" s="16"/>
      <c r="B357" s="17"/>
      <c r="C357" s="18"/>
      <c r="D357" s="18"/>
      <c r="E357" s="18"/>
      <c r="V357" s="18"/>
      <c r="W357" s="18"/>
      <c r="X357" s="18"/>
      <c r="Y357" s="18"/>
      <c r="Z357" s="39"/>
    </row>
    <row r="358" spans="1:26">
      <c r="A358" s="16"/>
      <c r="B358" s="17"/>
      <c r="C358" s="18"/>
      <c r="D358" s="18"/>
      <c r="E358" s="18"/>
      <c r="V358" s="18"/>
      <c r="W358" s="18"/>
      <c r="X358" s="18"/>
      <c r="Y358" s="18"/>
      <c r="Z358" s="39"/>
    </row>
    <row r="359" spans="1:26">
      <c r="A359" s="16"/>
      <c r="B359" s="17"/>
      <c r="C359" s="18"/>
      <c r="D359" s="18"/>
      <c r="E359" s="18"/>
      <c r="V359" s="18"/>
      <c r="W359" s="18"/>
      <c r="X359" s="18"/>
      <c r="Y359" s="18"/>
      <c r="Z359" s="39"/>
    </row>
    <row r="360" spans="1:26">
      <c r="A360" s="16"/>
      <c r="B360" s="17"/>
      <c r="C360" s="18"/>
      <c r="D360" s="18"/>
      <c r="E360" s="18"/>
      <c r="V360" s="18"/>
      <c r="W360" s="18"/>
      <c r="X360" s="18"/>
      <c r="Y360" s="18"/>
      <c r="Z360" s="39"/>
    </row>
    <row r="361" spans="1:26">
      <c r="A361" s="16"/>
      <c r="B361" s="17"/>
      <c r="C361" s="18"/>
      <c r="D361" s="18"/>
      <c r="E361" s="18"/>
      <c r="V361" s="18"/>
      <c r="W361" s="18"/>
      <c r="X361" s="18"/>
      <c r="Y361" s="18"/>
      <c r="Z361" s="39"/>
    </row>
    <row r="362" spans="1:26">
      <c r="A362" s="16"/>
      <c r="B362" s="17"/>
      <c r="C362" s="18"/>
      <c r="D362" s="18"/>
      <c r="E362" s="18"/>
      <c r="V362" s="18"/>
      <c r="W362" s="18"/>
      <c r="X362" s="18"/>
      <c r="Y362" s="18"/>
      <c r="Z362" s="39"/>
    </row>
    <row r="363" spans="1:26">
      <c r="A363" s="16"/>
      <c r="B363" s="17"/>
      <c r="C363" s="18"/>
      <c r="D363" s="18"/>
      <c r="E363" s="18"/>
      <c r="V363" s="18"/>
      <c r="W363" s="18"/>
      <c r="X363" s="18"/>
      <c r="Y363" s="18"/>
      <c r="Z363" s="39"/>
    </row>
    <row r="364" spans="1:26">
      <c r="A364" s="16"/>
      <c r="B364" s="17"/>
      <c r="C364" s="18"/>
      <c r="D364" s="18"/>
      <c r="E364" s="18"/>
      <c r="V364" s="18"/>
      <c r="W364" s="18"/>
      <c r="X364" s="18"/>
      <c r="Y364" s="18"/>
      <c r="Z364" s="39"/>
    </row>
    <row r="365" spans="1:26">
      <c r="A365" s="16"/>
      <c r="B365" s="17"/>
      <c r="C365" s="18"/>
      <c r="D365" s="18"/>
      <c r="E365" s="18"/>
      <c r="V365" s="18"/>
      <c r="W365" s="18"/>
      <c r="X365" s="18"/>
      <c r="Y365" s="18"/>
      <c r="Z365" s="39"/>
    </row>
    <row r="366" spans="1:26">
      <c r="A366" s="16"/>
      <c r="B366" s="17"/>
      <c r="C366" s="18"/>
      <c r="D366" s="18"/>
      <c r="E366" s="18"/>
      <c r="V366" s="18"/>
      <c r="W366" s="18"/>
      <c r="X366" s="18"/>
      <c r="Y366" s="18"/>
      <c r="Z366" s="39"/>
    </row>
    <row r="367" spans="1:26">
      <c r="A367" s="16"/>
      <c r="B367" s="17"/>
      <c r="C367" s="18"/>
      <c r="D367" s="18"/>
      <c r="E367" s="18"/>
      <c r="V367" s="18"/>
      <c r="W367" s="18"/>
      <c r="X367" s="18"/>
      <c r="Y367" s="18"/>
      <c r="Z367" s="39"/>
    </row>
    <row r="368" spans="1:26">
      <c r="A368" s="16"/>
      <c r="B368" s="17"/>
      <c r="C368" s="18"/>
      <c r="D368" s="18"/>
      <c r="E368" s="18"/>
      <c r="V368" s="18"/>
      <c r="W368" s="18"/>
      <c r="X368" s="18"/>
      <c r="Y368" s="18"/>
      <c r="Z368" s="39"/>
    </row>
    <row r="369" spans="1:26">
      <c r="A369" s="16"/>
      <c r="B369" s="17"/>
      <c r="C369" s="18"/>
      <c r="D369" s="18"/>
      <c r="E369" s="18"/>
      <c r="V369" s="18"/>
      <c r="W369" s="18"/>
      <c r="X369" s="18"/>
      <c r="Y369" s="18"/>
      <c r="Z369" s="39"/>
    </row>
    <row r="370" spans="1:26">
      <c r="A370" s="16"/>
      <c r="B370" s="17"/>
      <c r="C370" s="18"/>
      <c r="D370" s="18"/>
      <c r="E370" s="18"/>
      <c r="V370" s="18"/>
      <c r="W370" s="18"/>
      <c r="X370" s="18"/>
      <c r="Y370" s="18"/>
      <c r="Z370" s="39"/>
    </row>
    <row r="371" spans="1:26">
      <c r="A371" s="16"/>
      <c r="B371" s="17"/>
      <c r="C371" s="18"/>
      <c r="D371" s="18"/>
      <c r="E371" s="18"/>
      <c r="V371" s="18"/>
      <c r="W371" s="18"/>
      <c r="X371" s="18"/>
      <c r="Y371" s="18"/>
      <c r="Z371" s="39"/>
    </row>
    <row r="372" spans="1:26">
      <c r="A372" s="16"/>
      <c r="B372" s="17"/>
      <c r="C372" s="18"/>
      <c r="D372" s="18"/>
      <c r="E372" s="18"/>
      <c r="V372" s="18"/>
      <c r="W372" s="18"/>
      <c r="X372" s="18"/>
      <c r="Y372" s="18"/>
      <c r="Z372" s="39"/>
    </row>
    <row r="373" spans="1:26">
      <c r="A373" s="16"/>
      <c r="B373" s="17"/>
      <c r="C373" s="18"/>
      <c r="D373" s="18"/>
      <c r="E373" s="18"/>
      <c r="V373" s="18"/>
      <c r="W373" s="18"/>
      <c r="X373" s="18"/>
      <c r="Y373" s="18"/>
      <c r="Z373" s="39"/>
    </row>
    <row r="374" spans="1:26">
      <c r="A374" s="16"/>
      <c r="B374" s="17"/>
      <c r="C374" s="18"/>
      <c r="D374" s="18"/>
      <c r="E374" s="18"/>
      <c r="V374" s="18"/>
      <c r="W374" s="18"/>
      <c r="X374" s="18"/>
      <c r="Y374" s="18"/>
      <c r="Z374" s="39"/>
    </row>
    <row r="375" spans="1:26">
      <c r="A375" s="16"/>
      <c r="B375" s="17"/>
      <c r="C375" s="18"/>
      <c r="D375" s="18"/>
      <c r="E375" s="18"/>
      <c r="V375" s="18"/>
      <c r="W375" s="18"/>
      <c r="X375" s="18"/>
      <c r="Y375" s="18"/>
      <c r="Z375" s="39"/>
    </row>
    <row r="376" spans="1:26">
      <c r="A376" s="16"/>
      <c r="B376" s="17"/>
      <c r="C376" s="18"/>
      <c r="D376" s="18"/>
      <c r="E376" s="18"/>
      <c r="V376" s="18"/>
      <c r="W376" s="18"/>
      <c r="X376" s="18"/>
      <c r="Y376" s="18"/>
      <c r="Z376" s="39"/>
    </row>
    <row r="377" spans="1:26">
      <c r="A377" s="16"/>
      <c r="B377" s="17"/>
      <c r="C377" s="18"/>
      <c r="D377" s="18"/>
      <c r="E377" s="18"/>
      <c r="V377" s="18"/>
      <c r="W377" s="18"/>
      <c r="X377" s="18"/>
      <c r="Y377" s="18"/>
      <c r="Z377" s="39"/>
    </row>
    <row r="378" spans="1:26">
      <c r="A378" s="16"/>
      <c r="B378" s="17"/>
      <c r="C378" s="18"/>
      <c r="D378" s="18"/>
      <c r="E378" s="18"/>
      <c r="V378" s="18"/>
      <c r="W378" s="18"/>
      <c r="X378" s="18"/>
      <c r="Y378" s="18"/>
      <c r="Z378" s="39"/>
    </row>
    <row r="379" spans="1:26">
      <c r="A379" s="16"/>
      <c r="B379" s="17"/>
      <c r="C379" s="18"/>
      <c r="D379" s="18"/>
      <c r="E379" s="18"/>
      <c r="V379" s="18"/>
      <c r="W379" s="18"/>
      <c r="X379" s="18"/>
      <c r="Y379" s="18"/>
      <c r="Z379" s="39"/>
    </row>
    <row r="380" spans="1:26">
      <c r="A380" s="16"/>
      <c r="B380" s="17"/>
      <c r="C380" s="18"/>
      <c r="D380" s="18"/>
      <c r="E380" s="18"/>
      <c r="V380" s="18"/>
      <c r="W380" s="18"/>
      <c r="X380" s="18"/>
      <c r="Y380" s="18"/>
      <c r="Z380" s="39"/>
    </row>
    <row r="381" spans="1:26">
      <c r="A381" s="16"/>
      <c r="B381" s="17"/>
      <c r="C381" s="18"/>
      <c r="D381" s="18"/>
      <c r="E381" s="18"/>
      <c r="V381" s="18"/>
      <c r="W381" s="18"/>
      <c r="X381" s="18"/>
      <c r="Y381" s="18"/>
      <c r="Z381" s="39"/>
    </row>
    <row r="382" spans="1:26">
      <c r="A382" s="16"/>
      <c r="B382" s="17"/>
      <c r="C382" s="18"/>
      <c r="D382" s="18"/>
      <c r="E382" s="18"/>
      <c r="V382" s="18"/>
      <c r="W382" s="18"/>
      <c r="X382" s="18"/>
      <c r="Y382" s="18"/>
      <c r="Z382" s="39"/>
    </row>
    <row r="383" spans="1:26">
      <c r="A383" s="16"/>
      <c r="B383" s="17"/>
      <c r="C383" s="18"/>
      <c r="D383" s="18"/>
      <c r="E383" s="18"/>
      <c r="V383" s="18"/>
      <c r="W383" s="18"/>
      <c r="X383" s="18"/>
      <c r="Y383" s="18"/>
      <c r="Z383" s="39"/>
    </row>
    <row r="384" spans="1:26">
      <c r="A384" s="16"/>
      <c r="B384" s="17"/>
      <c r="C384" s="18"/>
      <c r="D384" s="18"/>
      <c r="E384" s="18"/>
      <c r="V384" s="18"/>
      <c r="W384" s="18"/>
      <c r="X384" s="18"/>
      <c r="Y384" s="18"/>
      <c r="Z384" s="39"/>
    </row>
    <row r="385" spans="1:26">
      <c r="A385" s="16"/>
      <c r="B385" s="17"/>
      <c r="C385" s="18"/>
      <c r="D385" s="18"/>
      <c r="E385" s="18"/>
      <c r="V385" s="18"/>
      <c r="W385" s="18"/>
      <c r="X385" s="18"/>
      <c r="Y385" s="18"/>
      <c r="Z385" s="39"/>
    </row>
    <row r="386" spans="1:26">
      <c r="A386" s="16"/>
      <c r="B386" s="17"/>
      <c r="C386" s="18"/>
      <c r="D386" s="18"/>
      <c r="E386" s="18"/>
      <c r="V386" s="18"/>
      <c r="W386" s="18"/>
      <c r="X386" s="18"/>
      <c r="Y386" s="18"/>
      <c r="Z386" s="39"/>
    </row>
    <row r="387" spans="1:26">
      <c r="A387" s="16"/>
      <c r="B387" s="17"/>
      <c r="C387" s="18"/>
      <c r="D387" s="18"/>
      <c r="E387" s="18"/>
      <c r="V387" s="18"/>
      <c r="W387" s="18"/>
      <c r="X387" s="18"/>
      <c r="Y387" s="18"/>
      <c r="Z387" s="39"/>
    </row>
    <row r="388" spans="1:26">
      <c r="A388" s="16"/>
      <c r="B388" s="17"/>
      <c r="C388" s="18"/>
      <c r="D388" s="18"/>
      <c r="E388" s="18"/>
      <c r="V388" s="18"/>
      <c r="W388" s="18"/>
      <c r="X388" s="18"/>
      <c r="Y388" s="18"/>
      <c r="Z388" s="39"/>
    </row>
    <row r="389" spans="1:26">
      <c r="A389" s="16"/>
      <c r="B389" s="17"/>
      <c r="C389" s="18"/>
      <c r="D389" s="18"/>
      <c r="E389" s="18"/>
      <c r="V389" s="18"/>
      <c r="W389" s="18"/>
      <c r="X389" s="18"/>
      <c r="Y389" s="18"/>
      <c r="Z389" s="39"/>
    </row>
    <row r="390" spans="1:26">
      <c r="A390" s="16"/>
      <c r="B390" s="17"/>
      <c r="C390" s="18"/>
      <c r="D390" s="18"/>
      <c r="E390" s="18"/>
      <c r="V390" s="18"/>
      <c r="W390" s="18"/>
      <c r="X390" s="18"/>
      <c r="Y390" s="18"/>
      <c r="Z390" s="39"/>
    </row>
    <row r="391" spans="1:26">
      <c r="A391" s="16"/>
      <c r="B391" s="17"/>
      <c r="C391" s="18"/>
      <c r="D391" s="18"/>
      <c r="E391" s="18"/>
      <c r="V391" s="18"/>
      <c r="W391" s="18"/>
      <c r="X391" s="18"/>
      <c r="Y391" s="18"/>
      <c r="Z391" s="39"/>
    </row>
    <row r="392" spans="1:26">
      <c r="A392" s="16"/>
      <c r="B392" s="17"/>
      <c r="C392" s="18"/>
      <c r="D392" s="18"/>
      <c r="E392" s="18"/>
      <c r="V392" s="18"/>
      <c r="W392" s="18"/>
      <c r="X392" s="18"/>
      <c r="Y392" s="18"/>
      <c r="Z392" s="39"/>
    </row>
    <row r="393" spans="1:26">
      <c r="A393" s="16"/>
      <c r="B393" s="17"/>
      <c r="C393" s="18"/>
      <c r="D393" s="18"/>
      <c r="E393" s="18"/>
      <c r="V393" s="18"/>
      <c r="W393" s="18"/>
      <c r="X393" s="18"/>
      <c r="Y393" s="18"/>
      <c r="Z393" s="39"/>
    </row>
    <row r="394" spans="1:26">
      <c r="A394" s="16"/>
      <c r="B394" s="17"/>
      <c r="C394" s="18"/>
      <c r="D394" s="18"/>
      <c r="E394" s="18"/>
      <c r="V394" s="18"/>
      <c r="W394" s="18"/>
      <c r="X394" s="18"/>
      <c r="Y394" s="18"/>
      <c r="Z394" s="39"/>
    </row>
    <row r="395" spans="1:26">
      <c r="A395" s="16"/>
      <c r="B395" s="17"/>
      <c r="C395" s="18"/>
      <c r="D395" s="18"/>
      <c r="E395" s="18"/>
      <c r="V395" s="18"/>
      <c r="W395" s="18"/>
      <c r="X395" s="18"/>
      <c r="Y395" s="18"/>
      <c r="Z395" s="39"/>
    </row>
    <row r="396" spans="1:26">
      <c r="A396" s="16"/>
      <c r="B396" s="17"/>
      <c r="C396" s="18"/>
      <c r="D396" s="18"/>
      <c r="E396" s="18"/>
      <c r="V396" s="18"/>
      <c r="W396" s="18"/>
      <c r="X396" s="18"/>
      <c r="Y396" s="18"/>
      <c r="Z396" s="39"/>
    </row>
    <row r="397" spans="1:26">
      <c r="A397" s="16"/>
      <c r="B397" s="17"/>
      <c r="C397" s="18"/>
      <c r="D397" s="18"/>
      <c r="E397" s="18"/>
      <c r="V397" s="18"/>
      <c r="W397" s="18"/>
      <c r="X397" s="18"/>
      <c r="Y397" s="18"/>
      <c r="Z397" s="39"/>
    </row>
    <row r="398" spans="1:26">
      <c r="A398" s="16"/>
      <c r="B398" s="17"/>
      <c r="C398" s="18"/>
      <c r="D398" s="18"/>
      <c r="E398" s="18"/>
      <c r="V398" s="18"/>
      <c r="W398" s="18"/>
      <c r="X398" s="18"/>
      <c r="Y398" s="18"/>
      <c r="Z398" s="39"/>
    </row>
    <row r="399" spans="1:26">
      <c r="A399" s="16"/>
      <c r="B399" s="17"/>
      <c r="C399" s="18"/>
      <c r="D399" s="18"/>
      <c r="E399" s="18"/>
      <c r="V399" s="18"/>
      <c r="W399" s="18"/>
      <c r="X399" s="18"/>
      <c r="Y399" s="18"/>
      <c r="Z399" s="39"/>
    </row>
    <row r="400" spans="1:26">
      <c r="A400" s="16"/>
      <c r="B400" s="17"/>
      <c r="C400" s="18"/>
      <c r="D400" s="18"/>
      <c r="E400" s="18"/>
      <c r="V400" s="18"/>
      <c r="W400" s="18"/>
      <c r="X400" s="18"/>
      <c r="Y400" s="18"/>
      <c r="Z400" s="39"/>
    </row>
    <row r="401" spans="1:26">
      <c r="A401" s="16"/>
      <c r="B401" s="17"/>
      <c r="C401" s="18"/>
      <c r="D401" s="18"/>
      <c r="E401" s="18"/>
      <c r="V401" s="18"/>
      <c r="W401" s="18"/>
      <c r="X401" s="18"/>
      <c r="Y401" s="18"/>
      <c r="Z401" s="39"/>
    </row>
    <row r="402" spans="1:26">
      <c r="A402" s="16"/>
      <c r="B402" s="17"/>
      <c r="C402" s="18"/>
      <c r="D402" s="18"/>
      <c r="E402" s="18"/>
      <c r="V402" s="18"/>
      <c r="W402" s="18"/>
      <c r="X402" s="18"/>
      <c r="Y402" s="18"/>
      <c r="Z402" s="39"/>
    </row>
    <row r="403" spans="1:26">
      <c r="A403" s="16"/>
      <c r="B403" s="17"/>
      <c r="C403" s="18"/>
      <c r="D403" s="18"/>
      <c r="E403" s="18"/>
      <c r="V403" s="18"/>
      <c r="W403" s="18"/>
      <c r="X403" s="18"/>
      <c r="Y403" s="18"/>
      <c r="Z403" s="39"/>
    </row>
    <row r="404" spans="1:26">
      <c r="A404" s="16"/>
      <c r="B404" s="17"/>
      <c r="C404" s="18"/>
      <c r="D404" s="18"/>
      <c r="E404" s="18"/>
      <c r="V404" s="18"/>
      <c r="W404" s="18"/>
      <c r="X404" s="18"/>
      <c r="Y404" s="18"/>
      <c r="Z404" s="39"/>
    </row>
    <row r="405" spans="1:26">
      <c r="A405" s="16"/>
      <c r="B405" s="17"/>
      <c r="C405" s="18"/>
      <c r="D405" s="18"/>
      <c r="E405" s="18"/>
      <c r="V405" s="18"/>
      <c r="W405" s="18"/>
      <c r="X405" s="18"/>
      <c r="Y405" s="18"/>
      <c r="Z405" s="39"/>
    </row>
    <row r="406" spans="1:26">
      <c r="A406" s="16"/>
      <c r="B406" s="17"/>
      <c r="C406" s="18"/>
      <c r="D406" s="18"/>
      <c r="E406" s="18"/>
      <c r="V406" s="18"/>
      <c r="W406" s="18"/>
      <c r="X406" s="18"/>
      <c r="Y406" s="18"/>
      <c r="Z406" s="39"/>
    </row>
    <row r="407" spans="1:26">
      <c r="A407" s="16"/>
      <c r="B407" s="17"/>
      <c r="C407" s="18"/>
      <c r="D407" s="18"/>
      <c r="E407" s="18"/>
      <c r="V407" s="18"/>
      <c r="W407" s="18"/>
      <c r="X407" s="18"/>
      <c r="Y407" s="18"/>
      <c r="Z407" s="39"/>
    </row>
    <row r="408" spans="1:26">
      <c r="A408" s="16"/>
      <c r="B408" s="17"/>
      <c r="C408" s="18"/>
      <c r="D408" s="18"/>
      <c r="E408" s="18"/>
      <c r="V408" s="18"/>
      <c r="W408" s="18"/>
      <c r="X408" s="18"/>
      <c r="Y408" s="18"/>
      <c r="Z408" s="39"/>
    </row>
    <row r="409" spans="1:26">
      <c r="A409" s="16"/>
      <c r="B409" s="17"/>
      <c r="C409" s="18"/>
      <c r="D409" s="18"/>
      <c r="E409" s="18"/>
      <c r="V409" s="18"/>
      <c r="W409" s="18"/>
      <c r="X409" s="18"/>
      <c r="Y409" s="18"/>
      <c r="Z409" s="39"/>
    </row>
    <row r="410" spans="1:26">
      <c r="A410" s="16"/>
      <c r="B410" s="17"/>
      <c r="C410" s="18"/>
      <c r="D410" s="18"/>
      <c r="E410" s="18"/>
      <c r="V410" s="18"/>
      <c r="W410" s="18"/>
      <c r="X410" s="18"/>
      <c r="Y410" s="18"/>
      <c r="Z410" s="39"/>
    </row>
    <row r="411" spans="1:26">
      <c r="A411" s="16"/>
      <c r="B411" s="17"/>
      <c r="C411" s="18"/>
      <c r="D411" s="18"/>
      <c r="E411" s="18"/>
      <c r="V411" s="18"/>
      <c r="W411" s="18"/>
      <c r="X411" s="18"/>
      <c r="Y411" s="18"/>
      <c r="Z411" s="39"/>
    </row>
    <row r="412" spans="1:26">
      <c r="A412" s="16"/>
      <c r="B412" s="17"/>
      <c r="C412" s="18"/>
      <c r="D412" s="18"/>
      <c r="E412" s="18"/>
      <c r="V412" s="18"/>
      <c r="W412" s="18"/>
      <c r="X412" s="18"/>
      <c r="Y412" s="18"/>
      <c r="Z412" s="39"/>
    </row>
    <row r="413" spans="1:26">
      <c r="A413" s="16"/>
      <c r="B413" s="17"/>
      <c r="C413" s="18"/>
      <c r="D413" s="18"/>
      <c r="E413" s="18"/>
      <c r="V413" s="18"/>
      <c r="W413" s="18"/>
      <c r="X413" s="18"/>
      <c r="Y413" s="18"/>
      <c r="Z413" s="39"/>
    </row>
    <row r="414" spans="1:26">
      <c r="A414" s="16"/>
      <c r="B414" s="17"/>
      <c r="C414" s="18"/>
      <c r="D414" s="18"/>
      <c r="E414" s="18"/>
      <c r="V414" s="18"/>
      <c r="W414" s="18"/>
      <c r="X414" s="18"/>
      <c r="Y414" s="18"/>
      <c r="Z414" s="39"/>
    </row>
    <row r="415" spans="1:26">
      <c r="A415" s="16"/>
      <c r="B415" s="17"/>
      <c r="C415" s="18"/>
      <c r="D415" s="18"/>
      <c r="E415" s="18"/>
      <c r="V415" s="18"/>
      <c r="W415" s="18"/>
      <c r="X415" s="18"/>
      <c r="Y415" s="18"/>
      <c r="Z415" s="39"/>
    </row>
    <row r="416" spans="1:26">
      <c r="A416" s="16"/>
      <c r="B416" s="17"/>
      <c r="C416" s="18"/>
      <c r="D416" s="18"/>
      <c r="E416" s="18"/>
      <c r="V416" s="18"/>
      <c r="W416" s="18"/>
      <c r="X416" s="18"/>
      <c r="Y416" s="18"/>
      <c r="Z416" s="39"/>
    </row>
    <row r="417" spans="1:26">
      <c r="A417" s="16"/>
      <c r="B417" s="17"/>
      <c r="C417" s="18"/>
      <c r="D417" s="18"/>
      <c r="E417" s="18"/>
      <c r="V417" s="18"/>
      <c r="W417" s="18"/>
      <c r="X417" s="18"/>
      <c r="Y417" s="18"/>
      <c r="Z417" s="39"/>
    </row>
    <row r="418" spans="1:26">
      <c r="A418" s="16"/>
      <c r="B418" s="17"/>
      <c r="C418" s="18"/>
      <c r="D418" s="18"/>
      <c r="E418" s="18"/>
      <c r="V418" s="18"/>
      <c r="W418" s="18"/>
      <c r="X418" s="18"/>
      <c r="Y418" s="18"/>
      <c r="Z418" s="39"/>
    </row>
    <row r="419" spans="1:26">
      <c r="A419" s="16"/>
      <c r="B419" s="17"/>
      <c r="C419" s="18"/>
      <c r="D419" s="18"/>
      <c r="E419" s="18"/>
      <c r="V419" s="18"/>
      <c r="W419" s="18"/>
      <c r="X419" s="18"/>
      <c r="Y419" s="18"/>
      <c r="Z419" s="39"/>
    </row>
    <row r="420" spans="1:26">
      <c r="A420" s="16"/>
      <c r="B420" s="17"/>
      <c r="C420" s="18"/>
      <c r="D420" s="18"/>
      <c r="E420" s="18"/>
      <c r="V420" s="18"/>
      <c r="W420" s="18"/>
      <c r="X420" s="18"/>
      <c r="Y420" s="18"/>
      <c r="Z420" s="39"/>
    </row>
    <row r="421" spans="1:26">
      <c r="A421" s="16"/>
      <c r="B421" s="17"/>
      <c r="C421" s="18"/>
      <c r="D421" s="18"/>
      <c r="E421" s="18"/>
      <c r="V421" s="18"/>
      <c r="W421" s="18"/>
      <c r="X421" s="18"/>
      <c r="Y421" s="18"/>
      <c r="Z421" s="39"/>
    </row>
    <row r="422" spans="1:26">
      <c r="A422" s="16"/>
      <c r="B422" s="17"/>
      <c r="C422" s="18"/>
      <c r="D422" s="18"/>
      <c r="E422" s="18"/>
      <c r="V422" s="18"/>
      <c r="W422" s="18"/>
      <c r="X422" s="18"/>
      <c r="Y422" s="18"/>
      <c r="Z422" s="39"/>
    </row>
    <row r="423" spans="1:26">
      <c r="A423" s="16"/>
      <c r="B423" s="17"/>
      <c r="C423" s="18"/>
      <c r="D423" s="18"/>
      <c r="E423" s="18"/>
      <c r="V423" s="18"/>
      <c r="W423" s="18"/>
      <c r="X423" s="18"/>
      <c r="Y423" s="18"/>
      <c r="Z423" s="39"/>
    </row>
    <row r="424" spans="1:26">
      <c r="A424" s="16"/>
      <c r="B424" s="17"/>
      <c r="C424" s="18"/>
      <c r="D424" s="18"/>
      <c r="E424" s="18"/>
      <c r="V424" s="18"/>
      <c r="W424" s="18"/>
      <c r="X424" s="18"/>
      <c r="Y424" s="18"/>
      <c r="Z424" s="39"/>
    </row>
    <row r="425" spans="1:26">
      <c r="A425" s="16"/>
      <c r="B425" s="17"/>
      <c r="C425" s="18"/>
      <c r="D425" s="18"/>
      <c r="E425" s="18"/>
      <c r="V425" s="18"/>
      <c r="W425" s="18"/>
      <c r="X425" s="18"/>
      <c r="Y425" s="18"/>
      <c r="Z425" s="39"/>
    </row>
    <row r="426" spans="1:26">
      <c r="A426" s="16"/>
      <c r="B426" s="17"/>
      <c r="C426" s="18"/>
      <c r="D426" s="18"/>
      <c r="E426" s="18"/>
      <c r="V426" s="18"/>
      <c r="W426" s="18"/>
      <c r="X426" s="18"/>
      <c r="Y426" s="18"/>
      <c r="Z426" s="39"/>
    </row>
    <row r="427" spans="1:26">
      <c r="A427" s="16"/>
      <c r="B427" s="17"/>
      <c r="C427" s="18"/>
      <c r="D427" s="18"/>
      <c r="E427" s="18"/>
      <c r="V427" s="18"/>
      <c r="W427" s="18"/>
      <c r="X427" s="18"/>
      <c r="Y427" s="18"/>
      <c r="Z427" s="39"/>
    </row>
    <row r="428" spans="1:26">
      <c r="A428" s="16"/>
      <c r="B428" s="17"/>
      <c r="C428" s="18"/>
      <c r="D428" s="18"/>
      <c r="E428" s="18"/>
      <c r="V428" s="18"/>
      <c r="W428" s="18"/>
      <c r="X428" s="18"/>
      <c r="Y428" s="18"/>
      <c r="Z428" s="39"/>
    </row>
    <row r="429" spans="1:26">
      <c r="A429" s="16"/>
      <c r="B429" s="17"/>
      <c r="C429" s="18"/>
      <c r="D429" s="18"/>
      <c r="E429" s="18"/>
      <c r="V429" s="18"/>
      <c r="W429" s="18"/>
      <c r="X429" s="18"/>
      <c r="Y429" s="18"/>
      <c r="Z429" s="39"/>
    </row>
    <row r="430" spans="1:26">
      <c r="A430" s="16"/>
      <c r="B430" s="17"/>
      <c r="C430" s="18"/>
      <c r="D430" s="18"/>
      <c r="E430" s="18"/>
      <c r="V430" s="18"/>
      <c r="W430" s="18"/>
      <c r="X430" s="18"/>
      <c r="Y430" s="18"/>
      <c r="Z430" s="39"/>
    </row>
    <row r="431" spans="1:26">
      <c r="A431" s="16"/>
      <c r="B431" s="17"/>
      <c r="C431" s="18"/>
      <c r="D431" s="18"/>
      <c r="E431" s="18"/>
      <c r="V431" s="18"/>
      <c r="W431" s="18"/>
      <c r="X431" s="18"/>
      <c r="Y431" s="18"/>
      <c r="Z431" s="39"/>
    </row>
    <row r="432" spans="1:26">
      <c r="A432" s="16"/>
      <c r="B432" s="17"/>
      <c r="C432" s="18"/>
      <c r="D432" s="18"/>
      <c r="E432" s="18"/>
      <c r="V432" s="18"/>
      <c r="W432" s="18"/>
      <c r="X432" s="18"/>
      <c r="Y432" s="18"/>
      <c r="Z432" s="39"/>
    </row>
    <row r="433" spans="1:26">
      <c r="A433" s="16"/>
      <c r="B433" s="17"/>
      <c r="C433" s="18"/>
      <c r="D433" s="18"/>
      <c r="E433" s="18"/>
      <c r="V433" s="18"/>
      <c r="W433" s="18"/>
      <c r="X433" s="18"/>
      <c r="Y433" s="18"/>
      <c r="Z433" s="39"/>
    </row>
    <row r="434" spans="1:26">
      <c r="A434" s="16"/>
      <c r="B434" s="17"/>
      <c r="C434" s="18"/>
      <c r="D434" s="18"/>
      <c r="E434" s="18"/>
      <c r="V434" s="18"/>
      <c r="W434" s="18"/>
      <c r="X434" s="18"/>
      <c r="Y434" s="18"/>
      <c r="Z434" s="39"/>
    </row>
    <row r="435" spans="1:26">
      <c r="A435" s="16"/>
      <c r="B435" s="17"/>
      <c r="C435" s="18"/>
      <c r="D435" s="18"/>
      <c r="E435" s="18"/>
      <c r="V435" s="18"/>
      <c r="W435" s="18"/>
      <c r="X435" s="18"/>
      <c r="Y435" s="18"/>
      <c r="Z435" s="39"/>
    </row>
    <row r="436" spans="1:26">
      <c r="A436" s="16"/>
      <c r="B436" s="17"/>
      <c r="C436" s="18"/>
      <c r="D436" s="18"/>
      <c r="E436" s="18"/>
      <c r="V436" s="18"/>
      <c r="W436" s="18"/>
      <c r="X436" s="18"/>
      <c r="Y436" s="18"/>
      <c r="Z436" s="39"/>
    </row>
    <row r="437" spans="1:26">
      <c r="A437" s="16"/>
      <c r="B437" s="17"/>
      <c r="C437" s="18"/>
      <c r="D437" s="18"/>
      <c r="E437" s="18"/>
      <c r="V437" s="18"/>
      <c r="W437" s="18"/>
      <c r="X437" s="18"/>
      <c r="Y437" s="18"/>
      <c r="Z437" s="39"/>
    </row>
    <row r="438" spans="1:26">
      <c r="A438" s="16"/>
      <c r="B438" s="17"/>
      <c r="C438" s="18"/>
      <c r="D438" s="18"/>
      <c r="E438" s="18"/>
      <c r="V438" s="18"/>
      <c r="W438" s="18"/>
      <c r="X438" s="18"/>
      <c r="Y438" s="18"/>
      <c r="Z438" s="39"/>
    </row>
    <row r="439" spans="1:26">
      <c r="A439" s="16"/>
      <c r="B439" s="17"/>
      <c r="C439" s="18"/>
      <c r="D439" s="18"/>
      <c r="E439" s="18"/>
      <c r="V439" s="18"/>
      <c r="W439" s="18"/>
      <c r="X439" s="18"/>
      <c r="Y439" s="18"/>
      <c r="Z439" s="39"/>
    </row>
    <row r="440" spans="1:26">
      <c r="A440" s="16"/>
      <c r="B440" s="17"/>
      <c r="C440" s="18"/>
      <c r="D440" s="18"/>
      <c r="E440" s="18"/>
      <c r="V440" s="18"/>
      <c r="W440" s="18"/>
      <c r="X440" s="18"/>
      <c r="Y440" s="18"/>
      <c r="Z440" s="39"/>
    </row>
    <row r="441" spans="1:26">
      <c r="A441" s="16"/>
      <c r="B441" s="17"/>
      <c r="C441" s="18"/>
      <c r="D441" s="18"/>
      <c r="E441" s="18"/>
      <c r="V441" s="18"/>
      <c r="W441" s="18"/>
      <c r="X441" s="18"/>
      <c r="Y441" s="18"/>
      <c r="Z441" s="39"/>
    </row>
    <row r="442" spans="1:26">
      <c r="A442" s="16"/>
      <c r="B442" s="17"/>
      <c r="C442" s="18"/>
      <c r="D442" s="18"/>
      <c r="E442" s="18"/>
      <c r="V442" s="18"/>
      <c r="W442" s="18"/>
      <c r="X442" s="18"/>
      <c r="Y442" s="18"/>
      <c r="Z442" s="39"/>
    </row>
    <row r="443" spans="1:26">
      <c r="A443" s="16"/>
      <c r="B443" s="17"/>
      <c r="C443" s="18"/>
      <c r="D443" s="18"/>
      <c r="E443" s="18"/>
      <c r="V443" s="18"/>
      <c r="W443" s="18"/>
      <c r="X443" s="18"/>
      <c r="Y443" s="18"/>
      <c r="Z443" s="39"/>
    </row>
    <row r="444" spans="1:26">
      <c r="A444" s="16"/>
      <c r="B444" s="17"/>
      <c r="C444" s="18"/>
      <c r="D444" s="18"/>
      <c r="E444" s="18"/>
      <c r="V444" s="18"/>
      <c r="W444" s="18"/>
      <c r="X444" s="18"/>
      <c r="Y444" s="18"/>
      <c r="Z444" s="39"/>
    </row>
    <row r="445" spans="1:26">
      <c r="A445" s="16"/>
      <c r="B445" s="17"/>
      <c r="C445" s="18"/>
      <c r="D445" s="18"/>
      <c r="E445" s="18"/>
      <c r="V445" s="18"/>
      <c r="W445" s="18"/>
      <c r="X445" s="18"/>
      <c r="Y445" s="18"/>
      <c r="Z445" s="39"/>
    </row>
    <row r="446" spans="1:26">
      <c r="A446" s="16"/>
      <c r="B446" s="17"/>
      <c r="C446" s="18"/>
      <c r="D446" s="18"/>
      <c r="E446" s="18"/>
      <c r="V446" s="18"/>
      <c r="W446" s="18"/>
      <c r="X446" s="18"/>
      <c r="Y446" s="18"/>
      <c r="Z446" s="39"/>
    </row>
    <row r="447" spans="1:26">
      <c r="A447" s="16"/>
      <c r="B447" s="17"/>
      <c r="C447" s="18"/>
      <c r="D447" s="18"/>
      <c r="E447" s="18"/>
      <c r="V447" s="18"/>
      <c r="W447" s="18"/>
      <c r="X447" s="18"/>
      <c r="Y447" s="18"/>
      <c r="Z447" s="39"/>
    </row>
    <row r="448" spans="1:26">
      <c r="A448" s="16"/>
      <c r="B448" s="17"/>
      <c r="C448" s="18"/>
      <c r="D448" s="18"/>
      <c r="E448" s="18"/>
      <c r="V448" s="18"/>
      <c r="W448" s="18"/>
      <c r="X448" s="18"/>
      <c r="Y448" s="18"/>
      <c r="Z448" s="39"/>
    </row>
    <row r="449" spans="1:26">
      <c r="A449" s="16"/>
      <c r="B449" s="17"/>
      <c r="C449" s="18"/>
      <c r="D449" s="18"/>
      <c r="E449" s="18"/>
      <c r="V449" s="18"/>
      <c r="W449" s="18"/>
      <c r="X449" s="18"/>
      <c r="Y449" s="18"/>
      <c r="Z449" s="39"/>
    </row>
    <row r="450" spans="1:26">
      <c r="A450" s="16"/>
      <c r="B450" s="17"/>
      <c r="C450" s="18"/>
      <c r="D450" s="18"/>
      <c r="E450" s="18"/>
      <c r="V450" s="18"/>
      <c r="W450" s="18"/>
      <c r="X450" s="18"/>
      <c r="Y450" s="18"/>
      <c r="Z450" s="39"/>
    </row>
    <row r="451" spans="1:26">
      <c r="A451" s="16"/>
      <c r="B451" s="17"/>
      <c r="C451" s="18"/>
      <c r="D451" s="18"/>
      <c r="E451" s="18"/>
      <c r="V451" s="18"/>
      <c r="W451" s="18"/>
      <c r="X451" s="18"/>
      <c r="Y451" s="18"/>
      <c r="Z451" s="39"/>
    </row>
    <row r="452" spans="1:26">
      <c r="A452" s="16"/>
      <c r="B452" s="17"/>
      <c r="C452" s="18"/>
      <c r="D452" s="18"/>
      <c r="E452" s="18"/>
      <c r="V452" s="18"/>
      <c r="W452" s="18"/>
      <c r="X452" s="18"/>
      <c r="Y452" s="18"/>
      <c r="Z452" s="39"/>
    </row>
    <row r="453" spans="1:26">
      <c r="A453" s="16"/>
      <c r="B453" s="17"/>
      <c r="C453" s="18"/>
      <c r="D453" s="18"/>
      <c r="E453" s="18"/>
      <c r="V453" s="18"/>
      <c r="W453" s="18"/>
      <c r="X453" s="18"/>
      <c r="Y453" s="18"/>
      <c r="Z453" s="39"/>
    </row>
    <row r="454" spans="1:26">
      <c r="A454" s="16"/>
      <c r="B454" s="17"/>
      <c r="C454" s="18"/>
      <c r="D454" s="18"/>
      <c r="E454" s="18"/>
      <c r="V454" s="18"/>
      <c r="W454" s="18"/>
      <c r="X454" s="18"/>
      <c r="Y454" s="18"/>
      <c r="Z454" s="39"/>
    </row>
    <row r="455" spans="1:26">
      <c r="A455" s="16"/>
      <c r="B455" s="17"/>
      <c r="C455" s="18"/>
      <c r="D455" s="18"/>
      <c r="E455" s="18"/>
      <c r="V455" s="18"/>
      <c r="W455" s="18"/>
      <c r="X455" s="18"/>
      <c r="Y455" s="18"/>
      <c r="Z455" s="39"/>
    </row>
    <row r="456" spans="1:26">
      <c r="A456" s="16"/>
      <c r="B456" s="17"/>
      <c r="C456" s="18"/>
      <c r="D456" s="18"/>
      <c r="E456" s="18"/>
      <c r="V456" s="18"/>
      <c r="W456" s="18"/>
      <c r="X456" s="18"/>
      <c r="Y456" s="18"/>
      <c r="Z456" s="39"/>
    </row>
    <row r="457" spans="1:26">
      <c r="A457" s="16"/>
      <c r="B457" s="17"/>
      <c r="C457" s="18"/>
      <c r="D457" s="18"/>
      <c r="E457" s="18"/>
      <c r="V457" s="18"/>
      <c r="W457" s="18"/>
      <c r="X457" s="18"/>
      <c r="Y457" s="18"/>
      <c r="Z457" s="39"/>
    </row>
    <row r="458" spans="1:26">
      <c r="A458" s="16"/>
      <c r="B458" s="17"/>
      <c r="C458" s="18"/>
      <c r="D458" s="18"/>
      <c r="E458" s="18"/>
      <c r="V458" s="18"/>
      <c r="W458" s="18"/>
      <c r="X458" s="18"/>
      <c r="Y458" s="18"/>
      <c r="Z458" s="39"/>
    </row>
    <row r="459" spans="1:26">
      <c r="A459" s="16"/>
      <c r="B459" s="17"/>
      <c r="C459" s="18"/>
      <c r="D459" s="18"/>
      <c r="E459" s="18"/>
      <c r="V459" s="18"/>
      <c r="W459" s="18"/>
      <c r="X459" s="18"/>
      <c r="Y459" s="18"/>
      <c r="Z459" s="39"/>
    </row>
    <row r="460" spans="1:26">
      <c r="A460" s="16"/>
      <c r="B460" s="17"/>
      <c r="C460" s="18"/>
      <c r="D460" s="18"/>
      <c r="E460" s="18"/>
      <c r="V460" s="18"/>
      <c r="W460" s="18"/>
      <c r="X460" s="18"/>
      <c r="Y460" s="18"/>
      <c r="Z460" s="39"/>
    </row>
    <row r="461" spans="1:26">
      <c r="A461" s="16"/>
      <c r="B461" s="17"/>
      <c r="C461" s="18"/>
      <c r="D461" s="18"/>
      <c r="E461" s="18"/>
      <c r="V461" s="18"/>
      <c r="W461" s="18"/>
      <c r="X461" s="18"/>
      <c r="Y461" s="18"/>
      <c r="Z461" s="39"/>
    </row>
    <row r="462" spans="1:26">
      <c r="A462" s="16"/>
      <c r="B462" s="17"/>
      <c r="C462" s="18"/>
      <c r="D462" s="18"/>
      <c r="E462" s="18"/>
      <c r="V462" s="18"/>
      <c r="W462" s="18"/>
      <c r="X462" s="18"/>
      <c r="Y462" s="18"/>
      <c r="Z462" s="39"/>
    </row>
    <row r="463" spans="1:26">
      <c r="A463" s="16"/>
      <c r="B463" s="17"/>
      <c r="C463" s="18"/>
      <c r="D463" s="18"/>
      <c r="E463" s="18"/>
      <c r="V463" s="18"/>
      <c r="W463" s="18"/>
      <c r="X463" s="18"/>
      <c r="Y463" s="18"/>
      <c r="Z463" s="39"/>
    </row>
    <row r="464" spans="1:26">
      <c r="A464" s="16"/>
      <c r="B464" s="17"/>
      <c r="C464" s="18"/>
      <c r="D464" s="18"/>
      <c r="E464" s="18"/>
      <c r="V464" s="18"/>
      <c r="W464" s="18"/>
      <c r="X464" s="18"/>
      <c r="Y464" s="18"/>
      <c r="Z464" s="39"/>
    </row>
    <row r="465" spans="1:26">
      <c r="A465" s="16"/>
      <c r="B465" s="17"/>
      <c r="C465" s="18"/>
      <c r="D465" s="18"/>
      <c r="E465" s="18"/>
      <c r="V465" s="18"/>
      <c r="W465" s="18"/>
      <c r="X465" s="18"/>
      <c r="Y465" s="18"/>
      <c r="Z465" s="39"/>
    </row>
    <row r="466" spans="1:26">
      <c r="A466" s="16"/>
      <c r="B466" s="17"/>
      <c r="C466" s="18"/>
      <c r="D466" s="18"/>
      <c r="E466" s="18"/>
      <c r="V466" s="18"/>
      <c r="W466" s="18"/>
      <c r="X466" s="18"/>
      <c r="Y466" s="18"/>
      <c r="Z466" s="39"/>
    </row>
    <row r="467" spans="1:26">
      <c r="A467" s="16"/>
      <c r="B467" s="17"/>
      <c r="C467" s="18"/>
      <c r="D467" s="18"/>
      <c r="E467" s="18"/>
      <c r="V467" s="18"/>
      <c r="W467" s="18"/>
      <c r="X467" s="18"/>
      <c r="Y467" s="18"/>
      <c r="Z467" s="39"/>
    </row>
    <row r="468" spans="1:26">
      <c r="A468" s="16"/>
      <c r="B468" s="17"/>
      <c r="C468" s="18"/>
      <c r="D468" s="18"/>
      <c r="E468" s="18"/>
      <c r="V468" s="18"/>
      <c r="W468" s="18"/>
      <c r="X468" s="18"/>
      <c r="Y468" s="18"/>
      <c r="Z468" s="39"/>
    </row>
    <row r="469" spans="1:26">
      <c r="A469" s="16"/>
      <c r="B469" s="17"/>
      <c r="C469" s="18"/>
      <c r="D469" s="18"/>
      <c r="E469" s="18"/>
      <c r="V469" s="18"/>
      <c r="W469" s="18"/>
      <c r="X469" s="18"/>
      <c r="Y469" s="18"/>
      <c r="Z469" s="39"/>
    </row>
    <row r="470" spans="1:26">
      <c r="A470" s="16"/>
      <c r="B470" s="17"/>
      <c r="C470" s="18"/>
      <c r="D470" s="18"/>
      <c r="E470" s="18"/>
      <c r="V470" s="18"/>
      <c r="W470" s="18"/>
      <c r="X470" s="18"/>
      <c r="Y470" s="18"/>
      <c r="Z470" s="39"/>
    </row>
    <row r="471" spans="1:26">
      <c r="A471" s="16"/>
      <c r="B471" s="17"/>
      <c r="C471" s="18"/>
      <c r="D471" s="18"/>
      <c r="E471" s="18"/>
      <c r="V471" s="18"/>
      <c r="W471" s="18"/>
      <c r="X471" s="18"/>
      <c r="Y471" s="18"/>
      <c r="Z471" s="39"/>
    </row>
    <row r="472" spans="1:26">
      <c r="A472" s="16"/>
      <c r="B472" s="17"/>
      <c r="C472" s="18"/>
      <c r="D472" s="18"/>
      <c r="E472" s="18"/>
      <c r="V472" s="18"/>
      <c r="W472" s="18"/>
      <c r="X472" s="18"/>
      <c r="Y472" s="18"/>
      <c r="Z472" s="39"/>
    </row>
    <row r="473" spans="1:26">
      <c r="A473" s="16"/>
      <c r="B473" s="17"/>
      <c r="C473" s="18"/>
      <c r="D473" s="18"/>
      <c r="E473" s="18"/>
      <c r="V473" s="18"/>
      <c r="W473" s="18"/>
      <c r="X473" s="18"/>
      <c r="Y473" s="18"/>
      <c r="Z473" s="39"/>
    </row>
    <row r="474" spans="1:26">
      <c r="A474" s="16"/>
      <c r="B474" s="17"/>
      <c r="C474" s="18"/>
      <c r="D474" s="18"/>
      <c r="E474" s="18"/>
      <c r="V474" s="18"/>
      <c r="W474" s="18"/>
      <c r="X474" s="18"/>
      <c r="Y474" s="18"/>
      <c r="Z474" s="39"/>
    </row>
    <row r="475" spans="1:26">
      <c r="A475" s="16"/>
      <c r="B475" s="17"/>
      <c r="C475" s="18"/>
      <c r="D475" s="18"/>
      <c r="E475" s="18"/>
      <c r="V475" s="18"/>
      <c r="W475" s="18"/>
      <c r="X475" s="18"/>
      <c r="Y475" s="18"/>
      <c r="Z475" s="39"/>
    </row>
    <row r="476" spans="1:26">
      <c r="A476" s="16"/>
      <c r="B476" s="17"/>
      <c r="C476" s="18"/>
      <c r="D476" s="18"/>
      <c r="E476" s="18"/>
      <c r="V476" s="18"/>
      <c r="W476" s="18"/>
      <c r="X476" s="18"/>
      <c r="Y476" s="18"/>
      <c r="Z476" s="39"/>
    </row>
    <row r="477" spans="1:26">
      <c r="A477" s="16"/>
      <c r="B477" s="17"/>
      <c r="C477" s="18"/>
      <c r="D477" s="18"/>
      <c r="E477" s="18"/>
      <c r="V477" s="18"/>
      <c r="W477" s="18"/>
      <c r="X477" s="18"/>
      <c r="Y477" s="18"/>
      <c r="Z477" s="39"/>
    </row>
    <row r="478" spans="1:26">
      <c r="A478" s="16"/>
      <c r="B478" s="17"/>
      <c r="C478" s="18"/>
      <c r="D478" s="18"/>
      <c r="E478" s="18"/>
      <c r="V478" s="18"/>
      <c r="W478" s="18"/>
      <c r="X478" s="18"/>
      <c r="Y478" s="18"/>
      <c r="Z478" s="39"/>
    </row>
    <row r="479" spans="1:26">
      <c r="A479" s="16"/>
      <c r="B479" s="17"/>
      <c r="C479" s="18"/>
      <c r="D479" s="18"/>
      <c r="E479" s="18"/>
      <c r="V479" s="18"/>
      <c r="W479" s="18"/>
      <c r="X479" s="18"/>
      <c r="Y479" s="18"/>
      <c r="Z479" s="39"/>
    </row>
    <row r="480" spans="1:26">
      <c r="A480" s="16"/>
      <c r="B480" s="17"/>
      <c r="C480" s="18"/>
      <c r="D480" s="18"/>
      <c r="E480" s="18"/>
      <c r="V480" s="18"/>
      <c r="W480" s="18"/>
      <c r="X480" s="18"/>
      <c r="Y480" s="18"/>
      <c r="Z480" s="39"/>
    </row>
    <row r="481" spans="1:26">
      <c r="A481" s="16"/>
      <c r="B481" s="17"/>
      <c r="C481" s="18"/>
      <c r="D481" s="18"/>
      <c r="E481" s="18"/>
      <c r="V481" s="18"/>
      <c r="W481" s="18"/>
      <c r="X481" s="18"/>
      <c r="Y481" s="18"/>
      <c r="Z481" s="39"/>
    </row>
    <row r="482" spans="1:26">
      <c r="A482" s="16"/>
      <c r="B482" s="17"/>
      <c r="C482" s="18"/>
      <c r="D482" s="18"/>
      <c r="E482" s="18"/>
      <c r="V482" s="18"/>
      <c r="W482" s="18"/>
      <c r="X482" s="18"/>
      <c r="Y482" s="18"/>
      <c r="Z482" s="39"/>
    </row>
    <row r="483" spans="1:26">
      <c r="A483" s="16"/>
      <c r="B483" s="17"/>
      <c r="C483" s="18"/>
      <c r="D483" s="18"/>
      <c r="E483" s="18"/>
      <c r="V483" s="18"/>
      <c r="W483" s="18"/>
      <c r="X483" s="18"/>
      <c r="Y483" s="18"/>
      <c r="Z483" s="39"/>
    </row>
    <row r="484" spans="1:26">
      <c r="A484" s="16"/>
      <c r="B484" s="17"/>
      <c r="C484" s="18"/>
      <c r="D484" s="18"/>
      <c r="E484" s="18"/>
      <c r="V484" s="18"/>
      <c r="W484" s="18"/>
      <c r="X484" s="18"/>
      <c r="Y484" s="18"/>
      <c r="Z484" s="39"/>
    </row>
    <row r="485" spans="1:26">
      <c r="A485" s="16"/>
      <c r="B485" s="17"/>
      <c r="C485" s="18"/>
      <c r="D485" s="18"/>
      <c r="E485" s="18"/>
      <c r="V485" s="18"/>
      <c r="W485" s="18"/>
      <c r="X485" s="18"/>
      <c r="Y485" s="18"/>
      <c r="Z485" s="39"/>
    </row>
    <row r="486" spans="1:26">
      <c r="A486" s="16"/>
      <c r="B486" s="17"/>
      <c r="C486" s="18"/>
      <c r="D486" s="18"/>
      <c r="E486" s="18"/>
      <c r="V486" s="18"/>
      <c r="W486" s="18"/>
      <c r="X486" s="18"/>
      <c r="Y486" s="18"/>
      <c r="Z486" s="39"/>
    </row>
    <row r="487" spans="1:26">
      <c r="A487" s="16"/>
      <c r="B487" s="17"/>
      <c r="C487" s="18"/>
      <c r="D487" s="18"/>
      <c r="E487" s="18"/>
      <c r="V487" s="18"/>
      <c r="W487" s="18"/>
      <c r="X487" s="18"/>
      <c r="Y487" s="18"/>
      <c r="Z487" s="39"/>
    </row>
    <row r="488" spans="1:26">
      <c r="A488" s="16"/>
      <c r="B488" s="17"/>
      <c r="C488" s="18"/>
      <c r="D488" s="18"/>
      <c r="E488" s="18"/>
      <c r="V488" s="18"/>
      <c r="W488" s="18"/>
      <c r="X488" s="18"/>
      <c r="Y488" s="18"/>
      <c r="Z488" s="39"/>
    </row>
    <row r="489" spans="1:26">
      <c r="A489" s="16"/>
      <c r="B489" s="17"/>
      <c r="C489" s="18"/>
      <c r="D489" s="18"/>
      <c r="E489" s="18"/>
      <c r="V489" s="18"/>
      <c r="W489" s="18"/>
      <c r="X489" s="18"/>
      <c r="Y489" s="18"/>
      <c r="Z489" s="39"/>
    </row>
    <row r="490" spans="1:26">
      <c r="A490" s="16"/>
      <c r="B490" s="17"/>
      <c r="C490" s="18"/>
      <c r="D490" s="18"/>
      <c r="E490" s="18"/>
      <c r="V490" s="18"/>
      <c r="W490" s="18"/>
      <c r="X490" s="18"/>
      <c r="Y490" s="18"/>
      <c r="Z490" s="39"/>
    </row>
    <row r="491" spans="1:26">
      <c r="A491" s="16"/>
      <c r="B491" s="17"/>
      <c r="C491" s="18"/>
      <c r="D491" s="18"/>
      <c r="E491" s="18"/>
      <c r="V491" s="18"/>
      <c r="W491" s="18"/>
      <c r="X491" s="18"/>
      <c r="Y491" s="18"/>
      <c r="Z491" s="39"/>
    </row>
    <row r="492" spans="1:26">
      <c r="A492" s="16"/>
      <c r="B492" s="17"/>
      <c r="C492" s="18"/>
      <c r="D492" s="18"/>
      <c r="E492" s="18"/>
      <c r="V492" s="18"/>
      <c r="W492" s="18"/>
      <c r="X492" s="18"/>
      <c r="Y492" s="18"/>
      <c r="Z492" s="39"/>
    </row>
    <row r="493" spans="1:26">
      <c r="A493" s="16"/>
      <c r="B493" s="17"/>
      <c r="C493" s="18"/>
      <c r="D493" s="18"/>
      <c r="E493" s="18"/>
      <c r="V493" s="18"/>
      <c r="W493" s="18"/>
      <c r="X493" s="18"/>
      <c r="Y493" s="18"/>
      <c r="Z493" s="39"/>
    </row>
    <row r="494" spans="1:26">
      <c r="A494" s="16"/>
      <c r="B494" s="17"/>
      <c r="C494" s="18"/>
      <c r="D494" s="18"/>
      <c r="E494" s="18"/>
      <c r="V494" s="18"/>
      <c r="W494" s="18"/>
      <c r="X494" s="18"/>
      <c r="Y494" s="18"/>
      <c r="Z494" s="39"/>
    </row>
    <row r="495" spans="1:26">
      <c r="A495" s="16"/>
      <c r="B495" s="17"/>
      <c r="C495" s="18"/>
      <c r="D495" s="18"/>
      <c r="E495" s="18"/>
      <c r="V495" s="18"/>
      <c r="W495" s="18"/>
      <c r="X495" s="18"/>
      <c r="Y495" s="18"/>
      <c r="Z495" s="39"/>
    </row>
    <row r="496" spans="1:26">
      <c r="A496" s="16"/>
      <c r="B496" s="17"/>
      <c r="C496" s="18"/>
      <c r="D496" s="18"/>
      <c r="E496" s="18"/>
      <c r="V496" s="18"/>
      <c r="W496" s="18"/>
      <c r="X496" s="18"/>
      <c r="Y496" s="18"/>
      <c r="Z496" s="39"/>
    </row>
    <row r="497" spans="1:26">
      <c r="A497" s="16"/>
      <c r="B497" s="17"/>
      <c r="C497" s="18"/>
      <c r="D497" s="18"/>
      <c r="E497" s="18"/>
      <c r="V497" s="18"/>
      <c r="W497" s="18"/>
      <c r="X497" s="18"/>
      <c r="Y497" s="18"/>
      <c r="Z497" s="39"/>
    </row>
    <row r="498" spans="1:26">
      <c r="A498" s="16"/>
      <c r="B498" s="17"/>
      <c r="C498" s="18"/>
      <c r="D498" s="18"/>
      <c r="E498" s="18"/>
      <c r="V498" s="18"/>
      <c r="W498" s="18"/>
      <c r="X498" s="18"/>
      <c r="Y498" s="18"/>
      <c r="Z498" s="39"/>
    </row>
    <row r="499" spans="1:26">
      <c r="A499" s="16"/>
      <c r="B499" s="17"/>
      <c r="C499" s="18"/>
      <c r="D499" s="18"/>
      <c r="E499" s="18"/>
      <c r="V499" s="18"/>
      <c r="W499" s="18"/>
      <c r="X499" s="18"/>
      <c r="Y499" s="18"/>
      <c r="Z499" s="39"/>
    </row>
    <row r="500" spans="1:26">
      <c r="A500" s="16"/>
      <c r="B500" s="17"/>
      <c r="C500" s="18"/>
      <c r="D500" s="18"/>
      <c r="E500" s="18"/>
      <c r="V500" s="18"/>
      <c r="W500" s="18"/>
      <c r="X500" s="18"/>
      <c r="Y500" s="18"/>
      <c r="Z500" s="39"/>
    </row>
    <row r="501" spans="1:26">
      <c r="A501" s="16"/>
      <c r="B501" s="17"/>
      <c r="C501" s="18"/>
      <c r="D501" s="18"/>
      <c r="E501" s="18"/>
      <c r="V501" s="18"/>
      <c r="W501" s="18"/>
      <c r="X501" s="18"/>
      <c r="Y501" s="18"/>
      <c r="Z501" s="39"/>
    </row>
    <row r="502" spans="1:26">
      <c r="A502" s="16"/>
      <c r="B502" s="17"/>
      <c r="C502" s="18"/>
      <c r="D502" s="18"/>
      <c r="E502" s="18"/>
      <c r="V502" s="18"/>
      <c r="W502" s="18"/>
      <c r="X502" s="18"/>
      <c r="Y502" s="18"/>
      <c r="Z502" s="39"/>
    </row>
    <row r="503" spans="1:26">
      <c r="A503" s="16"/>
      <c r="B503" s="17"/>
      <c r="C503" s="18"/>
      <c r="D503" s="18"/>
      <c r="E503" s="18"/>
      <c r="V503" s="18"/>
      <c r="W503" s="18"/>
      <c r="X503" s="18"/>
      <c r="Y503" s="18"/>
      <c r="Z503" s="39"/>
    </row>
    <row r="504" spans="1:26">
      <c r="A504" s="16"/>
      <c r="B504" s="17"/>
      <c r="C504" s="18"/>
      <c r="D504" s="18"/>
      <c r="E504" s="18"/>
      <c r="V504" s="18"/>
      <c r="W504" s="18"/>
      <c r="X504" s="18"/>
      <c r="Y504" s="18"/>
      <c r="Z504" s="39"/>
    </row>
    <row r="505" spans="1:26">
      <c r="A505" s="16"/>
      <c r="B505" s="17"/>
      <c r="C505" s="18"/>
      <c r="D505" s="18"/>
      <c r="E505" s="18"/>
      <c r="V505" s="18"/>
      <c r="W505" s="18"/>
      <c r="X505" s="18"/>
      <c r="Y505" s="18"/>
      <c r="Z505" s="39"/>
    </row>
    <row r="506" spans="1:26">
      <c r="A506" s="16"/>
      <c r="B506" s="17"/>
      <c r="C506" s="18"/>
      <c r="D506" s="18"/>
      <c r="E506" s="18"/>
      <c r="V506" s="18"/>
      <c r="W506" s="18"/>
      <c r="X506" s="18"/>
      <c r="Y506" s="18"/>
      <c r="Z506" s="39"/>
    </row>
    <row r="507" spans="1:26">
      <c r="A507" s="16"/>
      <c r="B507" s="17"/>
      <c r="C507" s="18"/>
      <c r="D507" s="18"/>
      <c r="E507" s="18"/>
      <c r="V507" s="18"/>
      <c r="W507" s="18"/>
      <c r="X507" s="18"/>
      <c r="Y507" s="18"/>
      <c r="Z507" s="39"/>
    </row>
    <row r="508" spans="1:26">
      <c r="A508" s="16"/>
      <c r="B508" s="17"/>
      <c r="C508" s="18"/>
      <c r="D508" s="18"/>
      <c r="E508" s="18"/>
      <c r="V508" s="18"/>
      <c r="W508" s="18"/>
      <c r="X508" s="18"/>
      <c r="Y508" s="18"/>
      <c r="Z508" s="39"/>
    </row>
    <row r="509" spans="1:26">
      <c r="A509" s="16"/>
      <c r="B509" s="17"/>
      <c r="C509" s="18"/>
      <c r="D509" s="18"/>
      <c r="E509" s="18"/>
      <c r="V509" s="18"/>
      <c r="W509" s="18"/>
      <c r="X509" s="18"/>
      <c r="Y509" s="18"/>
      <c r="Z509" s="39"/>
    </row>
    <row r="510" spans="1:26">
      <c r="A510" s="16"/>
      <c r="B510" s="17"/>
      <c r="C510" s="18"/>
      <c r="D510" s="18"/>
      <c r="E510" s="18"/>
      <c r="V510" s="18"/>
      <c r="W510" s="18"/>
      <c r="X510" s="18"/>
      <c r="Y510" s="18"/>
      <c r="Z510" s="39"/>
    </row>
    <row r="511" spans="1:26">
      <c r="A511" s="16"/>
      <c r="B511" s="17"/>
      <c r="C511" s="18"/>
      <c r="D511" s="18"/>
      <c r="E511" s="18"/>
      <c r="V511" s="18"/>
      <c r="W511" s="18"/>
      <c r="X511" s="18"/>
      <c r="Y511" s="18"/>
      <c r="Z511" s="39"/>
    </row>
    <row r="512" spans="1:26">
      <c r="A512" s="16"/>
      <c r="B512" s="17"/>
      <c r="C512" s="18"/>
      <c r="D512" s="18"/>
      <c r="E512" s="18"/>
      <c r="V512" s="18"/>
      <c r="W512" s="18"/>
      <c r="X512" s="18"/>
      <c r="Y512" s="18"/>
      <c r="Z512" s="39"/>
    </row>
    <row r="513" spans="1:26">
      <c r="A513" s="16"/>
      <c r="B513" s="17"/>
      <c r="C513" s="18"/>
      <c r="D513" s="18"/>
      <c r="E513" s="18"/>
      <c r="V513" s="18"/>
      <c r="W513" s="18"/>
      <c r="X513" s="18"/>
      <c r="Y513" s="18"/>
      <c r="Z513" s="39"/>
    </row>
    <row r="514" spans="1:26">
      <c r="A514" s="16"/>
      <c r="B514" s="17"/>
      <c r="C514" s="18"/>
      <c r="D514" s="18"/>
      <c r="E514" s="18"/>
      <c r="V514" s="18"/>
      <c r="W514" s="18"/>
      <c r="X514" s="18"/>
      <c r="Y514" s="18"/>
      <c r="Z514" s="39"/>
    </row>
    <row r="515" spans="1:26">
      <c r="A515" s="16"/>
      <c r="B515" s="17"/>
      <c r="C515" s="18"/>
      <c r="D515" s="18"/>
      <c r="E515" s="18"/>
      <c r="V515" s="18"/>
      <c r="W515" s="18"/>
      <c r="X515" s="18"/>
      <c r="Y515" s="18"/>
      <c r="Z515" s="39"/>
    </row>
    <row r="516" spans="1:26">
      <c r="A516" s="16"/>
      <c r="B516" s="17"/>
      <c r="C516" s="18"/>
      <c r="D516" s="18"/>
      <c r="E516" s="18"/>
      <c r="V516" s="18"/>
      <c r="W516" s="18"/>
      <c r="X516" s="18"/>
      <c r="Y516" s="18"/>
      <c r="Z516" s="39"/>
    </row>
    <row r="517" spans="1:26">
      <c r="A517" s="16"/>
      <c r="B517" s="17"/>
      <c r="C517" s="18"/>
      <c r="D517" s="18"/>
      <c r="E517" s="18"/>
      <c r="V517" s="18"/>
      <c r="W517" s="18"/>
      <c r="X517" s="18"/>
      <c r="Y517" s="18"/>
      <c r="Z517" s="39"/>
    </row>
    <row r="518" spans="1:26">
      <c r="A518" s="16"/>
      <c r="B518" s="17"/>
      <c r="C518" s="18"/>
      <c r="D518" s="18"/>
      <c r="E518" s="18"/>
      <c r="V518" s="18"/>
      <c r="W518" s="18"/>
      <c r="X518" s="18"/>
      <c r="Y518" s="18"/>
      <c r="Z518" s="39"/>
    </row>
    <row r="519" spans="1:26">
      <c r="A519" s="16"/>
      <c r="B519" s="17"/>
      <c r="C519" s="18"/>
      <c r="D519" s="18"/>
      <c r="E519" s="18"/>
      <c r="V519" s="18"/>
      <c r="W519" s="18"/>
      <c r="X519" s="18"/>
      <c r="Y519" s="18"/>
      <c r="Z519" s="39"/>
    </row>
    <row r="520" spans="1:26">
      <c r="A520" s="16"/>
      <c r="B520" s="17"/>
      <c r="C520" s="18"/>
      <c r="D520" s="18"/>
      <c r="E520" s="18"/>
      <c r="V520" s="18"/>
      <c r="W520" s="18"/>
      <c r="X520" s="18"/>
      <c r="Y520" s="18"/>
      <c r="Z520" s="39"/>
    </row>
    <row r="521" spans="1:26">
      <c r="A521" s="16"/>
      <c r="B521" s="17"/>
      <c r="C521" s="18"/>
      <c r="D521" s="18"/>
      <c r="E521" s="18"/>
      <c r="V521" s="18"/>
      <c r="W521" s="18"/>
      <c r="X521" s="18"/>
      <c r="Y521" s="18"/>
      <c r="Z521" s="39"/>
    </row>
    <row r="522" spans="1:26">
      <c r="A522" s="16"/>
      <c r="B522" s="17"/>
      <c r="C522" s="18"/>
      <c r="D522" s="18"/>
      <c r="E522" s="18"/>
      <c r="V522" s="18"/>
      <c r="W522" s="18"/>
      <c r="X522" s="18"/>
      <c r="Y522" s="18"/>
      <c r="Z522" s="39"/>
    </row>
    <row r="523" spans="1:26">
      <c r="A523" s="16"/>
      <c r="B523" s="17"/>
      <c r="C523" s="18"/>
      <c r="D523" s="18"/>
      <c r="E523" s="18"/>
      <c r="V523" s="18"/>
      <c r="W523" s="18"/>
      <c r="X523" s="18"/>
      <c r="Y523" s="18"/>
      <c r="Z523" s="39"/>
    </row>
    <row r="524" spans="1:26">
      <c r="A524" s="16"/>
      <c r="B524" s="17"/>
      <c r="C524" s="18"/>
      <c r="D524" s="18"/>
      <c r="E524" s="18"/>
      <c r="V524" s="18"/>
      <c r="W524" s="18"/>
      <c r="X524" s="18"/>
      <c r="Y524" s="18"/>
      <c r="Z524" s="39"/>
    </row>
    <row r="525" spans="1:26">
      <c r="A525" s="16"/>
      <c r="B525" s="17"/>
      <c r="C525" s="18"/>
      <c r="D525" s="18"/>
      <c r="E525" s="18"/>
      <c r="V525" s="18"/>
      <c r="W525" s="18"/>
      <c r="X525" s="18"/>
      <c r="Y525" s="18"/>
      <c r="Z525" s="39"/>
    </row>
    <row r="526" spans="1:26">
      <c r="A526" s="16"/>
      <c r="B526" s="17"/>
      <c r="C526" s="18"/>
      <c r="D526" s="18"/>
      <c r="E526" s="18"/>
      <c r="V526" s="18"/>
      <c r="W526" s="18"/>
      <c r="X526" s="18"/>
      <c r="Y526" s="18"/>
      <c r="Z526" s="39"/>
    </row>
    <row r="527" spans="1:26">
      <c r="A527" s="16"/>
      <c r="B527" s="17"/>
      <c r="C527" s="18"/>
      <c r="D527" s="18"/>
      <c r="E527" s="18"/>
      <c r="V527" s="18"/>
      <c r="W527" s="18"/>
      <c r="X527" s="18"/>
      <c r="Y527" s="18"/>
      <c r="Z527" s="39"/>
    </row>
    <row r="528" spans="1:26">
      <c r="A528" s="16"/>
      <c r="B528" s="17"/>
      <c r="C528" s="18"/>
      <c r="D528" s="18"/>
      <c r="E528" s="18"/>
      <c r="V528" s="18"/>
      <c r="W528" s="18"/>
      <c r="X528" s="18"/>
      <c r="Y528" s="18"/>
      <c r="Z528" s="39"/>
    </row>
    <row r="529" spans="1:26">
      <c r="A529" s="16"/>
      <c r="B529" s="17"/>
      <c r="C529" s="18"/>
      <c r="D529" s="18"/>
      <c r="E529" s="18"/>
      <c r="V529" s="18"/>
      <c r="W529" s="18"/>
      <c r="X529" s="18"/>
      <c r="Y529" s="18"/>
      <c r="Z529" s="39"/>
    </row>
    <row r="530" spans="1:26">
      <c r="A530" s="16"/>
      <c r="B530" s="17"/>
      <c r="C530" s="18"/>
      <c r="D530" s="18"/>
      <c r="E530" s="18"/>
      <c r="V530" s="18"/>
      <c r="W530" s="18"/>
      <c r="X530" s="18"/>
      <c r="Y530" s="18"/>
      <c r="Z530" s="39"/>
    </row>
    <row r="531" spans="1:26">
      <c r="A531" s="16"/>
      <c r="B531" s="17"/>
      <c r="C531" s="18"/>
      <c r="D531" s="18"/>
      <c r="E531" s="18"/>
      <c r="V531" s="18"/>
      <c r="W531" s="18"/>
      <c r="X531" s="18"/>
      <c r="Y531" s="18"/>
      <c r="Z531" s="39"/>
    </row>
    <row r="532" spans="1:26">
      <c r="A532" s="16"/>
      <c r="B532" s="17"/>
      <c r="C532" s="18"/>
      <c r="D532" s="18"/>
      <c r="E532" s="18"/>
      <c r="V532" s="18"/>
      <c r="W532" s="18"/>
      <c r="X532" s="18"/>
      <c r="Y532" s="18"/>
      <c r="Z532" s="39"/>
    </row>
    <row r="533" spans="1:26">
      <c r="A533" s="16"/>
      <c r="B533" s="17"/>
      <c r="C533" s="18"/>
      <c r="D533" s="18"/>
      <c r="E533" s="18"/>
      <c r="V533" s="18"/>
      <c r="W533" s="18"/>
      <c r="X533" s="18"/>
      <c r="Y533" s="18"/>
      <c r="Z533" s="39"/>
    </row>
    <row r="534" spans="1:26">
      <c r="A534" s="16"/>
      <c r="B534" s="17"/>
      <c r="C534" s="18"/>
      <c r="D534" s="18"/>
      <c r="E534" s="18"/>
      <c r="V534" s="18"/>
      <c r="W534" s="18"/>
      <c r="X534" s="18"/>
      <c r="Y534" s="18"/>
      <c r="Z534" s="39"/>
    </row>
    <row r="535" spans="1:26">
      <c r="A535" s="16"/>
      <c r="B535" s="17"/>
      <c r="C535" s="18"/>
      <c r="D535" s="18"/>
      <c r="E535" s="18"/>
      <c r="V535" s="18"/>
      <c r="W535" s="18"/>
      <c r="X535" s="18"/>
      <c r="Y535" s="18"/>
      <c r="Z535" s="39"/>
    </row>
    <row r="536" spans="1:26">
      <c r="A536" s="16"/>
      <c r="B536" s="17"/>
      <c r="C536" s="18"/>
      <c r="D536" s="18"/>
      <c r="E536" s="18"/>
      <c r="V536" s="18"/>
      <c r="W536" s="18"/>
      <c r="X536" s="18"/>
      <c r="Y536" s="18"/>
      <c r="Z536" s="39"/>
    </row>
    <row r="537" spans="1:26">
      <c r="A537" s="16"/>
      <c r="B537" s="17"/>
      <c r="C537" s="18"/>
      <c r="D537" s="18"/>
      <c r="E537" s="18"/>
      <c r="V537" s="18"/>
      <c r="W537" s="18"/>
      <c r="X537" s="18"/>
      <c r="Y537" s="18"/>
      <c r="Z537" s="39"/>
    </row>
    <row r="538" spans="1:26">
      <c r="A538" s="16"/>
      <c r="B538" s="17"/>
      <c r="C538" s="18"/>
      <c r="D538" s="18"/>
      <c r="E538" s="18"/>
      <c r="V538" s="18"/>
      <c r="W538" s="18"/>
      <c r="X538" s="18"/>
      <c r="Y538" s="18"/>
      <c r="Z538" s="39"/>
    </row>
    <row r="539" spans="1:26">
      <c r="A539" s="16"/>
      <c r="B539" s="17"/>
      <c r="C539" s="18"/>
      <c r="D539" s="18"/>
      <c r="E539" s="18"/>
      <c r="V539" s="18"/>
      <c r="W539" s="18"/>
      <c r="X539" s="18"/>
      <c r="Y539" s="18"/>
      <c r="Z539" s="39"/>
    </row>
    <row r="540" spans="1:26">
      <c r="A540" s="16"/>
      <c r="B540" s="17"/>
      <c r="C540" s="18"/>
      <c r="D540" s="18"/>
      <c r="E540" s="18"/>
      <c r="V540" s="18"/>
      <c r="W540" s="18"/>
      <c r="X540" s="18"/>
      <c r="Y540" s="18"/>
      <c r="Z540" s="39"/>
    </row>
    <row r="541" spans="1:26">
      <c r="A541" s="16"/>
      <c r="B541" s="17"/>
      <c r="C541" s="18"/>
      <c r="D541" s="18"/>
      <c r="E541" s="18"/>
      <c r="V541" s="18"/>
      <c r="W541" s="18"/>
      <c r="X541" s="18"/>
      <c r="Y541" s="18"/>
      <c r="Z541" s="39"/>
    </row>
    <row r="542" spans="1:26">
      <c r="A542" s="16"/>
      <c r="B542" s="17"/>
      <c r="C542" s="18"/>
      <c r="D542" s="18"/>
      <c r="E542" s="18"/>
      <c r="V542" s="18"/>
      <c r="W542" s="18"/>
      <c r="X542" s="18"/>
      <c r="Y542" s="18"/>
      <c r="Z542" s="39"/>
    </row>
    <row r="543" spans="1:26">
      <c r="A543" s="16"/>
      <c r="B543" s="17"/>
      <c r="C543" s="18"/>
      <c r="D543" s="18"/>
      <c r="E543" s="18"/>
      <c r="V543" s="18"/>
      <c r="W543" s="18"/>
      <c r="X543" s="18"/>
      <c r="Y543" s="18"/>
      <c r="Z543" s="39"/>
    </row>
    <row r="544" spans="1:26">
      <c r="A544" s="16"/>
      <c r="B544" s="17"/>
      <c r="C544" s="18"/>
      <c r="D544" s="18"/>
      <c r="E544" s="18"/>
      <c r="V544" s="18"/>
      <c r="W544" s="18"/>
      <c r="X544" s="18"/>
      <c r="Y544" s="18"/>
      <c r="Z544" s="39"/>
    </row>
    <row r="545" spans="1:26">
      <c r="A545" s="16"/>
      <c r="B545" s="17"/>
      <c r="C545" s="18"/>
      <c r="D545" s="18"/>
      <c r="E545" s="18"/>
      <c r="V545" s="18"/>
      <c r="W545" s="18"/>
      <c r="X545" s="18"/>
      <c r="Y545" s="18"/>
      <c r="Z545" s="39"/>
    </row>
    <row r="546" spans="1:26">
      <c r="A546" s="16"/>
      <c r="B546" s="17"/>
      <c r="C546" s="18"/>
      <c r="D546" s="18"/>
      <c r="E546" s="18"/>
      <c r="V546" s="18"/>
      <c r="W546" s="18"/>
      <c r="X546" s="18"/>
      <c r="Y546" s="18"/>
      <c r="Z546" s="39"/>
    </row>
    <row r="547" spans="1:26">
      <c r="A547" s="16"/>
      <c r="B547" s="17"/>
      <c r="C547" s="18"/>
      <c r="D547" s="18"/>
      <c r="E547" s="18"/>
      <c r="V547" s="18"/>
      <c r="W547" s="18"/>
      <c r="X547" s="18"/>
      <c r="Y547" s="18"/>
      <c r="Z547" s="39"/>
    </row>
    <row r="548" spans="1:26">
      <c r="A548" s="16"/>
      <c r="B548" s="17"/>
      <c r="C548" s="18"/>
      <c r="D548" s="18"/>
      <c r="E548" s="18"/>
      <c r="V548" s="18"/>
      <c r="W548" s="18"/>
      <c r="X548" s="18"/>
      <c r="Y548" s="18"/>
      <c r="Z548" s="39"/>
    </row>
    <row r="549" spans="1:26">
      <c r="A549" s="16"/>
      <c r="B549" s="17"/>
      <c r="C549" s="18"/>
      <c r="D549" s="18"/>
      <c r="E549" s="18"/>
      <c r="V549" s="18"/>
      <c r="W549" s="18"/>
      <c r="X549" s="18"/>
      <c r="Y549" s="18"/>
      <c r="Z549" s="39"/>
    </row>
    <row r="550" spans="1:26">
      <c r="A550" s="16"/>
      <c r="B550" s="17"/>
      <c r="C550" s="18"/>
      <c r="D550" s="18"/>
      <c r="E550" s="18"/>
      <c r="V550" s="18"/>
      <c r="W550" s="18"/>
      <c r="X550" s="18"/>
      <c r="Y550" s="18"/>
      <c r="Z550" s="39"/>
    </row>
    <row r="551" spans="1:26">
      <c r="A551" s="16"/>
      <c r="B551" s="17"/>
      <c r="C551" s="18"/>
      <c r="D551" s="18"/>
      <c r="E551" s="18"/>
      <c r="V551" s="18"/>
      <c r="W551" s="18"/>
      <c r="X551" s="18"/>
      <c r="Y551" s="18"/>
      <c r="Z551" s="39"/>
    </row>
    <row r="552" spans="1:26">
      <c r="A552" s="16"/>
      <c r="B552" s="17"/>
      <c r="C552" s="18"/>
      <c r="D552" s="18"/>
      <c r="E552" s="18"/>
      <c r="V552" s="18"/>
      <c r="W552" s="18"/>
      <c r="X552" s="18"/>
      <c r="Y552" s="18"/>
      <c r="Z552" s="39"/>
    </row>
    <row r="553" spans="1:26">
      <c r="A553" s="16"/>
      <c r="B553" s="17"/>
      <c r="C553" s="18"/>
      <c r="D553" s="18"/>
      <c r="E553" s="18"/>
      <c r="V553" s="18"/>
      <c r="W553" s="18"/>
      <c r="X553" s="18"/>
      <c r="Y553" s="18"/>
      <c r="Z553" s="39"/>
    </row>
    <row r="554" spans="1:26">
      <c r="A554" s="16"/>
      <c r="B554" s="17"/>
      <c r="C554" s="18"/>
      <c r="D554" s="18"/>
      <c r="E554" s="18"/>
      <c r="V554" s="18"/>
      <c r="W554" s="18"/>
      <c r="X554" s="18"/>
      <c r="Y554" s="18"/>
      <c r="Z554" s="39"/>
    </row>
    <row r="555" spans="1:26">
      <c r="A555" s="16"/>
      <c r="B555" s="17"/>
      <c r="C555" s="18"/>
      <c r="D555" s="18"/>
      <c r="E555" s="18"/>
      <c r="V555" s="18"/>
      <c r="W555" s="18"/>
      <c r="X555" s="18"/>
      <c r="Y555" s="18"/>
      <c r="Z555" s="39"/>
    </row>
    <row r="556" spans="1:26">
      <c r="A556" s="16"/>
      <c r="B556" s="17"/>
      <c r="C556" s="18"/>
      <c r="D556" s="18"/>
      <c r="E556" s="18"/>
      <c r="V556" s="18"/>
      <c r="W556" s="18"/>
      <c r="X556" s="18"/>
      <c r="Y556" s="18"/>
      <c r="Z556" s="39"/>
    </row>
    <row r="557" spans="1:26">
      <c r="A557" s="16"/>
      <c r="B557" s="17"/>
      <c r="C557" s="18"/>
      <c r="D557" s="18"/>
      <c r="E557" s="18"/>
      <c r="V557" s="18"/>
      <c r="W557" s="18"/>
      <c r="X557" s="18"/>
      <c r="Y557" s="18"/>
      <c r="Z557" s="39"/>
    </row>
    <row r="558" spans="1:26">
      <c r="A558" s="16"/>
      <c r="B558" s="17"/>
      <c r="C558" s="18"/>
      <c r="D558" s="18"/>
      <c r="E558" s="18"/>
      <c r="V558" s="18"/>
      <c r="W558" s="18"/>
      <c r="X558" s="18"/>
      <c r="Y558" s="18"/>
      <c r="Z558" s="39"/>
    </row>
    <row r="559" spans="1:26">
      <c r="A559" s="16"/>
      <c r="B559" s="17"/>
      <c r="C559" s="18"/>
      <c r="D559" s="18"/>
      <c r="E559" s="18"/>
      <c r="V559" s="18"/>
      <c r="W559" s="18"/>
      <c r="X559" s="18"/>
      <c r="Y559" s="18"/>
      <c r="Z559" s="39"/>
    </row>
    <row r="560" spans="1:26">
      <c r="A560" s="16"/>
      <c r="B560" s="17"/>
      <c r="C560" s="18"/>
      <c r="D560" s="18"/>
      <c r="E560" s="18"/>
      <c r="V560" s="18"/>
      <c r="W560" s="18"/>
      <c r="X560" s="18"/>
      <c r="Y560" s="18"/>
      <c r="Z560" s="39"/>
    </row>
    <row r="561" spans="1:26">
      <c r="A561" s="16"/>
      <c r="B561" s="17"/>
      <c r="C561" s="18"/>
      <c r="D561" s="18"/>
      <c r="E561" s="18"/>
      <c r="V561" s="18"/>
      <c r="W561" s="18"/>
      <c r="X561" s="18"/>
      <c r="Y561" s="18"/>
      <c r="Z561" s="39"/>
    </row>
    <row r="562" spans="1:26">
      <c r="A562" s="16"/>
      <c r="B562" s="17"/>
      <c r="C562" s="18"/>
      <c r="D562" s="18"/>
      <c r="E562" s="18"/>
      <c r="V562" s="18"/>
      <c r="W562" s="18"/>
      <c r="X562" s="18"/>
      <c r="Y562" s="18"/>
      <c r="Z562" s="39"/>
    </row>
    <row r="563" spans="1:26">
      <c r="A563" s="16"/>
      <c r="B563" s="17"/>
      <c r="C563" s="18"/>
      <c r="D563" s="18"/>
      <c r="E563" s="18"/>
      <c r="V563" s="18"/>
      <c r="W563" s="18"/>
      <c r="X563" s="18"/>
      <c r="Y563" s="18"/>
      <c r="Z563" s="39"/>
    </row>
    <row r="564" spans="1:26">
      <c r="A564" s="16"/>
      <c r="B564" s="17"/>
      <c r="C564" s="18"/>
      <c r="D564" s="18"/>
      <c r="E564" s="18"/>
      <c r="V564" s="18"/>
      <c r="W564" s="18"/>
      <c r="X564" s="18"/>
      <c r="Y564" s="18"/>
      <c r="Z564" s="39"/>
    </row>
    <row r="565" spans="1:26">
      <c r="A565" s="16"/>
      <c r="B565" s="17"/>
      <c r="C565" s="18"/>
      <c r="D565" s="18"/>
      <c r="E565" s="18"/>
      <c r="V565" s="18"/>
      <c r="W565" s="18"/>
      <c r="X565" s="18"/>
      <c r="Y565" s="18"/>
      <c r="Z565" s="39"/>
    </row>
    <row r="566" spans="1:26">
      <c r="A566" s="16"/>
      <c r="B566" s="17"/>
      <c r="C566" s="18"/>
      <c r="D566" s="18"/>
      <c r="E566" s="18"/>
      <c r="V566" s="18"/>
      <c r="W566" s="18"/>
      <c r="X566" s="18"/>
      <c r="Y566" s="18"/>
      <c r="Z566" s="39"/>
    </row>
    <row r="567" spans="1:26">
      <c r="A567" s="16"/>
      <c r="B567" s="17"/>
      <c r="C567" s="18"/>
      <c r="D567" s="18"/>
      <c r="E567" s="18"/>
      <c r="V567" s="18"/>
      <c r="W567" s="18"/>
      <c r="X567" s="18"/>
      <c r="Y567" s="18"/>
      <c r="Z567" s="39"/>
    </row>
    <row r="568" spans="1:26">
      <c r="A568" s="16"/>
      <c r="B568" s="17"/>
      <c r="C568" s="18"/>
      <c r="D568" s="18"/>
      <c r="E568" s="18"/>
      <c r="V568" s="18"/>
      <c r="W568" s="18"/>
      <c r="X568" s="18"/>
      <c r="Y568" s="18"/>
      <c r="Z568" s="39"/>
    </row>
    <row r="569" spans="1:26">
      <c r="A569" s="16"/>
      <c r="B569" s="17"/>
      <c r="C569" s="18"/>
      <c r="D569" s="18"/>
      <c r="E569" s="18"/>
      <c r="V569" s="18"/>
      <c r="W569" s="18"/>
      <c r="X569" s="18"/>
      <c r="Y569" s="18"/>
      <c r="Z569" s="39"/>
    </row>
    <row r="570" spans="1:26">
      <c r="A570" s="16"/>
      <c r="B570" s="17"/>
      <c r="C570" s="18"/>
      <c r="D570" s="18"/>
      <c r="E570" s="18"/>
      <c r="V570" s="18"/>
      <c r="W570" s="18"/>
      <c r="X570" s="18"/>
      <c r="Y570" s="18"/>
      <c r="Z570" s="39"/>
    </row>
    <row r="571" spans="1:26">
      <c r="A571" s="16"/>
      <c r="B571" s="17"/>
      <c r="C571" s="18"/>
      <c r="D571" s="18"/>
      <c r="E571" s="18"/>
      <c r="V571" s="18"/>
      <c r="W571" s="18"/>
      <c r="X571" s="18"/>
      <c r="Y571" s="18"/>
      <c r="Z571" s="39"/>
    </row>
    <row r="572" spans="1:26">
      <c r="A572" s="16"/>
      <c r="B572" s="17"/>
      <c r="C572" s="18"/>
      <c r="D572" s="18"/>
      <c r="E572" s="18"/>
      <c r="V572" s="18"/>
      <c r="W572" s="18"/>
      <c r="X572" s="18"/>
      <c r="Y572" s="18"/>
      <c r="Z572" s="39"/>
    </row>
    <row r="573" spans="1:26">
      <c r="A573" s="16"/>
      <c r="B573" s="17"/>
      <c r="C573" s="18"/>
      <c r="D573" s="18"/>
      <c r="E573" s="18"/>
      <c r="V573" s="18"/>
      <c r="W573" s="18"/>
      <c r="X573" s="18"/>
      <c r="Y573" s="18"/>
      <c r="Z573" s="39"/>
    </row>
    <row r="574" spans="1:26">
      <c r="A574" s="16"/>
      <c r="B574" s="17"/>
      <c r="C574" s="18"/>
      <c r="D574" s="18"/>
      <c r="E574" s="18"/>
      <c r="V574" s="18"/>
      <c r="W574" s="18"/>
      <c r="X574" s="18"/>
      <c r="Y574" s="18"/>
      <c r="Z574" s="39"/>
    </row>
    <row r="575" spans="1:26">
      <c r="A575" s="16"/>
      <c r="B575" s="17"/>
      <c r="C575" s="18"/>
      <c r="D575" s="18"/>
      <c r="E575" s="18"/>
      <c r="V575" s="18"/>
      <c r="W575" s="18"/>
      <c r="X575" s="18"/>
      <c r="Y575" s="18"/>
      <c r="Z575" s="39"/>
    </row>
    <row r="576" spans="1:26">
      <c r="A576" s="16"/>
      <c r="B576" s="17"/>
      <c r="C576" s="18"/>
      <c r="D576" s="18"/>
      <c r="E576" s="18"/>
      <c r="V576" s="18"/>
      <c r="W576" s="18"/>
      <c r="X576" s="18"/>
      <c r="Y576" s="18"/>
      <c r="Z576" s="39"/>
    </row>
    <row r="577" spans="1:26">
      <c r="A577" s="16"/>
      <c r="B577" s="17"/>
      <c r="C577" s="18"/>
      <c r="D577" s="18"/>
      <c r="E577" s="18"/>
      <c r="V577" s="18"/>
      <c r="W577" s="18"/>
      <c r="X577" s="18"/>
      <c r="Y577" s="18"/>
      <c r="Z577" s="39"/>
    </row>
    <row r="578" spans="1:26">
      <c r="A578" s="16"/>
      <c r="B578" s="17"/>
      <c r="C578" s="18"/>
      <c r="D578" s="18"/>
      <c r="E578" s="18"/>
      <c r="V578" s="18"/>
      <c r="W578" s="18"/>
      <c r="X578" s="18"/>
      <c r="Y578" s="18"/>
      <c r="Z578" s="39"/>
    </row>
    <row r="579" spans="1:26">
      <c r="A579" s="16"/>
      <c r="B579" s="17"/>
      <c r="C579" s="18"/>
      <c r="D579" s="18"/>
      <c r="E579" s="18"/>
      <c r="V579" s="18"/>
      <c r="W579" s="18"/>
      <c r="X579" s="18"/>
      <c r="Y579" s="18"/>
      <c r="Z579" s="39"/>
    </row>
    <row r="580" spans="1:26">
      <c r="A580" s="16"/>
      <c r="B580" s="17"/>
      <c r="C580" s="18"/>
      <c r="D580" s="18"/>
      <c r="E580" s="18"/>
      <c r="V580" s="18"/>
      <c r="W580" s="18"/>
      <c r="X580" s="18"/>
      <c r="Y580" s="18"/>
      <c r="Z580" s="39"/>
    </row>
    <row r="581" spans="1:26">
      <c r="A581" s="16"/>
      <c r="B581" s="17"/>
      <c r="C581" s="18"/>
      <c r="D581" s="18"/>
      <c r="E581" s="18"/>
      <c r="V581" s="18"/>
      <c r="W581" s="18"/>
      <c r="X581" s="18"/>
      <c r="Y581" s="18"/>
      <c r="Z581" s="39"/>
    </row>
    <row r="582" spans="1:26">
      <c r="A582" s="16"/>
      <c r="B582" s="17"/>
      <c r="C582" s="18"/>
      <c r="D582" s="18"/>
      <c r="E582" s="18"/>
      <c r="V582" s="18"/>
      <c r="W582" s="18"/>
      <c r="X582" s="18"/>
      <c r="Y582" s="18"/>
      <c r="Z582" s="39"/>
    </row>
    <row r="583" spans="1:26">
      <c r="A583" s="16"/>
      <c r="B583" s="17"/>
      <c r="C583" s="18"/>
      <c r="D583" s="18"/>
      <c r="E583" s="18"/>
      <c r="V583" s="18"/>
      <c r="W583" s="18"/>
      <c r="X583" s="18"/>
      <c r="Y583" s="18"/>
      <c r="Z583" s="39"/>
    </row>
    <row r="584" spans="1:26">
      <c r="A584" s="16"/>
      <c r="B584" s="17"/>
      <c r="C584" s="18"/>
      <c r="D584" s="18"/>
      <c r="E584" s="18"/>
      <c r="V584" s="18"/>
      <c r="W584" s="18"/>
      <c r="X584" s="18"/>
      <c r="Y584" s="18"/>
      <c r="Z584" s="39"/>
    </row>
    <row r="585" spans="1:26">
      <c r="A585" s="16"/>
      <c r="B585" s="17"/>
      <c r="C585" s="18"/>
      <c r="D585" s="18"/>
      <c r="E585" s="18"/>
      <c r="V585" s="18"/>
      <c r="W585" s="18"/>
      <c r="X585" s="18"/>
      <c r="Y585" s="18"/>
      <c r="Z585" s="39"/>
    </row>
    <row r="586" spans="1:26">
      <c r="A586" s="16"/>
      <c r="B586" s="17"/>
      <c r="C586" s="18"/>
      <c r="D586" s="18"/>
      <c r="E586" s="18"/>
      <c r="V586" s="18"/>
      <c r="W586" s="18"/>
      <c r="X586" s="18"/>
      <c r="Y586" s="18"/>
      <c r="Z586" s="39"/>
    </row>
    <row r="587" spans="1:26">
      <c r="A587" s="16"/>
      <c r="B587" s="17"/>
      <c r="C587" s="18"/>
      <c r="D587" s="18"/>
      <c r="E587" s="18"/>
      <c r="V587" s="18"/>
      <c r="W587" s="18"/>
      <c r="X587" s="18"/>
      <c r="Y587" s="18"/>
      <c r="Z587" s="39"/>
    </row>
    <row r="588" spans="1:26">
      <c r="A588" s="16"/>
      <c r="B588" s="17"/>
      <c r="C588" s="18"/>
      <c r="D588" s="18"/>
      <c r="E588" s="18"/>
      <c r="V588" s="18"/>
      <c r="W588" s="18"/>
      <c r="X588" s="18"/>
      <c r="Y588" s="18"/>
      <c r="Z588" s="39"/>
    </row>
    <row r="589" spans="1:26">
      <c r="A589" s="16"/>
      <c r="B589" s="17"/>
      <c r="C589" s="18"/>
      <c r="D589" s="18"/>
      <c r="E589" s="18"/>
      <c r="V589" s="18"/>
      <c r="W589" s="18"/>
      <c r="X589" s="18"/>
      <c r="Y589" s="18"/>
      <c r="Z589" s="39"/>
    </row>
    <row r="590" spans="1:26">
      <c r="A590" s="16"/>
      <c r="B590" s="17"/>
      <c r="C590" s="18"/>
      <c r="D590" s="18"/>
      <c r="E590" s="18"/>
      <c r="V590" s="18"/>
      <c r="W590" s="18"/>
      <c r="X590" s="18"/>
      <c r="Y590" s="18"/>
      <c r="Z590" s="39"/>
    </row>
    <row r="591" spans="1:26">
      <c r="A591" s="16"/>
      <c r="B591" s="17"/>
      <c r="C591" s="18"/>
      <c r="D591" s="18"/>
      <c r="E591" s="18"/>
      <c r="V591" s="18"/>
      <c r="W591" s="18"/>
      <c r="X591" s="18"/>
      <c r="Y591" s="18"/>
      <c r="Z591" s="39"/>
    </row>
    <row r="592" spans="1:26">
      <c r="A592" s="16"/>
      <c r="B592" s="17"/>
      <c r="C592" s="18"/>
      <c r="D592" s="18"/>
      <c r="E592" s="18"/>
      <c r="V592" s="18"/>
      <c r="W592" s="18"/>
      <c r="X592" s="18"/>
      <c r="Y592" s="18"/>
      <c r="Z592" s="39"/>
    </row>
    <row r="593" spans="1:26">
      <c r="A593" s="16"/>
      <c r="B593" s="17"/>
      <c r="C593" s="18"/>
      <c r="D593" s="18"/>
      <c r="E593" s="18"/>
      <c r="V593" s="18"/>
      <c r="W593" s="18"/>
      <c r="X593" s="18"/>
      <c r="Y593" s="18"/>
      <c r="Z593" s="39"/>
    </row>
    <row r="594" spans="1:26">
      <c r="A594" s="16"/>
      <c r="B594" s="17"/>
      <c r="C594" s="18"/>
      <c r="D594" s="18"/>
      <c r="E594" s="18"/>
      <c r="V594" s="18"/>
      <c r="W594" s="18"/>
      <c r="X594" s="18"/>
      <c r="Y594" s="18"/>
      <c r="Z594" s="39"/>
    </row>
    <row r="595" spans="1:26">
      <c r="A595" s="16"/>
      <c r="B595" s="17"/>
      <c r="C595" s="18"/>
      <c r="D595" s="18"/>
      <c r="E595" s="18"/>
      <c r="V595" s="18"/>
      <c r="W595" s="18"/>
      <c r="X595" s="18"/>
      <c r="Y595" s="18"/>
      <c r="Z595" s="39"/>
    </row>
    <row r="596" spans="1:26">
      <c r="A596" s="16"/>
      <c r="B596" s="17"/>
      <c r="C596" s="18"/>
      <c r="D596" s="18"/>
      <c r="E596" s="18"/>
      <c r="V596" s="18"/>
      <c r="W596" s="18"/>
      <c r="X596" s="18"/>
      <c r="Y596" s="18"/>
      <c r="Z596" s="39"/>
    </row>
    <row r="597" spans="1:26">
      <c r="A597" s="16"/>
      <c r="B597" s="17"/>
      <c r="C597" s="18"/>
      <c r="D597" s="18"/>
      <c r="E597" s="18"/>
      <c r="V597" s="18"/>
      <c r="W597" s="18"/>
      <c r="X597" s="18"/>
      <c r="Y597" s="18"/>
      <c r="Z597" s="39"/>
    </row>
    <row r="598" spans="1:26">
      <c r="A598" s="16"/>
      <c r="B598" s="17"/>
      <c r="C598" s="18"/>
      <c r="D598" s="18"/>
      <c r="E598" s="18"/>
      <c r="V598" s="18"/>
      <c r="W598" s="18"/>
      <c r="X598" s="18"/>
      <c r="Y598" s="18"/>
      <c r="Z598" s="39"/>
    </row>
    <row r="599" spans="1:26">
      <c r="A599" s="16"/>
      <c r="B599" s="17"/>
      <c r="C599" s="18"/>
      <c r="D599" s="18"/>
      <c r="E599" s="18"/>
      <c r="V599" s="18"/>
      <c r="W599" s="18"/>
      <c r="X599" s="18"/>
      <c r="Y599" s="18"/>
      <c r="Z599" s="39"/>
    </row>
    <row r="600" spans="1:26">
      <c r="A600" s="16"/>
      <c r="B600" s="17"/>
      <c r="C600" s="18"/>
      <c r="D600" s="18"/>
      <c r="E600" s="18"/>
      <c r="V600" s="18"/>
      <c r="W600" s="18"/>
      <c r="X600" s="18"/>
      <c r="Y600" s="18"/>
      <c r="Z600" s="39"/>
    </row>
    <row r="601" spans="1:26">
      <c r="A601" s="16"/>
      <c r="B601" s="17"/>
      <c r="C601" s="18"/>
      <c r="D601" s="18"/>
      <c r="E601" s="18"/>
      <c r="V601" s="18"/>
      <c r="W601" s="18"/>
      <c r="X601" s="18"/>
      <c r="Y601" s="18"/>
      <c r="Z601" s="39"/>
    </row>
    <row r="602" spans="1:26">
      <c r="A602" s="16"/>
      <c r="B602" s="17"/>
      <c r="C602" s="18"/>
      <c r="D602" s="18"/>
      <c r="E602" s="18"/>
      <c r="V602" s="18"/>
      <c r="W602" s="18"/>
      <c r="X602" s="18"/>
      <c r="Y602" s="18"/>
      <c r="Z602" s="39"/>
    </row>
    <row r="603" spans="1:26">
      <c r="A603" s="16"/>
      <c r="B603" s="17"/>
      <c r="C603" s="18"/>
      <c r="D603" s="18"/>
      <c r="E603" s="18"/>
      <c r="V603" s="18"/>
      <c r="W603" s="18"/>
      <c r="X603" s="18"/>
      <c r="Y603" s="18"/>
      <c r="Z603" s="39"/>
    </row>
    <row r="604" spans="1:26">
      <c r="A604" s="16"/>
      <c r="B604" s="17"/>
      <c r="C604" s="18"/>
      <c r="D604" s="18"/>
      <c r="E604" s="18"/>
      <c r="V604" s="18"/>
      <c r="W604" s="18"/>
      <c r="X604" s="18"/>
      <c r="Y604" s="18"/>
      <c r="Z604" s="39"/>
    </row>
    <row r="605" spans="1:26">
      <c r="A605" s="16"/>
      <c r="B605" s="17"/>
      <c r="C605" s="18"/>
      <c r="D605" s="18"/>
      <c r="E605" s="18"/>
      <c r="V605" s="18"/>
      <c r="W605" s="18"/>
      <c r="X605" s="18"/>
      <c r="Y605" s="18"/>
      <c r="Z605" s="39"/>
    </row>
    <row r="606" spans="1:26">
      <c r="A606" s="16"/>
      <c r="B606" s="17"/>
      <c r="C606" s="18"/>
      <c r="D606" s="18"/>
      <c r="E606" s="18"/>
      <c r="V606" s="18"/>
      <c r="W606" s="18"/>
      <c r="X606" s="18"/>
      <c r="Y606" s="18"/>
      <c r="Z606" s="39"/>
    </row>
    <row r="607" spans="1:26">
      <c r="A607" s="16"/>
      <c r="B607" s="17"/>
      <c r="C607" s="18"/>
      <c r="D607" s="18"/>
      <c r="E607" s="18"/>
      <c r="V607" s="18"/>
      <c r="W607" s="18"/>
      <c r="X607" s="18"/>
      <c r="Y607" s="18"/>
      <c r="Z607" s="39"/>
    </row>
    <row r="608" spans="1:26">
      <c r="A608" s="16"/>
      <c r="B608" s="17"/>
      <c r="C608" s="18"/>
      <c r="D608" s="18"/>
      <c r="E608" s="18"/>
      <c r="V608" s="18"/>
      <c r="W608" s="18"/>
      <c r="X608" s="18"/>
      <c r="Y608" s="18"/>
      <c r="Z608" s="39"/>
    </row>
    <row r="609" spans="1:26">
      <c r="A609" s="16"/>
      <c r="B609" s="17"/>
      <c r="C609" s="18"/>
      <c r="D609" s="18"/>
      <c r="E609" s="18"/>
      <c r="V609" s="18"/>
      <c r="W609" s="18"/>
      <c r="X609" s="18"/>
      <c r="Y609" s="18"/>
      <c r="Z609" s="39"/>
    </row>
    <row r="610" spans="1:26">
      <c r="A610" s="16"/>
      <c r="B610" s="17"/>
      <c r="C610" s="18"/>
      <c r="D610" s="18"/>
      <c r="E610" s="18"/>
      <c r="V610" s="18"/>
      <c r="W610" s="18"/>
      <c r="X610" s="18"/>
      <c r="Y610" s="18"/>
      <c r="Z610" s="39"/>
    </row>
    <row r="611" spans="1:26">
      <c r="A611" s="16"/>
      <c r="B611" s="17"/>
      <c r="C611" s="18"/>
      <c r="D611" s="18"/>
      <c r="E611" s="18"/>
      <c r="V611" s="18"/>
      <c r="W611" s="18"/>
      <c r="X611" s="18"/>
      <c r="Y611" s="18"/>
      <c r="Z611" s="39"/>
    </row>
    <row r="612" spans="1:26">
      <c r="A612" s="16"/>
      <c r="B612" s="17"/>
      <c r="C612" s="18"/>
      <c r="D612" s="18"/>
      <c r="E612" s="18"/>
      <c r="V612" s="18"/>
      <c r="W612" s="18"/>
      <c r="X612" s="18"/>
      <c r="Y612" s="18"/>
      <c r="Z612" s="39"/>
    </row>
    <row r="613" spans="1:26">
      <c r="A613" s="16"/>
      <c r="B613" s="17"/>
      <c r="C613" s="18"/>
      <c r="D613" s="18"/>
      <c r="E613" s="18"/>
      <c r="V613" s="18"/>
      <c r="W613" s="18"/>
      <c r="X613" s="18"/>
      <c r="Y613" s="18"/>
      <c r="Z613" s="39"/>
    </row>
    <row r="614" spans="1:26">
      <c r="A614" s="16"/>
      <c r="B614" s="17"/>
      <c r="C614" s="18"/>
      <c r="D614" s="18"/>
      <c r="E614" s="18"/>
      <c r="V614" s="18"/>
      <c r="W614" s="18"/>
      <c r="X614" s="18"/>
      <c r="Y614" s="18"/>
      <c r="Z614" s="39"/>
    </row>
    <row r="615" spans="1:26">
      <c r="A615" s="16"/>
      <c r="B615" s="17"/>
      <c r="C615" s="18"/>
      <c r="D615" s="18"/>
      <c r="E615" s="18"/>
      <c r="V615" s="18"/>
      <c r="W615" s="18"/>
      <c r="X615" s="18"/>
      <c r="Y615" s="18"/>
      <c r="Z615" s="39"/>
    </row>
    <row r="616" spans="1:26">
      <c r="A616" s="16"/>
      <c r="B616" s="17"/>
      <c r="C616" s="18"/>
      <c r="D616" s="18"/>
      <c r="E616" s="18"/>
      <c r="V616" s="18"/>
      <c r="W616" s="18"/>
      <c r="X616" s="18"/>
      <c r="Y616" s="18"/>
      <c r="Z616" s="39"/>
    </row>
    <row r="617" spans="1:26">
      <c r="A617" s="16"/>
      <c r="B617" s="17"/>
      <c r="C617" s="18"/>
      <c r="D617" s="18"/>
      <c r="E617" s="18"/>
      <c r="V617" s="18"/>
      <c r="W617" s="18"/>
      <c r="X617" s="18"/>
      <c r="Y617" s="18"/>
      <c r="Z617" s="39"/>
    </row>
    <row r="618" spans="1:26">
      <c r="A618" s="16"/>
      <c r="B618" s="17"/>
      <c r="C618" s="18"/>
      <c r="D618" s="18"/>
      <c r="E618" s="18"/>
      <c r="V618" s="18"/>
      <c r="W618" s="18"/>
      <c r="X618" s="18"/>
      <c r="Y618" s="18"/>
      <c r="Z618" s="39"/>
    </row>
    <row r="619" spans="1:26">
      <c r="A619" s="16"/>
      <c r="B619" s="17"/>
      <c r="C619" s="18"/>
      <c r="D619" s="18"/>
      <c r="E619" s="18"/>
      <c r="V619" s="18"/>
      <c r="W619" s="18"/>
      <c r="X619" s="18"/>
      <c r="Y619" s="18"/>
      <c r="Z619" s="39"/>
    </row>
    <row r="620" spans="1:26">
      <c r="A620" s="16"/>
      <c r="B620" s="17"/>
      <c r="C620" s="18"/>
      <c r="D620" s="18"/>
      <c r="E620" s="18"/>
      <c r="V620" s="18"/>
      <c r="W620" s="18"/>
      <c r="X620" s="18"/>
      <c r="Y620" s="18"/>
      <c r="Z620" s="39"/>
    </row>
    <row r="621" spans="1:26">
      <c r="A621" s="16"/>
      <c r="B621" s="17"/>
      <c r="C621" s="18"/>
      <c r="D621" s="18"/>
      <c r="E621" s="18"/>
      <c r="V621" s="18"/>
      <c r="W621" s="18"/>
      <c r="X621" s="18"/>
      <c r="Y621" s="18"/>
      <c r="Z621" s="39"/>
    </row>
    <row r="622" spans="1:26">
      <c r="A622" s="16"/>
      <c r="B622" s="17"/>
      <c r="C622" s="18"/>
      <c r="D622" s="18"/>
      <c r="E622" s="18"/>
      <c r="V622" s="18"/>
      <c r="W622" s="18"/>
      <c r="X622" s="18"/>
      <c r="Y622" s="18"/>
      <c r="Z622" s="39"/>
    </row>
    <row r="623" spans="1:26">
      <c r="A623" s="16"/>
      <c r="B623" s="17"/>
      <c r="C623" s="18"/>
      <c r="D623" s="18"/>
      <c r="E623" s="18"/>
      <c r="V623" s="18"/>
      <c r="W623" s="18"/>
      <c r="X623" s="18"/>
      <c r="Y623" s="18"/>
      <c r="Z623" s="39"/>
    </row>
    <row r="624" spans="1:26">
      <c r="A624" s="16"/>
      <c r="B624" s="17"/>
      <c r="C624" s="18"/>
      <c r="D624" s="18"/>
      <c r="E624" s="18"/>
      <c r="V624" s="18"/>
      <c r="W624" s="18"/>
      <c r="X624" s="18"/>
      <c r="Y624" s="18"/>
      <c r="Z624" s="39"/>
    </row>
    <row r="625" spans="1:26">
      <c r="A625" s="16"/>
      <c r="B625" s="17"/>
      <c r="C625" s="18"/>
      <c r="D625" s="18"/>
      <c r="E625" s="18"/>
      <c r="V625" s="18"/>
      <c r="W625" s="18"/>
      <c r="X625" s="18"/>
      <c r="Y625" s="18"/>
      <c r="Z625" s="39"/>
    </row>
    <row r="626" spans="1:26">
      <c r="A626" s="16"/>
      <c r="B626" s="17"/>
      <c r="C626" s="18"/>
      <c r="D626" s="18"/>
      <c r="E626" s="18"/>
      <c r="V626" s="18"/>
      <c r="W626" s="18"/>
      <c r="X626" s="18"/>
      <c r="Y626" s="18"/>
      <c r="Z626" s="39"/>
    </row>
    <row r="627" spans="1:26">
      <c r="A627" s="16"/>
      <c r="B627" s="17"/>
      <c r="C627" s="18"/>
      <c r="D627" s="18"/>
      <c r="E627" s="18"/>
      <c r="V627" s="18"/>
      <c r="W627" s="18"/>
      <c r="X627" s="18"/>
      <c r="Y627" s="18"/>
      <c r="Z627" s="39"/>
    </row>
    <row r="628" spans="1:26">
      <c r="A628" s="16"/>
      <c r="B628" s="17"/>
      <c r="C628" s="18"/>
      <c r="D628" s="18"/>
      <c r="E628" s="18"/>
      <c r="V628" s="18"/>
      <c r="W628" s="18"/>
      <c r="X628" s="18"/>
      <c r="Y628" s="18"/>
      <c r="Z628" s="39"/>
    </row>
    <row r="629" spans="1:26">
      <c r="A629" s="16"/>
      <c r="B629" s="17"/>
      <c r="C629" s="18"/>
      <c r="D629" s="18"/>
      <c r="E629" s="18"/>
      <c r="V629" s="18"/>
      <c r="W629" s="18"/>
      <c r="X629" s="18"/>
      <c r="Y629" s="18"/>
      <c r="Z629" s="39"/>
    </row>
    <row r="630" spans="1:26">
      <c r="A630" s="16"/>
      <c r="B630" s="17"/>
      <c r="C630" s="18"/>
      <c r="D630" s="18"/>
      <c r="E630" s="18"/>
      <c r="V630" s="18"/>
      <c r="W630" s="18"/>
      <c r="X630" s="18"/>
      <c r="Y630" s="18"/>
      <c r="Z630" s="39"/>
    </row>
    <row r="631" spans="1:26">
      <c r="A631" s="16"/>
      <c r="B631" s="17"/>
      <c r="C631" s="18"/>
      <c r="D631" s="18"/>
      <c r="E631" s="18"/>
      <c r="V631" s="18"/>
      <c r="W631" s="18"/>
      <c r="X631" s="18"/>
      <c r="Y631" s="18"/>
      <c r="Z631" s="39"/>
    </row>
    <row r="632" spans="1:26">
      <c r="A632" s="16"/>
      <c r="B632" s="17"/>
      <c r="C632" s="18"/>
      <c r="D632" s="18"/>
      <c r="E632" s="18"/>
      <c r="V632" s="18"/>
      <c r="W632" s="18"/>
      <c r="X632" s="18"/>
      <c r="Y632" s="18"/>
      <c r="Z632" s="39"/>
    </row>
    <row r="633" spans="1:26">
      <c r="A633" s="16"/>
      <c r="B633" s="17"/>
      <c r="C633" s="18"/>
      <c r="D633" s="18"/>
      <c r="E633" s="18"/>
      <c r="V633" s="18"/>
      <c r="W633" s="18"/>
      <c r="X633" s="18"/>
      <c r="Y633" s="18"/>
      <c r="Z633" s="39"/>
    </row>
    <row r="634" spans="1:26">
      <c r="A634" s="16"/>
      <c r="B634" s="17"/>
      <c r="C634" s="18"/>
      <c r="D634" s="18"/>
      <c r="E634" s="18"/>
      <c r="V634" s="18"/>
      <c r="W634" s="18"/>
      <c r="X634" s="18"/>
      <c r="Y634" s="18"/>
      <c r="Z634" s="39"/>
    </row>
    <row r="635" spans="1:26">
      <c r="A635" s="16"/>
      <c r="B635" s="17"/>
      <c r="C635" s="18"/>
      <c r="D635" s="18"/>
      <c r="E635" s="18"/>
      <c r="V635" s="18"/>
      <c r="W635" s="18"/>
      <c r="X635" s="18"/>
      <c r="Y635" s="18"/>
      <c r="Z635" s="39"/>
    </row>
    <row r="636" spans="1:26">
      <c r="A636" s="16"/>
      <c r="B636" s="17"/>
      <c r="C636" s="18"/>
      <c r="D636" s="18"/>
      <c r="E636" s="18"/>
      <c r="V636" s="18"/>
      <c r="W636" s="18"/>
      <c r="X636" s="18"/>
      <c r="Y636" s="18"/>
      <c r="Z636" s="39"/>
    </row>
    <row r="637" spans="1:26">
      <c r="A637" s="16"/>
      <c r="B637" s="17"/>
      <c r="C637" s="18"/>
      <c r="D637" s="18"/>
      <c r="E637" s="18"/>
      <c r="V637" s="18"/>
      <c r="W637" s="18"/>
      <c r="X637" s="18"/>
      <c r="Y637" s="18"/>
      <c r="Z637" s="39"/>
    </row>
    <row r="638" spans="1:26">
      <c r="A638" s="16"/>
      <c r="B638" s="17"/>
      <c r="C638" s="18"/>
      <c r="D638" s="18"/>
      <c r="E638" s="18"/>
      <c r="V638" s="18"/>
      <c r="W638" s="18"/>
      <c r="X638" s="18"/>
      <c r="Y638" s="18"/>
      <c r="Z638" s="39"/>
    </row>
    <row r="639" spans="1:26">
      <c r="A639" s="16"/>
      <c r="B639" s="17"/>
      <c r="C639" s="18"/>
      <c r="D639" s="18"/>
      <c r="E639" s="18"/>
      <c r="V639" s="18"/>
      <c r="W639" s="18"/>
      <c r="X639" s="18"/>
      <c r="Y639" s="18"/>
      <c r="Z639" s="39"/>
    </row>
    <row r="640" spans="1:26">
      <c r="A640" s="16"/>
      <c r="B640" s="17"/>
      <c r="C640" s="18"/>
      <c r="D640" s="18"/>
      <c r="E640" s="18"/>
      <c r="V640" s="18"/>
      <c r="W640" s="18"/>
      <c r="X640" s="18"/>
      <c r="Y640" s="18"/>
      <c r="Z640" s="39"/>
    </row>
    <row r="641" spans="1:26">
      <c r="A641" s="16"/>
      <c r="B641" s="17"/>
      <c r="C641" s="18"/>
      <c r="D641" s="18"/>
      <c r="E641" s="18"/>
      <c r="V641" s="18"/>
      <c r="W641" s="18"/>
      <c r="X641" s="18"/>
      <c r="Y641" s="18"/>
      <c r="Z641" s="39"/>
    </row>
    <row r="642" spans="1:26">
      <c r="A642" s="16"/>
      <c r="B642" s="17"/>
      <c r="C642" s="18"/>
      <c r="D642" s="18"/>
      <c r="E642" s="18"/>
      <c r="V642" s="18"/>
      <c r="W642" s="18"/>
      <c r="X642" s="18"/>
      <c r="Y642" s="18"/>
      <c r="Z642" s="39"/>
    </row>
    <row r="643" spans="1:26">
      <c r="A643" s="16"/>
      <c r="B643" s="17"/>
      <c r="C643" s="18"/>
      <c r="D643" s="18"/>
      <c r="E643" s="18"/>
      <c r="V643" s="18"/>
      <c r="W643" s="18"/>
      <c r="X643" s="18"/>
      <c r="Y643" s="18"/>
      <c r="Z643" s="39"/>
    </row>
    <row r="644" spans="1:26">
      <c r="A644" s="16"/>
      <c r="B644" s="17"/>
      <c r="C644" s="18"/>
      <c r="D644" s="18"/>
      <c r="E644" s="18"/>
      <c r="V644" s="18"/>
      <c r="W644" s="18"/>
      <c r="X644" s="18"/>
      <c r="Y644" s="18"/>
      <c r="Z644" s="39"/>
    </row>
    <row r="645" spans="1:26">
      <c r="A645" s="16"/>
      <c r="B645" s="17"/>
      <c r="C645" s="18"/>
      <c r="D645" s="18"/>
      <c r="E645" s="18"/>
      <c r="V645" s="18"/>
      <c r="W645" s="18"/>
      <c r="X645" s="18"/>
      <c r="Y645" s="18"/>
      <c r="Z645" s="39"/>
    </row>
    <row r="646" spans="1:26">
      <c r="A646" s="16"/>
      <c r="B646" s="17"/>
      <c r="C646" s="18"/>
      <c r="D646" s="18"/>
      <c r="E646" s="18"/>
      <c r="V646" s="18"/>
      <c r="W646" s="18"/>
      <c r="X646" s="18"/>
      <c r="Y646" s="18"/>
      <c r="Z646" s="39"/>
    </row>
    <row r="647" spans="1:26">
      <c r="A647" s="16"/>
      <c r="B647" s="17"/>
      <c r="C647" s="18"/>
      <c r="D647" s="18"/>
      <c r="E647" s="18"/>
      <c r="V647" s="18"/>
      <c r="W647" s="18"/>
      <c r="X647" s="18"/>
      <c r="Y647" s="18"/>
      <c r="Z647" s="39"/>
    </row>
    <row r="648" spans="1:26">
      <c r="A648" s="16"/>
      <c r="B648" s="17"/>
      <c r="C648" s="18"/>
      <c r="D648" s="18"/>
      <c r="E648" s="18"/>
      <c r="V648" s="18"/>
      <c r="W648" s="18"/>
      <c r="X648" s="18"/>
      <c r="Y648" s="18"/>
      <c r="Z648" s="39"/>
    </row>
    <row r="649" spans="1:26">
      <c r="A649" s="16"/>
      <c r="B649" s="17"/>
      <c r="C649" s="18"/>
      <c r="D649" s="18"/>
      <c r="E649" s="18"/>
      <c r="V649" s="18"/>
      <c r="W649" s="18"/>
      <c r="X649" s="18"/>
      <c r="Y649" s="18"/>
      <c r="Z649" s="39"/>
    </row>
    <row r="650" spans="1:26">
      <c r="A650" s="16"/>
      <c r="B650" s="17"/>
      <c r="C650" s="18"/>
      <c r="D650" s="18"/>
      <c r="E650" s="18"/>
      <c r="V650" s="18"/>
      <c r="W650" s="18"/>
      <c r="X650" s="18"/>
      <c r="Y650" s="18"/>
      <c r="Z650" s="39"/>
    </row>
    <row r="651" spans="1:26">
      <c r="A651" s="16"/>
      <c r="B651" s="17"/>
      <c r="C651" s="18"/>
      <c r="D651" s="18"/>
      <c r="E651" s="18"/>
      <c r="V651" s="18"/>
      <c r="W651" s="18"/>
      <c r="X651" s="18"/>
      <c r="Y651" s="18"/>
      <c r="Z651" s="39"/>
    </row>
    <row r="652" spans="1:26">
      <c r="A652" s="16"/>
      <c r="B652" s="17"/>
      <c r="C652" s="18"/>
      <c r="D652" s="18"/>
      <c r="E652" s="18"/>
      <c r="V652" s="18"/>
      <c r="W652" s="18"/>
      <c r="X652" s="18"/>
      <c r="Y652" s="18"/>
      <c r="Z652" s="39"/>
    </row>
    <row r="653" spans="1:26">
      <c r="A653" s="16"/>
      <c r="B653" s="17"/>
      <c r="C653" s="18"/>
      <c r="D653" s="18"/>
      <c r="E653" s="18"/>
      <c r="V653" s="18"/>
      <c r="W653" s="18"/>
      <c r="X653" s="18"/>
      <c r="Y653" s="18"/>
      <c r="Z653" s="39"/>
    </row>
    <row r="654" spans="1:26">
      <c r="A654" s="16"/>
      <c r="B654" s="17"/>
      <c r="C654" s="18"/>
      <c r="D654" s="18"/>
      <c r="E654" s="18"/>
      <c r="V654" s="18"/>
      <c r="W654" s="18"/>
      <c r="X654" s="18"/>
      <c r="Y654" s="18"/>
      <c r="Z654" s="39"/>
    </row>
    <row r="655" spans="1:26">
      <c r="A655" s="16"/>
      <c r="B655" s="17"/>
      <c r="C655" s="18"/>
      <c r="D655" s="18"/>
      <c r="E655" s="18"/>
      <c r="V655" s="18"/>
      <c r="W655" s="18"/>
      <c r="X655" s="18"/>
      <c r="Y655" s="18"/>
      <c r="Z655" s="39"/>
    </row>
    <row r="656" spans="1:26">
      <c r="A656" s="16"/>
      <c r="B656" s="17"/>
      <c r="C656" s="18"/>
      <c r="D656" s="18"/>
      <c r="E656" s="18"/>
      <c r="V656" s="18"/>
      <c r="W656" s="18"/>
      <c r="X656" s="18"/>
      <c r="Y656" s="18"/>
      <c r="Z656" s="39"/>
    </row>
    <row r="657" spans="1:26">
      <c r="A657" s="16"/>
      <c r="B657" s="17"/>
      <c r="C657" s="18"/>
      <c r="D657" s="18"/>
      <c r="E657" s="18"/>
      <c r="V657" s="18"/>
      <c r="W657" s="18"/>
      <c r="X657" s="18"/>
      <c r="Y657" s="18"/>
      <c r="Z657" s="39"/>
    </row>
    <row r="658" spans="1:26">
      <c r="A658" s="16"/>
      <c r="B658" s="17"/>
      <c r="C658" s="18"/>
      <c r="D658" s="18"/>
      <c r="E658" s="18"/>
      <c r="V658" s="18"/>
      <c r="W658" s="18"/>
      <c r="X658" s="18"/>
      <c r="Y658" s="18"/>
      <c r="Z658" s="39"/>
    </row>
    <row r="659" spans="1:26">
      <c r="A659" s="16"/>
      <c r="B659" s="17"/>
      <c r="C659" s="18"/>
      <c r="D659" s="18"/>
      <c r="E659" s="18"/>
      <c r="V659" s="18"/>
      <c r="W659" s="18"/>
      <c r="X659" s="18"/>
      <c r="Y659" s="18"/>
      <c r="Z659" s="39"/>
    </row>
    <row r="660" spans="1:26">
      <c r="A660" s="16"/>
      <c r="B660" s="17"/>
      <c r="C660" s="18"/>
      <c r="D660" s="18"/>
      <c r="E660" s="18"/>
      <c r="V660" s="18"/>
      <c r="W660" s="18"/>
      <c r="X660" s="18"/>
      <c r="Y660" s="18"/>
      <c r="Z660" s="39"/>
    </row>
    <row r="661" spans="1:26">
      <c r="A661" s="16"/>
      <c r="B661" s="17"/>
      <c r="C661" s="18"/>
      <c r="D661" s="18"/>
      <c r="E661" s="18"/>
      <c r="V661" s="18"/>
      <c r="W661" s="18"/>
      <c r="X661" s="18"/>
      <c r="Y661" s="18"/>
      <c r="Z661" s="39"/>
    </row>
    <row r="662" spans="1:26">
      <c r="A662" s="16"/>
      <c r="B662" s="17"/>
      <c r="C662" s="18"/>
      <c r="D662" s="18"/>
      <c r="E662" s="18"/>
      <c r="V662" s="18"/>
      <c r="W662" s="18"/>
      <c r="X662" s="18"/>
      <c r="Y662" s="18"/>
      <c r="Z662" s="39"/>
    </row>
    <row r="663" spans="1:26">
      <c r="A663" s="16"/>
      <c r="B663" s="17"/>
      <c r="C663" s="18"/>
      <c r="D663" s="18"/>
      <c r="E663" s="18"/>
      <c r="V663" s="18"/>
      <c r="W663" s="18"/>
      <c r="X663" s="18"/>
      <c r="Y663" s="18"/>
      <c r="Z663" s="39"/>
    </row>
    <row r="664" spans="1:26">
      <c r="A664" s="16"/>
      <c r="B664" s="17"/>
      <c r="C664" s="18"/>
      <c r="D664" s="18"/>
      <c r="E664" s="18"/>
      <c r="V664" s="18"/>
      <c r="W664" s="18"/>
      <c r="X664" s="18"/>
      <c r="Y664" s="18"/>
      <c r="Z664" s="39"/>
    </row>
    <row r="665" spans="1:26">
      <c r="A665" s="16"/>
      <c r="B665" s="17"/>
      <c r="C665" s="18"/>
      <c r="D665" s="18"/>
      <c r="E665" s="18"/>
      <c r="V665" s="18"/>
      <c r="W665" s="18"/>
      <c r="X665" s="18"/>
      <c r="Y665" s="18"/>
      <c r="Z665" s="39"/>
    </row>
    <row r="666" spans="1:26">
      <c r="A666" s="16"/>
      <c r="B666" s="17"/>
      <c r="C666" s="18"/>
      <c r="D666" s="18"/>
      <c r="E666" s="18"/>
      <c r="V666" s="18"/>
      <c r="W666" s="18"/>
      <c r="X666" s="18"/>
      <c r="Y666" s="18"/>
      <c r="Z666" s="39"/>
    </row>
    <row r="667" spans="1:26">
      <c r="A667" s="16"/>
      <c r="B667" s="17"/>
      <c r="C667" s="18"/>
      <c r="D667" s="18"/>
      <c r="E667" s="18"/>
      <c r="V667" s="18"/>
      <c r="W667" s="18"/>
      <c r="X667" s="18"/>
      <c r="Y667" s="18"/>
      <c r="Z667" s="39"/>
    </row>
    <row r="668" spans="1:26">
      <c r="A668" s="16"/>
      <c r="B668" s="17"/>
      <c r="C668" s="18"/>
      <c r="D668" s="18"/>
      <c r="E668" s="18"/>
      <c r="V668" s="18"/>
      <c r="W668" s="18"/>
      <c r="X668" s="18"/>
      <c r="Y668" s="18"/>
      <c r="Z668" s="39"/>
    </row>
    <row r="669" spans="1:26">
      <c r="A669" s="16"/>
      <c r="B669" s="17"/>
      <c r="C669" s="18"/>
      <c r="D669" s="18"/>
      <c r="E669" s="18"/>
      <c r="V669" s="18"/>
      <c r="W669" s="18"/>
      <c r="X669" s="18"/>
      <c r="Y669" s="18"/>
      <c r="Z669" s="39"/>
    </row>
    <row r="670" spans="1:26">
      <c r="A670" s="16"/>
      <c r="B670" s="17"/>
      <c r="C670" s="18"/>
      <c r="D670" s="18"/>
      <c r="E670" s="18"/>
      <c r="V670" s="18"/>
      <c r="W670" s="18"/>
      <c r="X670" s="18"/>
      <c r="Y670" s="18"/>
      <c r="Z670" s="39"/>
    </row>
    <row r="671" spans="1:26">
      <c r="A671" s="16"/>
      <c r="B671" s="17"/>
      <c r="C671" s="18"/>
      <c r="D671" s="18"/>
      <c r="E671" s="18"/>
      <c r="V671" s="18"/>
      <c r="W671" s="18"/>
      <c r="X671" s="18"/>
      <c r="Y671" s="18"/>
      <c r="Z671" s="39"/>
    </row>
    <row r="672" spans="1:26">
      <c r="A672" s="16"/>
      <c r="B672" s="17"/>
      <c r="C672" s="18"/>
      <c r="D672" s="18"/>
      <c r="E672" s="18"/>
      <c r="V672" s="18"/>
      <c r="W672" s="18"/>
      <c r="X672" s="18"/>
      <c r="Y672" s="18"/>
      <c r="Z672" s="39"/>
    </row>
    <row r="673" spans="1:26">
      <c r="A673" s="16"/>
      <c r="B673" s="17"/>
      <c r="C673" s="18"/>
      <c r="D673" s="18"/>
      <c r="E673" s="18"/>
      <c r="V673" s="18"/>
      <c r="W673" s="18"/>
      <c r="X673" s="18"/>
      <c r="Y673" s="18"/>
      <c r="Z673" s="39"/>
    </row>
    <row r="674" spans="1:26">
      <c r="A674" s="16"/>
      <c r="B674" s="17"/>
      <c r="C674" s="18"/>
      <c r="D674" s="18"/>
      <c r="E674" s="18"/>
      <c r="V674" s="18"/>
      <c r="W674" s="18"/>
      <c r="X674" s="18"/>
      <c r="Y674" s="18"/>
      <c r="Z674" s="39"/>
    </row>
    <row r="675" spans="1:26">
      <c r="A675" s="16"/>
      <c r="B675" s="17"/>
      <c r="C675" s="18"/>
      <c r="D675" s="18"/>
      <c r="E675" s="18"/>
      <c r="V675" s="18"/>
      <c r="W675" s="18"/>
      <c r="X675" s="18"/>
      <c r="Y675" s="18"/>
      <c r="Z675" s="39"/>
    </row>
    <row r="676" spans="1:26">
      <c r="A676" s="16"/>
      <c r="B676" s="17"/>
      <c r="C676" s="18"/>
      <c r="D676" s="18"/>
      <c r="E676" s="18"/>
      <c r="V676" s="18"/>
      <c r="W676" s="18"/>
      <c r="X676" s="18"/>
      <c r="Y676" s="18"/>
      <c r="Z676" s="39"/>
    </row>
    <row r="677" spans="1:26">
      <c r="A677" s="16"/>
      <c r="B677" s="17"/>
      <c r="C677" s="18"/>
      <c r="D677" s="18"/>
      <c r="E677" s="18"/>
      <c r="V677" s="18"/>
      <c r="W677" s="18"/>
      <c r="X677" s="18"/>
      <c r="Y677" s="18"/>
      <c r="Z677" s="39"/>
    </row>
    <row r="678" spans="1:26">
      <c r="A678" s="16"/>
      <c r="B678" s="17"/>
      <c r="C678" s="18"/>
      <c r="D678" s="18"/>
      <c r="E678" s="18"/>
      <c r="V678" s="18"/>
      <c r="W678" s="18"/>
      <c r="X678" s="18"/>
      <c r="Y678" s="18"/>
      <c r="Z678" s="39"/>
    </row>
    <row r="679" spans="1:26">
      <c r="A679" s="16"/>
      <c r="B679" s="17"/>
      <c r="C679" s="18"/>
      <c r="D679" s="18"/>
      <c r="E679" s="18"/>
      <c r="V679" s="18"/>
      <c r="W679" s="18"/>
      <c r="X679" s="18"/>
      <c r="Y679" s="18"/>
      <c r="Z679" s="39"/>
    </row>
    <row r="680" spans="1:26">
      <c r="A680" s="16"/>
      <c r="B680" s="17"/>
      <c r="C680" s="18"/>
      <c r="D680" s="18"/>
      <c r="E680" s="18"/>
      <c r="V680" s="18"/>
      <c r="W680" s="18"/>
      <c r="X680" s="18"/>
      <c r="Y680" s="18"/>
      <c r="Z680" s="39"/>
    </row>
    <row r="681" spans="1:26">
      <c r="A681" s="16"/>
      <c r="B681" s="17"/>
      <c r="C681" s="18"/>
      <c r="D681" s="18"/>
      <c r="E681" s="18"/>
      <c r="V681" s="18"/>
      <c r="W681" s="18"/>
      <c r="X681" s="18"/>
      <c r="Y681" s="18"/>
      <c r="Z681" s="39"/>
    </row>
    <row r="682" spans="1:26">
      <c r="A682" s="16"/>
      <c r="B682" s="17"/>
      <c r="C682" s="18"/>
      <c r="D682" s="18"/>
      <c r="E682" s="18"/>
      <c r="V682" s="18"/>
      <c r="W682" s="18"/>
      <c r="X682" s="18"/>
      <c r="Y682" s="18"/>
      <c r="Z682" s="39"/>
    </row>
    <row r="683" spans="1:26">
      <c r="A683" s="16"/>
      <c r="B683" s="17"/>
      <c r="C683" s="18"/>
      <c r="D683" s="18"/>
      <c r="E683" s="18"/>
      <c r="V683" s="18"/>
      <c r="W683" s="18"/>
      <c r="X683" s="18"/>
      <c r="Y683" s="18"/>
      <c r="Z683" s="39"/>
    </row>
    <row r="684" spans="1:26">
      <c r="A684" s="16"/>
      <c r="B684" s="17"/>
      <c r="C684" s="18"/>
      <c r="D684" s="18"/>
      <c r="E684" s="18"/>
      <c r="V684" s="18"/>
      <c r="W684" s="18"/>
      <c r="X684" s="18"/>
      <c r="Y684" s="18"/>
      <c r="Z684" s="39"/>
    </row>
    <row r="685" spans="1:26">
      <c r="A685" s="16"/>
      <c r="B685" s="17"/>
      <c r="C685" s="18"/>
      <c r="D685" s="18"/>
      <c r="E685" s="18"/>
      <c r="V685" s="18"/>
      <c r="W685" s="18"/>
      <c r="X685" s="18"/>
      <c r="Y685" s="18"/>
      <c r="Z685" s="39"/>
    </row>
    <row r="686" spans="1:26">
      <c r="A686" s="16"/>
      <c r="B686" s="17"/>
      <c r="C686" s="18"/>
      <c r="D686" s="18"/>
      <c r="E686" s="18"/>
      <c r="V686" s="18"/>
      <c r="W686" s="18"/>
      <c r="X686" s="18"/>
      <c r="Y686" s="18"/>
      <c r="Z686" s="39"/>
    </row>
    <row r="687" spans="1:26">
      <c r="A687" s="16"/>
      <c r="B687" s="17"/>
      <c r="C687" s="18"/>
      <c r="D687" s="18"/>
      <c r="E687" s="18"/>
      <c r="V687" s="18"/>
      <c r="W687" s="18"/>
      <c r="X687" s="18"/>
      <c r="Y687" s="18"/>
      <c r="Z687" s="39"/>
    </row>
    <row r="688" spans="1:26">
      <c r="A688" s="16"/>
      <c r="B688" s="17"/>
      <c r="C688" s="18"/>
      <c r="D688" s="18"/>
      <c r="E688" s="18"/>
      <c r="V688" s="18"/>
      <c r="W688" s="18"/>
      <c r="X688" s="18"/>
      <c r="Y688" s="18"/>
      <c r="Z688" s="39"/>
    </row>
    <row r="689" spans="1:26">
      <c r="A689" s="16"/>
      <c r="B689" s="17"/>
      <c r="C689" s="18"/>
      <c r="D689" s="18"/>
      <c r="E689" s="18"/>
      <c r="V689" s="18"/>
      <c r="W689" s="18"/>
      <c r="X689" s="18"/>
      <c r="Y689" s="18"/>
      <c r="Z689" s="39"/>
    </row>
    <row r="690" spans="1:26">
      <c r="A690" s="16"/>
      <c r="B690" s="17"/>
      <c r="C690" s="18"/>
      <c r="D690" s="18"/>
      <c r="E690" s="18"/>
      <c r="V690" s="18"/>
      <c r="W690" s="18"/>
      <c r="X690" s="18"/>
      <c r="Y690" s="18"/>
      <c r="Z690" s="39"/>
    </row>
    <row r="691" spans="1:26">
      <c r="A691" s="16"/>
      <c r="B691" s="17"/>
      <c r="C691" s="18"/>
      <c r="D691" s="18"/>
      <c r="E691" s="18"/>
      <c r="V691" s="18"/>
      <c r="W691" s="18"/>
      <c r="X691" s="18"/>
      <c r="Y691" s="18"/>
      <c r="Z691" s="39"/>
    </row>
    <row r="692" spans="1:26">
      <c r="A692" s="16"/>
      <c r="B692" s="17"/>
      <c r="C692" s="18"/>
      <c r="D692" s="18"/>
      <c r="E692" s="18"/>
      <c r="V692" s="18"/>
      <c r="W692" s="18"/>
      <c r="X692" s="18"/>
      <c r="Y692" s="18"/>
      <c r="Z692" s="39"/>
    </row>
    <row r="693" spans="1:26">
      <c r="A693" s="16"/>
      <c r="B693" s="17"/>
      <c r="C693" s="18"/>
      <c r="D693" s="18"/>
      <c r="E693" s="18"/>
      <c r="V693" s="18"/>
      <c r="W693" s="18"/>
      <c r="X693" s="18"/>
      <c r="Y693" s="18"/>
      <c r="Z693" s="39"/>
    </row>
    <row r="694" spans="1:26">
      <c r="A694" s="16"/>
      <c r="B694" s="17"/>
      <c r="C694" s="18"/>
      <c r="D694" s="18"/>
      <c r="E694" s="18"/>
      <c r="V694" s="18"/>
      <c r="W694" s="18"/>
      <c r="X694" s="18"/>
      <c r="Y694" s="18"/>
      <c r="Z694" s="39"/>
    </row>
    <row r="695" spans="1:26">
      <c r="A695" s="16"/>
      <c r="B695" s="17"/>
      <c r="C695" s="18"/>
      <c r="D695" s="18"/>
      <c r="E695" s="18"/>
      <c r="V695" s="18"/>
      <c r="W695" s="18"/>
      <c r="X695" s="18"/>
      <c r="Y695" s="18"/>
      <c r="Z695" s="39"/>
    </row>
    <row r="696" spans="1:26">
      <c r="A696" s="16"/>
      <c r="B696" s="17"/>
      <c r="C696" s="18"/>
      <c r="D696" s="18"/>
      <c r="E696" s="18"/>
      <c r="V696" s="18"/>
      <c r="W696" s="18"/>
      <c r="X696" s="18"/>
      <c r="Y696" s="18"/>
      <c r="Z696" s="39"/>
    </row>
    <row r="697" spans="1:26">
      <c r="A697" s="16"/>
      <c r="B697" s="17"/>
      <c r="C697" s="18"/>
      <c r="D697" s="18"/>
      <c r="E697" s="18"/>
      <c r="V697" s="18"/>
      <c r="W697" s="18"/>
      <c r="X697" s="18"/>
      <c r="Y697" s="18"/>
      <c r="Z697" s="39"/>
    </row>
    <row r="698" spans="1:26">
      <c r="A698" s="16"/>
      <c r="B698" s="17"/>
      <c r="C698" s="18"/>
      <c r="D698" s="18"/>
      <c r="E698" s="18"/>
      <c r="V698" s="18"/>
      <c r="W698" s="18"/>
      <c r="X698" s="18"/>
      <c r="Y698" s="18"/>
      <c r="Z698" s="39"/>
    </row>
    <row r="699" spans="1:26">
      <c r="A699" s="16"/>
      <c r="B699" s="17"/>
      <c r="C699" s="18"/>
      <c r="D699" s="18"/>
      <c r="E699" s="18"/>
      <c r="V699" s="18"/>
      <c r="W699" s="18"/>
      <c r="X699" s="18"/>
      <c r="Y699" s="18"/>
      <c r="Z699" s="39"/>
    </row>
    <row r="700" spans="1:26">
      <c r="A700" s="16"/>
      <c r="B700" s="17"/>
      <c r="C700" s="18"/>
      <c r="D700" s="18"/>
      <c r="E700" s="18"/>
      <c r="V700" s="18"/>
      <c r="W700" s="18"/>
      <c r="X700" s="18"/>
      <c r="Y700" s="18"/>
      <c r="Z700" s="39"/>
    </row>
    <row r="701" spans="1:26">
      <c r="A701" s="16"/>
      <c r="B701" s="17"/>
      <c r="C701" s="18"/>
      <c r="D701" s="18"/>
      <c r="E701" s="18"/>
      <c r="V701" s="18"/>
      <c r="W701" s="18"/>
      <c r="X701" s="18"/>
      <c r="Y701" s="18"/>
      <c r="Z701" s="39"/>
    </row>
    <row r="702" spans="1:26">
      <c r="A702" s="16"/>
      <c r="B702" s="17"/>
      <c r="C702" s="18"/>
      <c r="D702" s="18"/>
      <c r="E702" s="18"/>
      <c r="V702" s="18"/>
      <c r="W702" s="18"/>
      <c r="X702" s="18"/>
      <c r="Y702" s="18"/>
      <c r="Z702" s="39"/>
    </row>
    <row r="703" spans="1:26">
      <c r="A703" s="16"/>
      <c r="B703" s="17"/>
      <c r="C703" s="18"/>
      <c r="D703" s="18"/>
      <c r="E703" s="18"/>
      <c r="V703" s="18"/>
      <c r="W703" s="18"/>
      <c r="X703" s="18"/>
      <c r="Y703" s="18"/>
      <c r="Z703" s="39"/>
    </row>
    <row r="704" spans="1:26">
      <c r="A704" s="16"/>
      <c r="B704" s="17"/>
      <c r="C704" s="18"/>
      <c r="D704" s="18"/>
      <c r="E704" s="18"/>
      <c r="V704" s="18"/>
      <c r="W704" s="18"/>
      <c r="X704" s="18"/>
      <c r="Y704" s="18"/>
      <c r="Z704" s="39"/>
    </row>
    <row r="705" spans="1:26">
      <c r="A705" s="16"/>
      <c r="B705" s="17"/>
      <c r="C705" s="18"/>
      <c r="D705" s="18"/>
      <c r="E705" s="18"/>
      <c r="V705" s="18"/>
      <c r="W705" s="18"/>
      <c r="X705" s="18"/>
      <c r="Y705" s="18"/>
      <c r="Z705" s="39"/>
    </row>
    <row r="706" spans="1:26">
      <c r="A706" s="16"/>
      <c r="B706" s="17"/>
      <c r="C706" s="18"/>
      <c r="D706" s="18"/>
      <c r="E706" s="18"/>
      <c r="V706" s="18"/>
      <c r="W706" s="18"/>
      <c r="X706" s="18"/>
      <c r="Y706" s="18"/>
      <c r="Z706" s="39"/>
    </row>
    <row r="707" spans="1:26">
      <c r="A707" s="16"/>
      <c r="B707" s="17"/>
      <c r="C707" s="18"/>
      <c r="D707" s="18"/>
      <c r="E707" s="18"/>
      <c r="V707" s="18"/>
      <c r="W707" s="18"/>
      <c r="X707" s="18"/>
      <c r="Y707" s="18"/>
      <c r="Z707" s="39"/>
    </row>
    <row r="708" spans="1:26">
      <c r="A708" s="16"/>
      <c r="B708" s="17"/>
      <c r="C708" s="18"/>
      <c r="D708" s="18"/>
      <c r="E708" s="18"/>
      <c r="V708" s="18"/>
      <c r="W708" s="18"/>
      <c r="X708" s="18"/>
      <c r="Y708" s="18"/>
      <c r="Z708" s="39"/>
    </row>
    <row r="709" spans="1:26">
      <c r="A709" s="16"/>
      <c r="B709" s="17"/>
      <c r="C709" s="18"/>
      <c r="D709" s="18"/>
      <c r="E709" s="18"/>
      <c r="V709" s="18"/>
      <c r="W709" s="18"/>
      <c r="X709" s="18"/>
      <c r="Y709" s="18"/>
      <c r="Z709" s="39"/>
    </row>
    <row r="710" spans="1:26">
      <c r="A710" s="16"/>
      <c r="B710" s="17"/>
      <c r="C710" s="18"/>
      <c r="D710" s="18"/>
      <c r="E710" s="18"/>
      <c r="V710" s="18"/>
      <c r="W710" s="18"/>
      <c r="X710" s="18"/>
      <c r="Y710" s="18"/>
      <c r="Z710" s="39"/>
    </row>
    <row r="711" spans="1:26">
      <c r="A711" s="16"/>
      <c r="B711" s="17"/>
      <c r="C711" s="18"/>
      <c r="D711" s="18"/>
      <c r="E711" s="18"/>
      <c r="V711" s="18"/>
      <c r="W711" s="18"/>
      <c r="X711" s="18"/>
      <c r="Y711" s="18"/>
      <c r="Z711" s="39"/>
    </row>
    <row r="712" spans="1:26">
      <c r="A712" s="16"/>
      <c r="B712" s="17"/>
      <c r="C712" s="18"/>
      <c r="D712" s="18"/>
      <c r="E712" s="18"/>
      <c r="V712" s="18"/>
      <c r="W712" s="18"/>
      <c r="X712" s="18"/>
      <c r="Y712" s="18"/>
      <c r="Z712" s="39"/>
    </row>
    <row r="713" spans="1:26">
      <c r="A713" s="16"/>
      <c r="B713" s="17"/>
      <c r="C713" s="18"/>
      <c r="D713" s="18"/>
      <c r="E713" s="18"/>
      <c r="V713" s="18"/>
      <c r="W713" s="18"/>
      <c r="X713" s="18"/>
      <c r="Y713" s="18"/>
      <c r="Z713" s="39"/>
    </row>
    <row r="714" spans="1:26">
      <c r="A714" s="16"/>
      <c r="B714" s="17"/>
      <c r="C714" s="18"/>
      <c r="D714" s="18"/>
      <c r="E714" s="18"/>
      <c r="V714" s="18"/>
      <c r="W714" s="18"/>
      <c r="X714" s="18"/>
      <c r="Y714" s="18"/>
      <c r="Z714" s="39"/>
    </row>
    <row r="715" spans="1:26">
      <c r="A715" s="16"/>
      <c r="B715" s="17"/>
      <c r="C715" s="18"/>
      <c r="D715" s="18"/>
      <c r="E715" s="18"/>
      <c r="V715" s="18"/>
      <c r="W715" s="18"/>
      <c r="X715" s="18"/>
      <c r="Y715" s="18"/>
      <c r="Z715" s="39"/>
    </row>
    <row r="716" spans="1:26">
      <c r="A716" s="16"/>
      <c r="B716" s="17"/>
      <c r="C716" s="18"/>
      <c r="D716" s="18"/>
      <c r="E716" s="18"/>
      <c r="V716" s="18"/>
      <c r="W716" s="18"/>
      <c r="X716" s="18"/>
      <c r="Y716" s="18"/>
      <c r="Z716" s="39"/>
    </row>
    <row r="717" spans="1:26">
      <c r="A717" s="16"/>
      <c r="B717" s="17"/>
      <c r="C717" s="18"/>
      <c r="D717" s="18"/>
      <c r="E717" s="18"/>
      <c r="V717" s="18"/>
      <c r="W717" s="18"/>
      <c r="X717" s="18"/>
      <c r="Y717" s="18"/>
      <c r="Z717" s="39"/>
    </row>
    <row r="718" spans="1:26">
      <c r="A718" s="16"/>
      <c r="B718" s="17"/>
      <c r="C718" s="18"/>
      <c r="D718" s="18"/>
      <c r="E718" s="18"/>
      <c r="V718" s="18"/>
      <c r="W718" s="18"/>
      <c r="X718" s="18"/>
      <c r="Y718" s="18"/>
      <c r="Z718" s="39"/>
    </row>
    <row r="719" spans="1:26">
      <c r="A719" s="16"/>
      <c r="B719" s="17"/>
      <c r="C719" s="18"/>
      <c r="D719" s="18"/>
      <c r="E719" s="18"/>
      <c r="V719" s="18"/>
      <c r="W719" s="18"/>
      <c r="X719" s="18"/>
      <c r="Y719" s="18"/>
      <c r="Z719" s="39"/>
    </row>
    <row r="720" spans="1:26">
      <c r="A720" s="16"/>
      <c r="B720" s="17"/>
      <c r="C720" s="18"/>
      <c r="D720" s="18"/>
      <c r="E720" s="18"/>
      <c r="V720" s="18"/>
      <c r="W720" s="18"/>
      <c r="X720" s="18"/>
      <c r="Y720" s="18"/>
      <c r="Z720" s="39"/>
    </row>
    <row r="721" spans="1:26">
      <c r="A721" s="16"/>
      <c r="B721" s="17"/>
      <c r="C721" s="18"/>
      <c r="D721" s="18"/>
      <c r="E721" s="18"/>
      <c r="V721" s="18"/>
      <c r="W721" s="18"/>
      <c r="X721" s="18"/>
      <c r="Y721" s="18"/>
      <c r="Z721" s="39"/>
    </row>
    <row r="722" spans="1:26">
      <c r="A722" s="16"/>
      <c r="B722" s="17"/>
      <c r="C722" s="18"/>
      <c r="D722" s="18"/>
      <c r="E722" s="18"/>
      <c r="V722" s="18"/>
      <c r="W722" s="18"/>
      <c r="X722" s="18"/>
      <c r="Y722" s="18"/>
      <c r="Z722" s="39"/>
    </row>
    <row r="723" spans="1:26">
      <c r="A723" s="16"/>
      <c r="B723" s="17"/>
      <c r="C723" s="18"/>
      <c r="D723" s="18"/>
      <c r="E723" s="18"/>
      <c r="V723" s="18"/>
      <c r="W723" s="18"/>
      <c r="X723" s="18"/>
      <c r="Y723" s="18"/>
      <c r="Z723" s="39"/>
    </row>
    <row r="724" spans="1:26">
      <c r="A724" s="16"/>
      <c r="B724" s="17"/>
      <c r="C724" s="18"/>
      <c r="D724" s="18"/>
      <c r="E724" s="18"/>
      <c r="V724" s="18"/>
      <c r="W724" s="18"/>
      <c r="X724" s="18"/>
      <c r="Y724" s="18"/>
      <c r="Z724" s="39"/>
    </row>
    <row r="725" spans="1:26">
      <c r="A725" s="16"/>
      <c r="B725" s="17"/>
      <c r="C725" s="18"/>
      <c r="D725" s="18"/>
      <c r="E725" s="18"/>
      <c r="V725" s="18"/>
      <c r="W725" s="18"/>
      <c r="X725" s="18"/>
      <c r="Y725" s="18"/>
      <c r="Z725" s="39"/>
    </row>
    <row r="726" spans="1:26">
      <c r="A726" s="16"/>
      <c r="B726" s="17"/>
      <c r="C726" s="18"/>
      <c r="D726" s="18"/>
      <c r="E726" s="18"/>
      <c r="V726" s="18"/>
      <c r="W726" s="18"/>
      <c r="X726" s="18"/>
      <c r="Y726" s="18"/>
      <c r="Z726" s="39"/>
    </row>
    <row r="727" spans="1:26">
      <c r="A727" s="16"/>
      <c r="B727" s="17"/>
      <c r="C727" s="18"/>
      <c r="D727" s="18"/>
      <c r="E727" s="18"/>
      <c r="V727" s="18"/>
      <c r="W727" s="18"/>
      <c r="X727" s="18"/>
      <c r="Y727" s="18"/>
      <c r="Z727" s="39"/>
    </row>
    <row r="728" spans="1:26">
      <c r="A728" s="16"/>
      <c r="B728" s="17"/>
      <c r="C728" s="18"/>
      <c r="D728" s="18"/>
      <c r="E728" s="18"/>
      <c r="V728" s="18"/>
      <c r="W728" s="18"/>
      <c r="X728" s="18"/>
      <c r="Y728" s="18"/>
      <c r="Z728" s="39"/>
    </row>
    <row r="729" spans="1:26">
      <c r="A729" s="16"/>
      <c r="B729" s="17"/>
      <c r="C729" s="18"/>
      <c r="D729" s="18"/>
      <c r="E729" s="18"/>
      <c r="V729" s="18"/>
      <c r="W729" s="18"/>
      <c r="X729" s="18"/>
      <c r="Y729" s="18"/>
      <c r="Z729" s="39"/>
    </row>
    <row r="730" spans="1:26">
      <c r="A730" s="16"/>
      <c r="B730" s="17"/>
      <c r="C730" s="18"/>
      <c r="D730" s="18"/>
      <c r="E730" s="18"/>
      <c r="V730" s="18"/>
      <c r="W730" s="18"/>
      <c r="X730" s="18"/>
      <c r="Y730" s="18"/>
      <c r="Z730" s="39"/>
    </row>
    <row r="731" spans="1:26">
      <c r="A731" s="16"/>
      <c r="B731" s="17"/>
      <c r="C731" s="18"/>
      <c r="D731" s="18"/>
      <c r="E731" s="18"/>
      <c r="V731" s="18"/>
      <c r="W731" s="18"/>
      <c r="X731" s="18"/>
      <c r="Y731" s="18"/>
      <c r="Z731" s="39"/>
    </row>
    <row r="732" spans="1:26">
      <c r="A732" s="16"/>
      <c r="B732" s="17"/>
      <c r="C732" s="18"/>
      <c r="D732" s="18"/>
      <c r="E732" s="18"/>
      <c r="V732" s="18"/>
      <c r="W732" s="18"/>
      <c r="X732" s="18"/>
      <c r="Y732" s="18"/>
      <c r="Z732" s="39"/>
    </row>
    <row r="733" spans="1:26">
      <c r="A733" s="16"/>
      <c r="B733" s="17"/>
      <c r="C733" s="18"/>
      <c r="D733" s="18"/>
      <c r="E733" s="18"/>
      <c r="V733" s="18"/>
      <c r="W733" s="18"/>
      <c r="X733" s="18"/>
      <c r="Y733" s="18"/>
      <c r="Z733" s="39"/>
    </row>
    <row r="734" spans="1:26">
      <c r="A734" s="16"/>
      <c r="B734" s="17"/>
      <c r="C734" s="18"/>
      <c r="D734" s="18"/>
      <c r="E734" s="18"/>
      <c r="V734" s="18"/>
      <c r="W734" s="18"/>
      <c r="X734" s="18"/>
      <c r="Y734" s="18"/>
      <c r="Z734" s="39"/>
    </row>
    <row r="735" spans="1:26">
      <c r="A735" s="16"/>
      <c r="B735" s="17"/>
      <c r="C735" s="18"/>
      <c r="D735" s="18"/>
      <c r="E735" s="18"/>
      <c r="V735" s="18"/>
      <c r="W735" s="18"/>
      <c r="X735" s="18"/>
      <c r="Y735" s="18"/>
      <c r="Z735" s="39"/>
    </row>
    <row r="736" spans="1:26">
      <c r="A736" s="16"/>
      <c r="B736" s="17"/>
      <c r="C736" s="18"/>
      <c r="D736" s="18"/>
      <c r="E736" s="18"/>
      <c r="V736" s="18"/>
      <c r="W736" s="18"/>
      <c r="X736" s="18"/>
      <c r="Y736" s="18"/>
      <c r="Z736" s="39"/>
    </row>
    <row r="737" spans="1:26">
      <c r="A737" s="16"/>
      <c r="B737" s="17"/>
      <c r="C737" s="18"/>
      <c r="D737" s="18"/>
      <c r="E737" s="18"/>
      <c r="V737" s="18"/>
      <c r="W737" s="18"/>
      <c r="X737" s="18"/>
      <c r="Y737" s="18"/>
      <c r="Z737" s="39"/>
    </row>
    <row r="738" spans="1:26">
      <c r="A738" s="16"/>
      <c r="B738" s="17"/>
      <c r="C738" s="18"/>
      <c r="D738" s="18"/>
      <c r="E738" s="18"/>
      <c r="V738" s="18"/>
      <c r="W738" s="18"/>
      <c r="X738" s="18"/>
      <c r="Y738" s="18"/>
      <c r="Z738" s="39"/>
    </row>
    <row r="739" spans="1:26">
      <c r="A739" s="16"/>
      <c r="B739" s="17"/>
      <c r="C739" s="18"/>
      <c r="D739" s="18"/>
      <c r="E739" s="18"/>
      <c r="V739" s="18"/>
      <c r="W739" s="18"/>
      <c r="X739" s="18"/>
      <c r="Y739" s="18"/>
      <c r="Z739" s="39"/>
    </row>
    <row r="740" spans="1:26">
      <c r="A740" s="16"/>
      <c r="B740" s="17"/>
      <c r="C740" s="18"/>
      <c r="D740" s="18"/>
      <c r="E740" s="18"/>
      <c r="V740" s="18"/>
      <c r="W740" s="18"/>
      <c r="X740" s="18"/>
      <c r="Y740" s="18"/>
      <c r="Z740" s="39"/>
    </row>
    <row r="741" spans="1:26">
      <c r="A741" s="16"/>
      <c r="B741" s="17"/>
      <c r="C741" s="18"/>
      <c r="D741" s="18"/>
      <c r="E741" s="18"/>
      <c r="V741" s="18"/>
      <c r="W741" s="18"/>
      <c r="X741" s="18"/>
      <c r="Y741" s="18"/>
      <c r="Z741" s="39"/>
    </row>
    <row r="742" spans="1:26">
      <c r="A742" s="16"/>
      <c r="B742" s="17"/>
      <c r="C742" s="18"/>
      <c r="D742" s="18"/>
      <c r="E742" s="18"/>
      <c r="V742" s="18"/>
      <c r="W742" s="18"/>
      <c r="X742" s="18"/>
      <c r="Y742" s="18"/>
      <c r="Z742" s="39"/>
    </row>
    <row r="743" spans="1:26">
      <c r="A743" s="16"/>
      <c r="B743" s="17"/>
      <c r="C743" s="18"/>
      <c r="D743" s="18"/>
      <c r="E743" s="18"/>
      <c r="V743" s="18"/>
      <c r="W743" s="18"/>
      <c r="X743" s="18"/>
      <c r="Y743" s="18"/>
      <c r="Z743" s="39"/>
    </row>
    <row r="744" spans="1:26">
      <c r="A744" s="16"/>
      <c r="B744" s="17"/>
      <c r="C744" s="18"/>
      <c r="D744" s="18"/>
      <c r="E744" s="18"/>
      <c r="V744" s="18"/>
      <c r="W744" s="18"/>
      <c r="X744" s="18"/>
      <c r="Y744" s="18"/>
      <c r="Z744" s="39"/>
    </row>
    <row r="745" spans="1:26">
      <c r="A745" s="16"/>
      <c r="B745" s="17"/>
      <c r="C745" s="18"/>
      <c r="D745" s="18"/>
      <c r="E745" s="18"/>
      <c r="V745" s="18"/>
      <c r="W745" s="18"/>
      <c r="X745" s="18"/>
      <c r="Y745" s="18"/>
      <c r="Z745" s="39"/>
    </row>
    <row r="746" spans="1:26">
      <c r="A746" s="16"/>
      <c r="B746" s="17"/>
      <c r="C746" s="18"/>
      <c r="D746" s="18"/>
      <c r="E746" s="18"/>
      <c r="V746" s="18"/>
      <c r="W746" s="18"/>
      <c r="X746" s="18"/>
      <c r="Y746" s="18"/>
      <c r="Z746" s="39"/>
    </row>
    <row r="747" spans="1:26">
      <c r="A747" s="16"/>
      <c r="B747" s="17"/>
      <c r="C747" s="18"/>
      <c r="D747" s="18"/>
      <c r="E747" s="18"/>
      <c r="V747" s="18"/>
      <c r="W747" s="18"/>
      <c r="X747" s="18"/>
      <c r="Y747" s="18"/>
      <c r="Z747" s="39"/>
    </row>
    <row r="748" spans="1:26">
      <c r="A748" s="16"/>
      <c r="B748" s="17"/>
      <c r="C748" s="18"/>
      <c r="D748" s="18"/>
      <c r="E748" s="18"/>
      <c r="V748" s="18"/>
      <c r="W748" s="18"/>
      <c r="X748" s="18"/>
      <c r="Y748" s="18"/>
      <c r="Z748" s="39"/>
    </row>
    <row r="749" spans="1:26">
      <c r="A749" s="16"/>
      <c r="B749" s="17"/>
      <c r="C749" s="18"/>
      <c r="D749" s="18"/>
      <c r="E749" s="18"/>
      <c r="V749" s="18"/>
      <c r="W749" s="18"/>
      <c r="X749" s="18"/>
      <c r="Y749" s="18"/>
      <c r="Z749" s="39"/>
    </row>
    <row r="750" spans="1:26">
      <c r="A750" s="16"/>
      <c r="B750" s="17"/>
      <c r="C750" s="18"/>
      <c r="D750" s="18"/>
      <c r="E750" s="18"/>
      <c r="V750" s="18"/>
      <c r="W750" s="18"/>
      <c r="X750" s="18"/>
      <c r="Y750" s="18"/>
      <c r="Z750" s="39"/>
    </row>
    <row r="751" spans="1:26">
      <c r="A751" s="16"/>
      <c r="B751" s="17"/>
      <c r="C751" s="18"/>
      <c r="D751" s="18"/>
      <c r="E751" s="18"/>
      <c r="V751" s="18"/>
      <c r="W751" s="18"/>
      <c r="X751" s="18"/>
      <c r="Y751" s="18"/>
      <c r="Z751" s="39"/>
    </row>
    <row r="752" spans="1:26">
      <c r="A752" s="16"/>
      <c r="B752" s="17"/>
      <c r="C752" s="18"/>
      <c r="D752" s="18"/>
      <c r="E752" s="18"/>
      <c r="V752" s="18"/>
      <c r="W752" s="18"/>
      <c r="X752" s="18"/>
      <c r="Y752" s="18"/>
      <c r="Z752" s="39"/>
    </row>
    <row r="753" spans="1:26">
      <c r="A753" s="16"/>
      <c r="B753" s="17"/>
      <c r="C753" s="18"/>
      <c r="D753" s="18"/>
      <c r="E753" s="18"/>
      <c r="V753" s="18"/>
      <c r="W753" s="18"/>
      <c r="X753" s="18"/>
      <c r="Y753" s="18"/>
      <c r="Z753" s="39"/>
    </row>
    <row r="754" spans="1:26">
      <c r="A754" s="16"/>
      <c r="B754" s="17"/>
      <c r="C754" s="18"/>
      <c r="D754" s="18"/>
      <c r="E754" s="18"/>
      <c r="V754" s="18"/>
      <c r="W754" s="18"/>
      <c r="X754" s="18"/>
      <c r="Y754" s="18"/>
      <c r="Z754" s="39"/>
    </row>
    <row r="755" spans="1:26">
      <c r="A755" s="16"/>
      <c r="B755" s="17"/>
      <c r="C755" s="18"/>
      <c r="D755" s="18"/>
      <c r="E755" s="18"/>
      <c r="V755" s="18"/>
      <c r="W755" s="18"/>
      <c r="X755" s="18"/>
      <c r="Y755" s="18"/>
      <c r="Z755" s="39"/>
    </row>
    <row r="756" spans="1:26">
      <c r="A756" s="16"/>
      <c r="B756" s="17"/>
      <c r="C756" s="18"/>
      <c r="D756" s="18"/>
      <c r="E756" s="18"/>
      <c r="V756" s="18"/>
      <c r="W756" s="18"/>
      <c r="X756" s="18"/>
      <c r="Y756" s="18"/>
      <c r="Z756" s="39"/>
    </row>
    <row r="757" spans="1:26">
      <c r="A757" s="16"/>
      <c r="B757" s="17"/>
      <c r="C757" s="18"/>
      <c r="D757" s="18"/>
      <c r="E757" s="18"/>
      <c r="V757" s="18"/>
      <c r="W757" s="18"/>
      <c r="X757" s="18"/>
      <c r="Y757" s="18"/>
      <c r="Z757" s="39"/>
    </row>
    <row r="758" spans="1:26">
      <c r="A758" s="16"/>
      <c r="B758" s="17"/>
      <c r="C758" s="18"/>
      <c r="D758" s="18"/>
      <c r="E758" s="18"/>
      <c r="V758" s="18"/>
      <c r="W758" s="18"/>
      <c r="X758" s="18"/>
      <c r="Y758" s="18"/>
      <c r="Z758" s="39"/>
    </row>
    <row r="759" spans="1:26">
      <c r="A759" s="16"/>
      <c r="B759" s="17"/>
      <c r="C759" s="18"/>
      <c r="D759" s="18"/>
      <c r="E759" s="18"/>
      <c r="V759" s="18"/>
      <c r="W759" s="18"/>
      <c r="X759" s="18"/>
      <c r="Y759" s="18"/>
      <c r="Z759" s="39"/>
    </row>
    <row r="760" spans="1:26">
      <c r="A760" s="16"/>
      <c r="B760" s="17"/>
      <c r="C760" s="18"/>
      <c r="D760" s="18"/>
      <c r="E760" s="18"/>
      <c r="V760" s="18"/>
      <c r="W760" s="18"/>
      <c r="X760" s="18"/>
      <c r="Y760" s="18"/>
      <c r="Z760" s="39"/>
    </row>
    <row r="761" spans="1:26">
      <c r="A761" s="16"/>
      <c r="B761" s="17"/>
      <c r="C761" s="18"/>
      <c r="D761" s="18"/>
      <c r="E761" s="18"/>
      <c r="V761" s="18"/>
      <c r="W761" s="18"/>
      <c r="X761" s="18"/>
      <c r="Y761" s="18"/>
      <c r="Z761" s="39"/>
    </row>
    <row r="762" spans="1:26">
      <c r="A762" s="16"/>
      <c r="B762" s="17"/>
      <c r="C762" s="18"/>
      <c r="D762" s="18"/>
      <c r="E762" s="18"/>
      <c r="V762" s="18"/>
      <c r="W762" s="18"/>
      <c r="X762" s="18"/>
      <c r="Y762" s="18"/>
      <c r="Z762" s="39"/>
    </row>
    <row r="763" spans="1:26">
      <c r="A763" s="16"/>
      <c r="B763" s="17"/>
      <c r="C763" s="18"/>
      <c r="D763" s="18"/>
      <c r="E763" s="18"/>
      <c r="V763" s="18"/>
      <c r="W763" s="18"/>
      <c r="X763" s="18"/>
      <c r="Y763" s="18"/>
      <c r="Z763" s="39"/>
    </row>
    <row r="764" spans="1:26">
      <c r="A764" s="16"/>
      <c r="B764" s="17"/>
      <c r="C764" s="18"/>
      <c r="D764" s="18"/>
      <c r="E764" s="18"/>
      <c r="V764" s="18"/>
      <c r="W764" s="18"/>
      <c r="X764" s="18"/>
      <c r="Y764" s="18"/>
      <c r="Z764" s="39"/>
    </row>
    <row r="765" spans="1:26">
      <c r="A765" s="16"/>
      <c r="B765" s="17"/>
      <c r="C765" s="18"/>
      <c r="D765" s="18"/>
      <c r="E765" s="18"/>
      <c r="V765" s="18"/>
      <c r="W765" s="18"/>
      <c r="X765" s="18"/>
      <c r="Y765" s="18"/>
      <c r="Z765" s="39"/>
    </row>
    <row r="766" spans="1:26">
      <c r="A766" s="16"/>
      <c r="B766" s="17"/>
      <c r="C766" s="18"/>
      <c r="D766" s="18"/>
      <c r="E766" s="18"/>
      <c r="V766" s="18"/>
      <c r="W766" s="18"/>
      <c r="X766" s="18"/>
      <c r="Y766" s="18"/>
      <c r="Z766" s="39"/>
    </row>
    <row r="767" spans="1:26">
      <c r="A767" s="16"/>
      <c r="B767" s="17"/>
      <c r="C767" s="18"/>
      <c r="D767" s="18"/>
      <c r="E767" s="18"/>
      <c r="V767" s="18"/>
      <c r="W767" s="18"/>
      <c r="X767" s="18"/>
      <c r="Y767" s="18"/>
      <c r="Z767" s="39"/>
    </row>
    <row r="768" spans="1:26">
      <c r="A768" s="16"/>
      <c r="B768" s="17"/>
      <c r="C768" s="18"/>
      <c r="D768" s="18"/>
      <c r="E768" s="18"/>
      <c r="V768" s="18"/>
      <c r="W768" s="18"/>
      <c r="X768" s="18"/>
      <c r="Y768" s="18"/>
      <c r="Z768" s="39"/>
    </row>
    <row r="769" spans="1:26">
      <c r="A769" s="16"/>
      <c r="B769" s="17"/>
      <c r="C769" s="18"/>
      <c r="D769" s="18"/>
      <c r="E769" s="18"/>
      <c r="V769" s="18"/>
      <c r="W769" s="18"/>
      <c r="X769" s="18"/>
      <c r="Y769" s="18"/>
      <c r="Z769" s="39"/>
    </row>
    <row r="770" spans="1:26">
      <c r="A770" s="16"/>
      <c r="B770" s="17"/>
      <c r="C770" s="18"/>
      <c r="D770" s="18"/>
      <c r="E770" s="18"/>
      <c r="V770" s="18"/>
      <c r="W770" s="18"/>
      <c r="X770" s="18"/>
      <c r="Y770" s="18"/>
      <c r="Z770" s="39"/>
    </row>
    <row r="771" spans="1:26">
      <c r="A771" s="16"/>
      <c r="B771" s="17"/>
      <c r="C771" s="18"/>
      <c r="D771" s="18"/>
      <c r="E771" s="18"/>
      <c r="V771" s="18"/>
      <c r="W771" s="18"/>
      <c r="X771" s="18"/>
      <c r="Y771" s="18"/>
      <c r="Z771" s="39"/>
    </row>
    <row r="772" spans="1:26">
      <c r="A772" s="16"/>
      <c r="B772" s="17"/>
      <c r="C772" s="18"/>
      <c r="D772" s="18"/>
      <c r="E772" s="18"/>
      <c r="V772" s="18"/>
      <c r="W772" s="18"/>
      <c r="X772" s="18"/>
      <c r="Y772" s="18"/>
      <c r="Z772" s="39"/>
    </row>
    <row r="773" spans="1:26">
      <c r="A773" s="16"/>
      <c r="B773" s="17"/>
      <c r="C773" s="18"/>
      <c r="D773" s="18"/>
      <c r="E773" s="18"/>
      <c r="V773" s="18"/>
      <c r="W773" s="18"/>
      <c r="X773" s="18"/>
      <c r="Y773" s="18"/>
      <c r="Z773" s="39"/>
    </row>
    <row r="774" spans="1:26">
      <c r="A774" s="16"/>
      <c r="B774" s="17"/>
      <c r="C774" s="18"/>
      <c r="D774" s="18"/>
      <c r="E774" s="18"/>
      <c r="V774" s="18"/>
      <c r="W774" s="18"/>
      <c r="X774" s="18"/>
      <c r="Y774" s="18"/>
      <c r="Z774" s="39"/>
    </row>
    <row r="775" spans="1:26">
      <c r="A775" s="16"/>
      <c r="B775" s="17"/>
      <c r="C775" s="18"/>
      <c r="D775" s="18"/>
      <c r="E775" s="18"/>
      <c r="V775" s="18"/>
      <c r="W775" s="18"/>
      <c r="X775" s="18"/>
      <c r="Y775" s="18"/>
      <c r="Z775" s="39"/>
    </row>
    <row r="776" spans="1:26">
      <c r="A776" s="16"/>
      <c r="B776" s="17"/>
      <c r="C776" s="18"/>
      <c r="D776" s="18"/>
      <c r="E776" s="18"/>
      <c r="V776" s="18"/>
      <c r="W776" s="18"/>
      <c r="X776" s="18"/>
      <c r="Y776" s="18"/>
      <c r="Z776" s="39"/>
    </row>
    <row r="777" spans="1:26">
      <c r="A777" s="16"/>
      <c r="B777" s="17"/>
      <c r="C777" s="18"/>
      <c r="D777" s="18"/>
      <c r="E777" s="18"/>
      <c r="V777" s="18"/>
      <c r="W777" s="18"/>
      <c r="X777" s="18"/>
      <c r="Y777" s="18"/>
      <c r="Z777" s="39"/>
    </row>
    <row r="778" spans="1:26">
      <c r="A778" s="16"/>
      <c r="B778" s="17"/>
      <c r="C778" s="18"/>
      <c r="D778" s="18"/>
      <c r="E778" s="18"/>
      <c r="V778" s="18"/>
      <c r="W778" s="18"/>
      <c r="X778" s="18"/>
      <c r="Y778" s="18"/>
      <c r="Z778" s="39"/>
    </row>
    <row r="779" spans="1:26">
      <c r="A779" s="16"/>
      <c r="B779" s="17"/>
      <c r="C779" s="18"/>
      <c r="D779" s="18"/>
      <c r="E779" s="18"/>
      <c r="V779" s="18"/>
      <c r="W779" s="18"/>
      <c r="X779" s="18"/>
      <c r="Y779" s="18"/>
      <c r="Z779" s="39"/>
    </row>
    <row r="780" spans="1:26">
      <c r="A780" s="16"/>
      <c r="B780" s="17"/>
      <c r="C780" s="18"/>
      <c r="D780" s="18"/>
      <c r="E780" s="18"/>
      <c r="V780" s="18"/>
      <c r="W780" s="18"/>
      <c r="X780" s="18"/>
      <c r="Y780" s="18"/>
      <c r="Z780" s="39"/>
    </row>
    <row r="781" spans="1:26">
      <c r="A781" s="16"/>
      <c r="B781" s="17"/>
      <c r="C781" s="18"/>
      <c r="D781" s="18"/>
      <c r="E781" s="18"/>
      <c r="V781" s="18"/>
      <c r="W781" s="18"/>
      <c r="X781" s="18"/>
      <c r="Y781" s="18"/>
      <c r="Z781" s="39"/>
    </row>
    <row r="782" spans="1:26">
      <c r="A782" s="16"/>
      <c r="B782" s="17"/>
      <c r="C782" s="18"/>
      <c r="D782" s="18"/>
      <c r="E782" s="18"/>
      <c r="V782" s="18"/>
      <c r="W782" s="18"/>
      <c r="X782" s="18"/>
      <c r="Y782" s="18"/>
      <c r="Z782" s="39"/>
    </row>
    <row r="783" spans="1:26">
      <c r="A783" s="16"/>
      <c r="B783" s="17"/>
      <c r="C783" s="18"/>
      <c r="D783" s="18"/>
      <c r="E783" s="18"/>
      <c r="V783" s="18"/>
      <c r="W783" s="18"/>
      <c r="X783" s="18"/>
      <c r="Y783" s="18"/>
      <c r="Z783" s="39"/>
    </row>
    <row r="784" spans="1:26">
      <c r="A784" s="16"/>
      <c r="B784" s="17"/>
      <c r="C784" s="18"/>
      <c r="D784" s="18"/>
      <c r="E784" s="18"/>
      <c r="V784" s="18"/>
      <c r="W784" s="18"/>
      <c r="X784" s="18"/>
      <c r="Y784" s="18"/>
      <c r="Z784" s="39"/>
    </row>
    <row r="785" spans="1:26">
      <c r="A785" s="16"/>
      <c r="B785" s="17"/>
      <c r="C785" s="18"/>
      <c r="D785" s="18"/>
      <c r="E785" s="18"/>
      <c r="V785" s="18"/>
      <c r="W785" s="18"/>
      <c r="X785" s="18"/>
      <c r="Y785" s="18"/>
      <c r="Z785" s="39"/>
    </row>
    <row r="786" spans="1:26">
      <c r="A786" s="16"/>
      <c r="B786" s="17"/>
      <c r="C786" s="18"/>
      <c r="D786" s="18"/>
      <c r="E786" s="18"/>
      <c r="V786" s="18"/>
      <c r="W786" s="18"/>
      <c r="X786" s="18"/>
      <c r="Y786" s="18"/>
      <c r="Z786" s="39"/>
    </row>
    <row r="787" spans="1:26">
      <c r="A787" s="16"/>
      <c r="B787" s="17"/>
      <c r="C787" s="18"/>
      <c r="D787" s="18"/>
      <c r="E787" s="18"/>
      <c r="V787" s="18"/>
      <c r="W787" s="18"/>
      <c r="X787" s="18"/>
      <c r="Y787" s="18"/>
      <c r="Z787" s="39"/>
    </row>
    <row r="788" spans="1:26">
      <c r="A788" s="16"/>
      <c r="B788" s="17"/>
      <c r="C788" s="18"/>
      <c r="D788" s="18"/>
      <c r="E788" s="18"/>
      <c r="V788" s="18"/>
      <c r="W788" s="18"/>
      <c r="X788" s="18"/>
      <c r="Y788" s="18"/>
      <c r="Z788" s="39"/>
    </row>
    <row r="789" spans="1:26">
      <c r="A789" s="16"/>
      <c r="B789" s="17"/>
      <c r="C789" s="18"/>
      <c r="D789" s="18"/>
      <c r="E789" s="18"/>
      <c r="V789" s="18"/>
      <c r="W789" s="18"/>
      <c r="X789" s="18"/>
      <c r="Y789" s="18"/>
      <c r="Z789" s="39"/>
    </row>
    <row r="790" spans="1:26">
      <c r="A790" s="16"/>
      <c r="B790" s="17"/>
      <c r="C790" s="18"/>
      <c r="D790" s="18"/>
      <c r="E790" s="18"/>
      <c r="V790" s="18"/>
      <c r="W790" s="18"/>
      <c r="X790" s="18"/>
      <c r="Y790" s="18"/>
      <c r="Z790" s="39"/>
    </row>
    <row r="791" spans="1:26">
      <c r="A791" s="16"/>
      <c r="B791" s="17"/>
      <c r="C791" s="18"/>
      <c r="D791" s="18"/>
      <c r="E791" s="18"/>
      <c r="V791" s="18"/>
      <c r="W791" s="18"/>
      <c r="X791" s="18"/>
      <c r="Y791" s="18"/>
      <c r="Z791" s="39"/>
    </row>
    <row r="792" spans="1:26">
      <c r="A792" s="16"/>
      <c r="B792" s="17"/>
      <c r="C792" s="18"/>
      <c r="D792" s="18"/>
      <c r="E792" s="18"/>
      <c r="V792" s="18"/>
      <c r="W792" s="18"/>
      <c r="X792" s="18"/>
      <c r="Y792" s="18"/>
      <c r="Z792" s="39"/>
    </row>
    <row r="793" spans="1:26">
      <c r="A793" s="16"/>
      <c r="B793" s="17"/>
      <c r="C793" s="18"/>
      <c r="D793" s="18"/>
      <c r="E793" s="18"/>
      <c r="V793" s="18"/>
      <c r="W793" s="18"/>
      <c r="X793" s="18"/>
      <c r="Y793" s="18"/>
      <c r="Z793" s="39"/>
    </row>
    <row r="794" spans="1:26">
      <c r="A794" s="16"/>
      <c r="B794" s="17"/>
      <c r="C794" s="18"/>
      <c r="D794" s="18"/>
      <c r="E794" s="18"/>
      <c r="V794" s="18"/>
      <c r="W794" s="18"/>
      <c r="X794" s="18"/>
      <c r="Y794" s="18"/>
      <c r="Z794" s="39"/>
    </row>
    <row r="795" spans="1:26">
      <c r="A795" s="16"/>
      <c r="B795" s="17"/>
      <c r="C795" s="18"/>
      <c r="D795" s="18"/>
      <c r="E795" s="18"/>
      <c r="V795" s="18"/>
      <c r="W795" s="18"/>
      <c r="X795" s="18"/>
      <c r="Y795" s="18"/>
      <c r="Z795" s="39"/>
    </row>
    <row r="796" spans="1:26">
      <c r="A796" s="16"/>
      <c r="B796" s="17"/>
      <c r="C796" s="18"/>
      <c r="D796" s="18"/>
      <c r="E796" s="18"/>
      <c r="V796" s="18"/>
      <c r="W796" s="18"/>
      <c r="X796" s="18"/>
      <c r="Y796" s="18"/>
      <c r="Z796" s="39"/>
    </row>
    <row r="797" spans="1:26">
      <c r="A797" s="16"/>
      <c r="B797" s="17"/>
      <c r="C797" s="18"/>
      <c r="D797" s="18"/>
      <c r="E797" s="18"/>
      <c r="V797" s="18"/>
      <c r="W797" s="18"/>
      <c r="X797" s="18"/>
      <c r="Y797" s="18"/>
      <c r="Z797" s="39"/>
    </row>
    <row r="798" spans="1:26">
      <c r="A798" s="16"/>
      <c r="B798" s="17"/>
      <c r="C798" s="18"/>
      <c r="D798" s="18"/>
      <c r="E798" s="18"/>
      <c r="V798" s="18"/>
      <c r="W798" s="18"/>
      <c r="X798" s="18"/>
      <c r="Y798" s="18"/>
      <c r="Z798" s="39"/>
    </row>
    <row r="799" spans="1:26">
      <c r="A799" s="16"/>
      <c r="B799" s="17"/>
      <c r="C799" s="18"/>
      <c r="D799" s="18"/>
      <c r="E799" s="18"/>
      <c r="V799" s="18"/>
      <c r="W799" s="18"/>
      <c r="X799" s="18"/>
      <c r="Y799" s="18"/>
      <c r="Z799" s="39"/>
    </row>
    <row r="800" spans="1:26">
      <c r="A800" s="16"/>
      <c r="B800" s="17"/>
      <c r="C800" s="18"/>
      <c r="D800" s="18"/>
      <c r="E800" s="18"/>
      <c r="V800" s="18"/>
      <c r="W800" s="18"/>
      <c r="X800" s="18"/>
      <c r="Y800" s="18"/>
      <c r="Z800" s="39"/>
    </row>
    <row r="801" spans="1:26">
      <c r="A801" s="16"/>
      <c r="B801" s="17"/>
      <c r="C801" s="18"/>
      <c r="D801" s="18"/>
      <c r="E801" s="18"/>
      <c r="V801" s="18"/>
      <c r="W801" s="18"/>
      <c r="X801" s="18"/>
      <c r="Y801" s="18"/>
      <c r="Z801" s="39"/>
    </row>
    <row r="802" spans="1:26">
      <c r="A802" s="16"/>
      <c r="B802" s="17"/>
      <c r="C802" s="18"/>
      <c r="D802" s="18"/>
      <c r="E802" s="18"/>
      <c r="V802" s="18"/>
      <c r="W802" s="18"/>
      <c r="X802" s="18"/>
      <c r="Y802" s="18"/>
      <c r="Z802" s="39"/>
    </row>
    <row r="803" spans="1:26">
      <c r="A803" s="16"/>
      <c r="B803" s="17"/>
      <c r="C803" s="18"/>
      <c r="D803" s="18"/>
      <c r="E803" s="18"/>
      <c r="V803" s="18"/>
      <c r="W803" s="18"/>
      <c r="X803" s="18"/>
      <c r="Y803" s="18"/>
      <c r="Z803" s="39"/>
    </row>
    <row r="804" spans="1:26">
      <c r="A804" s="16"/>
      <c r="B804" s="17"/>
      <c r="C804" s="18"/>
      <c r="D804" s="18"/>
      <c r="E804" s="18"/>
      <c r="V804" s="18"/>
      <c r="W804" s="18"/>
      <c r="X804" s="18"/>
      <c r="Y804" s="18"/>
      <c r="Z804" s="39"/>
    </row>
    <row r="805" spans="1:26">
      <c r="A805" s="16"/>
      <c r="B805" s="17"/>
      <c r="C805" s="18"/>
      <c r="D805" s="18"/>
      <c r="E805" s="18"/>
      <c r="V805" s="18"/>
      <c r="W805" s="18"/>
      <c r="X805" s="18"/>
      <c r="Y805" s="18"/>
      <c r="Z805" s="39"/>
    </row>
    <row r="806" spans="1:26">
      <c r="A806" s="16"/>
      <c r="B806" s="17"/>
      <c r="C806" s="18"/>
      <c r="D806" s="18"/>
      <c r="E806" s="18"/>
      <c r="V806" s="18"/>
      <c r="W806" s="18"/>
      <c r="X806" s="18"/>
      <c r="Y806" s="18"/>
      <c r="Z806" s="39"/>
    </row>
    <row r="807" spans="1:26">
      <c r="A807" s="16"/>
      <c r="B807" s="17"/>
      <c r="C807" s="18"/>
      <c r="D807" s="18"/>
      <c r="E807" s="18"/>
      <c r="V807" s="18"/>
      <c r="W807" s="18"/>
      <c r="X807" s="18"/>
      <c r="Y807" s="18"/>
      <c r="Z807" s="39"/>
    </row>
    <row r="808" spans="1:26">
      <c r="A808" s="16"/>
      <c r="B808" s="17"/>
      <c r="C808" s="18"/>
      <c r="D808" s="18"/>
      <c r="E808" s="18"/>
      <c r="V808" s="18"/>
      <c r="W808" s="18"/>
      <c r="X808" s="18"/>
      <c r="Y808" s="18"/>
      <c r="Z808" s="39"/>
    </row>
    <row r="809" spans="1:26">
      <c r="A809" s="16"/>
      <c r="B809" s="17"/>
      <c r="C809" s="18"/>
      <c r="D809" s="18"/>
      <c r="E809" s="18"/>
      <c r="V809" s="18"/>
      <c r="W809" s="18"/>
      <c r="X809" s="18"/>
      <c r="Y809" s="18"/>
      <c r="Z809" s="39"/>
    </row>
    <row r="810" spans="1:26">
      <c r="A810" s="16"/>
      <c r="B810" s="17"/>
      <c r="C810" s="18"/>
      <c r="D810" s="18"/>
      <c r="E810" s="18"/>
      <c r="V810" s="18"/>
      <c r="W810" s="18"/>
      <c r="X810" s="18"/>
      <c r="Y810" s="18"/>
      <c r="Z810" s="39"/>
    </row>
    <row r="811" spans="1:26">
      <c r="A811" s="16"/>
      <c r="B811" s="17"/>
      <c r="C811" s="18"/>
      <c r="D811" s="18"/>
      <c r="E811" s="18"/>
      <c r="V811" s="18"/>
      <c r="W811" s="18"/>
      <c r="X811" s="18"/>
      <c r="Y811" s="18"/>
      <c r="Z811" s="39"/>
    </row>
    <row r="812" spans="1:26">
      <c r="A812" s="16"/>
      <c r="B812" s="17"/>
      <c r="C812" s="18"/>
      <c r="D812" s="18"/>
      <c r="E812" s="18"/>
      <c r="V812" s="18"/>
      <c r="W812" s="18"/>
      <c r="X812" s="18"/>
      <c r="Y812" s="18"/>
      <c r="Z812" s="39"/>
    </row>
    <row r="813" spans="1:26">
      <c r="A813" s="16"/>
      <c r="B813" s="17"/>
      <c r="C813" s="18"/>
      <c r="D813" s="18"/>
      <c r="E813" s="18"/>
      <c r="V813" s="18"/>
      <c r="W813" s="18"/>
      <c r="X813" s="18"/>
      <c r="Y813" s="18"/>
      <c r="Z813" s="39"/>
    </row>
    <row r="814" spans="1:26">
      <c r="A814" s="16"/>
      <c r="B814" s="17"/>
      <c r="C814" s="18"/>
      <c r="D814" s="18"/>
      <c r="E814" s="18"/>
      <c r="V814" s="18"/>
      <c r="W814" s="18"/>
      <c r="X814" s="18"/>
      <c r="Y814" s="18"/>
      <c r="Z814" s="39"/>
    </row>
    <row r="815" spans="1:26">
      <c r="A815" s="16"/>
      <c r="B815" s="17"/>
      <c r="C815" s="18"/>
      <c r="D815" s="18"/>
      <c r="E815" s="18"/>
      <c r="V815" s="18"/>
      <c r="W815" s="18"/>
      <c r="X815" s="18"/>
      <c r="Y815" s="18"/>
      <c r="Z815" s="39"/>
    </row>
    <row r="816" spans="1:26">
      <c r="A816" s="16"/>
      <c r="B816" s="17"/>
      <c r="C816" s="18"/>
      <c r="D816" s="18"/>
      <c r="E816" s="18"/>
      <c r="V816" s="18"/>
      <c r="W816" s="18"/>
      <c r="X816" s="18"/>
      <c r="Y816" s="18"/>
      <c r="Z816" s="39"/>
    </row>
    <row r="817" spans="1:26">
      <c r="A817" s="16"/>
      <c r="B817" s="17"/>
      <c r="C817" s="18"/>
      <c r="D817" s="18"/>
      <c r="E817" s="18"/>
      <c r="V817" s="18"/>
      <c r="W817" s="18"/>
      <c r="X817" s="18"/>
      <c r="Y817" s="18"/>
      <c r="Z817" s="39"/>
    </row>
    <row r="818" spans="1:26">
      <c r="A818" s="16"/>
      <c r="B818" s="17"/>
      <c r="C818" s="18"/>
      <c r="D818" s="18"/>
      <c r="E818" s="18"/>
      <c r="V818" s="18"/>
      <c r="W818" s="18"/>
      <c r="X818" s="18"/>
      <c r="Y818" s="18"/>
      <c r="Z818" s="39"/>
    </row>
    <row r="819" spans="1:26">
      <c r="A819" s="16"/>
      <c r="B819" s="17"/>
      <c r="C819" s="18"/>
      <c r="D819" s="18"/>
      <c r="E819" s="18"/>
      <c r="V819" s="18"/>
      <c r="W819" s="18"/>
      <c r="X819" s="18"/>
      <c r="Y819" s="18"/>
      <c r="Z819" s="39"/>
    </row>
    <row r="820" spans="1:26">
      <c r="A820" s="16"/>
      <c r="B820" s="17"/>
      <c r="C820" s="18"/>
      <c r="D820" s="18"/>
      <c r="E820" s="18"/>
      <c r="V820" s="18"/>
      <c r="W820" s="18"/>
      <c r="X820" s="18"/>
      <c r="Y820" s="18"/>
      <c r="Z820" s="39"/>
    </row>
    <row r="821" spans="1:26">
      <c r="A821" s="16"/>
      <c r="B821" s="17"/>
      <c r="C821" s="18"/>
      <c r="D821" s="18"/>
      <c r="E821" s="18"/>
      <c r="V821" s="18"/>
      <c r="W821" s="18"/>
      <c r="X821" s="18"/>
      <c r="Y821" s="18"/>
      <c r="Z821" s="39"/>
    </row>
    <row r="822" spans="1:26">
      <c r="A822" s="16"/>
      <c r="B822" s="17"/>
      <c r="C822" s="18"/>
      <c r="D822" s="18"/>
      <c r="E822" s="18"/>
      <c r="V822" s="18"/>
      <c r="W822" s="18"/>
      <c r="X822" s="18"/>
      <c r="Y822" s="18"/>
      <c r="Z822" s="39"/>
    </row>
    <row r="823" spans="1:26">
      <c r="A823" s="16"/>
      <c r="B823" s="17"/>
      <c r="C823" s="18"/>
      <c r="D823" s="18"/>
      <c r="E823" s="18"/>
      <c r="V823" s="18"/>
      <c r="W823" s="18"/>
      <c r="X823" s="18"/>
      <c r="Y823" s="18"/>
      <c r="Z823" s="39"/>
    </row>
    <row r="824" spans="1:26">
      <c r="A824" s="16"/>
      <c r="B824" s="17"/>
      <c r="C824" s="18"/>
      <c r="D824" s="18"/>
      <c r="E824" s="18"/>
      <c r="V824" s="18"/>
      <c r="W824" s="18"/>
      <c r="X824" s="18"/>
      <c r="Y824" s="18"/>
      <c r="Z824" s="39"/>
    </row>
    <row r="825" spans="1:26">
      <c r="A825" s="16"/>
      <c r="B825" s="17"/>
      <c r="C825" s="18"/>
      <c r="D825" s="18"/>
      <c r="E825" s="18"/>
      <c r="V825" s="18"/>
      <c r="W825" s="18"/>
      <c r="X825" s="18"/>
      <c r="Y825" s="18"/>
      <c r="Z825" s="39"/>
    </row>
    <row r="826" spans="1:26">
      <c r="A826" s="16"/>
      <c r="B826" s="17"/>
      <c r="C826" s="18"/>
      <c r="D826" s="18"/>
      <c r="E826" s="18"/>
      <c r="V826" s="18"/>
      <c r="W826" s="18"/>
      <c r="X826" s="18"/>
      <c r="Y826" s="18"/>
      <c r="Z826" s="39"/>
    </row>
    <row r="827" spans="1:26">
      <c r="A827" s="16"/>
      <c r="B827" s="17"/>
      <c r="C827" s="18"/>
      <c r="D827" s="18"/>
      <c r="E827" s="18"/>
      <c r="V827" s="18"/>
      <c r="W827" s="18"/>
      <c r="X827" s="18"/>
      <c r="Y827" s="18"/>
      <c r="Z827" s="39"/>
    </row>
    <row r="828" spans="1:26">
      <c r="A828" s="16"/>
      <c r="B828" s="17"/>
      <c r="C828" s="18"/>
      <c r="D828" s="18"/>
      <c r="E828" s="18"/>
      <c r="V828" s="18"/>
      <c r="W828" s="18"/>
      <c r="X828" s="18"/>
      <c r="Y828" s="18"/>
      <c r="Z828" s="39"/>
    </row>
    <row r="829" spans="1:26">
      <c r="A829" s="16"/>
      <c r="B829" s="17"/>
      <c r="C829" s="18"/>
      <c r="D829" s="18"/>
      <c r="E829" s="18"/>
      <c r="V829" s="18"/>
      <c r="W829" s="18"/>
      <c r="X829" s="18"/>
      <c r="Y829" s="18"/>
      <c r="Z829" s="39"/>
    </row>
    <row r="830" spans="1:26">
      <c r="A830" s="16"/>
      <c r="B830" s="17"/>
      <c r="C830" s="18"/>
      <c r="D830" s="18"/>
      <c r="E830" s="18"/>
      <c r="V830" s="18"/>
      <c r="W830" s="18"/>
      <c r="X830" s="18"/>
      <c r="Y830" s="18"/>
      <c r="Z830" s="39"/>
    </row>
    <row r="831" spans="1:26">
      <c r="A831" s="16"/>
      <c r="B831" s="17"/>
      <c r="C831" s="18"/>
      <c r="D831" s="18"/>
      <c r="E831" s="18"/>
      <c r="V831" s="18"/>
      <c r="W831" s="18"/>
      <c r="X831" s="18"/>
      <c r="Y831" s="18"/>
      <c r="Z831" s="39"/>
    </row>
    <row r="832" spans="1:26">
      <c r="A832" s="16"/>
      <c r="B832" s="17"/>
      <c r="C832" s="18"/>
      <c r="D832" s="18"/>
      <c r="E832" s="18"/>
      <c r="V832" s="18"/>
      <c r="W832" s="18"/>
      <c r="X832" s="18"/>
      <c r="Y832" s="18"/>
      <c r="Z832" s="39"/>
    </row>
    <row r="833" spans="1:26">
      <c r="A833" s="16"/>
      <c r="B833" s="17"/>
      <c r="C833" s="18"/>
      <c r="D833" s="18"/>
      <c r="E833" s="18"/>
      <c r="V833" s="18"/>
      <c r="W833" s="18"/>
      <c r="X833" s="18"/>
      <c r="Y833" s="18"/>
      <c r="Z833" s="39"/>
    </row>
    <row r="834" spans="1:26">
      <c r="A834" s="16"/>
      <c r="B834" s="17"/>
      <c r="C834" s="18"/>
      <c r="D834" s="18"/>
      <c r="E834" s="18"/>
      <c r="V834" s="18"/>
      <c r="W834" s="18"/>
      <c r="X834" s="18"/>
      <c r="Y834" s="18"/>
      <c r="Z834" s="39"/>
    </row>
    <row r="835" spans="1:26">
      <c r="A835" s="16"/>
      <c r="B835" s="17"/>
      <c r="C835" s="18"/>
      <c r="D835" s="18"/>
      <c r="E835" s="18"/>
      <c r="V835" s="18"/>
      <c r="W835" s="18"/>
      <c r="X835" s="18"/>
      <c r="Y835" s="18"/>
      <c r="Z835" s="39"/>
    </row>
    <row r="836" spans="1:26">
      <c r="A836" s="16"/>
      <c r="B836" s="17"/>
      <c r="C836" s="18"/>
      <c r="D836" s="18"/>
      <c r="E836" s="18"/>
      <c r="V836" s="18"/>
      <c r="W836" s="18"/>
      <c r="X836" s="18"/>
      <c r="Y836" s="18"/>
      <c r="Z836" s="39"/>
    </row>
    <row r="837" spans="1:26">
      <c r="A837" s="16"/>
      <c r="B837" s="17"/>
      <c r="C837" s="18"/>
      <c r="D837" s="18"/>
      <c r="E837" s="18"/>
      <c r="V837" s="18"/>
      <c r="W837" s="18"/>
      <c r="X837" s="18"/>
      <c r="Y837" s="18"/>
      <c r="Z837" s="39"/>
    </row>
    <row r="838" spans="1:26">
      <c r="A838" s="16"/>
      <c r="B838" s="17"/>
      <c r="C838" s="18"/>
      <c r="D838" s="18"/>
      <c r="E838" s="18"/>
      <c r="V838" s="18"/>
      <c r="W838" s="18"/>
      <c r="X838" s="18"/>
      <c r="Y838" s="18"/>
      <c r="Z838" s="39"/>
    </row>
    <row r="839" spans="1:26">
      <c r="A839" s="16"/>
      <c r="B839" s="17"/>
      <c r="C839" s="18"/>
      <c r="D839" s="18"/>
      <c r="E839" s="18"/>
      <c r="V839" s="18"/>
      <c r="W839" s="18"/>
      <c r="X839" s="18"/>
      <c r="Y839" s="18"/>
      <c r="Z839" s="39"/>
    </row>
    <row r="840" spans="1:26">
      <c r="A840" s="16"/>
      <c r="B840" s="17"/>
      <c r="C840" s="18"/>
      <c r="D840" s="18"/>
      <c r="E840" s="18"/>
      <c r="V840" s="18"/>
      <c r="W840" s="18"/>
      <c r="X840" s="18"/>
      <c r="Y840" s="18"/>
      <c r="Z840" s="39"/>
    </row>
    <row r="841" spans="1:26">
      <c r="A841" s="16"/>
      <c r="B841" s="17"/>
      <c r="C841" s="18"/>
      <c r="D841" s="18"/>
      <c r="E841" s="18"/>
      <c r="V841" s="18"/>
      <c r="W841" s="18"/>
      <c r="X841" s="18"/>
      <c r="Y841" s="18"/>
      <c r="Z841" s="39"/>
    </row>
    <row r="842" spans="1:26">
      <c r="A842" s="16"/>
      <c r="B842" s="17"/>
      <c r="C842" s="18"/>
      <c r="D842" s="18"/>
      <c r="E842" s="18"/>
      <c r="V842" s="18"/>
      <c r="W842" s="18"/>
      <c r="X842" s="18"/>
      <c r="Y842" s="18"/>
      <c r="Z842" s="39"/>
    </row>
    <row r="843" spans="1:26">
      <c r="A843" s="16"/>
      <c r="B843" s="17"/>
      <c r="C843" s="18"/>
      <c r="D843" s="18"/>
      <c r="E843" s="18"/>
      <c r="V843" s="18"/>
      <c r="W843" s="18"/>
      <c r="X843" s="18"/>
      <c r="Y843" s="18"/>
      <c r="Z843" s="39"/>
    </row>
    <row r="844" spans="1:26">
      <c r="A844" s="16"/>
      <c r="B844" s="17"/>
      <c r="C844" s="18"/>
      <c r="D844" s="18"/>
      <c r="E844" s="18"/>
      <c r="V844" s="18"/>
      <c r="W844" s="18"/>
      <c r="X844" s="18"/>
      <c r="Y844" s="18"/>
      <c r="Z844" s="39"/>
    </row>
    <row r="845" spans="1:26">
      <c r="A845" s="16"/>
      <c r="B845" s="17"/>
      <c r="C845" s="18"/>
      <c r="D845" s="18"/>
      <c r="E845" s="18"/>
      <c r="V845" s="18"/>
      <c r="W845" s="18"/>
      <c r="X845" s="18"/>
      <c r="Y845" s="18"/>
      <c r="Z845" s="39"/>
    </row>
    <row r="846" spans="1:26">
      <c r="A846" s="16"/>
      <c r="B846" s="17"/>
      <c r="C846" s="18"/>
      <c r="D846" s="18"/>
      <c r="E846" s="18"/>
      <c r="V846" s="18"/>
      <c r="W846" s="18"/>
      <c r="X846" s="18"/>
      <c r="Y846" s="18"/>
      <c r="Z846" s="39"/>
    </row>
    <row r="847" spans="1:26">
      <c r="A847" s="16"/>
      <c r="B847" s="17"/>
      <c r="C847" s="18"/>
      <c r="D847" s="18"/>
      <c r="E847" s="18"/>
      <c r="V847" s="18"/>
      <c r="W847" s="18"/>
      <c r="X847" s="18"/>
      <c r="Y847" s="18"/>
      <c r="Z847" s="39"/>
    </row>
    <row r="848" spans="1:26">
      <c r="A848" s="16"/>
      <c r="B848" s="17"/>
      <c r="C848" s="18"/>
      <c r="D848" s="18"/>
      <c r="E848" s="18"/>
      <c r="V848" s="18"/>
      <c r="W848" s="18"/>
      <c r="X848" s="18"/>
      <c r="Y848" s="18"/>
      <c r="Z848" s="39"/>
    </row>
    <row r="849" spans="1:26">
      <c r="A849" s="16"/>
      <c r="B849" s="17"/>
      <c r="C849" s="18"/>
      <c r="D849" s="18"/>
      <c r="E849" s="18"/>
      <c r="V849" s="18"/>
      <c r="W849" s="18"/>
      <c r="X849" s="18"/>
      <c r="Y849" s="18"/>
      <c r="Z849" s="39"/>
    </row>
    <row r="850" spans="1:26">
      <c r="A850" s="16"/>
      <c r="B850" s="17"/>
      <c r="C850" s="18"/>
      <c r="D850" s="18"/>
      <c r="E850" s="18"/>
      <c r="V850" s="18"/>
      <c r="W850" s="18"/>
      <c r="X850" s="18"/>
      <c r="Y850" s="18"/>
      <c r="Z850" s="39"/>
    </row>
    <row r="851" spans="1:26">
      <c r="A851" s="16"/>
      <c r="B851" s="17"/>
      <c r="C851" s="18"/>
      <c r="D851" s="18"/>
      <c r="E851" s="18"/>
      <c r="V851" s="18"/>
      <c r="W851" s="18"/>
      <c r="X851" s="18"/>
      <c r="Y851" s="18"/>
      <c r="Z851" s="39"/>
    </row>
    <row r="852" spans="1:26">
      <c r="A852" s="16"/>
      <c r="B852" s="17"/>
      <c r="C852" s="18"/>
      <c r="D852" s="18"/>
      <c r="E852" s="18"/>
      <c r="V852" s="18"/>
      <c r="W852" s="18"/>
      <c r="X852" s="18"/>
      <c r="Y852" s="18"/>
      <c r="Z852" s="39"/>
    </row>
    <row r="853" spans="1:26">
      <c r="A853" s="16"/>
      <c r="B853" s="17"/>
      <c r="C853" s="18"/>
      <c r="D853" s="18"/>
      <c r="E853" s="18"/>
      <c r="V853" s="18"/>
      <c r="W853" s="18"/>
      <c r="X853" s="18"/>
      <c r="Y853" s="18"/>
      <c r="Z853" s="39"/>
    </row>
    <row r="854" spans="1:26">
      <c r="A854" s="16"/>
      <c r="B854" s="17"/>
      <c r="C854" s="18"/>
      <c r="D854" s="18"/>
      <c r="E854" s="18"/>
      <c r="V854" s="18"/>
      <c r="W854" s="18"/>
      <c r="X854" s="18"/>
      <c r="Y854" s="18"/>
      <c r="Z854" s="39"/>
    </row>
    <row r="855" spans="1:26">
      <c r="A855" s="16"/>
      <c r="B855" s="17"/>
      <c r="C855" s="18"/>
      <c r="D855" s="18"/>
      <c r="E855" s="18"/>
      <c r="V855" s="18"/>
      <c r="W855" s="18"/>
      <c r="X855" s="18"/>
      <c r="Y855" s="18"/>
      <c r="Z855" s="39"/>
    </row>
    <row r="856" spans="1:26">
      <c r="A856" s="16"/>
      <c r="B856" s="17"/>
      <c r="C856" s="18"/>
      <c r="D856" s="18"/>
      <c r="E856" s="18"/>
      <c r="V856" s="18"/>
      <c r="W856" s="18"/>
      <c r="X856" s="18"/>
      <c r="Y856" s="18"/>
      <c r="Z856" s="39"/>
    </row>
    <row r="857" spans="1:26">
      <c r="A857" s="16"/>
      <c r="B857" s="17"/>
      <c r="C857" s="18"/>
      <c r="D857" s="18"/>
      <c r="E857" s="18"/>
      <c r="V857" s="18"/>
      <c r="W857" s="18"/>
      <c r="X857" s="18"/>
      <c r="Y857" s="18"/>
      <c r="Z857" s="39"/>
    </row>
    <row r="858" spans="1:26">
      <c r="A858" s="16"/>
      <c r="B858" s="17"/>
      <c r="C858" s="18"/>
      <c r="D858" s="18"/>
      <c r="E858" s="18"/>
      <c r="V858" s="18"/>
      <c r="W858" s="18"/>
      <c r="X858" s="18"/>
      <c r="Y858" s="18"/>
      <c r="Z858" s="39"/>
    </row>
    <row r="859" spans="1:26">
      <c r="A859" s="16"/>
      <c r="B859" s="17"/>
      <c r="C859" s="18"/>
      <c r="D859" s="18"/>
      <c r="E859" s="18"/>
      <c r="V859" s="18"/>
      <c r="W859" s="18"/>
      <c r="X859" s="18"/>
      <c r="Y859" s="18"/>
      <c r="Z859" s="39"/>
    </row>
    <row r="860" spans="1:26">
      <c r="A860" s="16"/>
      <c r="B860" s="17"/>
      <c r="C860" s="18"/>
      <c r="D860" s="18"/>
      <c r="E860" s="18"/>
      <c r="V860" s="18"/>
      <c r="W860" s="18"/>
      <c r="X860" s="18"/>
      <c r="Y860" s="18"/>
      <c r="Z860" s="39"/>
    </row>
    <row r="861" spans="1:26">
      <c r="A861" s="16"/>
      <c r="B861" s="17"/>
      <c r="C861" s="18"/>
      <c r="D861" s="18"/>
      <c r="E861" s="18"/>
      <c r="V861" s="18"/>
      <c r="W861" s="18"/>
      <c r="X861" s="18"/>
      <c r="Y861" s="18"/>
      <c r="Z861" s="39"/>
    </row>
    <row r="862" spans="1:26">
      <c r="A862" s="16"/>
      <c r="B862" s="17"/>
      <c r="C862" s="18"/>
      <c r="D862" s="18"/>
      <c r="E862" s="18"/>
      <c r="V862" s="18"/>
      <c r="W862" s="18"/>
      <c r="X862" s="18"/>
      <c r="Y862" s="18"/>
      <c r="Z862" s="39"/>
    </row>
    <row r="863" spans="1:26">
      <c r="A863" s="16"/>
      <c r="B863" s="17"/>
      <c r="C863" s="18"/>
      <c r="D863" s="18"/>
      <c r="E863" s="18"/>
      <c r="V863" s="18"/>
      <c r="W863" s="18"/>
      <c r="X863" s="18"/>
      <c r="Y863" s="18"/>
      <c r="Z863" s="39"/>
    </row>
    <row r="864" spans="1:26">
      <c r="A864" s="16"/>
      <c r="B864" s="17"/>
      <c r="C864" s="18"/>
      <c r="D864" s="18"/>
      <c r="E864" s="18"/>
      <c r="V864" s="18"/>
      <c r="W864" s="18"/>
      <c r="X864" s="18"/>
      <c r="Y864" s="18"/>
      <c r="Z864" s="39"/>
    </row>
    <row r="865" spans="1:26">
      <c r="A865" s="16"/>
      <c r="B865" s="17"/>
      <c r="C865" s="18"/>
      <c r="D865" s="18"/>
      <c r="E865" s="18"/>
      <c r="V865" s="18"/>
      <c r="W865" s="18"/>
      <c r="X865" s="18"/>
      <c r="Y865" s="18"/>
      <c r="Z865" s="39"/>
    </row>
    <row r="866" spans="1:26">
      <c r="A866" s="16"/>
      <c r="B866" s="17"/>
      <c r="C866" s="18"/>
      <c r="D866" s="18"/>
      <c r="E866" s="18"/>
      <c r="V866" s="18"/>
      <c r="W866" s="18"/>
      <c r="X866" s="18"/>
      <c r="Y866" s="18"/>
      <c r="Z866" s="39"/>
    </row>
    <row r="867" spans="1:26">
      <c r="A867" s="16"/>
      <c r="B867" s="17"/>
      <c r="C867" s="18"/>
      <c r="D867" s="18"/>
      <c r="E867" s="18"/>
      <c r="V867" s="18"/>
      <c r="W867" s="18"/>
      <c r="X867" s="18"/>
      <c r="Y867" s="18"/>
      <c r="Z867" s="39"/>
    </row>
    <row r="868" spans="1:26">
      <c r="A868" s="16"/>
      <c r="B868" s="17"/>
      <c r="C868" s="18"/>
      <c r="D868" s="18"/>
      <c r="E868" s="18"/>
      <c r="V868" s="18"/>
      <c r="W868" s="18"/>
      <c r="X868" s="18"/>
      <c r="Y868" s="18"/>
      <c r="Z868" s="39"/>
    </row>
    <row r="869" spans="1:26">
      <c r="A869" s="16"/>
      <c r="B869" s="17"/>
      <c r="C869" s="18"/>
      <c r="D869" s="18"/>
      <c r="E869" s="18"/>
      <c r="V869" s="18"/>
      <c r="W869" s="18"/>
      <c r="X869" s="18"/>
      <c r="Y869" s="18"/>
      <c r="Z869" s="39"/>
    </row>
    <row r="870" spans="1:26">
      <c r="A870" s="16"/>
      <c r="B870" s="17"/>
      <c r="C870" s="18"/>
      <c r="D870" s="18"/>
      <c r="E870" s="18"/>
      <c r="V870" s="18"/>
      <c r="W870" s="18"/>
      <c r="X870" s="18"/>
      <c r="Y870" s="18"/>
      <c r="Z870" s="39"/>
    </row>
    <row r="871" spans="1:26">
      <c r="A871" s="16"/>
      <c r="B871" s="17"/>
      <c r="C871" s="18"/>
      <c r="D871" s="18"/>
      <c r="E871" s="18"/>
      <c r="V871" s="18"/>
      <c r="W871" s="18"/>
      <c r="X871" s="18"/>
      <c r="Y871" s="18"/>
      <c r="Z871" s="39"/>
    </row>
    <row r="872" spans="1:26">
      <c r="A872" s="16"/>
      <c r="B872" s="17"/>
      <c r="C872" s="18"/>
      <c r="D872" s="18"/>
      <c r="E872" s="18"/>
      <c r="V872" s="18"/>
      <c r="W872" s="18"/>
      <c r="X872" s="18"/>
      <c r="Y872" s="18"/>
      <c r="Z872" s="39"/>
    </row>
    <row r="873" spans="1:26">
      <c r="A873" s="16"/>
      <c r="B873" s="17"/>
      <c r="C873" s="18"/>
      <c r="D873" s="18"/>
      <c r="E873" s="18"/>
      <c r="V873" s="18"/>
      <c r="W873" s="18"/>
      <c r="X873" s="18"/>
      <c r="Y873" s="18"/>
      <c r="Z873" s="39"/>
    </row>
    <row r="874" spans="1:26">
      <c r="A874" s="16"/>
      <c r="B874" s="17"/>
      <c r="C874" s="18"/>
      <c r="D874" s="18"/>
      <c r="E874" s="18"/>
      <c r="V874" s="18"/>
      <c r="W874" s="18"/>
      <c r="X874" s="18"/>
      <c r="Y874" s="18"/>
      <c r="Z874" s="39"/>
    </row>
    <row r="875" spans="1:26">
      <c r="A875" s="16"/>
      <c r="B875" s="17"/>
      <c r="C875" s="18"/>
      <c r="D875" s="18"/>
      <c r="E875" s="18"/>
      <c r="V875" s="18"/>
      <c r="W875" s="18"/>
      <c r="X875" s="18"/>
      <c r="Y875" s="18"/>
      <c r="Z875" s="39"/>
    </row>
    <row r="876" spans="1:26">
      <c r="A876" s="16"/>
      <c r="B876" s="17"/>
      <c r="C876" s="18"/>
      <c r="D876" s="18"/>
      <c r="E876" s="18"/>
      <c r="V876" s="18"/>
      <c r="W876" s="18"/>
      <c r="X876" s="18"/>
      <c r="Y876" s="18"/>
      <c r="Z876" s="39"/>
    </row>
    <row r="877" spans="1:26">
      <c r="A877" s="16"/>
      <c r="B877" s="17"/>
      <c r="C877" s="18"/>
      <c r="D877" s="18"/>
      <c r="E877" s="18"/>
      <c r="V877" s="18"/>
      <c r="W877" s="18"/>
      <c r="X877" s="18"/>
      <c r="Y877" s="18"/>
      <c r="Z877" s="39"/>
    </row>
    <row r="878" spans="1:26">
      <c r="A878" s="16"/>
      <c r="B878" s="17"/>
      <c r="C878" s="18"/>
      <c r="D878" s="18"/>
      <c r="E878" s="18"/>
      <c r="V878" s="18"/>
      <c r="W878" s="18"/>
      <c r="X878" s="18"/>
      <c r="Y878" s="18"/>
      <c r="Z878" s="39"/>
    </row>
    <row r="879" spans="1:26">
      <c r="A879" s="16"/>
      <c r="B879" s="17"/>
      <c r="C879" s="18"/>
      <c r="D879" s="18"/>
      <c r="E879" s="18"/>
      <c r="V879" s="18"/>
      <c r="W879" s="18"/>
      <c r="X879" s="18"/>
      <c r="Y879" s="18"/>
      <c r="Z879" s="39"/>
    </row>
    <row r="880" spans="1:26">
      <c r="A880" s="16"/>
      <c r="B880" s="17"/>
      <c r="C880" s="18"/>
      <c r="D880" s="18"/>
      <c r="E880" s="18"/>
      <c r="V880" s="18"/>
      <c r="W880" s="18"/>
      <c r="X880" s="18"/>
      <c r="Y880" s="18"/>
      <c r="Z880" s="39"/>
    </row>
    <row r="881" spans="1:26">
      <c r="A881" s="16"/>
      <c r="B881" s="17"/>
      <c r="C881" s="18"/>
      <c r="D881" s="18"/>
      <c r="E881" s="18"/>
      <c r="V881" s="18"/>
      <c r="W881" s="18"/>
      <c r="X881" s="18"/>
      <c r="Y881" s="18"/>
      <c r="Z881" s="39"/>
    </row>
    <row r="882" spans="1:26">
      <c r="A882" s="16"/>
      <c r="B882" s="17"/>
      <c r="C882" s="18"/>
      <c r="D882" s="18"/>
      <c r="E882" s="18"/>
      <c r="V882" s="18"/>
      <c r="W882" s="18"/>
      <c r="X882" s="18"/>
      <c r="Y882" s="18"/>
      <c r="Z882" s="39"/>
    </row>
    <row r="883" spans="1:26">
      <c r="A883" s="16"/>
      <c r="B883" s="17"/>
      <c r="C883" s="18"/>
      <c r="D883" s="18"/>
      <c r="E883" s="18"/>
      <c r="V883" s="18"/>
      <c r="W883" s="18"/>
      <c r="X883" s="18"/>
      <c r="Y883" s="18"/>
      <c r="Z883" s="39"/>
    </row>
    <row r="884" spans="1:26">
      <c r="A884" s="16"/>
      <c r="B884" s="17"/>
      <c r="C884" s="18"/>
      <c r="D884" s="18"/>
      <c r="E884" s="18"/>
      <c r="V884" s="18"/>
      <c r="W884" s="18"/>
      <c r="X884" s="18"/>
      <c r="Y884" s="18"/>
      <c r="Z884" s="39"/>
    </row>
    <row r="885" spans="1:26">
      <c r="A885" s="16"/>
      <c r="B885" s="17"/>
      <c r="C885" s="18"/>
      <c r="D885" s="18"/>
      <c r="E885" s="18"/>
      <c r="V885" s="18"/>
      <c r="W885" s="18"/>
      <c r="X885" s="18"/>
      <c r="Y885" s="18"/>
      <c r="Z885" s="39"/>
    </row>
    <row r="886" spans="1:26">
      <c r="A886" s="16"/>
      <c r="B886" s="17"/>
      <c r="C886" s="18"/>
      <c r="D886" s="18"/>
      <c r="E886" s="18"/>
      <c r="V886" s="18"/>
      <c r="W886" s="18"/>
      <c r="X886" s="18"/>
      <c r="Y886" s="18"/>
      <c r="Z886" s="39"/>
    </row>
    <row r="887" spans="1:26">
      <c r="A887" s="16"/>
      <c r="B887" s="17"/>
      <c r="C887" s="18"/>
      <c r="D887" s="18"/>
      <c r="E887" s="18"/>
      <c r="V887" s="18"/>
      <c r="W887" s="18"/>
      <c r="X887" s="18"/>
      <c r="Y887" s="18"/>
      <c r="Z887" s="39"/>
    </row>
    <row r="888" spans="1:26">
      <c r="A888" s="16"/>
      <c r="B888" s="17"/>
      <c r="C888" s="18"/>
      <c r="D888" s="18"/>
      <c r="E888" s="18"/>
      <c r="V888" s="18"/>
      <c r="W888" s="18"/>
      <c r="X888" s="18"/>
      <c r="Y888" s="18"/>
      <c r="Z888" s="39"/>
    </row>
    <row r="889" spans="1:26">
      <c r="A889" s="16"/>
      <c r="B889" s="17"/>
      <c r="C889" s="18"/>
      <c r="D889" s="18"/>
      <c r="E889" s="18"/>
      <c r="V889" s="18"/>
      <c r="W889" s="18"/>
      <c r="X889" s="18"/>
      <c r="Y889" s="18"/>
      <c r="Z889" s="39"/>
    </row>
    <row r="890" spans="1:26">
      <c r="A890" s="16"/>
      <c r="B890" s="17"/>
      <c r="C890" s="18"/>
      <c r="D890" s="18"/>
      <c r="E890" s="18"/>
      <c r="V890" s="18"/>
      <c r="W890" s="18"/>
      <c r="X890" s="18"/>
      <c r="Y890" s="18"/>
      <c r="Z890" s="39"/>
    </row>
    <row r="891" spans="1:26">
      <c r="A891" s="16"/>
      <c r="B891" s="17"/>
      <c r="C891" s="18"/>
      <c r="D891" s="18"/>
      <c r="E891" s="18"/>
      <c r="V891" s="18"/>
      <c r="W891" s="18"/>
      <c r="X891" s="18"/>
      <c r="Y891" s="18"/>
      <c r="Z891" s="39"/>
    </row>
    <row r="892" spans="1:26">
      <c r="A892" s="16"/>
      <c r="B892" s="17"/>
      <c r="C892" s="18"/>
      <c r="D892" s="18"/>
      <c r="E892" s="18"/>
      <c r="V892" s="18"/>
      <c r="W892" s="18"/>
      <c r="X892" s="18"/>
      <c r="Y892" s="18"/>
      <c r="Z892" s="39"/>
    </row>
    <row r="893" spans="1:26">
      <c r="A893" s="16"/>
      <c r="B893" s="17"/>
      <c r="C893" s="18"/>
      <c r="D893" s="18"/>
      <c r="E893" s="18"/>
      <c r="V893" s="18"/>
      <c r="W893" s="18"/>
      <c r="X893" s="18"/>
      <c r="Y893" s="18"/>
      <c r="Z893" s="39"/>
    </row>
    <row r="894" spans="1:26">
      <c r="A894" s="16"/>
      <c r="B894" s="17"/>
      <c r="C894" s="18"/>
      <c r="D894" s="18"/>
      <c r="E894" s="18"/>
      <c r="V894" s="18"/>
      <c r="W894" s="18"/>
      <c r="X894" s="18"/>
      <c r="Y894" s="18"/>
      <c r="Z894" s="39"/>
    </row>
    <row r="895" spans="1:26">
      <c r="A895" s="16"/>
      <c r="B895" s="17"/>
      <c r="C895" s="18"/>
      <c r="D895" s="18"/>
      <c r="E895" s="18"/>
      <c r="V895" s="18"/>
      <c r="W895" s="18"/>
      <c r="X895" s="18"/>
      <c r="Y895" s="18"/>
      <c r="Z895" s="39"/>
    </row>
    <row r="896" spans="1:26">
      <c r="A896" s="16"/>
      <c r="B896" s="17"/>
      <c r="C896" s="18"/>
      <c r="D896" s="18"/>
      <c r="E896" s="18"/>
      <c r="V896" s="18"/>
      <c r="W896" s="18"/>
      <c r="X896" s="18"/>
      <c r="Y896" s="18"/>
      <c r="Z896" s="39"/>
    </row>
    <row r="897" spans="1:26">
      <c r="A897" s="16"/>
      <c r="B897" s="17"/>
      <c r="C897" s="18"/>
      <c r="D897" s="18"/>
      <c r="E897" s="18"/>
      <c r="V897" s="18"/>
      <c r="W897" s="18"/>
      <c r="X897" s="18"/>
      <c r="Y897" s="18"/>
      <c r="Z897" s="39"/>
    </row>
    <row r="898" spans="1:26">
      <c r="A898" s="16"/>
      <c r="B898" s="17"/>
      <c r="C898" s="18"/>
      <c r="D898" s="18"/>
      <c r="E898" s="18"/>
      <c r="V898" s="18"/>
      <c r="W898" s="18"/>
      <c r="X898" s="18"/>
      <c r="Y898" s="18"/>
      <c r="Z898" s="39"/>
    </row>
    <row r="899" spans="1:26">
      <c r="A899" s="16"/>
      <c r="B899" s="17"/>
      <c r="C899" s="18"/>
      <c r="D899" s="18"/>
      <c r="E899" s="18"/>
      <c r="V899" s="18"/>
      <c r="W899" s="18"/>
      <c r="X899" s="18"/>
      <c r="Y899" s="18"/>
      <c r="Z899" s="39"/>
    </row>
    <row r="900" spans="1:26">
      <c r="A900" s="16"/>
      <c r="B900" s="17"/>
      <c r="C900" s="18"/>
      <c r="D900" s="18"/>
      <c r="E900" s="18"/>
      <c r="V900" s="18"/>
      <c r="W900" s="18"/>
      <c r="X900" s="18"/>
      <c r="Y900" s="18"/>
      <c r="Z900" s="39"/>
    </row>
    <row r="901" spans="1:26">
      <c r="A901" s="16"/>
      <c r="B901" s="17"/>
      <c r="C901" s="18"/>
      <c r="D901" s="18"/>
      <c r="E901" s="18"/>
      <c r="V901" s="18"/>
      <c r="W901" s="18"/>
      <c r="X901" s="18"/>
      <c r="Y901" s="18"/>
      <c r="Z901" s="39"/>
    </row>
    <row r="902" spans="1:26">
      <c r="A902" s="16"/>
      <c r="B902" s="17"/>
      <c r="C902" s="18"/>
      <c r="D902" s="18"/>
      <c r="E902" s="18"/>
      <c r="V902" s="18"/>
      <c r="W902" s="18"/>
      <c r="X902" s="18"/>
      <c r="Y902" s="18"/>
      <c r="Z902" s="39"/>
    </row>
    <row r="903" spans="1:26">
      <c r="A903" s="16"/>
      <c r="B903" s="17"/>
      <c r="C903" s="18"/>
      <c r="D903" s="18"/>
      <c r="E903" s="18"/>
      <c r="V903" s="18"/>
      <c r="W903" s="18"/>
      <c r="X903" s="18"/>
      <c r="Y903" s="18"/>
      <c r="Z903" s="39"/>
    </row>
    <row r="904" spans="1:26">
      <c r="A904" s="16"/>
      <c r="B904" s="17"/>
      <c r="C904" s="18"/>
      <c r="D904" s="18"/>
      <c r="E904" s="18"/>
      <c r="V904" s="18"/>
      <c r="W904" s="18"/>
      <c r="X904" s="18"/>
      <c r="Y904" s="18"/>
      <c r="Z904" s="39"/>
    </row>
    <row r="905" spans="1:26">
      <c r="A905" s="16"/>
      <c r="B905" s="17"/>
      <c r="C905" s="18"/>
      <c r="D905" s="18"/>
      <c r="E905" s="18"/>
      <c r="V905" s="18"/>
      <c r="W905" s="18"/>
      <c r="X905" s="18"/>
      <c r="Y905" s="18"/>
      <c r="Z905" s="39"/>
    </row>
    <row r="906" spans="1:26">
      <c r="A906" s="16"/>
      <c r="B906" s="17"/>
      <c r="C906" s="18"/>
      <c r="D906" s="18"/>
      <c r="E906" s="18"/>
      <c r="V906" s="18"/>
      <c r="W906" s="18"/>
      <c r="X906" s="18"/>
      <c r="Y906" s="18"/>
      <c r="Z906" s="39"/>
    </row>
    <row r="907" spans="1:26">
      <c r="A907" s="16"/>
      <c r="B907" s="17"/>
      <c r="C907" s="18"/>
      <c r="D907" s="18"/>
      <c r="E907" s="18"/>
      <c r="V907" s="18"/>
      <c r="W907" s="18"/>
      <c r="X907" s="18"/>
      <c r="Y907" s="18"/>
      <c r="Z907" s="39"/>
    </row>
    <row r="908" spans="1:26">
      <c r="A908" s="16"/>
      <c r="B908" s="17"/>
      <c r="C908" s="18"/>
      <c r="D908" s="18"/>
      <c r="E908" s="18"/>
      <c r="V908" s="18"/>
      <c r="W908" s="18"/>
      <c r="X908" s="18"/>
      <c r="Y908" s="18"/>
      <c r="Z908" s="39"/>
    </row>
    <row r="909" spans="1:26">
      <c r="A909" s="16"/>
      <c r="B909" s="17"/>
      <c r="C909" s="18"/>
      <c r="D909" s="18"/>
      <c r="E909" s="18"/>
      <c r="V909" s="18"/>
      <c r="W909" s="18"/>
      <c r="X909" s="18"/>
      <c r="Y909" s="18"/>
      <c r="Z909" s="39"/>
    </row>
    <row r="910" spans="1:26">
      <c r="A910" s="16"/>
      <c r="B910" s="17"/>
      <c r="C910" s="18"/>
      <c r="D910" s="18"/>
      <c r="E910" s="18"/>
      <c r="V910" s="18"/>
      <c r="W910" s="18"/>
      <c r="X910" s="18"/>
      <c r="Y910" s="18"/>
      <c r="Z910" s="39"/>
    </row>
    <row r="911" spans="1:26">
      <c r="A911" s="16"/>
      <c r="B911" s="17"/>
      <c r="C911" s="18"/>
      <c r="D911" s="18"/>
      <c r="E911" s="18"/>
      <c r="V911" s="18"/>
      <c r="W911" s="18"/>
      <c r="X911" s="18"/>
      <c r="Y911" s="18"/>
      <c r="Z911" s="39"/>
    </row>
    <row r="912" spans="1:26">
      <c r="A912" s="16"/>
      <c r="B912" s="17"/>
      <c r="C912" s="18"/>
      <c r="D912" s="18"/>
      <c r="E912" s="18"/>
      <c r="V912" s="18"/>
      <c r="W912" s="18"/>
      <c r="X912" s="18"/>
      <c r="Y912" s="18"/>
      <c r="Z912" s="39"/>
    </row>
    <row r="913" spans="1:26">
      <c r="A913" s="16"/>
      <c r="B913" s="17"/>
      <c r="C913" s="18"/>
      <c r="D913" s="18"/>
      <c r="E913" s="18"/>
      <c r="V913" s="18"/>
      <c r="W913" s="18"/>
      <c r="X913" s="18"/>
      <c r="Y913" s="18"/>
      <c r="Z913" s="39"/>
    </row>
    <row r="914" spans="1:26">
      <c r="A914" s="16"/>
      <c r="B914" s="17"/>
      <c r="C914" s="18"/>
      <c r="D914" s="18"/>
      <c r="E914" s="18"/>
      <c r="V914" s="18"/>
      <c r="W914" s="18"/>
      <c r="X914" s="18"/>
      <c r="Y914" s="18"/>
      <c r="Z914" s="39"/>
    </row>
    <row r="915" spans="1:26">
      <c r="A915" s="16"/>
      <c r="B915" s="17"/>
      <c r="C915" s="18"/>
      <c r="D915" s="18"/>
      <c r="E915" s="18"/>
      <c r="V915" s="18"/>
      <c r="W915" s="18"/>
      <c r="X915" s="18"/>
      <c r="Y915" s="18"/>
      <c r="Z915" s="39"/>
    </row>
    <row r="916" spans="1:26">
      <c r="A916" s="16"/>
      <c r="B916" s="17"/>
      <c r="C916" s="18"/>
      <c r="D916" s="18"/>
      <c r="E916" s="18"/>
      <c r="V916" s="18"/>
      <c r="W916" s="18"/>
      <c r="X916" s="18"/>
      <c r="Y916" s="18"/>
      <c r="Z916" s="39"/>
    </row>
    <row r="917" spans="1:26">
      <c r="A917" s="16"/>
      <c r="B917" s="17"/>
      <c r="C917" s="18"/>
      <c r="D917" s="18"/>
      <c r="E917" s="18"/>
      <c r="V917" s="18"/>
      <c r="W917" s="18"/>
      <c r="X917" s="18"/>
      <c r="Y917" s="18"/>
      <c r="Z917" s="39"/>
    </row>
    <row r="918" spans="1:26">
      <c r="A918" s="16"/>
      <c r="B918" s="17"/>
      <c r="C918" s="18"/>
      <c r="D918" s="18"/>
      <c r="E918" s="18"/>
      <c r="V918" s="18"/>
      <c r="W918" s="18"/>
      <c r="X918" s="18"/>
      <c r="Y918" s="18"/>
      <c r="Z918" s="39"/>
    </row>
    <row r="919" spans="1:26">
      <c r="A919" s="16"/>
      <c r="B919" s="17"/>
      <c r="C919" s="18"/>
      <c r="D919" s="18"/>
      <c r="E919" s="18"/>
      <c r="V919" s="18"/>
      <c r="W919" s="18"/>
      <c r="X919" s="18"/>
      <c r="Y919" s="18"/>
      <c r="Z919" s="39"/>
    </row>
    <row r="920" spans="1:26">
      <c r="A920" s="16"/>
      <c r="B920" s="17"/>
      <c r="C920" s="18"/>
      <c r="D920" s="18"/>
      <c r="E920" s="18"/>
      <c r="V920" s="18"/>
      <c r="W920" s="18"/>
      <c r="X920" s="18"/>
      <c r="Y920" s="18"/>
      <c r="Z920" s="39"/>
    </row>
    <row r="921" spans="1:26">
      <c r="A921" s="16"/>
      <c r="B921" s="17"/>
      <c r="C921" s="18"/>
      <c r="D921" s="18"/>
      <c r="E921" s="18"/>
      <c r="V921" s="18"/>
      <c r="W921" s="18"/>
      <c r="X921" s="18"/>
      <c r="Y921" s="18"/>
      <c r="Z921" s="39"/>
    </row>
    <row r="922" spans="1:26">
      <c r="A922" s="16"/>
      <c r="B922" s="17"/>
      <c r="C922" s="18"/>
      <c r="D922" s="18"/>
      <c r="E922" s="18"/>
      <c r="V922" s="18"/>
      <c r="W922" s="18"/>
      <c r="X922" s="18"/>
      <c r="Y922" s="18"/>
      <c r="Z922" s="39"/>
    </row>
    <row r="923" spans="1:26">
      <c r="A923" s="16"/>
      <c r="B923" s="17"/>
      <c r="C923" s="18"/>
      <c r="D923" s="18"/>
      <c r="E923" s="18"/>
      <c r="V923" s="18"/>
      <c r="W923" s="18"/>
      <c r="X923" s="18"/>
      <c r="Y923" s="18"/>
      <c r="Z923" s="39"/>
    </row>
    <row r="924" spans="1:26">
      <c r="A924" s="16"/>
      <c r="B924" s="17"/>
      <c r="C924" s="18"/>
      <c r="D924" s="18"/>
      <c r="E924" s="18"/>
      <c r="V924" s="18"/>
      <c r="W924" s="18"/>
      <c r="X924" s="18"/>
      <c r="Y924" s="18"/>
      <c r="Z924" s="39"/>
    </row>
    <row r="925" spans="1:26">
      <c r="A925" s="16"/>
      <c r="B925" s="17"/>
      <c r="C925" s="18"/>
      <c r="D925" s="18"/>
      <c r="E925" s="18"/>
      <c r="V925" s="18"/>
      <c r="W925" s="18"/>
      <c r="X925" s="18"/>
      <c r="Y925" s="18"/>
      <c r="Z925" s="39"/>
    </row>
    <row r="926" spans="1:26">
      <c r="A926" s="16"/>
      <c r="B926" s="17"/>
      <c r="C926" s="18"/>
      <c r="D926" s="18"/>
      <c r="E926" s="18"/>
      <c r="V926" s="18"/>
      <c r="W926" s="18"/>
      <c r="X926" s="18"/>
      <c r="Y926" s="18"/>
      <c r="Z926" s="39"/>
    </row>
    <row r="927" spans="1:26">
      <c r="A927" s="16"/>
      <c r="B927" s="17"/>
      <c r="C927" s="18"/>
      <c r="D927" s="18"/>
      <c r="E927" s="18"/>
      <c r="V927" s="18"/>
      <c r="W927" s="18"/>
      <c r="X927" s="18"/>
      <c r="Y927" s="18"/>
      <c r="Z927" s="39"/>
    </row>
    <row r="928" spans="1:26">
      <c r="A928" s="16"/>
      <c r="B928" s="17"/>
      <c r="C928" s="18"/>
      <c r="D928" s="18"/>
      <c r="E928" s="18"/>
      <c r="V928" s="18"/>
      <c r="W928" s="18"/>
      <c r="X928" s="18"/>
      <c r="Y928" s="18"/>
      <c r="Z928" s="39"/>
    </row>
    <row r="929" spans="1:26">
      <c r="A929" s="16"/>
      <c r="B929" s="17"/>
      <c r="C929" s="18"/>
      <c r="D929" s="18"/>
      <c r="E929" s="18"/>
      <c r="V929" s="18"/>
      <c r="W929" s="18"/>
      <c r="X929" s="18"/>
      <c r="Y929" s="18"/>
      <c r="Z929" s="39"/>
    </row>
    <row r="930" spans="1:26">
      <c r="A930" s="16"/>
      <c r="B930" s="17"/>
      <c r="C930" s="18"/>
      <c r="D930" s="18"/>
      <c r="E930" s="18"/>
      <c r="V930" s="18"/>
      <c r="W930" s="18"/>
      <c r="X930" s="18"/>
      <c r="Y930" s="18"/>
      <c r="Z930" s="39"/>
    </row>
    <row r="931" spans="1:26">
      <c r="A931" s="16"/>
      <c r="B931" s="17"/>
      <c r="C931" s="18"/>
      <c r="D931" s="18"/>
      <c r="E931" s="18"/>
      <c r="V931" s="18"/>
      <c r="W931" s="18"/>
      <c r="X931" s="18"/>
      <c r="Y931" s="18"/>
      <c r="Z931" s="39"/>
    </row>
    <row r="932" spans="1:26">
      <c r="A932" s="16"/>
      <c r="B932" s="17"/>
      <c r="C932" s="18"/>
      <c r="D932" s="18"/>
      <c r="E932" s="18"/>
      <c r="V932" s="18"/>
      <c r="W932" s="18"/>
      <c r="X932" s="18"/>
      <c r="Y932" s="18"/>
      <c r="Z932" s="39"/>
    </row>
    <row r="933" spans="1:26">
      <c r="A933" s="16"/>
      <c r="B933" s="17"/>
      <c r="C933" s="18"/>
      <c r="D933" s="18"/>
      <c r="E933" s="18"/>
      <c r="V933" s="18"/>
      <c r="W933" s="18"/>
      <c r="X933" s="18"/>
      <c r="Y933" s="18"/>
      <c r="Z933" s="39"/>
    </row>
    <row r="934" spans="1:26">
      <c r="A934" s="16"/>
      <c r="B934" s="17"/>
      <c r="C934" s="18"/>
      <c r="D934" s="18"/>
      <c r="E934" s="18"/>
      <c r="V934" s="18"/>
      <c r="W934" s="18"/>
      <c r="X934" s="18"/>
      <c r="Y934" s="18"/>
      <c r="Z934" s="39"/>
    </row>
    <row r="935" spans="1:26">
      <c r="A935" s="16"/>
      <c r="B935" s="17"/>
      <c r="C935" s="18"/>
      <c r="D935" s="18"/>
      <c r="E935" s="18"/>
      <c r="V935" s="18"/>
      <c r="W935" s="18"/>
      <c r="X935" s="18"/>
      <c r="Y935" s="18"/>
      <c r="Z935" s="39"/>
    </row>
    <row r="936" spans="1:26">
      <c r="A936" s="16"/>
      <c r="B936" s="17"/>
      <c r="C936" s="18"/>
      <c r="D936" s="18"/>
      <c r="E936" s="18"/>
      <c r="V936" s="18"/>
      <c r="W936" s="18"/>
      <c r="X936" s="18"/>
      <c r="Y936" s="18"/>
      <c r="Z936" s="39"/>
    </row>
    <row r="937" spans="1:26">
      <c r="A937" s="16"/>
      <c r="B937" s="17"/>
      <c r="C937" s="18"/>
      <c r="D937" s="18"/>
      <c r="E937" s="18"/>
      <c r="V937" s="18"/>
      <c r="W937" s="18"/>
      <c r="X937" s="18"/>
      <c r="Y937" s="18"/>
      <c r="Z937" s="39"/>
    </row>
    <row r="938" spans="1:26">
      <c r="A938" s="16"/>
      <c r="B938" s="17"/>
      <c r="C938" s="18"/>
      <c r="D938" s="18"/>
      <c r="E938" s="18"/>
      <c r="V938" s="18"/>
      <c r="W938" s="18"/>
      <c r="X938" s="18"/>
      <c r="Y938" s="18"/>
      <c r="Z938" s="39"/>
    </row>
    <row r="939" spans="1:26">
      <c r="A939" s="16"/>
      <c r="B939" s="17"/>
      <c r="C939" s="18"/>
      <c r="D939" s="18"/>
      <c r="E939" s="18"/>
      <c r="V939" s="18"/>
      <c r="W939" s="18"/>
      <c r="X939" s="18"/>
      <c r="Y939" s="18"/>
      <c r="Z939" s="39"/>
    </row>
    <row r="940" spans="1:26">
      <c r="A940" s="16"/>
      <c r="B940" s="17"/>
      <c r="C940" s="18"/>
      <c r="D940" s="18"/>
      <c r="E940" s="18"/>
      <c r="V940" s="18"/>
      <c r="W940" s="18"/>
      <c r="X940" s="18"/>
      <c r="Y940" s="18"/>
      <c r="Z940" s="39"/>
    </row>
    <row r="941" spans="1:26">
      <c r="A941" s="16"/>
      <c r="B941" s="17"/>
      <c r="C941" s="18"/>
      <c r="D941" s="18"/>
      <c r="E941" s="18"/>
      <c r="V941" s="18"/>
      <c r="W941" s="18"/>
      <c r="X941" s="18"/>
      <c r="Y941" s="18"/>
      <c r="Z941" s="39"/>
    </row>
    <row r="942" spans="1:26">
      <c r="A942" s="16"/>
      <c r="B942" s="17"/>
      <c r="C942" s="18"/>
      <c r="D942" s="18"/>
      <c r="E942" s="18"/>
      <c r="V942" s="18"/>
      <c r="W942" s="18"/>
      <c r="X942" s="18"/>
      <c r="Y942" s="18"/>
      <c r="Z942" s="39"/>
    </row>
    <row r="943" spans="1:26">
      <c r="A943" s="16"/>
      <c r="B943" s="17"/>
      <c r="C943" s="18"/>
      <c r="D943" s="18"/>
      <c r="E943" s="18"/>
      <c r="V943" s="18"/>
      <c r="W943" s="18"/>
      <c r="X943" s="18"/>
      <c r="Y943" s="18"/>
      <c r="Z943" s="39"/>
    </row>
    <row r="944" spans="1:26">
      <c r="A944" s="16"/>
      <c r="B944" s="17"/>
      <c r="C944" s="18"/>
      <c r="D944" s="18"/>
      <c r="E944" s="18"/>
      <c r="V944" s="18"/>
      <c r="W944" s="18"/>
      <c r="X944" s="18"/>
      <c r="Y944" s="18"/>
      <c r="Z944" s="39"/>
    </row>
    <row r="945" spans="1:26">
      <c r="A945" s="16"/>
      <c r="B945" s="17"/>
      <c r="C945" s="18"/>
      <c r="D945" s="18"/>
      <c r="E945" s="18"/>
      <c r="V945" s="18"/>
      <c r="W945" s="18"/>
      <c r="X945" s="18"/>
      <c r="Y945" s="18"/>
      <c r="Z945" s="39"/>
    </row>
    <row r="946" spans="1:26">
      <c r="A946" s="16"/>
      <c r="B946" s="17"/>
      <c r="C946" s="18"/>
      <c r="D946" s="18"/>
      <c r="E946" s="18"/>
      <c r="V946" s="18"/>
      <c r="W946" s="18"/>
      <c r="X946" s="18"/>
      <c r="Y946" s="18"/>
      <c r="Z946" s="39"/>
    </row>
    <row r="947" spans="1:26">
      <c r="A947" s="16"/>
      <c r="B947" s="17"/>
      <c r="C947" s="18"/>
      <c r="D947" s="18"/>
      <c r="E947" s="18"/>
      <c r="V947" s="18"/>
      <c r="W947" s="18"/>
      <c r="X947" s="18"/>
      <c r="Y947" s="18"/>
      <c r="Z947" s="39"/>
    </row>
    <row r="948" spans="1:26">
      <c r="A948" s="16"/>
      <c r="B948" s="17"/>
      <c r="C948" s="18"/>
      <c r="D948" s="18"/>
      <c r="E948" s="18"/>
      <c r="V948" s="18"/>
      <c r="W948" s="18"/>
      <c r="X948" s="18"/>
      <c r="Y948" s="18"/>
      <c r="Z948" s="39"/>
    </row>
    <row r="949" spans="1:26">
      <c r="A949" s="16"/>
      <c r="B949" s="17"/>
      <c r="C949" s="18"/>
      <c r="D949" s="18"/>
      <c r="E949" s="18"/>
      <c r="V949" s="18"/>
      <c r="W949" s="18"/>
      <c r="X949" s="18"/>
      <c r="Y949" s="18"/>
      <c r="Z949" s="39"/>
    </row>
    <row r="950" spans="1:26">
      <c r="A950" s="16"/>
      <c r="B950" s="17"/>
      <c r="C950" s="18"/>
      <c r="D950" s="18"/>
      <c r="E950" s="18"/>
      <c r="V950" s="18"/>
      <c r="W950" s="18"/>
      <c r="X950" s="18"/>
      <c r="Y950" s="18"/>
      <c r="Z950" s="39"/>
    </row>
    <row r="951" spans="1:26">
      <c r="A951" s="16"/>
      <c r="B951" s="17"/>
      <c r="C951" s="18"/>
      <c r="D951" s="18"/>
      <c r="E951" s="18"/>
      <c r="V951" s="18"/>
      <c r="W951" s="18"/>
      <c r="X951" s="18"/>
      <c r="Y951" s="18"/>
      <c r="Z951" s="39"/>
    </row>
    <row r="952" spans="1:26">
      <c r="A952" s="16"/>
      <c r="B952" s="17"/>
      <c r="C952" s="18"/>
      <c r="D952" s="18"/>
      <c r="E952" s="18"/>
      <c r="V952" s="18"/>
      <c r="W952" s="18"/>
      <c r="X952" s="18"/>
      <c r="Y952" s="18"/>
      <c r="Z952" s="39"/>
    </row>
    <row r="953" spans="1:26">
      <c r="A953" s="16"/>
      <c r="B953" s="17"/>
      <c r="C953" s="18"/>
      <c r="D953" s="18"/>
      <c r="E953" s="18"/>
      <c r="V953" s="18"/>
      <c r="W953" s="18"/>
      <c r="X953" s="18"/>
      <c r="Y953" s="18"/>
      <c r="Z953" s="39"/>
    </row>
    <row r="954" spans="1:26">
      <c r="A954" s="16"/>
      <c r="B954" s="17"/>
      <c r="C954" s="18"/>
      <c r="D954" s="18"/>
      <c r="E954" s="18"/>
      <c r="V954" s="18"/>
      <c r="W954" s="18"/>
      <c r="X954" s="18"/>
      <c r="Y954" s="18"/>
      <c r="Z954" s="39"/>
    </row>
    <row r="955" spans="1:26">
      <c r="A955" s="16"/>
      <c r="B955" s="17"/>
      <c r="C955" s="18"/>
      <c r="D955" s="18"/>
      <c r="E955" s="18"/>
      <c r="V955" s="18"/>
      <c r="W955" s="18"/>
      <c r="X955" s="18"/>
      <c r="Y955" s="18"/>
      <c r="Z955" s="39"/>
    </row>
    <row r="956" spans="1:26">
      <c r="A956" s="16"/>
      <c r="B956" s="17"/>
      <c r="C956" s="18"/>
      <c r="D956" s="18"/>
      <c r="E956" s="18"/>
      <c r="V956" s="18"/>
      <c r="W956" s="18"/>
      <c r="X956" s="18"/>
      <c r="Y956" s="18"/>
      <c r="Z956" s="39"/>
    </row>
    <row r="957" spans="1:26">
      <c r="A957" s="16"/>
      <c r="B957" s="17"/>
      <c r="C957" s="18"/>
      <c r="D957" s="18"/>
      <c r="E957" s="18"/>
      <c r="V957" s="18"/>
      <c r="W957" s="18"/>
      <c r="X957" s="18"/>
      <c r="Y957" s="18"/>
      <c r="Z957" s="39"/>
    </row>
    <row r="958" spans="1:26">
      <c r="A958" s="16"/>
      <c r="B958" s="17"/>
      <c r="C958" s="18"/>
      <c r="D958" s="18"/>
      <c r="E958" s="18"/>
      <c r="V958" s="18"/>
      <c r="W958" s="18"/>
      <c r="X958" s="18"/>
      <c r="Y958" s="18"/>
      <c r="Z958" s="39"/>
    </row>
    <row r="959" spans="1:26">
      <c r="A959" s="16"/>
      <c r="B959" s="17"/>
      <c r="C959" s="18"/>
      <c r="D959" s="18"/>
      <c r="E959" s="18"/>
      <c r="V959" s="18"/>
      <c r="W959" s="18"/>
      <c r="X959" s="18"/>
      <c r="Y959" s="18"/>
      <c r="Z959" s="39"/>
    </row>
    <row r="960" spans="1:26">
      <c r="A960" s="16"/>
      <c r="B960" s="17"/>
      <c r="C960" s="18"/>
      <c r="D960" s="18"/>
      <c r="E960" s="18"/>
      <c r="V960" s="18"/>
      <c r="W960" s="18"/>
      <c r="X960" s="18"/>
      <c r="Y960" s="18"/>
      <c r="Z960" s="39"/>
    </row>
    <row r="961" spans="1:26">
      <c r="A961" s="16"/>
      <c r="B961" s="17"/>
      <c r="C961" s="18"/>
      <c r="D961" s="18"/>
      <c r="E961" s="18"/>
      <c r="V961" s="18"/>
      <c r="W961" s="18"/>
      <c r="X961" s="18"/>
      <c r="Y961" s="18"/>
      <c r="Z961" s="39"/>
    </row>
    <row r="962" spans="1:26">
      <c r="A962" s="16"/>
      <c r="B962" s="17"/>
      <c r="C962" s="18"/>
      <c r="D962" s="18"/>
      <c r="E962" s="18"/>
      <c r="V962" s="18"/>
      <c r="W962" s="18"/>
      <c r="X962" s="18"/>
      <c r="Y962" s="18"/>
      <c r="Z962" s="39"/>
    </row>
    <row r="963" spans="1:26">
      <c r="A963" s="16"/>
      <c r="B963" s="17"/>
      <c r="C963" s="18"/>
      <c r="D963" s="18"/>
      <c r="E963" s="18"/>
      <c r="V963" s="18"/>
      <c r="W963" s="18"/>
      <c r="X963" s="18"/>
      <c r="Y963" s="18"/>
      <c r="Z963" s="39"/>
    </row>
    <row r="964" spans="1:26">
      <c r="A964" s="16"/>
      <c r="B964" s="17"/>
      <c r="C964" s="18"/>
      <c r="D964" s="18"/>
      <c r="E964" s="18"/>
      <c r="V964" s="18"/>
      <c r="W964" s="18"/>
      <c r="X964" s="18"/>
      <c r="Y964" s="18"/>
      <c r="Z964" s="39"/>
    </row>
    <row r="965" spans="1:26">
      <c r="A965" s="16"/>
      <c r="B965" s="17"/>
      <c r="C965" s="18"/>
      <c r="D965" s="18"/>
      <c r="E965" s="18"/>
      <c r="V965" s="18"/>
      <c r="W965" s="18"/>
      <c r="X965" s="18"/>
      <c r="Y965" s="18"/>
      <c r="Z965" s="39"/>
    </row>
    <row r="966" spans="1:26">
      <c r="A966" s="16"/>
      <c r="B966" s="17"/>
      <c r="C966" s="18"/>
      <c r="D966" s="18"/>
      <c r="E966" s="18"/>
      <c r="V966" s="18"/>
      <c r="W966" s="18"/>
      <c r="X966" s="18"/>
      <c r="Y966" s="18"/>
      <c r="Z966" s="39"/>
    </row>
    <row r="967" spans="1:26">
      <c r="A967" s="16"/>
      <c r="B967" s="17"/>
      <c r="C967" s="18"/>
      <c r="D967" s="18"/>
      <c r="E967" s="18"/>
      <c r="V967" s="18"/>
      <c r="W967" s="18"/>
      <c r="X967" s="18"/>
      <c r="Y967" s="18"/>
      <c r="Z967" s="39"/>
    </row>
    <row r="968" spans="1:26">
      <c r="A968" s="16"/>
      <c r="B968" s="17"/>
      <c r="C968" s="18"/>
      <c r="D968" s="18"/>
      <c r="E968" s="18"/>
      <c r="V968" s="18"/>
      <c r="W968" s="18"/>
      <c r="X968" s="18"/>
      <c r="Y968" s="18"/>
      <c r="Z968" s="39"/>
    </row>
    <row r="969" spans="1:26">
      <c r="A969" s="16"/>
      <c r="B969" s="17"/>
      <c r="C969" s="18"/>
      <c r="D969" s="18"/>
      <c r="E969" s="18"/>
      <c r="V969" s="18"/>
      <c r="W969" s="18"/>
      <c r="X969" s="18"/>
      <c r="Y969" s="18"/>
      <c r="Z969" s="39"/>
    </row>
    <row r="970" spans="1:26">
      <c r="A970" s="16"/>
      <c r="B970" s="17"/>
      <c r="C970" s="18"/>
      <c r="D970" s="18"/>
      <c r="E970" s="18"/>
      <c r="V970" s="18"/>
      <c r="W970" s="18"/>
      <c r="X970" s="18"/>
      <c r="Y970" s="18"/>
      <c r="Z970" s="39"/>
    </row>
    <row r="971" spans="1:26">
      <c r="A971" s="16"/>
      <c r="B971" s="17"/>
      <c r="C971" s="18"/>
      <c r="D971" s="18"/>
      <c r="E971" s="18"/>
      <c r="V971" s="18"/>
      <c r="W971" s="18"/>
      <c r="X971" s="18"/>
      <c r="Y971" s="18"/>
      <c r="Z971" s="39"/>
    </row>
    <row r="972" spans="1:26">
      <c r="A972" s="16"/>
      <c r="B972" s="17"/>
      <c r="C972" s="18"/>
      <c r="D972" s="18"/>
      <c r="E972" s="18"/>
      <c r="V972" s="18"/>
      <c r="W972" s="18"/>
      <c r="X972" s="18"/>
      <c r="Y972" s="18"/>
      <c r="Z972" s="39"/>
    </row>
    <row r="973" spans="1:26">
      <c r="A973" s="16"/>
      <c r="B973" s="17"/>
      <c r="C973" s="18"/>
      <c r="D973" s="18"/>
      <c r="E973" s="18"/>
      <c r="V973" s="18"/>
      <c r="W973" s="18"/>
      <c r="X973" s="18"/>
      <c r="Y973" s="18"/>
      <c r="Z973" s="39"/>
    </row>
    <row r="974" spans="1:26">
      <c r="A974" s="16"/>
      <c r="B974" s="17"/>
      <c r="C974" s="18"/>
      <c r="D974" s="18"/>
      <c r="E974" s="18"/>
      <c r="V974" s="18"/>
      <c r="W974" s="18"/>
      <c r="X974" s="18"/>
      <c r="Y974" s="18"/>
      <c r="Z974" s="39"/>
    </row>
    <row r="975" spans="1:26">
      <c r="A975" s="16"/>
      <c r="B975" s="17"/>
      <c r="C975" s="18"/>
      <c r="D975" s="18"/>
      <c r="E975" s="18"/>
      <c r="V975" s="18"/>
      <c r="W975" s="18"/>
      <c r="X975" s="18"/>
      <c r="Y975" s="18"/>
      <c r="Z975" s="39"/>
    </row>
    <row r="976" spans="1:26">
      <c r="A976" s="16"/>
      <c r="B976" s="17"/>
      <c r="C976" s="18"/>
      <c r="D976" s="18"/>
      <c r="E976" s="18"/>
      <c r="V976" s="18"/>
      <c r="W976" s="18"/>
      <c r="X976" s="18"/>
      <c r="Y976" s="18"/>
      <c r="Z976" s="39"/>
    </row>
    <row r="977" spans="1:26">
      <c r="A977" s="16"/>
      <c r="B977" s="17"/>
      <c r="C977" s="18"/>
      <c r="D977" s="18"/>
      <c r="E977" s="18"/>
      <c r="V977" s="18"/>
      <c r="W977" s="18"/>
      <c r="X977" s="18"/>
      <c r="Y977" s="18"/>
      <c r="Z977" s="39"/>
    </row>
    <row r="978" spans="1:26">
      <c r="A978" s="16"/>
      <c r="B978" s="17"/>
      <c r="C978" s="18"/>
      <c r="D978" s="18"/>
      <c r="E978" s="18"/>
      <c r="V978" s="18"/>
      <c r="W978" s="18"/>
      <c r="X978" s="18"/>
      <c r="Y978" s="18"/>
      <c r="Z978" s="39"/>
    </row>
    <row r="979" spans="1:26">
      <c r="A979" s="16"/>
      <c r="B979" s="17"/>
      <c r="C979" s="18"/>
      <c r="D979" s="18"/>
      <c r="E979" s="18"/>
      <c r="V979" s="18"/>
      <c r="W979" s="18"/>
      <c r="X979" s="18"/>
      <c r="Y979" s="18"/>
      <c r="Z979" s="39"/>
    </row>
    <row r="980" spans="1:26">
      <c r="A980" s="16"/>
      <c r="B980" s="17"/>
      <c r="C980" s="18"/>
      <c r="D980" s="18"/>
      <c r="E980" s="18"/>
      <c r="V980" s="18"/>
      <c r="W980" s="18"/>
      <c r="X980" s="18"/>
      <c r="Y980" s="18"/>
      <c r="Z980" s="39"/>
    </row>
    <row r="981" spans="1:26">
      <c r="A981" s="16"/>
      <c r="B981" s="17"/>
      <c r="C981" s="18"/>
      <c r="D981" s="18"/>
      <c r="E981" s="18"/>
      <c r="V981" s="18"/>
      <c r="W981" s="18"/>
      <c r="X981" s="18"/>
      <c r="Y981" s="18"/>
      <c r="Z981" s="39"/>
    </row>
    <row r="982" spans="1:26">
      <c r="A982" s="16"/>
      <c r="B982" s="17"/>
      <c r="C982" s="18"/>
      <c r="D982" s="18"/>
      <c r="E982" s="18"/>
      <c r="V982" s="18"/>
      <c r="W982" s="18"/>
      <c r="X982" s="18"/>
      <c r="Y982" s="18"/>
      <c r="Z982" s="39"/>
    </row>
    <row r="983" spans="1:26">
      <c r="A983" s="16"/>
      <c r="B983" s="17"/>
      <c r="C983" s="18"/>
      <c r="D983" s="18"/>
      <c r="E983" s="18"/>
      <c r="V983" s="18"/>
      <c r="W983" s="18"/>
      <c r="X983" s="18"/>
      <c r="Y983" s="18"/>
      <c r="Z983" s="39"/>
    </row>
    <row r="984" spans="1:26">
      <c r="A984" s="16"/>
      <c r="B984" s="17"/>
      <c r="C984" s="18"/>
      <c r="D984" s="18"/>
      <c r="E984" s="18"/>
      <c r="V984" s="18"/>
      <c r="W984" s="18"/>
      <c r="X984" s="18"/>
      <c r="Y984" s="18"/>
      <c r="Z984" s="39"/>
    </row>
    <row r="985" spans="1:26">
      <c r="A985" s="16"/>
      <c r="B985" s="17"/>
      <c r="C985" s="18"/>
      <c r="D985" s="18"/>
      <c r="E985" s="18"/>
      <c r="V985" s="18"/>
      <c r="W985" s="18"/>
      <c r="X985" s="18"/>
      <c r="Y985" s="18"/>
      <c r="Z985" s="39"/>
    </row>
    <row r="986" spans="1:26">
      <c r="A986" s="16"/>
      <c r="B986" s="17"/>
      <c r="C986" s="18"/>
      <c r="D986" s="18"/>
      <c r="E986" s="18"/>
      <c r="V986" s="18"/>
      <c r="W986" s="18"/>
      <c r="X986" s="18"/>
      <c r="Y986" s="18"/>
      <c r="Z986" s="39"/>
    </row>
    <row r="987" spans="1:26">
      <c r="A987" s="16"/>
      <c r="B987" s="17"/>
      <c r="C987" s="18"/>
      <c r="D987" s="18"/>
      <c r="E987" s="18"/>
      <c r="V987" s="18"/>
      <c r="W987" s="18"/>
      <c r="X987" s="18"/>
      <c r="Y987" s="18"/>
      <c r="Z987" s="39"/>
    </row>
    <row r="988" spans="1:26">
      <c r="A988" s="16"/>
      <c r="B988" s="17"/>
      <c r="C988" s="18"/>
      <c r="D988" s="18"/>
      <c r="E988" s="18"/>
      <c r="V988" s="18"/>
      <c r="W988" s="18"/>
      <c r="X988" s="18"/>
      <c r="Y988" s="18"/>
      <c r="Z988" s="39"/>
    </row>
    <row r="989" spans="1:26">
      <c r="A989" s="16"/>
      <c r="B989" s="17"/>
      <c r="C989" s="18"/>
      <c r="D989" s="18"/>
      <c r="E989" s="18"/>
      <c r="V989" s="18"/>
      <c r="W989" s="18"/>
      <c r="X989" s="18"/>
      <c r="Y989" s="18"/>
      <c r="Z989" s="39"/>
    </row>
    <row r="990" spans="1:26">
      <c r="A990" s="16"/>
      <c r="B990" s="17"/>
      <c r="C990" s="18"/>
      <c r="D990" s="18"/>
      <c r="E990" s="18"/>
      <c r="V990" s="18"/>
      <c r="W990" s="18"/>
      <c r="X990" s="18"/>
      <c r="Y990" s="18"/>
      <c r="Z990" s="39"/>
    </row>
    <row r="991" spans="1:26">
      <c r="A991" s="16"/>
      <c r="B991" s="17"/>
      <c r="C991" s="18"/>
      <c r="D991" s="18"/>
      <c r="E991" s="18"/>
      <c r="V991" s="18"/>
      <c r="W991" s="18"/>
      <c r="X991" s="18"/>
      <c r="Y991" s="18"/>
      <c r="Z991" s="39"/>
    </row>
    <row r="992" spans="1:26">
      <c r="A992" s="16"/>
      <c r="B992" s="17"/>
      <c r="C992" s="18"/>
      <c r="D992" s="18"/>
      <c r="E992" s="18"/>
      <c r="V992" s="18"/>
      <c r="W992" s="18"/>
      <c r="X992" s="18"/>
      <c r="Y992" s="18"/>
      <c r="Z992" s="39"/>
    </row>
    <row r="993" spans="1:26">
      <c r="A993" s="16"/>
      <c r="B993" s="17"/>
      <c r="C993" s="18"/>
      <c r="D993" s="18"/>
      <c r="E993" s="18"/>
      <c r="V993" s="18"/>
      <c r="W993" s="18"/>
      <c r="X993" s="18"/>
      <c r="Y993" s="18"/>
      <c r="Z993" s="39"/>
    </row>
    <row r="994" spans="1:26">
      <c r="A994" s="16"/>
      <c r="B994" s="17"/>
      <c r="C994" s="18"/>
      <c r="D994" s="18"/>
      <c r="E994" s="18"/>
      <c r="V994" s="18"/>
      <c r="W994" s="18"/>
      <c r="X994" s="18"/>
      <c r="Y994" s="18"/>
      <c r="Z994" s="39"/>
    </row>
    <row r="995" spans="1:26">
      <c r="A995" s="16"/>
      <c r="B995" s="17"/>
      <c r="C995" s="18"/>
      <c r="D995" s="18"/>
      <c r="E995" s="18"/>
      <c r="V995" s="18"/>
      <c r="W995" s="18"/>
      <c r="X995" s="18"/>
      <c r="Y995" s="18"/>
      <c r="Z995" s="39"/>
    </row>
    <row r="996" spans="1:26">
      <c r="A996" s="16"/>
      <c r="B996" s="17"/>
      <c r="C996" s="18"/>
      <c r="D996" s="18"/>
      <c r="E996" s="18"/>
      <c r="V996" s="18"/>
      <c r="W996" s="18"/>
      <c r="X996" s="18"/>
      <c r="Y996" s="18"/>
      <c r="Z996" s="39"/>
    </row>
    <row r="997" spans="1:26">
      <c r="A997" s="16"/>
      <c r="B997" s="17"/>
      <c r="C997" s="18"/>
      <c r="D997" s="18"/>
      <c r="E997" s="18"/>
      <c r="V997" s="18"/>
      <c r="W997" s="18"/>
      <c r="X997" s="18"/>
      <c r="Y997" s="18"/>
      <c r="Z997" s="39"/>
    </row>
    <row r="998" spans="1:26">
      <c r="A998" s="16"/>
      <c r="B998" s="17"/>
      <c r="C998" s="18"/>
      <c r="D998" s="18"/>
      <c r="E998" s="18"/>
      <c r="V998" s="18"/>
      <c r="W998" s="18"/>
      <c r="X998" s="18"/>
      <c r="Y998" s="18"/>
      <c r="Z998" s="39"/>
    </row>
    <row r="999" spans="1:26">
      <c r="A999" s="16"/>
      <c r="B999" s="17"/>
      <c r="C999" s="18"/>
      <c r="D999" s="18"/>
      <c r="E999" s="18"/>
      <c r="V999" s="18"/>
      <c r="W999" s="18"/>
      <c r="X999" s="18"/>
      <c r="Y999" s="18"/>
      <c r="Z999" s="39"/>
    </row>
    <row r="1000" spans="1:26">
      <c r="A1000" s="16"/>
      <c r="B1000" s="17"/>
      <c r="C1000" s="18"/>
      <c r="D1000" s="18"/>
      <c r="E1000" s="18"/>
      <c r="V1000" s="18"/>
      <c r="W1000" s="18"/>
      <c r="X1000" s="18"/>
      <c r="Y1000" s="18"/>
      <c r="Z1000" s="39"/>
    </row>
    <row r="1001" spans="1:26">
      <c r="A1001" s="16"/>
      <c r="B1001" s="17"/>
      <c r="C1001" s="18"/>
      <c r="D1001" s="18"/>
      <c r="E1001" s="18"/>
      <c r="V1001" s="18"/>
      <c r="W1001" s="18"/>
      <c r="X1001" s="18"/>
      <c r="Y1001" s="18"/>
      <c r="Z1001" s="39"/>
    </row>
    <row r="1002" spans="1:26">
      <c r="A1002" s="16"/>
      <c r="B1002" s="17"/>
      <c r="C1002" s="18"/>
      <c r="D1002" s="18"/>
      <c r="E1002" s="18"/>
      <c r="V1002" s="18"/>
      <c r="W1002" s="18"/>
      <c r="X1002" s="18"/>
      <c r="Y1002" s="18"/>
      <c r="Z1002" s="39"/>
    </row>
  </sheetData>
  <mergeCells count="18">
    <mergeCell ref="A1:A4"/>
    <mergeCell ref="B1:B4"/>
    <mergeCell ref="C1:C4"/>
    <mergeCell ref="D1:D4"/>
    <mergeCell ref="AA3:AA4"/>
    <mergeCell ref="X1:AA1"/>
    <mergeCell ref="E1:E4"/>
    <mergeCell ref="Y3:Y4"/>
    <mergeCell ref="Z3:Z4"/>
    <mergeCell ref="L2:L4"/>
    <mergeCell ref="M2:M4"/>
    <mergeCell ref="R2:R4"/>
    <mergeCell ref="S2:S4"/>
    <mergeCell ref="U2:U4"/>
    <mergeCell ref="V2:V4"/>
    <mergeCell ref="X3:X4"/>
    <mergeCell ref="F1:K1"/>
    <mergeCell ref="N1:Q1"/>
  </mergeCells>
  <phoneticPr fontId="22" type="noConversion"/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T1001"/>
  <sheetViews>
    <sheetView topLeftCell="G1" workbookViewId="0">
      <selection activeCell="T5" sqref="T5"/>
    </sheetView>
  </sheetViews>
  <sheetFormatPr defaultColWidth="12.625" defaultRowHeight="15" customHeight="1"/>
  <cols>
    <col min="1" max="1" width="5.5" customWidth="1"/>
    <col min="2" max="2" width="7.875" style="44" bestFit="1" customWidth="1"/>
    <col min="3" max="3" width="8.75" customWidth="1"/>
    <col min="4" max="4" width="7.375" customWidth="1"/>
    <col min="5" max="5" width="8.5" customWidth="1"/>
    <col min="6" max="6" width="15.125" customWidth="1"/>
    <col min="7" max="7" width="9.875" customWidth="1"/>
    <col min="8" max="8" width="3" customWidth="1"/>
    <col min="12" max="12" width="12.625" style="35"/>
    <col min="16" max="16" width="12.625" style="35"/>
    <col min="20" max="20" width="12.625" style="35"/>
  </cols>
  <sheetData>
    <row r="1" spans="1:20" ht="15" customHeight="1">
      <c r="A1" s="58" t="s">
        <v>0</v>
      </c>
      <c r="B1" s="72" t="s">
        <v>1</v>
      </c>
      <c r="C1" s="58" t="s">
        <v>2</v>
      </c>
      <c r="D1" s="58" t="s">
        <v>3</v>
      </c>
      <c r="E1" s="58" t="s">
        <v>4</v>
      </c>
      <c r="F1" s="79" t="s">
        <v>24</v>
      </c>
      <c r="G1" s="80" t="s">
        <v>25</v>
      </c>
      <c r="H1" s="81"/>
      <c r="I1" s="69" t="s">
        <v>26</v>
      </c>
      <c r="J1" s="70"/>
      <c r="K1" s="70"/>
      <c r="L1" s="70"/>
      <c r="M1" s="70"/>
      <c r="N1" s="70"/>
      <c r="O1" s="70"/>
      <c r="P1" s="70"/>
      <c r="Q1" s="70"/>
      <c r="R1" s="70"/>
      <c r="S1" s="70"/>
      <c r="T1" s="71"/>
    </row>
    <row r="2" spans="1:20" ht="15" customHeight="1">
      <c r="A2" s="59"/>
      <c r="B2" s="73"/>
      <c r="C2" s="59"/>
      <c r="D2" s="59"/>
      <c r="E2" s="59"/>
      <c r="F2" s="59"/>
      <c r="G2" s="82"/>
      <c r="H2" s="83"/>
      <c r="I2" s="85" t="s">
        <v>27</v>
      </c>
      <c r="J2" s="65"/>
      <c r="K2" s="66"/>
      <c r="L2" s="33"/>
      <c r="M2" s="85" t="s">
        <v>28</v>
      </c>
      <c r="N2" s="66"/>
      <c r="O2" s="4">
        <v>40</v>
      </c>
      <c r="P2" s="34"/>
      <c r="Q2" s="69" t="s">
        <v>29</v>
      </c>
      <c r="R2" s="70"/>
      <c r="S2" s="70"/>
      <c r="T2" s="71"/>
    </row>
    <row r="3" spans="1:20" ht="15" customHeight="1">
      <c r="A3" s="59"/>
      <c r="B3" s="73"/>
      <c r="C3" s="59"/>
      <c r="D3" s="59"/>
      <c r="E3" s="59"/>
      <c r="F3" s="59"/>
      <c r="G3" s="78"/>
      <c r="H3" s="84"/>
      <c r="I3" s="61" t="s">
        <v>13</v>
      </c>
      <c r="J3" s="61" t="s">
        <v>14</v>
      </c>
      <c r="K3" s="61" t="s">
        <v>15</v>
      </c>
      <c r="L3" s="61" t="s">
        <v>39</v>
      </c>
      <c r="M3" s="61" t="s">
        <v>13</v>
      </c>
      <c r="N3" s="61" t="s">
        <v>14</v>
      </c>
      <c r="O3" s="61" t="s">
        <v>15</v>
      </c>
      <c r="P3" s="61" t="s">
        <v>39</v>
      </c>
      <c r="Q3" s="76" t="s">
        <v>42</v>
      </c>
      <c r="R3" s="76" t="s">
        <v>40</v>
      </c>
      <c r="S3" s="77" t="s">
        <v>43</v>
      </c>
      <c r="T3" s="68" t="s">
        <v>44</v>
      </c>
    </row>
    <row r="4" spans="1:20" ht="15" customHeight="1">
      <c r="A4" s="60"/>
      <c r="B4" s="74"/>
      <c r="C4" s="60"/>
      <c r="D4" s="60"/>
      <c r="E4" s="60"/>
      <c r="F4" s="60"/>
      <c r="G4" s="19" t="s">
        <v>30</v>
      </c>
      <c r="H4" s="19">
        <v>40</v>
      </c>
      <c r="I4" s="60"/>
      <c r="J4" s="60"/>
      <c r="K4" s="60"/>
      <c r="L4" s="75"/>
      <c r="M4" s="60"/>
      <c r="N4" s="60"/>
      <c r="O4" s="60"/>
      <c r="P4" s="75"/>
      <c r="Q4" s="60"/>
      <c r="R4" s="60"/>
      <c r="S4" s="78"/>
      <c r="T4" s="68"/>
    </row>
    <row r="5" spans="1:20">
      <c r="A5" s="20">
        <v>1</v>
      </c>
      <c r="B5" s="41">
        <v>1416455</v>
      </c>
      <c r="C5" s="21" t="s">
        <v>41</v>
      </c>
      <c r="D5" s="21">
        <v>1</v>
      </c>
      <c r="E5" s="21" t="s">
        <v>23</v>
      </c>
      <c r="F5" s="22">
        <v>67</v>
      </c>
      <c r="G5" s="67" t="str">
        <f t="shared" ref="G5:G92" si="0">IF(F5&gt;=$H$4,"P","F")</f>
        <v>P</v>
      </c>
      <c r="H5" s="66"/>
      <c r="I5" s="10">
        <f ca="1">(Marks!X5*100)/Marks!$X$3</f>
        <v>66.060606060606062</v>
      </c>
      <c r="J5" s="10">
        <f ca="1">(Marks!Y5*100)/Marks!$Y$3</f>
        <v>54.285714285714285</v>
      </c>
      <c r="K5" s="10">
        <f ca="1">(Marks!Z5*100)/Marks!$Z$3</f>
        <v>78</v>
      </c>
      <c r="L5" s="12">
        <f ca="1">(Marks!AA5*100)/Marks!$AA$3</f>
        <v>63.333333333333336</v>
      </c>
      <c r="M5" s="13" t="str">
        <f ca="1">IF(I5&gt;=$O$2,"Y","N")</f>
        <v>Y</v>
      </c>
      <c r="N5" s="23" t="str">
        <f ca="1">IF(J5&gt;=$O$2,"Y","N")</f>
        <v>Y</v>
      </c>
      <c r="O5" s="23" t="str">
        <f ca="1">IF(K5&gt;=$O$2,"Y","N")</f>
        <v>Y</v>
      </c>
      <c r="P5" s="23" t="str">
        <f ca="1">IF(L5&gt;=$O$2,"Y","N")</f>
        <v>Y</v>
      </c>
      <c r="Q5" s="10" t="str">
        <f t="shared" ref="Q5:T20" ca="1" si="1">IF(M5="Y","Y","N")</f>
        <v>Y</v>
      </c>
      <c r="R5" s="10" t="str">
        <f t="shared" ca="1" si="1"/>
        <v>Y</v>
      </c>
      <c r="S5" s="50" t="str">
        <f t="shared" ca="1" si="1"/>
        <v>Y</v>
      </c>
      <c r="T5" s="50" t="str">
        <f t="shared" ca="1" si="1"/>
        <v>Y</v>
      </c>
    </row>
    <row r="6" spans="1:20">
      <c r="A6" s="20">
        <v>2</v>
      </c>
      <c r="B6" s="41">
        <v>1579288</v>
      </c>
      <c r="C6" s="21" t="s">
        <v>41</v>
      </c>
      <c r="D6" s="21">
        <v>1</v>
      </c>
      <c r="E6" s="21" t="s">
        <v>23</v>
      </c>
      <c r="F6" s="22">
        <v>57</v>
      </c>
      <c r="G6" s="67" t="str">
        <f t="shared" si="0"/>
        <v>P</v>
      </c>
      <c r="H6" s="66"/>
      <c r="I6" s="10">
        <f ca="1">(Marks!X6*100)/Marks!$X$3</f>
        <v>78.787878787878782</v>
      </c>
      <c r="J6" s="10">
        <f ca="1">(Marks!Y6*100)/Marks!$Y$3</f>
        <v>77.142857142857139</v>
      </c>
      <c r="K6" s="10">
        <f ca="1">(Marks!Z6*100)/Marks!$Z$3</f>
        <v>54</v>
      </c>
      <c r="L6" s="12">
        <f ca="1">(Marks!AA6*100)/Marks!$AA$3</f>
        <v>100</v>
      </c>
      <c r="M6" s="13" t="str">
        <f t="shared" ref="M6:M37" ca="1" si="2">IF(I6&gt;=$O$2,"Y","N")</f>
        <v>Y</v>
      </c>
      <c r="N6" s="23" t="str">
        <f t="shared" ref="N6:N37" ca="1" si="3">IF(J6&gt;=$O$2,"Y","N")</f>
        <v>Y</v>
      </c>
      <c r="O6" s="23" t="str">
        <f t="shared" ref="O6:O37" ca="1" si="4">IF(K6&gt;=$O$2,"Y","N")</f>
        <v>Y</v>
      </c>
      <c r="P6" s="23" t="str">
        <f t="shared" ref="P6:P69" ca="1" si="5">IF(L6&gt;=$O$2,"Y","N")</f>
        <v>Y</v>
      </c>
      <c r="Q6" s="10" t="str">
        <f t="shared" ref="Q6:S6" ca="1" si="6">IF(M6="Y","Y","N")</f>
        <v>Y</v>
      </c>
      <c r="R6" s="10" t="str">
        <f t="shared" ca="1" si="6"/>
        <v>Y</v>
      </c>
      <c r="S6" s="50" t="str">
        <f t="shared" ca="1" si="6"/>
        <v>Y</v>
      </c>
      <c r="T6" s="50" t="str">
        <f t="shared" ca="1" si="1"/>
        <v>Y</v>
      </c>
    </row>
    <row r="7" spans="1:20">
      <c r="A7" s="20">
        <v>3</v>
      </c>
      <c r="B7" s="41">
        <v>1528882</v>
      </c>
      <c r="C7" s="21" t="s">
        <v>41</v>
      </c>
      <c r="D7" s="21">
        <v>3</v>
      </c>
      <c r="E7" s="21" t="s">
        <v>23</v>
      </c>
      <c r="F7" s="22">
        <v>40</v>
      </c>
      <c r="G7" s="67" t="str">
        <f t="shared" si="0"/>
        <v>P</v>
      </c>
      <c r="H7" s="66"/>
      <c r="I7" s="10">
        <f ca="1">(Marks!X7*100)/Marks!$X$3</f>
        <v>81.212121212121218</v>
      </c>
      <c r="J7" s="10">
        <f ca="1">(Marks!Y7*100)/Marks!$Y$3</f>
        <v>60</v>
      </c>
      <c r="K7" s="10">
        <f ca="1">(Marks!Z7*100)/Marks!$Z$3</f>
        <v>66</v>
      </c>
      <c r="L7" s="12">
        <f ca="1">(Marks!AA7*100)/Marks!$AA$3</f>
        <v>100</v>
      </c>
      <c r="M7" s="13" t="str">
        <f t="shared" ca="1" si="2"/>
        <v>Y</v>
      </c>
      <c r="N7" s="23" t="str">
        <f t="shared" ca="1" si="3"/>
        <v>Y</v>
      </c>
      <c r="O7" s="23" t="str">
        <f t="shared" ca="1" si="4"/>
        <v>Y</v>
      </c>
      <c r="P7" s="23" t="str">
        <f t="shared" ca="1" si="5"/>
        <v>Y</v>
      </c>
      <c r="Q7" s="10" t="str">
        <f t="shared" ref="Q7:S7" ca="1" si="7">IF(M7="Y","Y","N")</f>
        <v>Y</v>
      </c>
      <c r="R7" s="10" t="str">
        <f t="shared" ca="1" si="7"/>
        <v>Y</v>
      </c>
      <c r="S7" s="50" t="str">
        <f t="shared" ca="1" si="7"/>
        <v>Y</v>
      </c>
      <c r="T7" s="50" t="str">
        <f t="shared" ca="1" si="1"/>
        <v>Y</v>
      </c>
    </row>
    <row r="8" spans="1:20">
      <c r="A8" s="20">
        <v>4</v>
      </c>
      <c r="B8" s="41">
        <v>1653725</v>
      </c>
      <c r="C8" s="21" t="s">
        <v>41</v>
      </c>
      <c r="D8" s="21">
        <v>3</v>
      </c>
      <c r="E8" s="21" t="s">
        <v>23</v>
      </c>
      <c r="F8" s="22">
        <v>8</v>
      </c>
      <c r="G8" s="67" t="str">
        <f t="shared" si="0"/>
        <v>F</v>
      </c>
      <c r="H8" s="66"/>
      <c r="I8" s="10">
        <f ca="1">(Marks!X8*100)/Marks!$X$3</f>
        <v>83.030303030303031</v>
      </c>
      <c r="J8" s="10">
        <f ca="1">(Marks!Y8*100)/Marks!$Y$3</f>
        <v>77.142857142857139</v>
      </c>
      <c r="K8" s="10">
        <f ca="1">(Marks!Z8*100)/Marks!$Z$3</f>
        <v>72</v>
      </c>
      <c r="L8" s="12">
        <f ca="1">(Marks!AA8*100)/Marks!$AA$3</f>
        <v>83.333333333333329</v>
      </c>
      <c r="M8" s="13" t="str">
        <f t="shared" ca="1" si="2"/>
        <v>Y</v>
      </c>
      <c r="N8" s="23" t="str">
        <f t="shared" ca="1" si="3"/>
        <v>Y</v>
      </c>
      <c r="O8" s="23" t="str">
        <f t="shared" ca="1" si="4"/>
        <v>Y</v>
      </c>
      <c r="P8" s="23" t="str">
        <f t="shared" ca="1" si="5"/>
        <v>Y</v>
      </c>
      <c r="Q8" s="10" t="str">
        <f t="shared" ref="Q8:S8" ca="1" si="8">IF(M8="Y","Y","N")</f>
        <v>Y</v>
      </c>
      <c r="R8" s="10" t="str">
        <f t="shared" ca="1" si="8"/>
        <v>Y</v>
      </c>
      <c r="S8" s="50" t="str">
        <f t="shared" ca="1" si="8"/>
        <v>Y</v>
      </c>
      <c r="T8" s="50" t="str">
        <f t="shared" ca="1" si="1"/>
        <v>Y</v>
      </c>
    </row>
    <row r="9" spans="1:20">
      <c r="A9" s="20">
        <v>5</v>
      </c>
      <c r="B9" s="41">
        <v>1625654</v>
      </c>
      <c r="C9" s="21" t="s">
        <v>41</v>
      </c>
      <c r="D9" s="21">
        <v>1</v>
      </c>
      <c r="E9" s="21" t="s">
        <v>23</v>
      </c>
      <c r="F9" s="22">
        <v>55</v>
      </c>
      <c r="G9" s="67" t="str">
        <f t="shared" si="0"/>
        <v>P</v>
      </c>
      <c r="H9" s="66"/>
      <c r="I9" s="10">
        <f ca="1">(Marks!X9*100)/Marks!$X$3</f>
        <v>66.666666666666671</v>
      </c>
      <c r="J9" s="10">
        <f ca="1">(Marks!Y9*100)/Marks!$Y$3</f>
        <v>65.714285714285708</v>
      </c>
      <c r="K9" s="10">
        <f ca="1">(Marks!Z9*100)/Marks!$Z$3</f>
        <v>98</v>
      </c>
      <c r="L9" s="12">
        <f ca="1">(Marks!AA9*100)/Marks!$AA$3</f>
        <v>86.666666666666671</v>
      </c>
      <c r="M9" s="13" t="str">
        <f t="shared" ca="1" si="2"/>
        <v>Y</v>
      </c>
      <c r="N9" s="23" t="str">
        <f t="shared" ca="1" si="3"/>
        <v>Y</v>
      </c>
      <c r="O9" s="23" t="str">
        <f t="shared" ca="1" si="4"/>
        <v>Y</v>
      </c>
      <c r="P9" s="23" t="str">
        <f t="shared" ca="1" si="5"/>
        <v>Y</v>
      </c>
      <c r="Q9" s="10" t="str">
        <f t="shared" ref="Q9:S9" ca="1" si="9">IF(M9="Y","Y","N")</f>
        <v>Y</v>
      </c>
      <c r="R9" s="10" t="str">
        <f t="shared" ca="1" si="9"/>
        <v>Y</v>
      </c>
      <c r="S9" s="50" t="str">
        <f t="shared" ca="1" si="9"/>
        <v>Y</v>
      </c>
      <c r="T9" s="50" t="str">
        <f t="shared" ca="1" si="1"/>
        <v>Y</v>
      </c>
    </row>
    <row r="10" spans="1:20">
      <c r="A10" s="20">
        <v>6</v>
      </c>
      <c r="B10" s="41">
        <v>1669953</v>
      </c>
      <c r="C10" s="21" t="s">
        <v>41</v>
      </c>
      <c r="D10" s="21">
        <v>3</v>
      </c>
      <c r="E10" s="21" t="s">
        <v>23</v>
      </c>
      <c r="F10" s="22">
        <v>9</v>
      </c>
      <c r="G10" s="67" t="str">
        <f t="shared" si="0"/>
        <v>F</v>
      </c>
      <c r="H10" s="66"/>
      <c r="I10" s="10">
        <f ca="1">(Marks!X10*100)/Marks!$X$3</f>
        <v>56.969696969696969</v>
      </c>
      <c r="J10" s="10">
        <f ca="1">(Marks!Y10*100)/Marks!$Y$3</f>
        <v>80</v>
      </c>
      <c r="K10" s="10">
        <f ca="1">(Marks!Z10*100)/Marks!$Z$3</f>
        <v>84</v>
      </c>
      <c r="L10" s="12">
        <f ca="1">(Marks!AA10*100)/Marks!$AA$3</f>
        <v>60</v>
      </c>
      <c r="M10" s="13" t="str">
        <f t="shared" ca="1" si="2"/>
        <v>Y</v>
      </c>
      <c r="N10" s="23" t="str">
        <f t="shared" ca="1" si="3"/>
        <v>Y</v>
      </c>
      <c r="O10" s="23" t="str">
        <f t="shared" ca="1" si="4"/>
        <v>Y</v>
      </c>
      <c r="P10" s="23" t="str">
        <f t="shared" ca="1" si="5"/>
        <v>Y</v>
      </c>
      <c r="Q10" s="10" t="str">
        <f t="shared" ref="Q10:S10" ca="1" si="10">IF(M10="Y","Y","N")</f>
        <v>Y</v>
      </c>
      <c r="R10" s="10" t="str">
        <f t="shared" ca="1" si="10"/>
        <v>Y</v>
      </c>
      <c r="S10" s="50" t="str">
        <f t="shared" ca="1" si="10"/>
        <v>Y</v>
      </c>
      <c r="T10" s="50" t="str">
        <f t="shared" ca="1" si="1"/>
        <v>Y</v>
      </c>
    </row>
    <row r="11" spans="1:20">
      <c r="A11" s="20">
        <v>7</v>
      </c>
      <c r="B11" s="41">
        <v>1665555</v>
      </c>
      <c r="C11" s="21" t="s">
        <v>41</v>
      </c>
      <c r="D11" s="21">
        <v>1</v>
      </c>
      <c r="E11" s="21" t="s">
        <v>23</v>
      </c>
      <c r="F11" s="22">
        <v>60</v>
      </c>
      <c r="G11" s="67" t="str">
        <f t="shared" si="0"/>
        <v>P</v>
      </c>
      <c r="H11" s="66"/>
      <c r="I11" s="10">
        <f ca="1">(Marks!X11*100)/Marks!$X$3</f>
        <v>60</v>
      </c>
      <c r="J11" s="10">
        <f ca="1">(Marks!Y11*100)/Marks!$Y$3</f>
        <v>54.285714285714285</v>
      </c>
      <c r="K11" s="10">
        <f ca="1">(Marks!Z11*100)/Marks!$Z$3</f>
        <v>62</v>
      </c>
      <c r="L11" s="12">
        <f ca="1">(Marks!AA11*100)/Marks!$AA$3</f>
        <v>76.666666666666671</v>
      </c>
      <c r="M11" s="13" t="str">
        <f t="shared" ca="1" si="2"/>
        <v>Y</v>
      </c>
      <c r="N11" s="23" t="str">
        <f t="shared" ca="1" si="3"/>
        <v>Y</v>
      </c>
      <c r="O11" s="23" t="str">
        <f t="shared" ca="1" si="4"/>
        <v>Y</v>
      </c>
      <c r="P11" s="23" t="str">
        <f t="shared" ca="1" si="5"/>
        <v>Y</v>
      </c>
      <c r="Q11" s="10" t="str">
        <f t="shared" ref="Q11:S11" ca="1" si="11">IF(M11="Y","Y","N")</f>
        <v>Y</v>
      </c>
      <c r="R11" s="10" t="str">
        <f t="shared" ca="1" si="11"/>
        <v>Y</v>
      </c>
      <c r="S11" s="50" t="str">
        <f t="shared" ca="1" si="11"/>
        <v>Y</v>
      </c>
      <c r="T11" s="50" t="str">
        <f t="shared" ca="1" si="1"/>
        <v>Y</v>
      </c>
    </row>
    <row r="12" spans="1:20">
      <c r="A12" s="20">
        <v>8</v>
      </c>
      <c r="B12" s="41">
        <v>1616161</v>
      </c>
      <c r="C12" s="21" t="s">
        <v>41</v>
      </c>
      <c r="D12" s="21">
        <v>3</v>
      </c>
      <c r="E12" s="21" t="s">
        <v>23</v>
      </c>
      <c r="F12" s="22">
        <v>42</v>
      </c>
      <c r="G12" s="67" t="str">
        <f t="shared" si="0"/>
        <v>P</v>
      </c>
      <c r="H12" s="66"/>
      <c r="I12" s="10">
        <f ca="1">(Marks!X12*100)/Marks!$X$3</f>
        <v>62.424242424242422</v>
      </c>
      <c r="J12" s="10">
        <f ca="1">(Marks!Y12*100)/Marks!$Y$3</f>
        <v>68.571428571428569</v>
      </c>
      <c r="K12" s="10">
        <f ca="1">(Marks!Z12*100)/Marks!$Z$3</f>
        <v>70</v>
      </c>
      <c r="L12" s="12">
        <f ca="1">(Marks!AA12*100)/Marks!$AA$3</f>
        <v>60</v>
      </c>
      <c r="M12" s="13" t="str">
        <f t="shared" ca="1" si="2"/>
        <v>Y</v>
      </c>
      <c r="N12" s="23" t="str">
        <f t="shared" ca="1" si="3"/>
        <v>Y</v>
      </c>
      <c r="O12" s="23" t="str">
        <f t="shared" ca="1" si="4"/>
        <v>Y</v>
      </c>
      <c r="P12" s="23" t="str">
        <f t="shared" ca="1" si="5"/>
        <v>Y</v>
      </c>
      <c r="Q12" s="10" t="str">
        <f t="shared" ref="Q12:S12" ca="1" si="12">IF(M12="Y","Y","N")</f>
        <v>Y</v>
      </c>
      <c r="R12" s="10" t="str">
        <f t="shared" ca="1" si="12"/>
        <v>Y</v>
      </c>
      <c r="S12" s="50" t="str">
        <f t="shared" ca="1" si="12"/>
        <v>Y</v>
      </c>
      <c r="T12" s="50" t="str">
        <f t="shared" ca="1" si="1"/>
        <v>Y</v>
      </c>
    </row>
    <row r="13" spans="1:20">
      <c r="A13" s="20">
        <v>9</v>
      </c>
      <c r="B13" s="41">
        <v>1633554</v>
      </c>
      <c r="C13" s="21" t="s">
        <v>41</v>
      </c>
      <c r="D13" s="21">
        <v>2</v>
      </c>
      <c r="E13" s="21" t="s">
        <v>23</v>
      </c>
      <c r="F13" s="22">
        <v>14</v>
      </c>
      <c r="G13" s="67" t="str">
        <f t="shared" si="0"/>
        <v>F</v>
      </c>
      <c r="H13" s="66"/>
      <c r="I13" s="10">
        <f ca="1">(Marks!X13*100)/Marks!$X$3</f>
        <v>64.242424242424249</v>
      </c>
      <c r="J13" s="10">
        <f ca="1">(Marks!Y13*100)/Marks!$Y$3</f>
        <v>88.571428571428569</v>
      </c>
      <c r="K13" s="10">
        <f ca="1">(Marks!Z13*100)/Marks!$Z$3</f>
        <v>72</v>
      </c>
      <c r="L13" s="12">
        <f ca="1">(Marks!AA13*100)/Marks!$AA$3</f>
        <v>63.333333333333336</v>
      </c>
      <c r="M13" s="13" t="str">
        <f t="shared" ca="1" si="2"/>
        <v>Y</v>
      </c>
      <c r="N13" s="23" t="str">
        <f t="shared" ca="1" si="3"/>
        <v>Y</v>
      </c>
      <c r="O13" s="23" t="str">
        <f t="shared" ca="1" si="4"/>
        <v>Y</v>
      </c>
      <c r="P13" s="23" t="str">
        <f t="shared" ca="1" si="5"/>
        <v>Y</v>
      </c>
      <c r="Q13" s="10" t="str">
        <f t="shared" ref="Q13:S13" ca="1" si="13">IF(M13="Y","Y","N")</f>
        <v>Y</v>
      </c>
      <c r="R13" s="10" t="str">
        <f t="shared" ca="1" si="13"/>
        <v>Y</v>
      </c>
      <c r="S13" s="50" t="str">
        <f t="shared" ca="1" si="13"/>
        <v>Y</v>
      </c>
      <c r="T13" s="50" t="str">
        <f t="shared" ca="1" si="1"/>
        <v>Y</v>
      </c>
    </row>
    <row r="14" spans="1:20">
      <c r="A14" s="20">
        <v>10</v>
      </c>
      <c r="B14" s="41">
        <v>1645333</v>
      </c>
      <c r="C14" s="21" t="s">
        <v>41</v>
      </c>
      <c r="D14" s="21">
        <v>2</v>
      </c>
      <c r="E14" s="21" t="s">
        <v>23</v>
      </c>
      <c r="F14" s="22">
        <v>70</v>
      </c>
      <c r="G14" s="67" t="str">
        <f t="shared" si="0"/>
        <v>P</v>
      </c>
      <c r="H14" s="66"/>
      <c r="I14" s="10">
        <f ca="1">(Marks!X14*100)/Marks!$X$3</f>
        <v>68.484848484848484</v>
      </c>
      <c r="J14" s="10">
        <f ca="1">(Marks!Y14*100)/Marks!$Y$3</f>
        <v>74.285714285714292</v>
      </c>
      <c r="K14" s="10">
        <f ca="1">(Marks!Z14*100)/Marks!$Z$3</f>
        <v>60</v>
      </c>
      <c r="L14" s="12">
        <f ca="1">(Marks!AA14*100)/Marks!$AA$3</f>
        <v>66.666666666666671</v>
      </c>
      <c r="M14" s="13" t="str">
        <f t="shared" ca="1" si="2"/>
        <v>Y</v>
      </c>
      <c r="N14" s="23" t="str">
        <f t="shared" ca="1" si="3"/>
        <v>Y</v>
      </c>
      <c r="O14" s="23" t="str">
        <f t="shared" ca="1" si="4"/>
        <v>Y</v>
      </c>
      <c r="P14" s="23" t="str">
        <f t="shared" ca="1" si="5"/>
        <v>Y</v>
      </c>
      <c r="Q14" s="10" t="str">
        <f t="shared" ref="Q14:S14" ca="1" si="14">IF(M14="Y","Y","N")</f>
        <v>Y</v>
      </c>
      <c r="R14" s="10" t="str">
        <f t="shared" ca="1" si="14"/>
        <v>Y</v>
      </c>
      <c r="S14" s="50" t="str">
        <f t="shared" ca="1" si="14"/>
        <v>Y</v>
      </c>
      <c r="T14" s="50" t="str">
        <f t="shared" ca="1" si="1"/>
        <v>Y</v>
      </c>
    </row>
    <row r="15" spans="1:20">
      <c r="A15" s="20">
        <v>11</v>
      </c>
      <c r="B15" s="41">
        <v>1691291</v>
      </c>
      <c r="C15" s="21" t="s">
        <v>41</v>
      </c>
      <c r="D15" s="21">
        <v>2</v>
      </c>
      <c r="E15" s="21" t="s">
        <v>23</v>
      </c>
      <c r="F15" s="22">
        <v>66</v>
      </c>
      <c r="G15" s="67" t="str">
        <f t="shared" si="0"/>
        <v>P</v>
      </c>
      <c r="H15" s="66"/>
      <c r="I15" s="10">
        <f ca="1">(Marks!X15*100)/Marks!$X$3</f>
        <v>61.212121212121211</v>
      </c>
      <c r="J15" s="10">
        <f ca="1">(Marks!Y15*100)/Marks!$Y$3</f>
        <v>60</v>
      </c>
      <c r="K15" s="10">
        <f ca="1">(Marks!Z15*100)/Marks!$Z$3</f>
        <v>56</v>
      </c>
      <c r="L15" s="12">
        <f ca="1">(Marks!AA15*100)/Marks!$AA$3</f>
        <v>56.666666666666664</v>
      </c>
      <c r="M15" s="13" t="str">
        <f t="shared" ca="1" si="2"/>
        <v>Y</v>
      </c>
      <c r="N15" s="23" t="str">
        <f t="shared" ca="1" si="3"/>
        <v>Y</v>
      </c>
      <c r="O15" s="23" t="str">
        <f t="shared" ca="1" si="4"/>
        <v>Y</v>
      </c>
      <c r="P15" s="23" t="str">
        <f t="shared" ca="1" si="5"/>
        <v>Y</v>
      </c>
      <c r="Q15" s="10" t="str">
        <f t="shared" ref="Q15:S15" ca="1" si="15">IF(M15="Y","Y","N")</f>
        <v>Y</v>
      </c>
      <c r="R15" s="10" t="str">
        <f t="shared" ca="1" si="15"/>
        <v>Y</v>
      </c>
      <c r="S15" s="50" t="str">
        <f t="shared" ca="1" si="15"/>
        <v>Y</v>
      </c>
      <c r="T15" s="50" t="str">
        <f t="shared" ca="1" si="1"/>
        <v>Y</v>
      </c>
    </row>
    <row r="16" spans="1:20">
      <c r="A16" s="20">
        <v>12</v>
      </c>
      <c r="B16" s="41">
        <v>1662147</v>
      </c>
      <c r="C16" s="21" t="s">
        <v>41</v>
      </c>
      <c r="D16" s="21">
        <v>3</v>
      </c>
      <c r="E16" s="21" t="s">
        <v>23</v>
      </c>
      <c r="F16" s="22">
        <v>40</v>
      </c>
      <c r="G16" s="67" t="str">
        <f t="shared" si="0"/>
        <v>P</v>
      </c>
      <c r="H16" s="66"/>
      <c r="I16" s="10">
        <f ca="1">(Marks!X16*100)/Marks!$X$3</f>
        <v>66.666666666666671</v>
      </c>
      <c r="J16" s="10">
        <f ca="1">(Marks!Y16*100)/Marks!$Y$3</f>
        <v>74.285714285714292</v>
      </c>
      <c r="K16" s="10">
        <f ca="1">(Marks!Z16*100)/Marks!$Z$3</f>
        <v>98</v>
      </c>
      <c r="L16" s="12">
        <f ca="1">(Marks!AA16*100)/Marks!$AA$3</f>
        <v>56.666666666666664</v>
      </c>
      <c r="M16" s="13" t="str">
        <f t="shared" ca="1" si="2"/>
        <v>Y</v>
      </c>
      <c r="N16" s="23" t="str">
        <f t="shared" ca="1" si="3"/>
        <v>Y</v>
      </c>
      <c r="O16" s="23" t="str">
        <f t="shared" ca="1" si="4"/>
        <v>Y</v>
      </c>
      <c r="P16" s="23" t="str">
        <f t="shared" ca="1" si="5"/>
        <v>Y</v>
      </c>
      <c r="Q16" s="10" t="str">
        <f t="shared" ref="Q16:S16" ca="1" si="16">IF(M16="Y","Y","N")</f>
        <v>Y</v>
      </c>
      <c r="R16" s="10" t="str">
        <f t="shared" ca="1" si="16"/>
        <v>Y</v>
      </c>
      <c r="S16" s="50" t="str">
        <f t="shared" ca="1" si="16"/>
        <v>Y</v>
      </c>
      <c r="T16" s="50" t="str">
        <f t="shared" ca="1" si="1"/>
        <v>Y</v>
      </c>
    </row>
    <row r="17" spans="1:20">
      <c r="A17" s="20">
        <v>13</v>
      </c>
      <c r="B17" s="41">
        <v>1691483</v>
      </c>
      <c r="C17" s="21" t="s">
        <v>41</v>
      </c>
      <c r="D17" s="21">
        <v>3</v>
      </c>
      <c r="E17" s="21" t="s">
        <v>23</v>
      </c>
      <c r="F17" s="22">
        <v>40</v>
      </c>
      <c r="G17" s="67" t="str">
        <f t="shared" si="0"/>
        <v>P</v>
      </c>
      <c r="H17" s="66"/>
      <c r="I17" s="10">
        <f ca="1">(Marks!X17*100)/Marks!$X$3</f>
        <v>71.515151515151516</v>
      </c>
      <c r="J17" s="10">
        <f ca="1">(Marks!Y17*100)/Marks!$Y$3</f>
        <v>97.142857142857139</v>
      </c>
      <c r="K17" s="10">
        <f ca="1">(Marks!Z17*100)/Marks!$Z$3</f>
        <v>62</v>
      </c>
      <c r="L17" s="12">
        <f ca="1">(Marks!AA17*100)/Marks!$AA$3</f>
        <v>80</v>
      </c>
      <c r="M17" s="13" t="str">
        <f t="shared" ca="1" si="2"/>
        <v>Y</v>
      </c>
      <c r="N17" s="23" t="str">
        <f t="shared" ca="1" si="3"/>
        <v>Y</v>
      </c>
      <c r="O17" s="23" t="str">
        <f t="shared" ca="1" si="4"/>
        <v>Y</v>
      </c>
      <c r="P17" s="23" t="str">
        <f t="shared" ca="1" si="5"/>
        <v>Y</v>
      </c>
      <c r="Q17" s="10" t="str">
        <f t="shared" ref="Q17:S17" ca="1" si="17">IF(M17="Y","Y","N")</f>
        <v>Y</v>
      </c>
      <c r="R17" s="10" t="str">
        <f t="shared" ca="1" si="17"/>
        <v>Y</v>
      </c>
      <c r="S17" s="50" t="str">
        <f t="shared" ca="1" si="17"/>
        <v>Y</v>
      </c>
      <c r="T17" s="50" t="str">
        <f t="shared" ca="1" si="1"/>
        <v>Y</v>
      </c>
    </row>
    <row r="18" spans="1:20">
      <c r="A18" s="20">
        <v>14</v>
      </c>
      <c r="B18" s="41">
        <v>1674181</v>
      </c>
      <c r="C18" s="21" t="s">
        <v>41</v>
      </c>
      <c r="D18" s="21">
        <v>3</v>
      </c>
      <c r="E18" s="21" t="s">
        <v>23</v>
      </c>
      <c r="F18" s="22">
        <v>41</v>
      </c>
      <c r="G18" s="67" t="str">
        <f t="shared" si="0"/>
        <v>P</v>
      </c>
      <c r="H18" s="66"/>
      <c r="I18" s="10">
        <f ca="1">(Marks!X18*100)/Marks!$X$3</f>
        <v>65.454545454545453</v>
      </c>
      <c r="J18" s="10">
        <f ca="1">(Marks!Y18*100)/Marks!$Y$3</f>
        <v>80</v>
      </c>
      <c r="K18" s="10">
        <f ca="1">(Marks!Z18*100)/Marks!$Z$3</f>
        <v>64</v>
      </c>
      <c r="L18" s="12">
        <f ca="1">(Marks!AA18*100)/Marks!$AA$3</f>
        <v>73.333333333333329</v>
      </c>
      <c r="M18" s="13" t="str">
        <f t="shared" ca="1" si="2"/>
        <v>Y</v>
      </c>
      <c r="N18" s="23" t="str">
        <f t="shared" ca="1" si="3"/>
        <v>Y</v>
      </c>
      <c r="O18" s="23" t="str">
        <f t="shared" ca="1" si="4"/>
        <v>Y</v>
      </c>
      <c r="P18" s="23" t="str">
        <f t="shared" ca="1" si="5"/>
        <v>Y</v>
      </c>
      <c r="Q18" s="10" t="str">
        <f t="shared" ref="Q18:S18" ca="1" si="18">IF(M18="Y","Y","N")</f>
        <v>Y</v>
      </c>
      <c r="R18" s="10" t="str">
        <f t="shared" ca="1" si="18"/>
        <v>Y</v>
      </c>
      <c r="S18" s="50" t="str">
        <f t="shared" ca="1" si="18"/>
        <v>Y</v>
      </c>
      <c r="T18" s="50" t="str">
        <f t="shared" ca="1" si="1"/>
        <v>Y</v>
      </c>
    </row>
    <row r="19" spans="1:20">
      <c r="A19" s="20">
        <v>15</v>
      </c>
      <c r="B19" s="41">
        <v>1641252</v>
      </c>
      <c r="C19" s="21" t="s">
        <v>41</v>
      </c>
      <c r="D19" s="21">
        <v>2</v>
      </c>
      <c r="E19" s="21" t="s">
        <v>23</v>
      </c>
      <c r="F19" s="22">
        <v>92</v>
      </c>
      <c r="G19" s="67" t="str">
        <f t="shared" si="0"/>
        <v>P</v>
      </c>
      <c r="H19" s="66"/>
      <c r="I19" s="10">
        <f ca="1">(Marks!X19*100)/Marks!$X$3</f>
        <v>64.242424242424249</v>
      </c>
      <c r="J19" s="10">
        <f ca="1">(Marks!Y19*100)/Marks!$Y$3</f>
        <v>85.714285714285708</v>
      </c>
      <c r="K19" s="10">
        <f ca="1">(Marks!Z19*100)/Marks!$Z$3</f>
        <v>78</v>
      </c>
      <c r="L19" s="12">
        <f ca="1">(Marks!AA19*100)/Marks!$AA$3</f>
        <v>83.333333333333329</v>
      </c>
      <c r="M19" s="13" t="str">
        <f t="shared" ca="1" si="2"/>
        <v>Y</v>
      </c>
      <c r="N19" s="23" t="str">
        <f t="shared" ca="1" si="3"/>
        <v>Y</v>
      </c>
      <c r="O19" s="23" t="str">
        <f t="shared" ca="1" si="4"/>
        <v>Y</v>
      </c>
      <c r="P19" s="23" t="str">
        <f t="shared" ca="1" si="5"/>
        <v>Y</v>
      </c>
      <c r="Q19" s="10" t="str">
        <f t="shared" ref="Q19:S19" ca="1" si="19">IF(M19="Y","Y","N")</f>
        <v>Y</v>
      </c>
      <c r="R19" s="10" t="str">
        <f t="shared" ca="1" si="19"/>
        <v>Y</v>
      </c>
      <c r="S19" s="50" t="str">
        <f t="shared" ca="1" si="19"/>
        <v>Y</v>
      </c>
      <c r="T19" s="50" t="str">
        <f t="shared" ca="1" si="1"/>
        <v>Y</v>
      </c>
    </row>
    <row r="20" spans="1:20">
      <c r="A20" s="20">
        <v>16</v>
      </c>
      <c r="B20" s="41">
        <v>1695837</v>
      </c>
      <c r="C20" s="21" t="s">
        <v>41</v>
      </c>
      <c r="D20" s="21">
        <v>2</v>
      </c>
      <c r="E20" s="21" t="s">
        <v>23</v>
      </c>
      <c r="F20" s="22">
        <v>65</v>
      </c>
      <c r="G20" s="67" t="str">
        <f t="shared" si="0"/>
        <v>P</v>
      </c>
      <c r="H20" s="66"/>
      <c r="I20" s="10">
        <f ca="1">(Marks!X20*100)/Marks!$X$3</f>
        <v>70.303030303030297</v>
      </c>
      <c r="J20" s="10">
        <f ca="1">(Marks!Y20*100)/Marks!$Y$3</f>
        <v>68.571428571428569</v>
      </c>
      <c r="K20" s="10">
        <f ca="1">(Marks!Z20*100)/Marks!$Z$3</f>
        <v>68</v>
      </c>
      <c r="L20" s="12">
        <f ca="1">(Marks!AA20*100)/Marks!$AA$3</f>
        <v>90</v>
      </c>
      <c r="M20" s="13" t="str">
        <f t="shared" ca="1" si="2"/>
        <v>Y</v>
      </c>
      <c r="N20" s="23" t="str">
        <f t="shared" ca="1" si="3"/>
        <v>Y</v>
      </c>
      <c r="O20" s="23" t="str">
        <f t="shared" ca="1" si="4"/>
        <v>Y</v>
      </c>
      <c r="P20" s="23" t="str">
        <f t="shared" ca="1" si="5"/>
        <v>Y</v>
      </c>
      <c r="Q20" s="10" t="str">
        <f t="shared" ref="Q20:S20" ca="1" si="20">IF(M20="Y","Y","N")</f>
        <v>Y</v>
      </c>
      <c r="R20" s="10" t="str">
        <f t="shared" ca="1" si="20"/>
        <v>Y</v>
      </c>
      <c r="S20" s="50" t="str">
        <f t="shared" ca="1" si="20"/>
        <v>Y</v>
      </c>
      <c r="T20" s="50" t="str">
        <f t="shared" ca="1" si="1"/>
        <v>Y</v>
      </c>
    </row>
    <row r="21" spans="1:20">
      <c r="A21" s="20">
        <v>17</v>
      </c>
      <c r="B21" s="41">
        <v>1613273</v>
      </c>
      <c r="C21" s="21" t="s">
        <v>41</v>
      </c>
      <c r="D21" s="21">
        <v>1</v>
      </c>
      <c r="E21" s="21" t="s">
        <v>23</v>
      </c>
      <c r="F21" s="22">
        <v>40</v>
      </c>
      <c r="G21" s="67" t="str">
        <f t="shared" si="0"/>
        <v>P</v>
      </c>
      <c r="H21" s="66"/>
      <c r="I21" s="10">
        <f ca="1">(Marks!X21*100)/Marks!$X$3</f>
        <v>69.090909090909093</v>
      </c>
      <c r="J21" s="10">
        <f ca="1">(Marks!Y21*100)/Marks!$Y$3</f>
        <v>74.285714285714292</v>
      </c>
      <c r="K21" s="10">
        <f ca="1">(Marks!Z21*100)/Marks!$Z$3</f>
        <v>98</v>
      </c>
      <c r="L21" s="12">
        <f ca="1">(Marks!AA21*100)/Marks!$AA$3</f>
        <v>73.333333333333329</v>
      </c>
      <c r="M21" s="13" t="str">
        <f t="shared" ca="1" si="2"/>
        <v>Y</v>
      </c>
      <c r="N21" s="23" t="str">
        <f t="shared" ca="1" si="3"/>
        <v>Y</v>
      </c>
      <c r="O21" s="23" t="str">
        <f t="shared" ca="1" si="4"/>
        <v>Y</v>
      </c>
      <c r="P21" s="23" t="str">
        <f t="shared" ca="1" si="5"/>
        <v>Y</v>
      </c>
      <c r="Q21" s="10" t="str">
        <f t="shared" ref="Q21:T36" ca="1" si="21">IF(M21="Y","Y","N")</f>
        <v>Y</v>
      </c>
      <c r="R21" s="10" t="str">
        <f t="shared" ca="1" si="21"/>
        <v>Y</v>
      </c>
      <c r="S21" s="50" t="str">
        <f t="shared" ca="1" si="21"/>
        <v>Y</v>
      </c>
      <c r="T21" s="50" t="str">
        <f t="shared" ca="1" si="21"/>
        <v>Y</v>
      </c>
    </row>
    <row r="22" spans="1:20">
      <c r="A22" s="20">
        <v>18</v>
      </c>
      <c r="B22" s="41">
        <v>1612985</v>
      </c>
      <c r="C22" s="21" t="s">
        <v>41</v>
      </c>
      <c r="D22" s="21">
        <v>3</v>
      </c>
      <c r="E22" s="21" t="s">
        <v>23</v>
      </c>
      <c r="F22" s="22">
        <v>50</v>
      </c>
      <c r="G22" s="67" t="str">
        <f t="shared" si="0"/>
        <v>P</v>
      </c>
      <c r="H22" s="66"/>
      <c r="I22" s="10">
        <f ca="1">(Marks!X22*100)/Marks!$X$3</f>
        <v>67.878787878787875</v>
      </c>
      <c r="J22" s="10">
        <f ca="1">(Marks!Y22*100)/Marks!$Y$3</f>
        <v>85.714285714285708</v>
      </c>
      <c r="K22" s="10">
        <f ca="1">(Marks!Z22*100)/Marks!$Z$3</f>
        <v>52</v>
      </c>
      <c r="L22" s="12">
        <f ca="1">(Marks!AA22*100)/Marks!$AA$3</f>
        <v>86.666666666666671</v>
      </c>
      <c r="M22" s="13" t="str">
        <f t="shared" ca="1" si="2"/>
        <v>Y</v>
      </c>
      <c r="N22" s="23" t="str">
        <f t="shared" ca="1" si="3"/>
        <v>Y</v>
      </c>
      <c r="O22" s="23" t="str">
        <f t="shared" ca="1" si="4"/>
        <v>Y</v>
      </c>
      <c r="P22" s="23" t="str">
        <f t="shared" ca="1" si="5"/>
        <v>Y</v>
      </c>
      <c r="Q22" s="10" t="str">
        <f t="shared" ref="Q22:S22" ca="1" si="22">IF(M22="Y","Y","N")</f>
        <v>Y</v>
      </c>
      <c r="R22" s="10" t="str">
        <f t="shared" ca="1" si="22"/>
        <v>Y</v>
      </c>
      <c r="S22" s="50" t="str">
        <f t="shared" ca="1" si="22"/>
        <v>Y</v>
      </c>
      <c r="T22" s="50" t="str">
        <f t="shared" ca="1" si="21"/>
        <v>Y</v>
      </c>
    </row>
    <row r="23" spans="1:20">
      <c r="A23" s="20">
        <v>19</v>
      </c>
      <c r="B23" s="41">
        <v>1623112</v>
      </c>
      <c r="C23" s="21" t="s">
        <v>41</v>
      </c>
      <c r="D23" s="21">
        <v>1</v>
      </c>
      <c r="E23" s="21" t="s">
        <v>23</v>
      </c>
      <c r="F23" s="22">
        <v>50</v>
      </c>
      <c r="G23" s="67" t="str">
        <f t="shared" si="0"/>
        <v>P</v>
      </c>
      <c r="H23" s="66"/>
      <c r="I23" s="10">
        <f ca="1">(Marks!X23*100)/Marks!$X$3</f>
        <v>68.484848484848484</v>
      </c>
      <c r="J23" s="10">
        <f ca="1">(Marks!Y23*100)/Marks!$Y$3</f>
        <v>82.857142857142861</v>
      </c>
      <c r="K23" s="10">
        <f ca="1">(Marks!Z23*100)/Marks!$Z$3</f>
        <v>92</v>
      </c>
      <c r="L23" s="12">
        <f ca="1">(Marks!AA23*100)/Marks!$AA$3</f>
        <v>83.333333333333329</v>
      </c>
      <c r="M23" s="13" t="str">
        <f t="shared" ca="1" si="2"/>
        <v>Y</v>
      </c>
      <c r="N23" s="23" t="str">
        <f t="shared" ca="1" si="3"/>
        <v>Y</v>
      </c>
      <c r="O23" s="23" t="str">
        <f t="shared" ca="1" si="4"/>
        <v>Y</v>
      </c>
      <c r="P23" s="23" t="str">
        <f t="shared" ca="1" si="5"/>
        <v>Y</v>
      </c>
      <c r="Q23" s="10" t="str">
        <f t="shared" ref="Q23:S23" ca="1" si="23">IF(M23="Y","Y","N")</f>
        <v>Y</v>
      </c>
      <c r="R23" s="10" t="str">
        <f t="shared" ca="1" si="23"/>
        <v>Y</v>
      </c>
      <c r="S23" s="50" t="str">
        <f t="shared" ca="1" si="23"/>
        <v>Y</v>
      </c>
      <c r="T23" s="50" t="str">
        <f t="shared" ca="1" si="21"/>
        <v>Y</v>
      </c>
    </row>
    <row r="24" spans="1:20">
      <c r="A24" s="20">
        <v>20</v>
      </c>
      <c r="B24" s="41">
        <v>1668314</v>
      </c>
      <c r="C24" s="21" t="s">
        <v>41</v>
      </c>
      <c r="D24" s="21">
        <v>2</v>
      </c>
      <c r="E24" s="21" t="s">
        <v>23</v>
      </c>
      <c r="F24" s="22">
        <v>45</v>
      </c>
      <c r="G24" s="67" t="str">
        <f t="shared" si="0"/>
        <v>P</v>
      </c>
      <c r="H24" s="66"/>
      <c r="I24" s="10">
        <f ca="1">(Marks!X24*100)/Marks!$X$3</f>
        <v>69.696969696969703</v>
      </c>
      <c r="J24" s="10">
        <f ca="1">(Marks!Y24*100)/Marks!$Y$3</f>
        <v>77.142857142857139</v>
      </c>
      <c r="K24" s="10">
        <f ca="1">(Marks!Z24*100)/Marks!$Z$3</f>
        <v>88</v>
      </c>
      <c r="L24" s="12">
        <f ca="1">(Marks!AA24*100)/Marks!$AA$3</f>
        <v>83.333333333333329</v>
      </c>
      <c r="M24" s="13" t="str">
        <f t="shared" ca="1" si="2"/>
        <v>Y</v>
      </c>
      <c r="N24" s="23" t="str">
        <f t="shared" ca="1" si="3"/>
        <v>Y</v>
      </c>
      <c r="O24" s="23" t="str">
        <f t="shared" ca="1" si="4"/>
        <v>Y</v>
      </c>
      <c r="P24" s="23" t="str">
        <f t="shared" ca="1" si="5"/>
        <v>Y</v>
      </c>
      <c r="Q24" s="10" t="str">
        <f t="shared" ref="Q24:S24" ca="1" si="24">IF(M24="Y","Y","N")</f>
        <v>Y</v>
      </c>
      <c r="R24" s="10" t="str">
        <f t="shared" ca="1" si="24"/>
        <v>Y</v>
      </c>
      <c r="S24" s="50" t="str">
        <f t="shared" ca="1" si="24"/>
        <v>Y</v>
      </c>
      <c r="T24" s="50" t="str">
        <f t="shared" ca="1" si="21"/>
        <v>Y</v>
      </c>
    </row>
    <row r="25" spans="1:20">
      <c r="A25" s="20">
        <v>21</v>
      </c>
      <c r="B25" s="41">
        <v>1622731</v>
      </c>
      <c r="C25" s="21" t="s">
        <v>41</v>
      </c>
      <c r="D25" s="21">
        <v>3</v>
      </c>
      <c r="E25" s="21" t="s">
        <v>23</v>
      </c>
      <c r="F25" s="22">
        <v>8</v>
      </c>
      <c r="G25" s="67" t="str">
        <f t="shared" si="0"/>
        <v>F</v>
      </c>
      <c r="H25" s="66"/>
      <c r="I25" s="10">
        <f ca="1">(Marks!X25*100)/Marks!$X$3</f>
        <v>78.787878787878782</v>
      </c>
      <c r="J25" s="10">
        <f ca="1">(Marks!Y25*100)/Marks!$Y$3</f>
        <v>57.142857142857146</v>
      </c>
      <c r="K25" s="10">
        <f ca="1">(Marks!Z25*100)/Marks!$Z$3</f>
        <v>62</v>
      </c>
      <c r="L25" s="12">
        <f ca="1">(Marks!AA25*100)/Marks!$AA$3</f>
        <v>86.666666666666671</v>
      </c>
      <c r="M25" s="13" t="str">
        <f t="shared" ca="1" si="2"/>
        <v>Y</v>
      </c>
      <c r="N25" s="23" t="str">
        <f t="shared" ca="1" si="3"/>
        <v>Y</v>
      </c>
      <c r="O25" s="23" t="str">
        <f t="shared" ca="1" si="4"/>
        <v>Y</v>
      </c>
      <c r="P25" s="23" t="str">
        <f t="shared" ca="1" si="5"/>
        <v>Y</v>
      </c>
      <c r="Q25" s="10" t="str">
        <f t="shared" ref="Q25:S25" ca="1" si="25">IF(M25="Y","Y","N")</f>
        <v>Y</v>
      </c>
      <c r="R25" s="10" t="str">
        <f t="shared" ca="1" si="25"/>
        <v>Y</v>
      </c>
      <c r="S25" s="50" t="str">
        <f t="shared" ca="1" si="25"/>
        <v>Y</v>
      </c>
      <c r="T25" s="50" t="str">
        <f t="shared" ca="1" si="21"/>
        <v>Y</v>
      </c>
    </row>
    <row r="26" spans="1:20">
      <c r="A26" s="24">
        <v>22</v>
      </c>
      <c r="B26" s="42">
        <v>1696326</v>
      </c>
      <c r="C26" s="21" t="s">
        <v>41</v>
      </c>
      <c r="D26" s="25">
        <v>1</v>
      </c>
      <c r="E26" s="25" t="s">
        <v>23</v>
      </c>
      <c r="F26" s="22">
        <v>52</v>
      </c>
      <c r="G26" s="67" t="str">
        <f t="shared" si="0"/>
        <v>P</v>
      </c>
      <c r="H26" s="66"/>
      <c r="I26" s="10">
        <f ca="1">(Marks!X26*100)/Marks!$X$3</f>
        <v>61.81818181818182</v>
      </c>
      <c r="J26" s="10">
        <f ca="1">(Marks!Y26*100)/Marks!$Y$3</f>
        <v>77.142857142857139</v>
      </c>
      <c r="K26" s="10">
        <f ca="1">(Marks!Z26*100)/Marks!$Z$3</f>
        <v>98</v>
      </c>
      <c r="L26" s="12">
        <f ca="1">(Marks!AA26*100)/Marks!$AA$3</f>
        <v>96.666666666666671</v>
      </c>
      <c r="M26" s="13" t="str">
        <f t="shared" ca="1" si="2"/>
        <v>Y</v>
      </c>
      <c r="N26" s="23" t="str">
        <f t="shared" ca="1" si="3"/>
        <v>Y</v>
      </c>
      <c r="O26" s="23" t="str">
        <f t="shared" ca="1" si="4"/>
        <v>Y</v>
      </c>
      <c r="P26" s="23" t="str">
        <f t="shared" ca="1" si="5"/>
        <v>Y</v>
      </c>
      <c r="Q26" s="10" t="str">
        <f t="shared" ref="Q26:S26" ca="1" si="26">IF(M26="Y","Y","N")</f>
        <v>Y</v>
      </c>
      <c r="R26" s="10" t="str">
        <f t="shared" ca="1" si="26"/>
        <v>Y</v>
      </c>
      <c r="S26" s="50" t="str">
        <f t="shared" ca="1" si="26"/>
        <v>Y</v>
      </c>
      <c r="T26" s="50" t="str">
        <f t="shared" ca="1" si="21"/>
        <v>Y</v>
      </c>
    </row>
    <row r="27" spans="1:20">
      <c r="A27" s="20">
        <v>23</v>
      </c>
      <c r="B27" s="41">
        <v>1646434</v>
      </c>
      <c r="C27" s="21" t="s">
        <v>41</v>
      </c>
      <c r="D27" s="21">
        <v>1</v>
      </c>
      <c r="E27" s="21" t="s">
        <v>23</v>
      </c>
      <c r="F27" s="22">
        <v>44.79999999999999</v>
      </c>
      <c r="G27" s="67" t="str">
        <f t="shared" si="0"/>
        <v>P</v>
      </c>
      <c r="H27" s="66"/>
      <c r="I27" s="10">
        <f ca="1">(Marks!X27*100)/Marks!$X$3</f>
        <v>60.606060606060609</v>
      </c>
      <c r="J27" s="10">
        <f ca="1">(Marks!Y27*100)/Marks!$Y$3</f>
        <v>57.142857142857146</v>
      </c>
      <c r="K27" s="10">
        <f ca="1">(Marks!Z27*100)/Marks!$Z$3</f>
        <v>64</v>
      </c>
      <c r="L27" s="12">
        <f ca="1">(Marks!AA27*100)/Marks!$AA$3</f>
        <v>100</v>
      </c>
      <c r="M27" s="13" t="str">
        <f t="shared" ca="1" si="2"/>
        <v>Y</v>
      </c>
      <c r="N27" s="23" t="str">
        <f t="shared" ca="1" si="3"/>
        <v>Y</v>
      </c>
      <c r="O27" s="23" t="str">
        <f t="shared" ca="1" si="4"/>
        <v>Y</v>
      </c>
      <c r="P27" s="23" t="str">
        <f t="shared" ca="1" si="5"/>
        <v>Y</v>
      </c>
      <c r="Q27" s="10" t="str">
        <f t="shared" ref="Q27:S27" ca="1" si="27">IF(M27="Y","Y","N")</f>
        <v>Y</v>
      </c>
      <c r="R27" s="10" t="str">
        <f t="shared" ca="1" si="27"/>
        <v>Y</v>
      </c>
      <c r="S27" s="50" t="str">
        <f t="shared" ca="1" si="27"/>
        <v>Y</v>
      </c>
      <c r="T27" s="50" t="str">
        <f t="shared" ca="1" si="21"/>
        <v>Y</v>
      </c>
    </row>
    <row r="28" spans="1:20">
      <c r="A28" s="20">
        <v>24</v>
      </c>
      <c r="B28" s="41">
        <v>1614142</v>
      </c>
      <c r="C28" s="21" t="s">
        <v>41</v>
      </c>
      <c r="D28" s="21">
        <v>1</v>
      </c>
      <c r="E28" s="21" t="s">
        <v>23</v>
      </c>
      <c r="F28" s="22">
        <v>55</v>
      </c>
      <c r="G28" s="67" t="str">
        <f t="shared" si="0"/>
        <v>P</v>
      </c>
      <c r="H28" s="66"/>
      <c r="I28" s="10">
        <f ca="1">(Marks!X28*100)/Marks!$X$3</f>
        <v>62.424242424242422</v>
      </c>
      <c r="J28" s="10">
        <f ca="1">(Marks!Y28*100)/Marks!$Y$3</f>
        <v>80</v>
      </c>
      <c r="K28" s="10">
        <f ca="1">(Marks!Z28*100)/Marks!$Z$3</f>
        <v>72</v>
      </c>
      <c r="L28" s="12">
        <f ca="1">(Marks!AA28*100)/Marks!$AA$3</f>
        <v>60</v>
      </c>
      <c r="M28" s="13" t="str">
        <f t="shared" ca="1" si="2"/>
        <v>Y</v>
      </c>
      <c r="N28" s="23" t="str">
        <f t="shared" ca="1" si="3"/>
        <v>Y</v>
      </c>
      <c r="O28" s="23" t="str">
        <f t="shared" ca="1" si="4"/>
        <v>Y</v>
      </c>
      <c r="P28" s="23" t="str">
        <f t="shared" ca="1" si="5"/>
        <v>Y</v>
      </c>
      <c r="Q28" s="10" t="str">
        <f t="shared" ref="Q28:S28" ca="1" si="28">IF(M28="Y","Y","N")</f>
        <v>Y</v>
      </c>
      <c r="R28" s="10" t="str">
        <f t="shared" ca="1" si="28"/>
        <v>Y</v>
      </c>
      <c r="S28" s="50" t="str">
        <f t="shared" ca="1" si="28"/>
        <v>Y</v>
      </c>
      <c r="T28" s="50" t="str">
        <f t="shared" ca="1" si="21"/>
        <v>Y</v>
      </c>
    </row>
    <row r="29" spans="1:20">
      <c r="A29" s="20">
        <v>25</v>
      </c>
      <c r="B29" s="41">
        <v>1654432</v>
      </c>
      <c r="C29" s="21" t="s">
        <v>41</v>
      </c>
      <c r="D29" s="21">
        <v>1</v>
      </c>
      <c r="E29" s="21" t="s">
        <v>23</v>
      </c>
      <c r="F29" s="22">
        <v>70</v>
      </c>
      <c r="G29" s="67" t="str">
        <f t="shared" si="0"/>
        <v>P</v>
      </c>
      <c r="H29" s="66"/>
      <c r="I29" s="10">
        <f ca="1">(Marks!X29*100)/Marks!$X$3</f>
        <v>73.333333333333329</v>
      </c>
      <c r="J29" s="10">
        <f ca="1">(Marks!Y29*100)/Marks!$Y$3</f>
        <v>48.571428571428569</v>
      </c>
      <c r="K29" s="10">
        <f ca="1">(Marks!Z29*100)/Marks!$Z$3</f>
        <v>78</v>
      </c>
      <c r="L29" s="12">
        <f ca="1">(Marks!AA29*100)/Marks!$AA$3</f>
        <v>60</v>
      </c>
      <c r="M29" s="13" t="str">
        <f t="shared" ca="1" si="2"/>
        <v>Y</v>
      </c>
      <c r="N29" s="23" t="str">
        <f t="shared" ca="1" si="3"/>
        <v>Y</v>
      </c>
      <c r="O29" s="23" t="str">
        <f t="shared" ca="1" si="4"/>
        <v>Y</v>
      </c>
      <c r="P29" s="23" t="str">
        <f t="shared" ca="1" si="5"/>
        <v>Y</v>
      </c>
      <c r="Q29" s="10" t="str">
        <f t="shared" ref="Q29:S29" ca="1" si="29">IF(M29="Y","Y","N")</f>
        <v>Y</v>
      </c>
      <c r="R29" s="10" t="str">
        <f t="shared" ca="1" si="29"/>
        <v>Y</v>
      </c>
      <c r="S29" s="50" t="str">
        <f t="shared" ca="1" si="29"/>
        <v>Y</v>
      </c>
      <c r="T29" s="50" t="str">
        <f t="shared" ca="1" si="21"/>
        <v>Y</v>
      </c>
    </row>
    <row r="30" spans="1:20">
      <c r="A30" s="20">
        <v>26</v>
      </c>
      <c r="B30" s="41">
        <v>1678812</v>
      </c>
      <c r="C30" s="21" t="s">
        <v>41</v>
      </c>
      <c r="D30" s="21">
        <v>3</v>
      </c>
      <c r="E30" s="21" t="s">
        <v>23</v>
      </c>
      <c r="F30" s="22">
        <v>59.999999999999993</v>
      </c>
      <c r="G30" s="67" t="str">
        <f t="shared" si="0"/>
        <v>P</v>
      </c>
      <c r="H30" s="66"/>
      <c r="I30" s="10">
        <f ca="1">(Marks!X30*100)/Marks!$X$3</f>
        <v>66.666666666666671</v>
      </c>
      <c r="J30" s="10">
        <f ca="1">(Marks!Y30*100)/Marks!$Y$3</f>
        <v>48.571428571428569</v>
      </c>
      <c r="K30" s="10">
        <f ca="1">(Marks!Z30*100)/Marks!$Z$3</f>
        <v>82</v>
      </c>
      <c r="L30" s="12">
        <f ca="1">(Marks!AA30*100)/Marks!$AA$3</f>
        <v>100</v>
      </c>
      <c r="M30" s="13" t="str">
        <f t="shared" ca="1" si="2"/>
        <v>Y</v>
      </c>
      <c r="N30" s="23" t="str">
        <f t="shared" ca="1" si="3"/>
        <v>Y</v>
      </c>
      <c r="O30" s="23" t="str">
        <f t="shared" ca="1" si="4"/>
        <v>Y</v>
      </c>
      <c r="P30" s="23" t="str">
        <f t="shared" ca="1" si="5"/>
        <v>Y</v>
      </c>
      <c r="Q30" s="10" t="str">
        <f t="shared" ref="Q30:S30" ca="1" si="30">IF(M30="Y","Y","N")</f>
        <v>Y</v>
      </c>
      <c r="R30" s="10" t="str">
        <f t="shared" ca="1" si="30"/>
        <v>Y</v>
      </c>
      <c r="S30" s="50" t="str">
        <f t="shared" ca="1" si="30"/>
        <v>Y</v>
      </c>
      <c r="T30" s="50" t="str">
        <f t="shared" ca="1" si="21"/>
        <v>Y</v>
      </c>
    </row>
    <row r="31" spans="1:20">
      <c r="A31" s="20">
        <v>27</v>
      </c>
      <c r="B31" s="41">
        <v>1614733</v>
      </c>
      <c r="C31" s="21" t="s">
        <v>41</v>
      </c>
      <c r="D31" s="21">
        <v>3</v>
      </c>
      <c r="E31" s="21" t="s">
        <v>23</v>
      </c>
      <c r="F31" s="22">
        <v>40</v>
      </c>
      <c r="G31" s="67" t="str">
        <f t="shared" si="0"/>
        <v>P</v>
      </c>
      <c r="H31" s="66"/>
      <c r="I31" s="10">
        <f ca="1">(Marks!X31*100)/Marks!$X$3</f>
        <v>67.272727272727266</v>
      </c>
      <c r="J31" s="10">
        <f ca="1">(Marks!Y31*100)/Marks!$Y$3</f>
        <v>54.285714285714285</v>
      </c>
      <c r="K31" s="10">
        <f ca="1">(Marks!Z31*100)/Marks!$Z$3</f>
        <v>94</v>
      </c>
      <c r="L31" s="12">
        <f ca="1">(Marks!AA31*100)/Marks!$AA$3</f>
        <v>93.333333333333329</v>
      </c>
      <c r="M31" s="13" t="str">
        <f t="shared" ca="1" si="2"/>
        <v>Y</v>
      </c>
      <c r="N31" s="23" t="str">
        <f t="shared" ca="1" si="3"/>
        <v>Y</v>
      </c>
      <c r="O31" s="23" t="str">
        <f t="shared" ca="1" si="4"/>
        <v>Y</v>
      </c>
      <c r="P31" s="23" t="str">
        <f t="shared" ca="1" si="5"/>
        <v>Y</v>
      </c>
      <c r="Q31" s="10" t="str">
        <f t="shared" ref="Q31:S31" ca="1" si="31">IF(M31="Y","Y","N")</f>
        <v>Y</v>
      </c>
      <c r="R31" s="10" t="str">
        <f t="shared" ca="1" si="31"/>
        <v>Y</v>
      </c>
      <c r="S31" s="50" t="str">
        <f t="shared" ca="1" si="31"/>
        <v>Y</v>
      </c>
      <c r="T31" s="50" t="str">
        <f t="shared" ca="1" si="21"/>
        <v>Y</v>
      </c>
    </row>
    <row r="32" spans="1:20">
      <c r="A32" s="20">
        <v>28</v>
      </c>
      <c r="B32" s="41">
        <v>1665491</v>
      </c>
      <c r="C32" s="21" t="s">
        <v>41</v>
      </c>
      <c r="D32" s="21">
        <v>2</v>
      </c>
      <c r="E32" s="21" t="s">
        <v>23</v>
      </c>
      <c r="F32" s="22">
        <v>60</v>
      </c>
      <c r="G32" s="67" t="str">
        <f t="shared" si="0"/>
        <v>P</v>
      </c>
      <c r="H32" s="66"/>
      <c r="I32" s="10">
        <f ca="1">(Marks!X32*100)/Marks!$X$3</f>
        <v>71.515151515151516</v>
      </c>
      <c r="J32" s="10">
        <f ca="1">(Marks!Y32*100)/Marks!$Y$3</f>
        <v>65.714285714285708</v>
      </c>
      <c r="K32" s="10">
        <f ca="1">(Marks!Z32*100)/Marks!$Z$3</f>
        <v>80</v>
      </c>
      <c r="L32" s="12">
        <f ca="1">(Marks!AA32*100)/Marks!$AA$3</f>
        <v>90</v>
      </c>
      <c r="M32" s="13" t="str">
        <f t="shared" ca="1" si="2"/>
        <v>Y</v>
      </c>
      <c r="N32" s="23" t="str">
        <f t="shared" ca="1" si="3"/>
        <v>Y</v>
      </c>
      <c r="O32" s="23" t="str">
        <f t="shared" ca="1" si="4"/>
        <v>Y</v>
      </c>
      <c r="P32" s="23" t="str">
        <f t="shared" ca="1" si="5"/>
        <v>Y</v>
      </c>
      <c r="Q32" s="10" t="str">
        <f t="shared" ref="Q32:S32" ca="1" si="32">IF(M32="Y","Y","N")</f>
        <v>Y</v>
      </c>
      <c r="R32" s="10" t="str">
        <f t="shared" ca="1" si="32"/>
        <v>Y</v>
      </c>
      <c r="S32" s="50" t="str">
        <f t="shared" ca="1" si="32"/>
        <v>Y</v>
      </c>
      <c r="T32" s="50" t="str">
        <f t="shared" ca="1" si="21"/>
        <v>Y</v>
      </c>
    </row>
    <row r="33" spans="1:20">
      <c r="A33" s="20">
        <v>29</v>
      </c>
      <c r="B33" s="41">
        <v>1634352</v>
      </c>
      <c r="C33" s="21" t="s">
        <v>41</v>
      </c>
      <c r="D33" s="21">
        <v>3</v>
      </c>
      <c r="E33" s="21" t="s">
        <v>23</v>
      </c>
      <c r="F33" s="22">
        <v>50</v>
      </c>
      <c r="G33" s="67" t="str">
        <f t="shared" si="0"/>
        <v>P</v>
      </c>
      <c r="H33" s="66"/>
      <c r="I33" s="10">
        <f ca="1">(Marks!X33*100)/Marks!$X$3</f>
        <v>81.818181818181813</v>
      </c>
      <c r="J33" s="10">
        <f ca="1">(Marks!Y33*100)/Marks!$Y$3</f>
        <v>91.428571428571431</v>
      </c>
      <c r="K33" s="10">
        <f ca="1">(Marks!Z33*100)/Marks!$Z$3</f>
        <v>62</v>
      </c>
      <c r="L33" s="12">
        <f ca="1">(Marks!AA33*100)/Marks!$AA$3</f>
        <v>80</v>
      </c>
      <c r="M33" s="13" t="str">
        <f t="shared" ca="1" si="2"/>
        <v>Y</v>
      </c>
      <c r="N33" s="23" t="str">
        <f t="shared" ca="1" si="3"/>
        <v>Y</v>
      </c>
      <c r="O33" s="23" t="str">
        <f t="shared" ca="1" si="4"/>
        <v>Y</v>
      </c>
      <c r="P33" s="23" t="str">
        <f t="shared" ca="1" si="5"/>
        <v>Y</v>
      </c>
      <c r="Q33" s="10" t="str">
        <f t="shared" ref="Q33:S33" ca="1" si="33">IF(M33="Y","Y","N")</f>
        <v>Y</v>
      </c>
      <c r="R33" s="10" t="str">
        <f t="shared" ca="1" si="33"/>
        <v>Y</v>
      </c>
      <c r="S33" s="50" t="str">
        <f t="shared" ca="1" si="33"/>
        <v>Y</v>
      </c>
      <c r="T33" s="50" t="str">
        <f t="shared" ca="1" si="21"/>
        <v>Y</v>
      </c>
    </row>
    <row r="34" spans="1:20">
      <c r="A34" s="20">
        <v>30</v>
      </c>
      <c r="B34" s="41">
        <v>1661638</v>
      </c>
      <c r="C34" s="21" t="s">
        <v>41</v>
      </c>
      <c r="D34" s="21">
        <v>1</v>
      </c>
      <c r="E34" s="21" t="s">
        <v>23</v>
      </c>
      <c r="F34" s="22">
        <v>56</v>
      </c>
      <c r="G34" s="67" t="str">
        <f t="shared" si="0"/>
        <v>P</v>
      </c>
      <c r="H34" s="66"/>
      <c r="I34" s="10">
        <f ca="1">(Marks!X34*100)/Marks!$X$3</f>
        <v>67.878787878787875</v>
      </c>
      <c r="J34" s="10">
        <f ca="1">(Marks!Y34*100)/Marks!$Y$3</f>
        <v>77.142857142857139</v>
      </c>
      <c r="K34" s="10">
        <f ca="1">(Marks!Z34*100)/Marks!$Z$3</f>
        <v>52</v>
      </c>
      <c r="L34" s="12">
        <f ca="1">(Marks!AA34*100)/Marks!$AA$3</f>
        <v>93.333333333333329</v>
      </c>
      <c r="M34" s="13" t="str">
        <f t="shared" ca="1" si="2"/>
        <v>Y</v>
      </c>
      <c r="N34" s="23" t="str">
        <f t="shared" ca="1" si="3"/>
        <v>Y</v>
      </c>
      <c r="O34" s="23" t="str">
        <f t="shared" ca="1" si="4"/>
        <v>Y</v>
      </c>
      <c r="P34" s="23" t="str">
        <f t="shared" ca="1" si="5"/>
        <v>Y</v>
      </c>
      <c r="Q34" s="10" t="str">
        <f t="shared" ref="Q34:S34" ca="1" si="34">IF(M34="Y","Y","N")</f>
        <v>Y</v>
      </c>
      <c r="R34" s="10" t="str">
        <f t="shared" ca="1" si="34"/>
        <v>Y</v>
      </c>
      <c r="S34" s="50" t="str">
        <f t="shared" ca="1" si="34"/>
        <v>Y</v>
      </c>
      <c r="T34" s="50" t="str">
        <f t="shared" ca="1" si="21"/>
        <v>Y</v>
      </c>
    </row>
    <row r="35" spans="1:20">
      <c r="A35" s="20">
        <v>31</v>
      </c>
      <c r="B35" s="41">
        <v>1686272</v>
      </c>
      <c r="C35" s="21" t="s">
        <v>41</v>
      </c>
      <c r="D35" s="21">
        <v>1</v>
      </c>
      <c r="E35" s="21" t="s">
        <v>23</v>
      </c>
      <c r="F35" s="22">
        <v>46</v>
      </c>
      <c r="G35" s="67" t="str">
        <f t="shared" si="0"/>
        <v>P</v>
      </c>
      <c r="H35" s="66"/>
      <c r="I35" s="10">
        <f ca="1">(Marks!X35*100)/Marks!$X$3</f>
        <v>73.333333333333329</v>
      </c>
      <c r="J35" s="10">
        <f ca="1">(Marks!Y35*100)/Marks!$Y$3</f>
        <v>60</v>
      </c>
      <c r="K35" s="10">
        <f ca="1">(Marks!Z35*100)/Marks!$Z$3</f>
        <v>92</v>
      </c>
      <c r="L35" s="12">
        <f ca="1">(Marks!AA35*100)/Marks!$AA$3</f>
        <v>63.333333333333336</v>
      </c>
      <c r="M35" s="13" t="str">
        <f t="shared" ca="1" si="2"/>
        <v>Y</v>
      </c>
      <c r="N35" s="23" t="str">
        <f t="shared" ca="1" si="3"/>
        <v>Y</v>
      </c>
      <c r="O35" s="23" t="str">
        <f t="shared" ca="1" si="4"/>
        <v>Y</v>
      </c>
      <c r="P35" s="23" t="str">
        <f t="shared" ca="1" si="5"/>
        <v>Y</v>
      </c>
      <c r="Q35" s="10" t="str">
        <f t="shared" ref="Q35:S35" ca="1" si="35">IF(M35="Y","Y","N")</f>
        <v>Y</v>
      </c>
      <c r="R35" s="10" t="str">
        <f t="shared" ca="1" si="35"/>
        <v>Y</v>
      </c>
      <c r="S35" s="50" t="str">
        <f t="shared" ca="1" si="35"/>
        <v>Y</v>
      </c>
      <c r="T35" s="50" t="str">
        <f t="shared" ca="1" si="21"/>
        <v>Y</v>
      </c>
    </row>
    <row r="36" spans="1:20">
      <c r="A36" s="20">
        <v>32</v>
      </c>
      <c r="B36" s="41">
        <v>1729416</v>
      </c>
      <c r="C36" s="21" t="s">
        <v>41</v>
      </c>
      <c r="D36" s="21">
        <v>3</v>
      </c>
      <c r="E36" s="21" t="s">
        <v>23</v>
      </c>
      <c r="F36" s="22">
        <v>60</v>
      </c>
      <c r="G36" s="67" t="str">
        <f t="shared" si="0"/>
        <v>P</v>
      </c>
      <c r="H36" s="66"/>
      <c r="I36" s="10">
        <f ca="1">(Marks!X36*100)/Marks!$X$3</f>
        <v>73.939393939393938</v>
      </c>
      <c r="J36" s="10">
        <f ca="1">(Marks!Y36*100)/Marks!$Y$3</f>
        <v>60</v>
      </c>
      <c r="K36" s="10">
        <f ca="1">(Marks!Z36*100)/Marks!$Z$3</f>
        <v>94</v>
      </c>
      <c r="L36" s="12">
        <f ca="1">(Marks!AA36*100)/Marks!$AA$3</f>
        <v>93.333333333333329</v>
      </c>
      <c r="M36" s="13" t="str">
        <f t="shared" ca="1" si="2"/>
        <v>Y</v>
      </c>
      <c r="N36" s="23" t="str">
        <f t="shared" ca="1" si="3"/>
        <v>Y</v>
      </c>
      <c r="O36" s="23" t="str">
        <f t="shared" ca="1" si="4"/>
        <v>Y</v>
      </c>
      <c r="P36" s="23" t="str">
        <f t="shared" ca="1" si="5"/>
        <v>Y</v>
      </c>
      <c r="Q36" s="10" t="str">
        <f t="shared" ref="Q36:S36" ca="1" si="36">IF(M36="Y","Y","N")</f>
        <v>Y</v>
      </c>
      <c r="R36" s="10" t="str">
        <f t="shared" ca="1" si="36"/>
        <v>Y</v>
      </c>
      <c r="S36" s="50" t="str">
        <f t="shared" ca="1" si="36"/>
        <v>Y</v>
      </c>
      <c r="T36" s="50" t="str">
        <f t="shared" ca="1" si="21"/>
        <v>Y</v>
      </c>
    </row>
    <row r="37" spans="1:20">
      <c r="A37" s="20">
        <v>33</v>
      </c>
      <c r="B37" s="41">
        <v>1763881</v>
      </c>
      <c r="C37" s="21" t="s">
        <v>41</v>
      </c>
      <c r="D37" s="21">
        <v>2</v>
      </c>
      <c r="E37" s="21" t="s">
        <v>23</v>
      </c>
      <c r="F37" s="22">
        <v>17</v>
      </c>
      <c r="G37" s="67" t="str">
        <f t="shared" si="0"/>
        <v>F</v>
      </c>
      <c r="H37" s="66"/>
      <c r="I37" s="10">
        <f ca="1">(Marks!X37*100)/Marks!$X$3</f>
        <v>66.666666666666671</v>
      </c>
      <c r="J37" s="10">
        <f ca="1">(Marks!Y37*100)/Marks!$Y$3</f>
        <v>68.571428571428569</v>
      </c>
      <c r="K37" s="10">
        <f ca="1">(Marks!Z37*100)/Marks!$Z$3</f>
        <v>72</v>
      </c>
      <c r="L37" s="12">
        <f ca="1">(Marks!AA37*100)/Marks!$AA$3</f>
        <v>66.666666666666671</v>
      </c>
      <c r="M37" s="13" t="str">
        <f t="shared" ca="1" si="2"/>
        <v>Y</v>
      </c>
      <c r="N37" s="23" t="str">
        <f t="shared" ca="1" si="3"/>
        <v>Y</v>
      </c>
      <c r="O37" s="23" t="str">
        <f t="shared" ca="1" si="4"/>
        <v>Y</v>
      </c>
      <c r="P37" s="23" t="str">
        <f t="shared" ca="1" si="5"/>
        <v>Y</v>
      </c>
      <c r="Q37" s="10" t="str">
        <f t="shared" ref="Q37:T52" ca="1" si="37">IF(M37="Y","Y","N")</f>
        <v>Y</v>
      </c>
      <c r="R37" s="10" t="str">
        <f t="shared" ca="1" si="37"/>
        <v>Y</v>
      </c>
      <c r="S37" s="50" t="str">
        <f t="shared" ca="1" si="37"/>
        <v>Y</v>
      </c>
      <c r="T37" s="50" t="str">
        <f t="shared" ca="1" si="37"/>
        <v>Y</v>
      </c>
    </row>
    <row r="38" spans="1:20">
      <c r="A38" s="20">
        <v>34</v>
      </c>
      <c r="B38" s="41">
        <v>1781682</v>
      </c>
      <c r="C38" s="21" t="s">
        <v>41</v>
      </c>
      <c r="D38" s="21">
        <v>3</v>
      </c>
      <c r="E38" s="21" t="s">
        <v>23</v>
      </c>
      <c r="F38" s="22">
        <v>45</v>
      </c>
      <c r="G38" s="67" t="str">
        <f t="shared" si="0"/>
        <v>P</v>
      </c>
      <c r="H38" s="66"/>
      <c r="I38" s="10">
        <f ca="1">(Marks!X38*100)/Marks!$X$3</f>
        <v>66.060606060606062</v>
      </c>
      <c r="J38" s="10">
        <f ca="1">(Marks!Y38*100)/Marks!$Y$3</f>
        <v>57.142857142857146</v>
      </c>
      <c r="K38" s="10">
        <f ca="1">(Marks!Z38*100)/Marks!$Z$3</f>
        <v>90</v>
      </c>
      <c r="L38" s="12">
        <f ca="1">(Marks!AA38*100)/Marks!$AA$3</f>
        <v>90</v>
      </c>
      <c r="M38" s="13" t="str">
        <f t="shared" ref="M38:M69" ca="1" si="38">IF(I38&gt;=$O$2,"Y","N")</f>
        <v>Y</v>
      </c>
      <c r="N38" s="23" t="str">
        <f t="shared" ref="N38:N69" ca="1" si="39">IF(J38&gt;=$O$2,"Y","N")</f>
        <v>Y</v>
      </c>
      <c r="O38" s="23" t="str">
        <f t="shared" ref="O38:O69" ca="1" si="40">IF(K38&gt;=$O$2,"Y","N")</f>
        <v>Y</v>
      </c>
      <c r="P38" s="23" t="str">
        <f t="shared" ca="1" si="5"/>
        <v>Y</v>
      </c>
      <c r="Q38" s="10" t="str">
        <f t="shared" ref="Q38:S38" ca="1" si="41">IF(M38="Y","Y","N")</f>
        <v>Y</v>
      </c>
      <c r="R38" s="10" t="str">
        <f t="shared" ca="1" si="41"/>
        <v>Y</v>
      </c>
      <c r="S38" s="50" t="str">
        <f t="shared" ca="1" si="41"/>
        <v>Y</v>
      </c>
      <c r="T38" s="50" t="str">
        <f t="shared" ca="1" si="37"/>
        <v>Y</v>
      </c>
    </row>
    <row r="39" spans="1:20">
      <c r="A39" s="20">
        <v>35</v>
      </c>
      <c r="B39" s="41">
        <v>1778274</v>
      </c>
      <c r="C39" s="21" t="s">
        <v>41</v>
      </c>
      <c r="D39" s="21">
        <v>1</v>
      </c>
      <c r="E39" s="21" t="s">
        <v>23</v>
      </c>
      <c r="F39" s="22">
        <v>65</v>
      </c>
      <c r="G39" s="67" t="str">
        <f t="shared" si="0"/>
        <v>P</v>
      </c>
      <c r="H39" s="66"/>
      <c r="I39" s="10">
        <f ca="1">(Marks!X39*100)/Marks!$X$3</f>
        <v>65.454545454545453</v>
      </c>
      <c r="J39" s="10">
        <f ca="1">(Marks!Y39*100)/Marks!$Y$3</f>
        <v>91.428571428571431</v>
      </c>
      <c r="K39" s="10">
        <f ca="1">(Marks!Z39*100)/Marks!$Z$3</f>
        <v>98</v>
      </c>
      <c r="L39" s="12">
        <f ca="1">(Marks!AA39*100)/Marks!$AA$3</f>
        <v>96.666666666666671</v>
      </c>
      <c r="M39" s="13" t="str">
        <f t="shared" ca="1" si="38"/>
        <v>Y</v>
      </c>
      <c r="N39" s="23" t="str">
        <f t="shared" ca="1" si="39"/>
        <v>Y</v>
      </c>
      <c r="O39" s="23" t="str">
        <f t="shared" ca="1" si="40"/>
        <v>Y</v>
      </c>
      <c r="P39" s="23" t="str">
        <f t="shared" ca="1" si="5"/>
        <v>Y</v>
      </c>
      <c r="Q39" s="10" t="str">
        <f t="shared" ref="Q39:S39" ca="1" si="42">IF(M39="Y","Y","N")</f>
        <v>Y</v>
      </c>
      <c r="R39" s="10" t="str">
        <f t="shared" ca="1" si="42"/>
        <v>Y</v>
      </c>
      <c r="S39" s="50" t="str">
        <f t="shared" ca="1" si="42"/>
        <v>Y</v>
      </c>
      <c r="T39" s="50" t="str">
        <f t="shared" ca="1" si="37"/>
        <v>Y</v>
      </c>
    </row>
    <row r="40" spans="1:20">
      <c r="A40" s="20">
        <v>36</v>
      </c>
      <c r="B40" s="41">
        <v>1795656</v>
      </c>
      <c r="C40" s="21" t="s">
        <v>41</v>
      </c>
      <c r="D40" s="21">
        <v>1</v>
      </c>
      <c r="E40" s="21" t="s">
        <v>23</v>
      </c>
      <c r="F40" s="22">
        <v>65</v>
      </c>
      <c r="G40" s="67" t="str">
        <f t="shared" si="0"/>
        <v>P</v>
      </c>
      <c r="H40" s="66"/>
      <c r="I40" s="10">
        <f ca="1">(Marks!X40*100)/Marks!$X$3</f>
        <v>80.606060606060609</v>
      </c>
      <c r="J40" s="10">
        <f ca="1">(Marks!Y40*100)/Marks!$Y$3</f>
        <v>62.857142857142854</v>
      </c>
      <c r="K40" s="10">
        <f ca="1">(Marks!Z40*100)/Marks!$Z$3</f>
        <v>56</v>
      </c>
      <c r="L40" s="12">
        <f ca="1">(Marks!AA40*100)/Marks!$AA$3</f>
        <v>76.666666666666671</v>
      </c>
      <c r="M40" s="13" t="str">
        <f t="shared" ca="1" si="38"/>
        <v>Y</v>
      </c>
      <c r="N40" s="23" t="str">
        <f t="shared" ca="1" si="39"/>
        <v>Y</v>
      </c>
      <c r="O40" s="23" t="str">
        <f t="shared" ca="1" si="40"/>
        <v>Y</v>
      </c>
      <c r="P40" s="23" t="str">
        <f t="shared" ca="1" si="5"/>
        <v>Y</v>
      </c>
      <c r="Q40" s="10" t="str">
        <f t="shared" ref="Q40:S40" ca="1" si="43">IF(M40="Y","Y","N")</f>
        <v>Y</v>
      </c>
      <c r="R40" s="10" t="str">
        <f t="shared" ca="1" si="43"/>
        <v>Y</v>
      </c>
      <c r="S40" s="50" t="str">
        <f t="shared" ca="1" si="43"/>
        <v>Y</v>
      </c>
      <c r="T40" s="50" t="str">
        <f t="shared" ca="1" si="37"/>
        <v>Y</v>
      </c>
    </row>
    <row r="41" spans="1:20">
      <c r="A41" s="20">
        <v>37</v>
      </c>
      <c r="B41" s="41">
        <v>1773277</v>
      </c>
      <c r="C41" s="21" t="s">
        <v>41</v>
      </c>
      <c r="D41" s="21">
        <v>2</v>
      </c>
      <c r="E41" s="21" t="s">
        <v>23</v>
      </c>
      <c r="F41" s="22">
        <v>66</v>
      </c>
      <c r="G41" s="67" t="str">
        <f t="shared" si="0"/>
        <v>P</v>
      </c>
      <c r="H41" s="66"/>
      <c r="I41" s="10">
        <f ca="1">(Marks!X41*100)/Marks!$X$3</f>
        <v>67.878787878787875</v>
      </c>
      <c r="J41" s="10">
        <f ca="1">(Marks!Y41*100)/Marks!$Y$3</f>
        <v>68.571428571428569</v>
      </c>
      <c r="K41" s="10">
        <f ca="1">(Marks!Z41*100)/Marks!$Z$3</f>
        <v>92</v>
      </c>
      <c r="L41" s="12">
        <f ca="1">(Marks!AA41*100)/Marks!$AA$3</f>
        <v>56.666666666666664</v>
      </c>
      <c r="M41" s="13" t="str">
        <f t="shared" ca="1" si="38"/>
        <v>Y</v>
      </c>
      <c r="N41" s="23" t="str">
        <f t="shared" ca="1" si="39"/>
        <v>Y</v>
      </c>
      <c r="O41" s="23" t="str">
        <f t="shared" ca="1" si="40"/>
        <v>Y</v>
      </c>
      <c r="P41" s="23" t="str">
        <f t="shared" ca="1" si="5"/>
        <v>Y</v>
      </c>
      <c r="Q41" s="10" t="str">
        <f t="shared" ref="Q41:S41" ca="1" si="44">IF(M41="Y","Y","N")</f>
        <v>Y</v>
      </c>
      <c r="R41" s="10" t="str">
        <f t="shared" ca="1" si="44"/>
        <v>Y</v>
      </c>
      <c r="S41" s="50" t="str">
        <f t="shared" ca="1" si="44"/>
        <v>Y</v>
      </c>
      <c r="T41" s="50" t="str">
        <f t="shared" ca="1" si="37"/>
        <v>Y</v>
      </c>
    </row>
    <row r="42" spans="1:20">
      <c r="A42" s="20">
        <v>38</v>
      </c>
      <c r="B42" s="41">
        <v>1759787</v>
      </c>
      <c r="C42" s="21" t="s">
        <v>41</v>
      </c>
      <c r="D42" s="21">
        <v>2</v>
      </c>
      <c r="E42" s="21" t="s">
        <v>23</v>
      </c>
      <c r="F42" s="22">
        <v>18</v>
      </c>
      <c r="G42" s="67" t="str">
        <f t="shared" si="0"/>
        <v>F</v>
      </c>
      <c r="H42" s="66"/>
      <c r="I42" s="10">
        <f ca="1">(Marks!X42*100)/Marks!$X$3</f>
        <v>70.303030303030297</v>
      </c>
      <c r="J42" s="10">
        <f ca="1">(Marks!Y42*100)/Marks!$Y$3</f>
        <v>74.285714285714292</v>
      </c>
      <c r="K42" s="10">
        <f ca="1">(Marks!Z42*100)/Marks!$Z$3</f>
        <v>76</v>
      </c>
      <c r="L42" s="12">
        <f ca="1">(Marks!AA42*100)/Marks!$AA$3</f>
        <v>60</v>
      </c>
      <c r="M42" s="13" t="str">
        <f t="shared" ca="1" si="38"/>
        <v>Y</v>
      </c>
      <c r="N42" s="23" t="str">
        <f t="shared" ca="1" si="39"/>
        <v>Y</v>
      </c>
      <c r="O42" s="23" t="str">
        <f t="shared" ca="1" si="40"/>
        <v>Y</v>
      </c>
      <c r="P42" s="23" t="str">
        <f t="shared" ca="1" si="5"/>
        <v>Y</v>
      </c>
      <c r="Q42" s="10" t="str">
        <f t="shared" ref="Q42:S42" ca="1" si="45">IF(M42="Y","Y","N")</f>
        <v>Y</v>
      </c>
      <c r="R42" s="10" t="str">
        <f t="shared" ca="1" si="45"/>
        <v>Y</v>
      </c>
      <c r="S42" s="50" t="str">
        <f t="shared" ca="1" si="45"/>
        <v>Y</v>
      </c>
      <c r="T42" s="50" t="str">
        <f t="shared" ca="1" si="37"/>
        <v>Y</v>
      </c>
    </row>
    <row r="43" spans="1:20">
      <c r="A43" s="20">
        <v>39</v>
      </c>
      <c r="B43" s="41">
        <v>1743714</v>
      </c>
      <c r="C43" s="21" t="s">
        <v>41</v>
      </c>
      <c r="D43" s="21">
        <v>2</v>
      </c>
      <c r="E43" s="21" t="s">
        <v>23</v>
      </c>
      <c r="F43" s="22">
        <v>42</v>
      </c>
      <c r="G43" s="67" t="str">
        <f t="shared" si="0"/>
        <v>P</v>
      </c>
      <c r="H43" s="66"/>
      <c r="I43" s="10">
        <f ca="1">(Marks!X43*100)/Marks!$X$3</f>
        <v>76.36363636363636</v>
      </c>
      <c r="J43" s="10">
        <f ca="1">(Marks!Y43*100)/Marks!$Y$3</f>
        <v>85.714285714285708</v>
      </c>
      <c r="K43" s="10">
        <f ca="1">(Marks!Z43*100)/Marks!$Z$3</f>
        <v>80</v>
      </c>
      <c r="L43" s="12">
        <f ca="1">(Marks!AA43*100)/Marks!$AA$3</f>
        <v>100</v>
      </c>
      <c r="M43" s="13" t="str">
        <f t="shared" ca="1" si="38"/>
        <v>Y</v>
      </c>
      <c r="N43" s="23" t="str">
        <f t="shared" ca="1" si="39"/>
        <v>Y</v>
      </c>
      <c r="O43" s="23" t="str">
        <f t="shared" ca="1" si="40"/>
        <v>Y</v>
      </c>
      <c r="P43" s="23" t="str">
        <f t="shared" ca="1" si="5"/>
        <v>Y</v>
      </c>
      <c r="Q43" s="10" t="str">
        <f t="shared" ref="Q43:S43" ca="1" si="46">IF(M43="Y","Y","N")</f>
        <v>Y</v>
      </c>
      <c r="R43" s="10" t="str">
        <f t="shared" ca="1" si="46"/>
        <v>Y</v>
      </c>
      <c r="S43" s="50" t="str">
        <f t="shared" ca="1" si="46"/>
        <v>Y</v>
      </c>
      <c r="T43" s="50" t="str">
        <f t="shared" ca="1" si="37"/>
        <v>Y</v>
      </c>
    </row>
    <row r="44" spans="1:20">
      <c r="A44" s="20">
        <v>40</v>
      </c>
      <c r="B44" s="41">
        <v>1747457</v>
      </c>
      <c r="C44" s="21" t="s">
        <v>41</v>
      </c>
      <c r="D44" s="21">
        <v>1</v>
      </c>
      <c r="E44" s="21" t="s">
        <v>23</v>
      </c>
      <c r="F44" s="22">
        <v>60</v>
      </c>
      <c r="G44" s="67" t="str">
        <f t="shared" si="0"/>
        <v>P</v>
      </c>
      <c r="H44" s="66"/>
      <c r="I44" s="10">
        <f ca="1">(Marks!X44*100)/Marks!$X$3</f>
        <v>74.545454545454547</v>
      </c>
      <c r="J44" s="10">
        <f ca="1">(Marks!Y44*100)/Marks!$Y$3</f>
        <v>71.428571428571431</v>
      </c>
      <c r="K44" s="10">
        <f ca="1">(Marks!Z44*100)/Marks!$Z$3</f>
        <v>100</v>
      </c>
      <c r="L44" s="12">
        <f ca="1">(Marks!AA44*100)/Marks!$AA$3</f>
        <v>96.666666666666671</v>
      </c>
      <c r="M44" s="13" t="str">
        <f t="shared" ca="1" si="38"/>
        <v>Y</v>
      </c>
      <c r="N44" s="23" t="str">
        <f t="shared" ca="1" si="39"/>
        <v>Y</v>
      </c>
      <c r="O44" s="23" t="str">
        <f t="shared" ca="1" si="40"/>
        <v>Y</v>
      </c>
      <c r="P44" s="23" t="str">
        <f t="shared" ca="1" si="5"/>
        <v>Y</v>
      </c>
      <c r="Q44" s="10" t="str">
        <f t="shared" ref="Q44:S44" ca="1" si="47">IF(M44="Y","Y","N")</f>
        <v>Y</v>
      </c>
      <c r="R44" s="10" t="str">
        <f t="shared" ca="1" si="47"/>
        <v>Y</v>
      </c>
      <c r="S44" s="50" t="str">
        <f t="shared" ca="1" si="47"/>
        <v>Y</v>
      </c>
      <c r="T44" s="50" t="str">
        <f t="shared" ca="1" si="37"/>
        <v>Y</v>
      </c>
    </row>
    <row r="45" spans="1:20">
      <c r="A45" s="20">
        <v>41</v>
      </c>
      <c r="B45" s="41">
        <v>1728125</v>
      </c>
      <c r="C45" s="21" t="s">
        <v>41</v>
      </c>
      <c r="D45" s="21">
        <v>2</v>
      </c>
      <c r="E45" s="21" t="s">
        <v>23</v>
      </c>
      <c r="F45" s="22">
        <v>52</v>
      </c>
      <c r="G45" s="67" t="str">
        <f t="shared" si="0"/>
        <v>P</v>
      </c>
      <c r="H45" s="66"/>
      <c r="I45" s="10">
        <f ca="1">(Marks!X45*100)/Marks!$X$3</f>
        <v>62.424242424242422</v>
      </c>
      <c r="J45" s="10">
        <f ca="1">(Marks!Y45*100)/Marks!$Y$3</f>
        <v>91.428571428571431</v>
      </c>
      <c r="K45" s="10">
        <f ca="1">(Marks!Z45*100)/Marks!$Z$3</f>
        <v>96</v>
      </c>
      <c r="L45" s="12">
        <f ca="1">(Marks!AA45*100)/Marks!$AA$3</f>
        <v>86.666666666666671</v>
      </c>
      <c r="M45" s="13" t="str">
        <f t="shared" ca="1" si="38"/>
        <v>Y</v>
      </c>
      <c r="N45" s="23" t="str">
        <f t="shared" ca="1" si="39"/>
        <v>Y</v>
      </c>
      <c r="O45" s="23" t="str">
        <f t="shared" ca="1" si="40"/>
        <v>Y</v>
      </c>
      <c r="P45" s="23" t="str">
        <f t="shared" ca="1" si="5"/>
        <v>Y</v>
      </c>
      <c r="Q45" s="10" t="str">
        <f t="shared" ref="Q45:S45" ca="1" si="48">IF(M45="Y","Y","N")</f>
        <v>Y</v>
      </c>
      <c r="R45" s="10" t="str">
        <f t="shared" ca="1" si="48"/>
        <v>Y</v>
      </c>
      <c r="S45" s="50" t="str">
        <f t="shared" ca="1" si="48"/>
        <v>Y</v>
      </c>
      <c r="T45" s="50" t="str">
        <f t="shared" ca="1" si="37"/>
        <v>Y</v>
      </c>
    </row>
    <row r="46" spans="1:20">
      <c r="A46" s="20">
        <v>42</v>
      </c>
      <c r="B46" s="41">
        <v>1783512</v>
      </c>
      <c r="C46" s="21" t="s">
        <v>41</v>
      </c>
      <c r="D46" s="21">
        <v>2</v>
      </c>
      <c r="E46" s="21" t="s">
        <v>23</v>
      </c>
      <c r="F46" s="22">
        <v>56</v>
      </c>
      <c r="G46" s="67" t="str">
        <f t="shared" si="0"/>
        <v>P</v>
      </c>
      <c r="H46" s="66"/>
      <c r="I46" s="10">
        <f ca="1">(Marks!X46*100)/Marks!$X$3</f>
        <v>62.424242424242422</v>
      </c>
      <c r="J46" s="10">
        <f ca="1">(Marks!Y46*100)/Marks!$Y$3</f>
        <v>74.285714285714292</v>
      </c>
      <c r="K46" s="10">
        <f ca="1">(Marks!Z46*100)/Marks!$Z$3</f>
        <v>64</v>
      </c>
      <c r="L46" s="12">
        <f ca="1">(Marks!AA46*100)/Marks!$AA$3</f>
        <v>90</v>
      </c>
      <c r="M46" s="13" t="str">
        <f t="shared" ca="1" si="38"/>
        <v>Y</v>
      </c>
      <c r="N46" s="23" t="str">
        <f t="shared" ca="1" si="39"/>
        <v>Y</v>
      </c>
      <c r="O46" s="23" t="str">
        <f t="shared" ca="1" si="40"/>
        <v>Y</v>
      </c>
      <c r="P46" s="23" t="str">
        <f t="shared" ca="1" si="5"/>
        <v>Y</v>
      </c>
      <c r="Q46" s="10" t="str">
        <f t="shared" ref="Q46:S46" ca="1" si="49">IF(M46="Y","Y","N")</f>
        <v>Y</v>
      </c>
      <c r="R46" s="10" t="str">
        <f t="shared" ca="1" si="49"/>
        <v>Y</v>
      </c>
      <c r="S46" s="50" t="str">
        <f t="shared" ca="1" si="49"/>
        <v>Y</v>
      </c>
      <c r="T46" s="50" t="str">
        <f t="shared" ca="1" si="37"/>
        <v>Y</v>
      </c>
    </row>
    <row r="47" spans="1:20">
      <c r="A47" s="20">
        <v>43</v>
      </c>
      <c r="B47" s="41">
        <v>1768463</v>
      </c>
      <c r="C47" s="21" t="s">
        <v>41</v>
      </c>
      <c r="D47" s="21">
        <v>2</v>
      </c>
      <c r="E47" s="21" t="s">
        <v>23</v>
      </c>
      <c r="F47" s="22">
        <v>55</v>
      </c>
      <c r="G47" s="67" t="str">
        <f t="shared" si="0"/>
        <v>P</v>
      </c>
      <c r="H47" s="66"/>
      <c r="I47" s="10">
        <f ca="1">(Marks!X47*100)/Marks!$X$3</f>
        <v>58.18181818181818</v>
      </c>
      <c r="J47" s="10">
        <f ca="1">(Marks!Y47*100)/Marks!$Y$3</f>
        <v>62.857142857142854</v>
      </c>
      <c r="K47" s="10">
        <f ca="1">(Marks!Z47*100)/Marks!$Z$3</f>
        <v>66</v>
      </c>
      <c r="L47" s="12">
        <f ca="1">(Marks!AA47*100)/Marks!$AA$3</f>
        <v>60</v>
      </c>
      <c r="M47" s="13" t="str">
        <f t="shared" ca="1" si="38"/>
        <v>Y</v>
      </c>
      <c r="N47" s="23" t="str">
        <f t="shared" ca="1" si="39"/>
        <v>Y</v>
      </c>
      <c r="O47" s="23" t="str">
        <f t="shared" ca="1" si="40"/>
        <v>Y</v>
      </c>
      <c r="P47" s="23" t="str">
        <f t="shared" ca="1" si="5"/>
        <v>Y</v>
      </c>
      <c r="Q47" s="10" t="str">
        <f t="shared" ref="Q47:S47" ca="1" si="50">IF(M47="Y","Y","N")</f>
        <v>Y</v>
      </c>
      <c r="R47" s="10" t="str">
        <f t="shared" ca="1" si="50"/>
        <v>Y</v>
      </c>
      <c r="S47" s="50" t="str">
        <f t="shared" ca="1" si="50"/>
        <v>Y</v>
      </c>
      <c r="T47" s="50" t="str">
        <f t="shared" ca="1" si="37"/>
        <v>Y</v>
      </c>
    </row>
    <row r="48" spans="1:20">
      <c r="A48" s="20">
        <v>44</v>
      </c>
      <c r="B48" s="41">
        <v>1797625</v>
      </c>
      <c r="C48" s="21" t="s">
        <v>41</v>
      </c>
      <c r="D48" s="21">
        <v>2</v>
      </c>
      <c r="E48" s="21" t="s">
        <v>23</v>
      </c>
      <c r="F48" s="22">
        <v>55</v>
      </c>
      <c r="G48" s="67" t="str">
        <f t="shared" si="0"/>
        <v>P</v>
      </c>
      <c r="H48" s="66"/>
      <c r="I48" s="10">
        <f ca="1">(Marks!X48*100)/Marks!$X$3</f>
        <v>64.242424242424249</v>
      </c>
      <c r="J48" s="10">
        <f ca="1">(Marks!Y48*100)/Marks!$Y$3</f>
        <v>62.857142857142854</v>
      </c>
      <c r="K48" s="10">
        <f ca="1">(Marks!Z48*100)/Marks!$Z$3</f>
        <v>64</v>
      </c>
      <c r="L48" s="12">
        <f ca="1">(Marks!AA48*100)/Marks!$AA$3</f>
        <v>66.666666666666671</v>
      </c>
      <c r="M48" s="13" t="str">
        <f t="shared" ca="1" si="38"/>
        <v>Y</v>
      </c>
      <c r="N48" s="23" t="str">
        <f t="shared" ca="1" si="39"/>
        <v>Y</v>
      </c>
      <c r="O48" s="23" t="str">
        <f t="shared" ca="1" si="40"/>
        <v>Y</v>
      </c>
      <c r="P48" s="23" t="str">
        <f t="shared" ca="1" si="5"/>
        <v>Y</v>
      </c>
      <c r="Q48" s="10" t="str">
        <f t="shared" ref="Q48:S48" ca="1" si="51">IF(M48="Y","Y","N")</f>
        <v>Y</v>
      </c>
      <c r="R48" s="10" t="str">
        <f t="shared" ca="1" si="51"/>
        <v>Y</v>
      </c>
      <c r="S48" s="50" t="str">
        <f t="shared" ca="1" si="51"/>
        <v>Y</v>
      </c>
      <c r="T48" s="50" t="str">
        <f t="shared" ca="1" si="37"/>
        <v>Y</v>
      </c>
    </row>
    <row r="49" spans="1:20">
      <c r="A49" s="20">
        <v>45</v>
      </c>
      <c r="B49" s="41">
        <v>1754681</v>
      </c>
      <c r="C49" s="21" t="s">
        <v>41</v>
      </c>
      <c r="D49" s="21">
        <v>2</v>
      </c>
      <c r="E49" s="21" t="s">
        <v>23</v>
      </c>
      <c r="F49" s="22">
        <v>75</v>
      </c>
      <c r="G49" s="67" t="str">
        <f t="shared" si="0"/>
        <v>P</v>
      </c>
      <c r="H49" s="66"/>
      <c r="I49" s="10">
        <f ca="1">(Marks!X49*100)/Marks!$X$3</f>
        <v>69.090909090909093</v>
      </c>
      <c r="J49" s="10">
        <f ca="1">(Marks!Y49*100)/Marks!$Y$3</f>
        <v>80</v>
      </c>
      <c r="K49" s="10">
        <f ca="1">(Marks!Z49*100)/Marks!$Z$3</f>
        <v>80</v>
      </c>
      <c r="L49" s="12">
        <f ca="1">(Marks!AA49*100)/Marks!$AA$3</f>
        <v>93.333333333333329</v>
      </c>
      <c r="M49" s="13" t="str">
        <f t="shared" ca="1" si="38"/>
        <v>Y</v>
      </c>
      <c r="N49" s="23" t="str">
        <f t="shared" ca="1" si="39"/>
        <v>Y</v>
      </c>
      <c r="O49" s="23" t="str">
        <f t="shared" ca="1" si="40"/>
        <v>Y</v>
      </c>
      <c r="P49" s="23" t="str">
        <f t="shared" ca="1" si="5"/>
        <v>Y</v>
      </c>
      <c r="Q49" s="10" t="str">
        <f t="shared" ref="Q49:S49" ca="1" si="52">IF(M49="Y","Y","N")</f>
        <v>Y</v>
      </c>
      <c r="R49" s="10" t="str">
        <f t="shared" ca="1" si="52"/>
        <v>Y</v>
      </c>
      <c r="S49" s="50" t="str">
        <f t="shared" ca="1" si="52"/>
        <v>Y</v>
      </c>
      <c r="T49" s="50" t="str">
        <f t="shared" ca="1" si="37"/>
        <v>Y</v>
      </c>
    </row>
    <row r="50" spans="1:20">
      <c r="A50" s="20">
        <v>46</v>
      </c>
      <c r="B50" s="41">
        <v>1798883</v>
      </c>
      <c r="C50" s="21" t="s">
        <v>41</v>
      </c>
      <c r="D50" s="21">
        <v>1</v>
      </c>
      <c r="E50" s="21" t="s">
        <v>23</v>
      </c>
      <c r="F50" s="22">
        <v>56.999999999999993</v>
      </c>
      <c r="G50" s="67" t="str">
        <f t="shared" si="0"/>
        <v>P</v>
      </c>
      <c r="H50" s="66"/>
      <c r="I50" s="10">
        <f ca="1">(Marks!X50*100)/Marks!$X$3</f>
        <v>63.636363636363633</v>
      </c>
      <c r="J50" s="10">
        <f ca="1">(Marks!Y50*100)/Marks!$Y$3</f>
        <v>77.142857142857139</v>
      </c>
      <c r="K50" s="10">
        <f ca="1">(Marks!Z50*100)/Marks!$Z$3</f>
        <v>88</v>
      </c>
      <c r="L50" s="12">
        <f ca="1">(Marks!AA50*100)/Marks!$AA$3</f>
        <v>66.666666666666671</v>
      </c>
      <c r="M50" s="13" t="str">
        <f t="shared" ca="1" si="38"/>
        <v>Y</v>
      </c>
      <c r="N50" s="23" t="str">
        <f t="shared" ca="1" si="39"/>
        <v>Y</v>
      </c>
      <c r="O50" s="23" t="str">
        <f t="shared" ca="1" si="40"/>
        <v>Y</v>
      </c>
      <c r="P50" s="23" t="str">
        <f t="shared" ca="1" si="5"/>
        <v>Y</v>
      </c>
      <c r="Q50" s="10" t="str">
        <f t="shared" ref="Q50:S50" ca="1" si="53">IF(M50="Y","Y","N")</f>
        <v>Y</v>
      </c>
      <c r="R50" s="10" t="str">
        <f t="shared" ca="1" si="53"/>
        <v>Y</v>
      </c>
      <c r="S50" s="50" t="str">
        <f t="shared" ca="1" si="53"/>
        <v>Y</v>
      </c>
      <c r="T50" s="50" t="str">
        <f t="shared" ca="1" si="37"/>
        <v>Y</v>
      </c>
    </row>
    <row r="51" spans="1:20">
      <c r="A51" s="20">
        <v>47</v>
      </c>
      <c r="B51" s="43">
        <v>1769463</v>
      </c>
      <c r="C51" s="21" t="s">
        <v>41</v>
      </c>
      <c r="D51" s="26">
        <v>2</v>
      </c>
      <c r="E51" s="26" t="s">
        <v>23</v>
      </c>
      <c r="F51" s="27">
        <v>12</v>
      </c>
      <c r="G51" s="67" t="str">
        <f t="shared" si="0"/>
        <v>F</v>
      </c>
      <c r="H51" s="66"/>
      <c r="I51" s="10">
        <f ca="1">(Marks!X51*100)/Marks!$X$3</f>
        <v>60</v>
      </c>
      <c r="J51" s="10">
        <f ca="1">(Marks!Y51*100)/Marks!$Y$3</f>
        <v>71.428571428571431</v>
      </c>
      <c r="K51" s="10">
        <f ca="1">(Marks!Z51*100)/Marks!$Z$3</f>
        <v>86</v>
      </c>
      <c r="L51" s="12">
        <f ca="1">(Marks!AA51*100)/Marks!$AA$3</f>
        <v>83.333333333333329</v>
      </c>
      <c r="M51" s="13" t="str">
        <f t="shared" ca="1" si="38"/>
        <v>Y</v>
      </c>
      <c r="N51" s="23" t="str">
        <f t="shared" ca="1" si="39"/>
        <v>Y</v>
      </c>
      <c r="O51" s="23" t="str">
        <f t="shared" ca="1" si="40"/>
        <v>Y</v>
      </c>
      <c r="P51" s="23" t="str">
        <f t="shared" ca="1" si="5"/>
        <v>Y</v>
      </c>
      <c r="Q51" s="10" t="str">
        <f t="shared" ref="Q51:S51" ca="1" si="54">IF(M51="Y","Y","N")</f>
        <v>Y</v>
      </c>
      <c r="R51" s="10" t="str">
        <f t="shared" ca="1" si="54"/>
        <v>Y</v>
      </c>
      <c r="S51" s="50" t="str">
        <f t="shared" ca="1" si="54"/>
        <v>Y</v>
      </c>
      <c r="T51" s="50" t="str">
        <f t="shared" ca="1" si="37"/>
        <v>Y</v>
      </c>
    </row>
    <row r="52" spans="1:20">
      <c r="A52" s="20">
        <v>48</v>
      </c>
      <c r="B52" s="43">
        <v>1766156</v>
      </c>
      <c r="C52" s="21" t="s">
        <v>41</v>
      </c>
      <c r="D52" s="26">
        <v>1</v>
      </c>
      <c r="E52" s="26" t="s">
        <v>23</v>
      </c>
      <c r="F52" s="27">
        <v>40</v>
      </c>
      <c r="G52" s="67" t="str">
        <f t="shared" si="0"/>
        <v>P</v>
      </c>
      <c r="H52" s="66"/>
      <c r="I52" s="10">
        <f ca="1">(Marks!X52*100)/Marks!$X$3</f>
        <v>70.303030303030297</v>
      </c>
      <c r="J52" s="10">
        <f ca="1">(Marks!Y52*100)/Marks!$Y$3</f>
        <v>82.857142857142861</v>
      </c>
      <c r="K52" s="10">
        <f ca="1">(Marks!Z52*100)/Marks!$Z$3</f>
        <v>92</v>
      </c>
      <c r="L52" s="12">
        <f ca="1">(Marks!AA52*100)/Marks!$AA$3</f>
        <v>76.666666666666671</v>
      </c>
      <c r="M52" s="13" t="str">
        <f t="shared" ca="1" si="38"/>
        <v>Y</v>
      </c>
      <c r="N52" s="23" t="str">
        <f t="shared" ca="1" si="39"/>
        <v>Y</v>
      </c>
      <c r="O52" s="23" t="str">
        <f t="shared" ca="1" si="40"/>
        <v>Y</v>
      </c>
      <c r="P52" s="23" t="str">
        <f t="shared" ca="1" si="5"/>
        <v>Y</v>
      </c>
      <c r="Q52" s="10" t="str">
        <f t="shared" ref="Q52:S52" ca="1" si="55">IF(M52="Y","Y","N")</f>
        <v>Y</v>
      </c>
      <c r="R52" s="10" t="str">
        <f t="shared" ca="1" si="55"/>
        <v>Y</v>
      </c>
      <c r="S52" s="50" t="str">
        <f t="shared" ca="1" si="55"/>
        <v>Y</v>
      </c>
      <c r="T52" s="50" t="str">
        <f t="shared" ca="1" si="37"/>
        <v>Y</v>
      </c>
    </row>
    <row r="53" spans="1:20">
      <c r="A53" s="20">
        <v>49</v>
      </c>
      <c r="B53" s="43">
        <v>1772947</v>
      </c>
      <c r="C53" s="21" t="s">
        <v>41</v>
      </c>
      <c r="D53" s="26">
        <v>3</v>
      </c>
      <c r="E53" s="26" t="s">
        <v>23</v>
      </c>
      <c r="F53" s="27">
        <v>46</v>
      </c>
      <c r="G53" s="67" t="str">
        <f t="shared" si="0"/>
        <v>P</v>
      </c>
      <c r="H53" s="66"/>
      <c r="I53" s="10">
        <f ca="1">(Marks!X53*100)/Marks!$X$3</f>
        <v>69.090909090909093</v>
      </c>
      <c r="J53" s="10">
        <f ca="1">(Marks!Y53*100)/Marks!$Y$3</f>
        <v>60</v>
      </c>
      <c r="K53" s="10">
        <f ca="1">(Marks!Z53*100)/Marks!$Z$3</f>
        <v>68</v>
      </c>
      <c r="L53" s="12">
        <f ca="1">(Marks!AA53*100)/Marks!$AA$3</f>
        <v>96.666666666666671</v>
      </c>
      <c r="M53" s="13" t="str">
        <f t="shared" ca="1" si="38"/>
        <v>Y</v>
      </c>
      <c r="N53" s="23" t="str">
        <f t="shared" ca="1" si="39"/>
        <v>Y</v>
      </c>
      <c r="O53" s="23" t="str">
        <f t="shared" ca="1" si="40"/>
        <v>Y</v>
      </c>
      <c r="P53" s="23" t="str">
        <f t="shared" ca="1" si="5"/>
        <v>Y</v>
      </c>
      <c r="Q53" s="10" t="str">
        <f t="shared" ref="Q53:T68" ca="1" si="56">IF(M53="Y","Y","N")</f>
        <v>Y</v>
      </c>
      <c r="R53" s="10" t="str">
        <f t="shared" ca="1" si="56"/>
        <v>Y</v>
      </c>
      <c r="S53" s="50" t="str">
        <f t="shared" ca="1" si="56"/>
        <v>Y</v>
      </c>
      <c r="T53" s="50" t="str">
        <f t="shared" ca="1" si="56"/>
        <v>Y</v>
      </c>
    </row>
    <row r="54" spans="1:20">
      <c r="A54" s="20">
        <v>50</v>
      </c>
      <c r="B54" s="43">
        <v>1731817</v>
      </c>
      <c r="C54" s="21" t="s">
        <v>41</v>
      </c>
      <c r="D54" s="26">
        <v>2</v>
      </c>
      <c r="E54" s="26" t="s">
        <v>23</v>
      </c>
      <c r="F54" s="27">
        <v>85</v>
      </c>
      <c r="G54" s="67" t="str">
        <f t="shared" si="0"/>
        <v>P</v>
      </c>
      <c r="H54" s="66"/>
      <c r="I54" s="10">
        <f ca="1">(Marks!X54*100)/Marks!$X$3</f>
        <v>70.303030303030297</v>
      </c>
      <c r="J54" s="10">
        <f ca="1">(Marks!Y54*100)/Marks!$Y$3</f>
        <v>54.285714285714285</v>
      </c>
      <c r="K54" s="10">
        <f ca="1">(Marks!Z54*100)/Marks!$Z$3</f>
        <v>84</v>
      </c>
      <c r="L54" s="12">
        <f ca="1">(Marks!AA54*100)/Marks!$AA$3</f>
        <v>83.333333333333329</v>
      </c>
      <c r="M54" s="13" t="str">
        <f t="shared" ca="1" si="38"/>
        <v>Y</v>
      </c>
      <c r="N54" s="23" t="str">
        <f t="shared" ca="1" si="39"/>
        <v>Y</v>
      </c>
      <c r="O54" s="23" t="str">
        <f t="shared" ca="1" si="40"/>
        <v>Y</v>
      </c>
      <c r="P54" s="23" t="str">
        <f t="shared" ca="1" si="5"/>
        <v>Y</v>
      </c>
      <c r="Q54" s="10" t="str">
        <f t="shared" ref="Q54:S54" ca="1" si="57">IF(M54="Y","Y","N")</f>
        <v>Y</v>
      </c>
      <c r="R54" s="10" t="str">
        <f t="shared" ca="1" si="57"/>
        <v>Y</v>
      </c>
      <c r="S54" s="50" t="str">
        <f t="shared" ca="1" si="57"/>
        <v>Y</v>
      </c>
      <c r="T54" s="50" t="str">
        <f t="shared" ca="1" si="56"/>
        <v>Y</v>
      </c>
    </row>
    <row r="55" spans="1:20">
      <c r="A55" s="20">
        <v>51</v>
      </c>
      <c r="B55" s="43">
        <v>1752538</v>
      </c>
      <c r="C55" s="21" t="s">
        <v>41</v>
      </c>
      <c r="D55" s="26">
        <v>3</v>
      </c>
      <c r="E55" s="26" t="s">
        <v>23</v>
      </c>
      <c r="F55" s="27">
        <v>40</v>
      </c>
      <c r="G55" s="67" t="str">
        <f t="shared" si="0"/>
        <v>P</v>
      </c>
      <c r="H55" s="66"/>
      <c r="I55" s="10">
        <f ca="1">(Marks!X55*100)/Marks!$X$3</f>
        <v>59.393939393939391</v>
      </c>
      <c r="J55" s="10">
        <f ca="1">(Marks!Y55*100)/Marks!$Y$3</f>
        <v>48.571428571428569</v>
      </c>
      <c r="K55" s="10">
        <f ca="1">(Marks!Z55*100)/Marks!$Z$3</f>
        <v>64</v>
      </c>
      <c r="L55" s="12">
        <f ca="1">(Marks!AA55*100)/Marks!$AA$3</f>
        <v>66.666666666666671</v>
      </c>
      <c r="M55" s="13" t="str">
        <f t="shared" ca="1" si="38"/>
        <v>Y</v>
      </c>
      <c r="N55" s="23" t="str">
        <f t="shared" ca="1" si="39"/>
        <v>Y</v>
      </c>
      <c r="O55" s="23" t="str">
        <f t="shared" ca="1" si="40"/>
        <v>Y</v>
      </c>
      <c r="P55" s="23" t="str">
        <f t="shared" ca="1" si="5"/>
        <v>Y</v>
      </c>
      <c r="Q55" s="10" t="str">
        <f t="shared" ref="Q55:S55" ca="1" si="58">IF(M55="Y","Y","N")</f>
        <v>Y</v>
      </c>
      <c r="R55" s="10" t="str">
        <f t="shared" ca="1" si="58"/>
        <v>Y</v>
      </c>
      <c r="S55" s="50" t="str">
        <f t="shared" ca="1" si="58"/>
        <v>Y</v>
      </c>
      <c r="T55" s="50" t="str">
        <f t="shared" ca="1" si="56"/>
        <v>Y</v>
      </c>
    </row>
    <row r="56" spans="1:20">
      <c r="A56" s="20">
        <v>52</v>
      </c>
      <c r="B56" s="43">
        <v>1731852</v>
      </c>
      <c r="C56" s="21" t="s">
        <v>41</v>
      </c>
      <c r="D56" s="26">
        <v>3</v>
      </c>
      <c r="E56" s="26" t="s">
        <v>23</v>
      </c>
      <c r="F56" s="27">
        <v>40</v>
      </c>
      <c r="G56" s="67" t="str">
        <f t="shared" si="0"/>
        <v>P</v>
      </c>
      <c r="H56" s="66"/>
      <c r="I56" s="10">
        <f ca="1">(Marks!X56*100)/Marks!$X$3</f>
        <v>73.333333333333329</v>
      </c>
      <c r="J56" s="10">
        <f ca="1">(Marks!Y56*100)/Marks!$Y$3</f>
        <v>68.571428571428569</v>
      </c>
      <c r="K56" s="10">
        <f ca="1">(Marks!Z56*100)/Marks!$Z$3</f>
        <v>60</v>
      </c>
      <c r="L56" s="12">
        <f ca="1">(Marks!AA56*100)/Marks!$AA$3</f>
        <v>73.333333333333329</v>
      </c>
      <c r="M56" s="13" t="str">
        <f t="shared" ca="1" si="38"/>
        <v>Y</v>
      </c>
      <c r="N56" s="23" t="str">
        <f t="shared" ca="1" si="39"/>
        <v>Y</v>
      </c>
      <c r="O56" s="23" t="str">
        <f t="shared" ca="1" si="40"/>
        <v>Y</v>
      </c>
      <c r="P56" s="23" t="str">
        <f t="shared" ca="1" si="5"/>
        <v>Y</v>
      </c>
      <c r="Q56" s="10" t="str">
        <f t="shared" ref="Q56:S56" ca="1" si="59">IF(M56="Y","Y","N")</f>
        <v>Y</v>
      </c>
      <c r="R56" s="10" t="str">
        <f t="shared" ca="1" si="59"/>
        <v>Y</v>
      </c>
      <c r="S56" s="50" t="str">
        <f t="shared" ca="1" si="59"/>
        <v>Y</v>
      </c>
      <c r="T56" s="50" t="str">
        <f t="shared" ca="1" si="56"/>
        <v>Y</v>
      </c>
    </row>
    <row r="57" spans="1:20">
      <c r="A57" s="20">
        <v>53</v>
      </c>
      <c r="B57" s="43">
        <v>1766176</v>
      </c>
      <c r="C57" s="21" t="s">
        <v>41</v>
      </c>
      <c r="D57" s="26">
        <v>3</v>
      </c>
      <c r="E57" s="26" t="s">
        <v>23</v>
      </c>
      <c r="F57" s="27">
        <v>47</v>
      </c>
      <c r="G57" s="67" t="str">
        <f t="shared" si="0"/>
        <v>P</v>
      </c>
      <c r="H57" s="66"/>
      <c r="I57" s="10">
        <f ca="1">(Marks!X57*100)/Marks!$X$3</f>
        <v>66.060606060606062</v>
      </c>
      <c r="J57" s="10">
        <f ca="1">(Marks!Y57*100)/Marks!$Y$3</f>
        <v>71.428571428571431</v>
      </c>
      <c r="K57" s="10">
        <f ca="1">(Marks!Z57*100)/Marks!$Z$3</f>
        <v>60</v>
      </c>
      <c r="L57" s="12">
        <f ca="1">(Marks!AA57*100)/Marks!$AA$3</f>
        <v>93.333333333333329</v>
      </c>
      <c r="M57" s="13" t="str">
        <f t="shared" ca="1" si="38"/>
        <v>Y</v>
      </c>
      <c r="N57" s="23" t="str">
        <f t="shared" ca="1" si="39"/>
        <v>Y</v>
      </c>
      <c r="O57" s="23" t="str">
        <f t="shared" ca="1" si="40"/>
        <v>Y</v>
      </c>
      <c r="P57" s="23" t="str">
        <f t="shared" ca="1" si="5"/>
        <v>Y</v>
      </c>
      <c r="Q57" s="10" t="str">
        <f t="shared" ref="Q57:S57" ca="1" si="60">IF(M57="Y","Y","N")</f>
        <v>Y</v>
      </c>
      <c r="R57" s="10" t="str">
        <f t="shared" ca="1" si="60"/>
        <v>Y</v>
      </c>
      <c r="S57" s="50" t="str">
        <f t="shared" ca="1" si="60"/>
        <v>Y</v>
      </c>
      <c r="T57" s="50" t="str">
        <f t="shared" ca="1" si="56"/>
        <v>Y</v>
      </c>
    </row>
    <row r="58" spans="1:20">
      <c r="A58" s="20">
        <v>54</v>
      </c>
      <c r="B58" s="43">
        <v>1715578</v>
      </c>
      <c r="C58" s="21" t="s">
        <v>41</v>
      </c>
      <c r="D58" s="26">
        <v>1</v>
      </c>
      <c r="E58" s="26" t="s">
        <v>23</v>
      </c>
      <c r="F58" s="27">
        <v>74.999999999999986</v>
      </c>
      <c r="G58" s="67" t="str">
        <f t="shared" si="0"/>
        <v>P</v>
      </c>
      <c r="H58" s="66"/>
      <c r="I58" s="10">
        <f ca="1">(Marks!X58*100)/Marks!$X$3</f>
        <v>63.636363636363633</v>
      </c>
      <c r="J58" s="10">
        <f ca="1">(Marks!Y58*100)/Marks!$Y$3</f>
        <v>77.142857142857139</v>
      </c>
      <c r="K58" s="10">
        <f ca="1">(Marks!Z58*100)/Marks!$Z$3</f>
        <v>64</v>
      </c>
      <c r="L58" s="12">
        <f ca="1">(Marks!AA58*100)/Marks!$AA$3</f>
        <v>76.666666666666671</v>
      </c>
      <c r="M58" s="13" t="str">
        <f t="shared" ca="1" si="38"/>
        <v>Y</v>
      </c>
      <c r="N58" s="23" t="str">
        <f t="shared" ca="1" si="39"/>
        <v>Y</v>
      </c>
      <c r="O58" s="23" t="str">
        <f t="shared" ca="1" si="40"/>
        <v>Y</v>
      </c>
      <c r="P58" s="23" t="str">
        <f t="shared" ca="1" si="5"/>
        <v>Y</v>
      </c>
      <c r="Q58" s="10" t="str">
        <f t="shared" ref="Q58:S58" ca="1" si="61">IF(M58="Y","Y","N")</f>
        <v>Y</v>
      </c>
      <c r="R58" s="10" t="str">
        <f t="shared" ca="1" si="61"/>
        <v>Y</v>
      </c>
      <c r="S58" s="50" t="str">
        <f t="shared" ca="1" si="61"/>
        <v>Y</v>
      </c>
      <c r="T58" s="50" t="str">
        <f t="shared" ca="1" si="56"/>
        <v>Y</v>
      </c>
    </row>
    <row r="59" spans="1:20">
      <c r="A59" s="20">
        <v>55</v>
      </c>
      <c r="B59" s="43">
        <v>1745484</v>
      </c>
      <c r="C59" s="21" t="s">
        <v>41</v>
      </c>
      <c r="D59" s="26">
        <v>1</v>
      </c>
      <c r="E59" s="26" t="s">
        <v>23</v>
      </c>
      <c r="F59" s="27">
        <v>12</v>
      </c>
      <c r="G59" s="67" t="str">
        <f t="shared" si="0"/>
        <v>F</v>
      </c>
      <c r="H59" s="66"/>
      <c r="I59" s="10">
        <f ca="1">(Marks!X59*100)/Marks!$X$3</f>
        <v>72.121212121212125</v>
      </c>
      <c r="J59" s="10">
        <f ca="1">(Marks!Y59*100)/Marks!$Y$3</f>
        <v>65.714285714285708</v>
      </c>
      <c r="K59" s="10">
        <f ca="1">(Marks!Z59*100)/Marks!$Z$3</f>
        <v>74</v>
      </c>
      <c r="L59" s="12">
        <f ca="1">(Marks!AA59*100)/Marks!$AA$3</f>
        <v>96.666666666666671</v>
      </c>
      <c r="M59" s="13" t="str">
        <f t="shared" ca="1" si="38"/>
        <v>Y</v>
      </c>
      <c r="N59" s="23" t="str">
        <f t="shared" ca="1" si="39"/>
        <v>Y</v>
      </c>
      <c r="O59" s="23" t="str">
        <f t="shared" ca="1" si="40"/>
        <v>Y</v>
      </c>
      <c r="P59" s="23" t="str">
        <f t="shared" ca="1" si="5"/>
        <v>Y</v>
      </c>
      <c r="Q59" s="10" t="str">
        <f t="shared" ref="Q59:S59" ca="1" si="62">IF(M59="Y","Y","N")</f>
        <v>Y</v>
      </c>
      <c r="R59" s="10" t="str">
        <f t="shared" ca="1" si="62"/>
        <v>Y</v>
      </c>
      <c r="S59" s="50" t="str">
        <f t="shared" ca="1" si="62"/>
        <v>Y</v>
      </c>
      <c r="T59" s="50" t="str">
        <f t="shared" ca="1" si="56"/>
        <v>Y</v>
      </c>
    </row>
    <row r="60" spans="1:20">
      <c r="A60" s="20">
        <v>56</v>
      </c>
      <c r="B60" s="43">
        <v>1791753</v>
      </c>
      <c r="C60" s="21" t="s">
        <v>41</v>
      </c>
      <c r="D60" s="26">
        <v>2</v>
      </c>
      <c r="E60" s="26" t="s">
        <v>23</v>
      </c>
      <c r="F60" s="27">
        <v>87.000000000000014</v>
      </c>
      <c r="G60" s="67" t="str">
        <f t="shared" si="0"/>
        <v>P</v>
      </c>
      <c r="H60" s="66"/>
      <c r="I60" s="10">
        <f ca="1">(Marks!X60*100)/Marks!$X$3</f>
        <v>67.272727272727266</v>
      </c>
      <c r="J60" s="10">
        <f ca="1">(Marks!Y60*100)/Marks!$Y$3</f>
        <v>80</v>
      </c>
      <c r="K60" s="10">
        <f ca="1">(Marks!Z60*100)/Marks!$Z$3</f>
        <v>86</v>
      </c>
      <c r="L60" s="12">
        <f ca="1">(Marks!AA60*100)/Marks!$AA$3</f>
        <v>96.666666666666671</v>
      </c>
      <c r="M60" s="13" t="str">
        <f t="shared" ca="1" si="38"/>
        <v>Y</v>
      </c>
      <c r="N60" s="23" t="str">
        <f t="shared" ca="1" si="39"/>
        <v>Y</v>
      </c>
      <c r="O60" s="23" t="str">
        <f t="shared" ca="1" si="40"/>
        <v>Y</v>
      </c>
      <c r="P60" s="23" t="str">
        <f t="shared" ca="1" si="5"/>
        <v>Y</v>
      </c>
      <c r="Q60" s="10" t="str">
        <f t="shared" ref="Q60:S60" ca="1" si="63">IF(M60="Y","Y","N")</f>
        <v>Y</v>
      </c>
      <c r="R60" s="10" t="str">
        <f t="shared" ca="1" si="63"/>
        <v>Y</v>
      </c>
      <c r="S60" s="50" t="str">
        <f t="shared" ca="1" si="63"/>
        <v>Y</v>
      </c>
      <c r="T60" s="50" t="str">
        <f t="shared" ca="1" si="56"/>
        <v>Y</v>
      </c>
    </row>
    <row r="61" spans="1:20">
      <c r="A61" s="20">
        <v>57</v>
      </c>
      <c r="B61" s="43">
        <v>1742892</v>
      </c>
      <c r="C61" s="21" t="s">
        <v>41</v>
      </c>
      <c r="D61" s="26">
        <v>3</v>
      </c>
      <c r="E61" s="26" t="s">
        <v>23</v>
      </c>
      <c r="F61" s="27">
        <v>40</v>
      </c>
      <c r="G61" s="67" t="str">
        <f t="shared" si="0"/>
        <v>P</v>
      </c>
      <c r="H61" s="66"/>
      <c r="I61" s="10">
        <f ca="1">(Marks!X61*100)/Marks!$X$3</f>
        <v>67.272727272727266</v>
      </c>
      <c r="J61" s="10">
        <f ca="1">(Marks!Y61*100)/Marks!$Y$3</f>
        <v>85.714285714285708</v>
      </c>
      <c r="K61" s="10">
        <f ca="1">(Marks!Z61*100)/Marks!$Z$3</f>
        <v>78</v>
      </c>
      <c r="L61" s="12">
        <f ca="1">(Marks!AA61*100)/Marks!$AA$3</f>
        <v>70</v>
      </c>
      <c r="M61" s="13" t="str">
        <f t="shared" ca="1" si="38"/>
        <v>Y</v>
      </c>
      <c r="N61" s="23" t="str">
        <f t="shared" ca="1" si="39"/>
        <v>Y</v>
      </c>
      <c r="O61" s="23" t="str">
        <f t="shared" ca="1" si="40"/>
        <v>Y</v>
      </c>
      <c r="P61" s="23" t="str">
        <f t="shared" ca="1" si="5"/>
        <v>Y</v>
      </c>
      <c r="Q61" s="10" t="str">
        <f t="shared" ref="Q61:S61" ca="1" si="64">IF(M61="Y","Y","N")</f>
        <v>Y</v>
      </c>
      <c r="R61" s="10" t="str">
        <f t="shared" ca="1" si="64"/>
        <v>Y</v>
      </c>
      <c r="S61" s="50" t="str">
        <f t="shared" ca="1" si="64"/>
        <v>Y</v>
      </c>
      <c r="T61" s="50" t="str">
        <f t="shared" ca="1" si="56"/>
        <v>Y</v>
      </c>
    </row>
    <row r="62" spans="1:20">
      <c r="A62" s="20">
        <v>58</v>
      </c>
      <c r="B62" s="43">
        <v>1788337</v>
      </c>
      <c r="C62" s="21" t="s">
        <v>41</v>
      </c>
      <c r="D62" s="26">
        <v>1</v>
      </c>
      <c r="E62" s="26" t="s">
        <v>23</v>
      </c>
      <c r="F62" s="27">
        <v>75</v>
      </c>
      <c r="G62" s="67" t="str">
        <f t="shared" si="0"/>
        <v>P</v>
      </c>
      <c r="H62" s="66"/>
      <c r="I62" s="10">
        <f ca="1">(Marks!X62*100)/Marks!$X$3</f>
        <v>68.484848484848484</v>
      </c>
      <c r="J62" s="10">
        <f ca="1">(Marks!Y62*100)/Marks!$Y$3</f>
        <v>77.142857142857139</v>
      </c>
      <c r="K62" s="10">
        <f ca="1">(Marks!Z62*100)/Marks!$Z$3</f>
        <v>100</v>
      </c>
      <c r="L62" s="12">
        <f ca="1">(Marks!AA62*100)/Marks!$AA$3</f>
        <v>90</v>
      </c>
      <c r="M62" s="13" t="str">
        <f t="shared" ca="1" si="38"/>
        <v>Y</v>
      </c>
      <c r="N62" s="23" t="str">
        <f t="shared" ca="1" si="39"/>
        <v>Y</v>
      </c>
      <c r="O62" s="23" t="str">
        <f t="shared" ca="1" si="40"/>
        <v>Y</v>
      </c>
      <c r="P62" s="23" t="str">
        <f t="shared" ca="1" si="5"/>
        <v>Y</v>
      </c>
      <c r="Q62" s="10" t="str">
        <f t="shared" ref="Q62:S62" ca="1" si="65">IF(M62="Y","Y","N")</f>
        <v>Y</v>
      </c>
      <c r="R62" s="10" t="str">
        <f t="shared" ca="1" si="65"/>
        <v>Y</v>
      </c>
      <c r="S62" s="50" t="str">
        <f t="shared" ca="1" si="65"/>
        <v>Y</v>
      </c>
      <c r="T62" s="50" t="str">
        <f t="shared" ca="1" si="56"/>
        <v>Y</v>
      </c>
    </row>
    <row r="63" spans="1:20">
      <c r="A63" s="20">
        <v>59</v>
      </c>
      <c r="B63" s="43">
        <v>1736425</v>
      </c>
      <c r="C63" s="21" t="s">
        <v>41</v>
      </c>
      <c r="D63" s="26">
        <v>3</v>
      </c>
      <c r="E63" s="26" t="s">
        <v>23</v>
      </c>
      <c r="F63" s="27">
        <v>65</v>
      </c>
      <c r="G63" s="67" t="str">
        <f t="shared" si="0"/>
        <v>P</v>
      </c>
      <c r="H63" s="66"/>
      <c r="I63" s="10">
        <f ca="1">(Marks!X63*100)/Marks!$X$3</f>
        <v>61.212121212121211</v>
      </c>
      <c r="J63" s="10">
        <f ca="1">(Marks!Y63*100)/Marks!$Y$3</f>
        <v>77.142857142857139</v>
      </c>
      <c r="K63" s="10">
        <f ca="1">(Marks!Z63*100)/Marks!$Z$3</f>
        <v>56</v>
      </c>
      <c r="L63" s="12">
        <f ca="1">(Marks!AA63*100)/Marks!$AA$3</f>
        <v>60</v>
      </c>
      <c r="M63" s="13" t="str">
        <f t="shared" ca="1" si="38"/>
        <v>Y</v>
      </c>
      <c r="N63" s="23" t="str">
        <f t="shared" ca="1" si="39"/>
        <v>Y</v>
      </c>
      <c r="O63" s="23" t="str">
        <f t="shared" ca="1" si="40"/>
        <v>Y</v>
      </c>
      <c r="P63" s="23" t="str">
        <f t="shared" ca="1" si="5"/>
        <v>Y</v>
      </c>
      <c r="Q63" s="10" t="str">
        <f t="shared" ref="Q63:S63" ca="1" si="66">IF(M63="Y","Y","N")</f>
        <v>Y</v>
      </c>
      <c r="R63" s="10" t="str">
        <f t="shared" ca="1" si="66"/>
        <v>Y</v>
      </c>
      <c r="S63" s="50" t="str">
        <f t="shared" ca="1" si="66"/>
        <v>Y</v>
      </c>
      <c r="T63" s="50" t="str">
        <f t="shared" ca="1" si="56"/>
        <v>Y</v>
      </c>
    </row>
    <row r="64" spans="1:20">
      <c r="A64" s="20">
        <v>60</v>
      </c>
      <c r="B64" s="43">
        <v>1728439</v>
      </c>
      <c r="C64" s="21" t="s">
        <v>41</v>
      </c>
      <c r="D64" s="26">
        <v>1</v>
      </c>
      <c r="E64" s="26" t="s">
        <v>23</v>
      </c>
      <c r="F64" s="27">
        <v>66</v>
      </c>
      <c r="G64" s="67" t="str">
        <f t="shared" si="0"/>
        <v>P</v>
      </c>
      <c r="H64" s="66"/>
      <c r="I64" s="10">
        <f ca="1">(Marks!X64*100)/Marks!$X$3</f>
        <v>62.424242424242422</v>
      </c>
      <c r="J64" s="10">
        <f ca="1">(Marks!Y64*100)/Marks!$Y$3</f>
        <v>54.285714285714285</v>
      </c>
      <c r="K64" s="10">
        <f ca="1">(Marks!Z64*100)/Marks!$Z$3</f>
        <v>70</v>
      </c>
      <c r="L64" s="12">
        <f ca="1">(Marks!AA64*100)/Marks!$AA$3</f>
        <v>96.666666666666671</v>
      </c>
      <c r="M64" s="13" t="str">
        <f t="shared" ca="1" si="38"/>
        <v>Y</v>
      </c>
      <c r="N64" s="23" t="str">
        <f t="shared" ca="1" si="39"/>
        <v>Y</v>
      </c>
      <c r="O64" s="23" t="str">
        <f t="shared" ca="1" si="40"/>
        <v>Y</v>
      </c>
      <c r="P64" s="23" t="str">
        <f t="shared" ca="1" si="5"/>
        <v>Y</v>
      </c>
      <c r="Q64" s="10" t="str">
        <f t="shared" ref="Q64:S64" ca="1" si="67">IF(M64="Y","Y","N")</f>
        <v>Y</v>
      </c>
      <c r="R64" s="10" t="str">
        <f t="shared" ca="1" si="67"/>
        <v>Y</v>
      </c>
      <c r="S64" s="50" t="str">
        <f t="shared" ca="1" si="67"/>
        <v>Y</v>
      </c>
      <c r="T64" s="50" t="str">
        <f t="shared" ca="1" si="56"/>
        <v>Y</v>
      </c>
    </row>
    <row r="65" spans="1:20">
      <c r="A65" s="20">
        <v>61</v>
      </c>
      <c r="B65" s="43">
        <v>1712983</v>
      </c>
      <c r="C65" s="21" t="s">
        <v>41</v>
      </c>
      <c r="D65" s="26">
        <v>2</v>
      </c>
      <c r="E65" s="26" t="s">
        <v>23</v>
      </c>
      <c r="F65" s="27">
        <v>75.000000000000014</v>
      </c>
      <c r="G65" s="67" t="str">
        <f t="shared" si="0"/>
        <v>P</v>
      </c>
      <c r="H65" s="66"/>
      <c r="I65" s="10">
        <f ca="1">(Marks!X65*100)/Marks!$X$3</f>
        <v>70.303030303030297</v>
      </c>
      <c r="J65" s="10">
        <f ca="1">(Marks!Y65*100)/Marks!$Y$3</f>
        <v>54.285714285714285</v>
      </c>
      <c r="K65" s="10">
        <f ca="1">(Marks!Z65*100)/Marks!$Z$3</f>
        <v>56</v>
      </c>
      <c r="L65" s="12">
        <f ca="1">(Marks!AA65*100)/Marks!$AA$3</f>
        <v>96.666666666666671</v>
      </c>
      <c r="M65" s="13" t="str">
        <f t="shared" ca="1" si="38"/>
        <v>Y</v>
      </c>
      <c r="N65" s="23" t="str">
        <f t="shared" ca="1" si="39"/>
        <v>Y</v>
      </c>
      <c r="O65" s="23" t="str">
        <f t="shared" ca="1" si="40"/>
        <v>Y</v>
      </c>
      <c r="P65" s="23" t="str">
        <f t="shared" ca="1" si="5"/>
        <v>Y</v>
      </c>
      <c r="Q65" s="10" t="str">
        <f t="shared" ref="Q65:S65" ca="1" si="68">IF(M65="Y","Y","N")</f>
        <v>Y</v>
      </c>
      <c r="R65" s="10" t="str">
        <f t="shared" ca="1" si="68"/>
        <v>Y</v>
      </c>
      <c r="S65" s="50" t="str">
        <f t="shared" ca="1" si="68"/>
        <v>Y</v>
      </c>
      <c r="T65" s="50" t="str">
        <f t="shared" ca="1" si="56"/>
        <v>Y</v>
      </c>
    </row>
    <row r="66" spans="1:20">
      <c r="A66" s="20">
        <v>62</v>
      </c>
      <c r="B66" s="43">
        <v>1718437</v>
      </c>
      <c r="C66" s="21" t="s">
        <v>41</v>
      </c>
      <c r="D66" s="26">
        <v>3</v>
      </c>
      <c r="E66" s="26" t="s">
        <v>23</v>
      </c>
      <c r="F66" s="27">
        <v>71</v>
      </c>
      <c r="G66" s="67" t="str">
        <f t="shared" si="0"/>
        <v>P</v>
      </c>
      <c r="H66" s="66"/>
      <c r="I66" s="10">
        <f ca="1">(Marks!X66*100)/Marks!$X$3</f>
        <v>67.272727272727266</v>
      </c>
      <c r="J66" s="10">
        <f ca="1">(Marks!Y66*100)/Marks!$Y$3</f>
        <v>60</v>
      </c>
      <c r="K66" s="10">
        <f ca="1">(Marks!Z66*100)/Marks!$Z$3</f>
        <v>58</v>
      </c>
      <c r="L66" s="12">
        <f ca="1">(Marks!AA66*100)/Marks!$AA$3</f>
        <v>66.666666666666671</v>
      </c>
      <c r="M66" s="13" t="str">
        <f t="shared" ca="1" si="38"/>
        <v>Y</v>
      </c>
      <c r="N66" s="23" t="str">
        <f t="shared" ca="1" si="39"/>
        <v>Y</v>
      </c>
      <c r="O66" s="23" t="str">
        <f t="shared" ca="1" si="40"/>
        <v>Y</v>
      </c>
      <c r="P66" s="23" t="str">
        <f t="shared" ca="1" si="5"/>
        <v>Y</v>
      </c>
      <c r="Q66" s="10" t="str">
        <f t="shared" ref="Q66:S66" ca="1" si="69">IF(M66="Y","Y","N")</f>
        <v>Y</v>
      </c>
      <c r="R66" s="10" t="str">
        <f t="shared" ca="1" si="69"/>
        <v>Y</v>
      </c>
      <c r="S66" s="50" t="str">
        <f t="shared" ca="1" si="69"/>
        <v>Y</v>
      </c>
      <c r="T66" s="50" t="str">
        <f t="shared" ca="1" si="56"/>
        <v>Y</v>
      </c>
    </row>
    <row r="67" spans="1:20">
      <c r="A67" s="20">
        <v>63</v>
      </c>
      <c r="B67" s="43">
        <v>1784847</v>
      </c>
      <c r="C67" s="21" t="s">
        <v>41</v>
      </c>
      <c r="D67" s="26">
        <v>2</v>
      </c>
      <c r="E67" s="26" t="s">
        <v>23</v>
      </c>
      <c r="F67" s="27">
        <v>91</v>
      </c>
      <c r="G67" s="67" t="str">
        <f t="shared" si="0"/>
        <v>P</v>
      </c>
      <c r="H67" s="66"/>
      <c r="I67" s="10">
        <f ca="1">(Marks!X67*100)/Marks!$X$3</f>
        <v>80.606060606060609</v>
      </c>
      <c r="J67" s="10">
        <f ca="1">(Marks!Y67*100)/Marks!$Y$3</f>
        <v>74.285714285714292</v>
      </c>
      <c r="K67" s="10">
        <f ca="1">(Marks!Z67*100)/Marks!$Z$3</f>
        <v>78</v>
      </c>
      <c r="L67" s="12">
        <f ca="1">(Marks!AA67*100)/Marks!$AA$3</f>
        <v>100</v>
      </c>
      <c r="M67" s="13" t="str">
        <f t="shared" ca="1" si="38"/>
        <v>Y</v>
      </c>
      <c r="N67" s="23" t="str">
        <f t="shared" ca="1" si="39"/>
        <v>Y</v>
      </c>
      <c r="O67" s="23" t="str">
        <f t="shared" ca="1" si="40"/>
        <v>Y</v>
      </c>
      <c r="P67" s="23" t="str">
        <f t="shared" ca="1" si="5"/>
        <v>Y</v>
      </c>
      <c r="Q67" s="10" t="str">
        <f t="shared" ref="Q67:S67" ca="1" si="70">IF(M67="Y","Y","N")</f>
        <v>Y</v>
      </c>
      <c r="R67" s="10" t="str">
        <f t="shared" ca="1" si="70"/>
        <v>Y</v>
      </c>
      <c r="S67" s="50" t="str">
        <f t="shared" ca="1" si="70"/>
        <v>Y</v>
      </c>
      <c r="T67" s="50" t="str">
        <f t="shared" ca="1" si="56"/>
        <v>Y</v>
      </c>
    </row>
    <row r="68" spans="1:20">
      <c r="A68" s="20">
        <v>64</v>
      </c>
      <c r="B68" s="43">
        <v>1737824</v>
      </c>
      <c r="C68" s="21" t="s">
        <v>41</v>
      </c>
      <c r="D68" s="26">
        <v>3</v>
      </c>
      <c r="E68" s="26" t="s">
        <v>23</v>
      </c>
      <c r="F68" s="27">
        <v>61.999999999999993</v>
      </c>
      <c r="G68" s="67" t="str">
        <f t="shared" si="0"/>
        <v>P</v>
      </c>
      <c r="H68" s="66"/>
      <c r="I68" s="10">
        <f ca="1">(Marks!X68*100)/Marks!$X$3</f>
        <v>65.454545454545453</v>
      </c>
      <c r="J68" s="10">
        <f ca="1">(Marks!Y68*100)/Marks!$Y$3</f>
        <v>80</v>
      </c>
      <c r="K68" s="10">
        <f ca="1">(Marks!Z68*100)/Marks!$Z$3</f>
        <v>70</v>
      </c>
      <c r="L68" s="12">
        <f ca="1">(Marks!AA68*100)/Marks!$AA$3</f>
        <v>96.666666666666671</v>
      </c>
      <c r="M68" s="13" t="str">
        <f t="shared" ca="1" si="38"/>
        <v>Y</v>
      </c>
      <c r="N68" s="23" t="str">
        <f t="shared" ca="1" si="39"/>
        <v>Y</v>
      </c>
      <c r="O68" s="23" t="str">
        <f t="shared" ca="1" si="40"/>
        <v>Y</v>
      </c>
      <c r="P68" s="23" t="str">
        <f t="shared" ca="1" si="5"/>
        <v>Y</v>
      </c>
      <c r="Q68" s="10" t="str">
        <f t="shared" ref="Q68:S68" ca="1" si="71">IF(M68="Y","Y","N")</f>
        <v>Y</v>
      </c>
      <c r="R68" s="10" t="str">
        <f t="shared" ca="1" si="71"/>
        <v>Y</v>
      </c>
      <c r="S68" s="50" t="str">
        <f t="shared" ca="1" si="71"/>
        <v>Y</v>
      </c>
      <c r="T68" s="50" t="str">
        <f t="shared" ca="1" si="56"/>
        <v>Y</v>
      </c>
    </row>
    <row r="69" spans="1:20">
      <c r="A69" s="20">
        <v>65</v>
      </c>
      <c r="B69" s="43">
        <v>1797789</v>
      </c>
      <c r="C69" s="21" t="s">
        <v>41</v>
      </c>
      <c r="D69" s="26">
        <v>3</v>
      </c>
      <c r="E69" s="26" t="s">
        <v>23</v>
      </c>
      <c r="F69" s="27">
        <v>40</v>
      </c>
      <c r="G69" s="67" t="str">
        <f t="shared" si="0"/>
        <v>P</v>
      </c>
      <c r="H69" s="66"/>
      <c r="I69" s="10">
        <f ca="1">(Marks!X69*100)/Marks!$X$3</f>
        <v>75.757575757575751</v>
      </c>
      <c r="J69" s="10">
        <f ca="1">(Marks!Y69*100)/Marks!$Y$3</f>
        <v>71.428571428571431</v>
      </c>
      <c r="K69" s="10">
        <f ca="1">(Marks!Z69*100)/Marks!$Z$3</f>
        <v>78</v>
      </c>
      <c r="L69" s="12">
        <f ca="1">(Marks!AA69*100)/Marks!$AA$3</f>
        <v>63.333333333333336</v>
      </c>
      <c r="M69" s="13" t="str">
        <f t="shared" ca="1" si="38"/>
        <v>Y</v>
      </c>
      <c r="N69" s="23" t="str">
        <f t="shared" ca="1" si="39"/>
        <v>Y</v>
      </c>
      <c r="O69" s="23" t="str">
        <f t="shared" ca="1" si="40"/>
        <v>Y</v>
      </c>
      <c r="P69" s="23" t="str">
        <f t="shared" ca="1" si="5"/>
        <v>Y</v>
      </c>
      <c r="Q69" s="10" t="str">
        <f t="shared" ref="Q69:T84" ca="1" si="72">IF(M69="Y","Y","N")</f>
        <v>Y</v>
      </c>
      <c r="R69" s="10" t="str">
        <f t="shared" ca="1" si="72"/>
        <v>Y</v>
      </c>
      <c r="S69" s="50" t="str">
        <f t="shared" ca="1" si="72"/>
        <v>Y</v>
      </c>
      <c r="T69" s="50" t="str">
        <f t="shared" ca="1" si="72"/>
        <v>Y</v>
      </c>
    </row>
    <row r="70" spans="1:20">
      <c r="A70" s="20">
        <v>66</v>
      </c>
      <c r="B70" s="43">
        <v>1728139</v>
      </c>
      <c r="C70" s="21" t="s">
        <v>41</v>
      </c>
      <c r="D70" s="26">
        <v>3</v>
      </c>
      <c r="E70" s="26" t="s">
        <v>23</v>
      </c>
      <c r="F70" s="27">
        <v>40</v>
      </c>
      <c r="G70" s="67" t="str">
        <f t="shared" si="0"/>
        <v>P</v>
      </c>
      <c r="H70" s="66"/>
      <c r="I70" s="10">
        <f ca="1">(Marks!X70*100)/Marks!$X$3</f>
        <v>77.575757575757578</v>
      </c>
      <c r="J70" s="10">
        <f ca="1">(Marks!Y70*100)/Marks!$Y$3</f>
        <v>57.142857142857146</v>
      </c>
      <c r="K70" s="10">
        <f ca="1">(Marks!Z70*100)/Marks!$Z$3</f>
        <v>62</v>
      </c>
      <c r="L70" s="12">
        <f ca="1">(Marks!AA70*100)/Marks!$AA$3</f>
        <v>63.333333333333336</v>
      </c>
      <c r="M70" s="13" t="str">
        <f t="shared" ref="M70:M92" ca="1" si="73">IF(I70&gt;=$O$2,"Y","N")</f>
        <v>Y</v>
      </c>
      <c r="N70" s="23" t="str">
        <f t="shared" ref="N70:N92" ca="1" si="74">IF(J70&gt;=$O$2,"Y","N")</f>
        <v>Y</v>
      </c>
      <c r="O70" s="23" t="str">
        <f t="shared" ref="O70:O92" ca="1" si="75">IF(K70&gt;=$O$2,"Y","N")</f>
        <v>Y</v>
      </c>
      <c r="P70" s="23" t="str">
        <f t="shared" ref="P70:P92" ca="1" si="76">IF(L70&gt;=$O$2,"Y","N")</f>
        <v>Y</v>
      </c>
      <c r="Q70" s="10" t="str">
        <f t="shared" ref="Q70:S70" ca="1" si="77">IF(M70="Y","Y","N")</f>
        <v>Y</v>
      </c>
      <c r="R70" s="10" t="str">
        <f t="shared" ca="1" si="77"/>
        <v>Y</v>
      </c>
      <c r="S70" s="50" t="str">
        <f t="shared" ca="1" si="77"/>
        <v>Y</v>
      </c>
      <c r="T70" s="50" t="str">
        <f t="shared" ca="1" si="72"/>
        <v>Y</v>
      </c>
    </row>
    <row r="71" spans="1:20">
      <c r="A71" s="20">
        <v>67</v>
      </c>
      <c r="B71" s="43">
        <v>1711619</v>
      </c>
      <c r="C71" s="21" t="s">
        <v>41</v>
      </c>
      <c r="D71" s="26">
        <v>1</v>
      </c>
      <c r="E71" s="26" t="s">
        <v>23</v>
      </c>
      <c r="F71" s="27">
        <v>70</v>
      </c>
      <c r="G71" s="67" t="str">
        <f t="shared" si="0"/>
        <v>P</v>
      </c>
      <c r="H71" s="66"/>
      <c r="I71" s="10">
        <f ca="1">(Marks!X71*100)/Marks!$X$3</f>
        <v>68.484848484848484</v>
      </c>
      <c r="J71" s="10">
        <f ca="1">(Marks!Y71*100)/Marks!$Y$3</f>
        <v>82.857142857142861</v>
      </c>
      <c r="K71" s="10">
        <f ca="1">(Marks!Z71*100)/Marks!$Z$3</f>
        <v>84</v>
      </c>
      <c r="L71" s="12">
        <f ca="1">(Marks!AA71*100)/Marks!$AA$3</f>
        <v>60</v>
      </c>
      <c r="M71" s="13" t="str">
        <f t="shared" ca="1" si="73"/>
        <v>Y</v>
      </c>
      <c r="N71" s="23" t="str">
        <f t="shared" ca="1" si="74"/>
        <v>Y</v>
      </c>
      <c r="O71" s="23" t="str">
        <f t="shared" ca="1" si="75"/>
        <v>Y</v>
      </c>
      <c r="P71" s="23" t="str">
        <f t="shared" ca="1" si="76"/>
        <v>Y</v>
      </c>
      <c r="Q71" s="10" t="str">
        <f t="shared" ref="Q71:S71" ca="1" si="78">IF(M71="Y","Y","N")</f>
        <v>Y</v>
      </c>
      <c r="R71" s="10" t="str">
        <f t="shared" ca="1" si="78"/>
        <v>Y</v>
      </c>
      <c r="S71" s="50" t="str">
        <f t="shared" ca="1" si="78"/>
        <v>Y</v>
      </c>
      <c r="T71" s="50" t="str">
        <f t="shared" ca="1" si="72"/>
        <v>Y</v>
      </c>
    </row>
    <row r="72" spans="1:20">
      <c r="A72" s="20">
        <v>68</v>
      </c>
      <c r="B72" s="43">
        <v>1789481</v>
      </c>
      <c r="C72" s="21" t="s">
        <v>41</v>
      </c>
      <c r="D72" s="26">
        <v>2</v>
      </c>
      <c r="E72" s="26" t="s">
        <v>23</v>
      </c>
      <c r="F72" s="27">
        <v>90</v>
      </c>
      <c r="G72" s="67" t="str">
        <f t="shared" si="0"/>
        <v>P</v>
      </c>
      <c r="H72" s="66"/>
      <c r="I72" s="10">
        <f ca="1">(Marks!X72*100)/Marks!$X$3</f>
        <v>75.151515151515156</v>
      </c>
      <c r="J72" s="10">
        <f ca="1">(Marks!Y72*100)/Marks!$Y$3</f>
        <v>48.571428571428569</v>
      </c>
      <c r="K72" s="10">
        <f ca="1">(Marks!Z72*100)/Marks!$Z$3</f>
        <v>84</v>
      </c>
      <c r="L72" s="12">
        <f ca="1">(Marks!AA72*100)/Marks!$AA$3</f>
        <v>70</v>
      </c>
      <c r="M72" s="13" t="str">
        <f t="shared" ca="1" si="73"/>
        <v>Y</v>
      </c>
      <c r="N72" s="23" t="str">
        <f t="shared" ca="1" si="74"/>
        <v>Y</v>
      </c>
      <c r="O72" s="23" t="str">
        <f t="shared" ca="1" si="75"/>
        <v>Y</v>
      </c>
      <c r="P72" s="23" t="str">
        <f t="shared" ca="1" si="76"/>
        <v>Y</v>
      </c>
      <c r="Q72" s="10" t="str">
        <f t="shared" ref="Q72:S72" ca="1" si="79">IF(M72="Y","Y","N")</f>
        <v>Y</v>
      </c>
      <c r="R72" s="10" t="str">
        <f t="shared" ca="1" si="79"/>
        <v>Y</v>
      </c>
      <c r="S72" s="50" t="str">
        <f t="shared" ca="1" si="79"/>
        <v>Y</v>
      </c>
      <c r="T72" s="50" t="str">
        <f t="shared" ca="1" si="72"/>
        <v>Y</v>
      </c>
    </row>
    <row r="73" spans="1:20">
      <c r="A73" s="20">
        <v>69</v>
      </c>
      <c r="B73" s="43">
        <v>1711729</v>
      </c>
      <c r="C73" s="21" t="s">
        <v>41</v>
      </c>
      <c r="D73" s="26">
        <v>1</v>
      </c>
      <c r="E73" s="26" t="s">
        <v>23</v>
      </c>
      <c r="F73" s="27">
        <v>24.999999999999996</v>
      </c>
      <c r="G73" s="67" t="str">
        <f t="shared" si="0"/>
        <v>F</v>
      </c>
      <c r="H73" s="66"/>
      <c r="I73" s="10">
        <f ca="1">(Marks!X73*100)/Marks!$X$3</f>
        <v>72.727272727272734</v>
      </c>
      <c r="J73" s="10">
        <f ca="1">(Marks!Y73*100)/Marks!$Y$3</f>
        <v>85.714285714285708</v>
      </c>
      <c r="K73" s="10">
        <f ca="1">(Marks!Z73*100)/Marks!$Z$3</f>
        <v>80</v>
      </c>
      <c r="L73" s="12">
        <f ca="1">(Marks!AA73*100)/Marks!$AA$3</f>
        <v>73.333333333333329</v>
      </c>
      <c r="M73" s="13" t="str">
        <f t="shared" ca="1" si="73"/>
        <v>Y</v>
      </c>
      <c r="N73" s="23" t="str">
        <f t="shared" ca="1" si="74"/>
        <v>Y</v>
      </c>
      <c r="O73" s="23" t="str">
        <f t="shared" ca="1" si="75"/>
        <v>Y</v>
      </c>
      <c r="P73" s="23" t="str">
        <f t="shared" ca="1" si="76"/>
        <v>Y</v>
      </c>
      <c r="Q73" s="10" t="str">
        <f t="shared" ref="Q73:S73" ca="1" si="80">IF(M73="Y","Y","N")</f>
        <v>Y</v>
      </c>
      <c r="R73" s="10" t="str">
        <f t="shared" ca="1" si="80"/>
        <v>Y</v>
      </c>
      <c r="S73" s="50" t="str">
        <f t="shared" ca="1" si="80"/>
        <v>Y</v>
      </c>
      <c r="T73" s="50" t="str">
        <f t="shared" ca="1" si="72"/>
        <v>Y</v>
      </c>
    </row>
    <row r="74" spans="1:20">
      <c r="A74" s="20">
        <v>70</v>
      </c>
      <c r="B74" s="43">
        <v>1773384</v>
      </c>
      <c r="C74" s="21" t="s">
        <v>41</v>
      </c>
      <c r="D74" s="26">
        <v>2</v>
      </c>
      <c r="E74" s="26" t="s">
        <v>23</v>
      </c>
      <c r="F74" s="27">
        <v>65</v>
      </c>
      <c r="G74" s="67" t="str">
        <f t="shared" si="0"/>
        <v>P</v>
      </c>
      <c r="H74" s="66"/>
      <c r="I74" s="10">
        <f ca="1">(Marks!X74*100)/Marks!$X$3</f>
        <v>65.454545454545453</v>
      </c>
      <c r="J74" s="10">
        <f ca="1">(Marks!Y74*100)/Marks!$Y$3</f>
        <v>68.571428571428569</v>
      </c>
      <c r="K74" s="10">
        <f ca="1">(Marks!Z74*100)/Marks!$Z$3</f>
        <v>76</v>
      </c>
      <c r="L74" s="12">
        <f ca="1">(Marks!AA74*100)/Marks!$AA$3</f>
        <v>93.333333333333329</v>
      </c>
      <c r="M74" s="13" t="str">
        <f t="shared" ca="1" si="73"/>
        <v>Y</v>
      </c>
      <c r="N74" s="23" t="str">
        <f t="shared" ca="1" si="74"/>
        <v>Y</v>
      </c>
      <c r="O74" s="23" t="str">
        <f t="shared" ca="1" si="75"/>
        <v>Y</v>
      </c>
      <c r="P74" s="23" t="str">
        <f t="shared" ca="1" si="76"/>
        <v>Y</v>
      </c>
      <c r="Q74" s="10" t="str">
        <f t="shared" ref="Q74:S74" ca="1" si="81">IF(M74="Y","Y","N")</f>
        <v>Y</v>
      </c>
      <c r="R74" s="10" t="str">
        <f t="shared" ca="1" si="81"/>
        <v>Y</v>
      </c>
      <c r="S74" s="50" t="str">
        <f t="shared" ca="1" si="81"/>
        <v>Y</v>
      </c>
      <c r="T74" s="50" t="str">
        <f t="shared" ca="1" si="72"/>
        <v>Y</v>
      </c>
    </row>
    <row r="75" spans="1:20">
      <c r="A75" s="20">
        <v>71</v>
      </c>
      <c r="B75" s="43">
        <v>1762565</v>
      </c>
      <c r="C75" s="21" t="s">
        <v>41</v>
      </c>
      <c r="D75" s="26">
        <v>2</v>
      </c>
      <c r="E75" s="26" t="s">
        <v>23</v>
      </c>
      <c r="F75" s="27">
        <v>71</v>
      </c>
      <c r="G75" s="67" t="str">
        <f t="shared" si="0"/>
        <v>P</v>
      </c>
      <c r="H75" s="66"/>
      <c r="I75" s="10">
        <f ca="1">(Marks!X75*100)/Marks!$X$3</f>
        <v>58.18181818181818</v>
      </c>
      <c r="J75" s="10">
        <f ca="1">(Marks!Y75*100)/Marks!$Y$3</f>
        <v>91.428571428571431</v>
      </c>
      <c r="K75" s="10">
        <f ca="1">(Marks!Z75*100)/Marks!$Z$3</f>
        <v>68</v>
      </c>
      <c r="L75" s="12">
        <f ca="1">(Marks!AA75*100)/Marks!$AA$3</f>
        <v>83.333333333333329</v>
      </c>
      <c r="M75" s="13" t="str">
        <f t="shared" ca="1" si="73"/>
        <v>Y</v>
      </c>
      <c r="N75" s="23" t="str">
        <f t="shared" ca="1" si="74"/>
        <v>Y</v>
      </c>
      <c r="O75" s="23" t="str">
        <f t="shared" ca="1" si="75"/>
        <v>Y</v>
      </c>
      <c r="P75" s="23" t="str">
        <f t="shared" ca="1" si="76"/>
        <v>Y</v>
      </c>
      <c r="Q75" s="10" t="str">
        <f t="shared" ref="Q75:S75" ca="1" si="82">IF(M75="Y","Y","N")</f>
        <v>Y</v>
      </c>
      <c r="R75" s="10" t="str">
        <f t="shared" ca="1" si="82"/>
        <v>Y</v>
      </c>
      <c r="S75" s="50" t="str">
        <f t="shared" ca="1" si="82"/>
        <v>Y</v>
      </c>
      <c r="T75" s="50" t="str">
        <f t="shared" ca="1" si="72"/>
        <v>Y</v>
      </c>
    </row>
    <row r="76" spans="1:20">
      <c r="A76" s="20">
        <v>72</v>
      </c>
      <c r="B76" s="43">
        <v>1898334</v>
      </c>
      <c r="C76" s="21" t="s">
        <v>41</v>
      </c>
      <c r="D76" s="26">
        <v>3</v>
      </c>
      <c r="E76" s="26" t="s">
        <v>23</v>
      </c>
      <c r="F76" s="27">
        <v>59.999999999999993</v>
      </c>
      <c r="G76" s="67" t="str">
        <f t="shared" si="0"/>
        <v>P</v>
      </c>
      <c r="H76" s="66"/>
      <c r="I76" s="10">
        <f ca="1">(Marks!X76*100)/Marks!$X$3</f>
        <v>84.242424242424249</v>
      </c>
      <c r="J76" s="10">
        <f ca="1">(Marks!Y76*100)/Marks!$Y$3</f>
        <v>94.285714285714292</v>
      </c>
      <c r="K76" s="10">
        <f ca="1">(Marks!Z76*100)/Marks!$Z$3</f>
        <v>72</v>
      </c>
      <c r="L76" s="12">
        <f ca="1">(Marks!AA76*100)/Marks!$AA$3</f>
        <v>96.666666666666671</v>
      </c>
      <c r="M76" s="13" t="str">
        <f t="shared" ca="1" si="73"/>
        <v>Y</v>
      </c>
      <c r="N76" s="23" t="str">
        <f t="shared" ca="1" si="74"/>
        <v>Y</v>
      </c>
      <c r="O76" s="23" t="str">
        <f t="shared" ca="1" si="75"/>
        <v>Y</v>
      </c>
      <c r="P76" s="23" t="str">
        <f t="shared" ca="1" si="76"/>
        <v>Y</v>
      </c>
      <c r="Q76" s="10" t="str">
        <f t="shared" ref="Q76:S76" ca="1" si="83">IF(M76="Y","Y","N")</f>
        <v>Y</v>
      </c>
      <c r="R76" s="10" t="str">
        <f t="shared" ca="1" si="83"/>
        <v>Y</v>
      </c>
      <c r="S76" s="50" t="str">
        <f t="shared" ca="1" si="83"/>
        <v>Y</v>
      </c>
      <c r="T76" s="50" t="str">
        <f t="shared" ca="1" si="72"/>
        <v>Y</v>
      </c>
    </row>
    <row r="77" spans="1:20">
      <c r="A77" s="20">
        <v>73</v>
      </c>
      <c r="B77" s="43">
        <v>1892367</v>
      </c>
      <c r="C77" s="21" t="s">
        <v>41</v>
      </c>
      <c r="D77" s="26">
        <v>1</v>
      </c>
      <c r="E77" s="26" t="s">
        <v>23</v>
      </c>
      <c r="F77" s="27">
        <v>77</v>
      </c>
      <c r="G77" s="67" t="str">
        <f t="shared" si="0"/>
        <v>P</v>
      </c>
      <c r="H77" s="66"/>
      <c r="I77" s="10">
        <f ca="1">(Marks!X77*100)/Marks!$X$3</f>
        <v>72.121212121212125</v>
      </c>
      <c r="J77" s="10">
        <f ca="1">(Marks!Y77*100)/Marks!$Y$3</f>
        <v>80</v>
      </c>
      <c r="K77" s="10">
        <f ca="1">(Marks!Z77*100)/Marks!$Z$3</f>
        <v>64</v>
      </c>
      <c r="L77" s="12">
        <f ca="1">(Marks!AA77*100)/Marks!$AA$3</f>
        <v>86.666666666666671</v>
      </c>
      <c r="M77" s="13" t="str">
        <f t="shared" ca="1" si="73"/>
        <v>Y</v>
      </c>
      <c r="N77" s="23" t="str">
        <f t="shared" ca="1" si="74"/>
        <v>Y</v>
      </c>
      <c r="O77" s="23" t="str">
        <f t="shared" ca="1" si="75"/>
        <v>Y</v>
      </c>
      <c r="P77" s="23" t="str">
        <f t="shared" ca="1" si="76"/>
        <v>Y</v>
      </c>
      <c r="Q77" s="10" t="str">
        <f t="shared" ref="Q77:S77" ca="1" si="84">IF(M77="Y","Y","N")</f>
        <v>Y</v>
      </c>
      <c r="R77" s="10" t="str">
        <f t="shared" ca="1" si="84"/>
        <v>Y</v>
      </c>
      <c r="S77" s="50" t="str">
        <f t="shared" ca="1" si="84"/>
        <v>Y</v>
      </c>
      <c r="T77" s="50" t="str">
        <f t="shared" ca="1" si="72"/>
        <v>Y</v>
      </c>
    </row>
    <row r="78" spans="1:20">
      <c r="A78" s="20">
        <v>74</v>
      </c>
      <c r="B78" s="43">
        <v>1863951</v>
      </c>
      <c r="C78" s="21" t="s">
        <v>41</v>
      </c>
      <c r="D78" s="26">
        <v>3</v>
      </c>
      <c r="E78" s="26" t="s">
        <v>23</v>
      </c>
      <c r="F78" s="27">
        <v>70</v>
      </c>
      <c r="G78" s="67" t="str">
        <f t="shared" si="0"/>
        <v>P</v>
      </c>
      <c r="H78" s="66"/>
      <c r="I78" s="10">
        <f ca="1">(Marks!X78*100)/Marks!$X$3</f>
        <v>70.909090909090907</v>
      </c>
      <c r="J78" s="10">
        <f ca="1">(Marks!Y78*100)/Marks!$Y$3</f>
        <v>68.571428571428569</v>
      </c>
      <c r="K78" s="10">
        <f ca="1">(Marks!Z78*100)/Marks!$Z$3</f>
        <v>82</v>
      </c>
      <c r="L78" s="12">
        <f ca="1">(Marks!AA78*100)/Marks!$AA$3</f>
        <v>73.333333333333329</v>
      </c>
      <c r="M78" s="13" t="str">
        <f t="shared" ca="1" si="73"/>
        <v>Y</v>
      </c>
      <c r="N78" s="23" t="str">
        <f t="shared" ca="1" si="74"/>
        <v>Y</v>
      </c>
      <c r="O78" s="23" t="str">
        <f t="shared" ca="1" si="75"/>
        <v>Y</v>
      </c>
      <c r="P78" s="23" t="str">
        <f t="shared" ca="1" si="76"/>
        <v>Y</v>
      </c>
      <c r="Q78" s="10" t="str">
        <f t="shared" ref="Q78:S78" ca="1" si="85">IF(M78="Y","Y","N")</f>
        <v>Y</v>
      </c>
      <c r="R78" s="10" t="str">
        <f t="shared" ca="1" si="85"/>
        <v>Y</v>
      </c>
      <c r="S78" s="50" t="str">
        <f t="shared" ca="1" si="85"/>
        <v>Y</v>
      </c>
      <c r="T78" s="50" t="str">
        <f t="shared" ca="1" si="72"/>
        <v>Y</v>
      </c>
    </row>
    <row r="79" spans="1:20">
      <c r="A79" s="20">
        <v>75</v>
      </c>
      <c r="B79" s="43">
        <v>1835298</v>
      </c>
      <c r="C79" s="21" t="s">
        <v>41</v>
      </c>
      <c r="D79" s="26">
        <v>3</v>
      </c>
      <c r="E79" s="26" t="s">
        <v>23</v>
      </c>
      <c r="F79" s="27">
        <v>65</v>
      </c>
      <c r="G79" s="67" t="str">
        <f t="shared" si="0"/>
        <v>P</v>
      </c>
      <c r="H79" s="66"/>
      <c r="I79" s="10">
        <f ca="1">(Marks!X79*100)/Marks!$X$3</f>
        <v>73.939393939393938</v>
      </c>
      <c r="J79" s="10">
        <f ca="1">(Marks!Y79*100)/Marks!$Y$3</f>
        <v>74.285714285714292</v>
      </c>
      <c r="K79" s="10">
        <f ca="1">(Marks!Z79*100)/Marks!$Z$3</f>
        <v>70</v>
      </c>
      <c r="L79" s="12">
        <f ca="1">(Marks!AA79*100)/Marks!$AA$3</f>
        <v>73.333333333333329</v>
      </c>
      <c r="M79" s="13" t="str">
        <f t="shared" ca="1" si="73"/>
        <v>Y</v>
      </c>
      <c r="N79" s="23" t="str">
        <f t="shared" ca="1" si="74"/>
        <v>Y</v>
      </c>
      <c r="O79" s="23" t="str">
        <f t="shared" ca="1" si="75"/>
        <v>Y</v>
      </c>
      <c r="P79" s="23" t="str">
        <f t="shared" ca="1" si="76"/>
        <v>Y</v>
      </c>
      <c r="Q79" s="10" t="str">
        <f t="shared" ref="Q79:S79" ca="1" si="86">IF(M79="Y","Y","N")</f>
        <v>Y</v>
      </c>
      <c r="R79" s="10" t="str">
        <f t="shared" ca="1" si="86"/>
        <v>Y</v>
      </c>
      <c r="S79" s="50" t="str">
        <f t="shared" ca="1" si="86"/>
        <v>Y</v>
      </c>
      <c r="T79" s="50" t="str">
        <f t="shared" ca="1" si="72"/>
        <v>Y</v>
      </c>
    </row>
    <row r="80" spans="1:20">
      <c r="A80" s="20">
        <v>76</v>
      </c>
      <c r="B80" s="43">
        <v>1835874</v>
      </c>
      <c r="C80" s="21" t="s">
        <v>41</v>
      </c>
      <c r="D80" s="26">
        <v>2</v>
      </c>
      <c r="E80" s="26" t="s">
        <v>23</v>
      </c>
      <c r="F80" s="27">
        <v>75</v>
      </c>
      <c r="G80" s="67" t="str">
        <f t="shared" si="0"/>
        <v>P</v>
      </c>
      <c r="H80" s="66"/>
      <c r="I80" s="10">
        <f ca="1">(Marks!X80*100)/Marks!$X$3</f>
        <v>74.545454545454547</v>
      </c>
      <c r="J80" s="10">
        <f ca="1">(Marks!Y80*100)/Marks!$Y$3</f>
        <v>74.285714285714292</v>
      </c>
      <c r="K80" s="10">
        <f ca="1">(Marks!Z80*100)/Marks!$Z$3</f>
        <v>88</v>
      </c>
      <c r="L80" s="12">
        <f ca="1">(Marks!AA80*100)/Marks!$AA$3</f>
        <v>100</v>
      </c>
      <c r="M80" s="13" t="str">
        <f t="shared" ca="1" si="73"/>
        <v>Y</v>
      </c>
      <c r="N80" s="23" t="str">
        <f t="shared" ca="1" si="74"/>
        <v>Y</v>
      </c>
      <c r="O80" s="23" t="str">
        <f t="shared" ca="1" si="75"/>
        <v>Y</v>
      </c>
      <c r="P80" s="23" t="str">
        <f t="shared" ca="1" si="76"/>
        <v>Y</v>
      </c>
      <c r="Q80" s="10" t="str">
        <f t="shared" ref="Q80:S80" ca="1" si="87">IF(M80="Y","Y","N")</f>
        <v>Y</v>
      </c>
      <c r="R80" s="10" t="str">
        <f t="shared" ca="1" si="87"/>
        <v>Y</v>
      </c>
      <c r="S80" s="50" t="str">
        <f t="shared" ca="1" si="87"/>
        <v>Y</v>
      </c>
      <c r="T80" s="50" t="str">
        <f t="shared" ca="1" si="72"/>
        <v>Y</v>
      </c>
    </row>
    <row r="81" spans="1:20">
      <c r="A81" s="20">
        <v>77</v>
      </c>
      <c r="B81" s="43">
        <v>1849651</v>
      </c>
      <c r="C81" s="21" t="s">
        <v>41</v>
      </c>
      <c r="D81" s="26">
        <v>3</v>
      </c>
      <c r="E81" s="26" t="s">
        <v>23</v>
      </c>
      <c r="F81" s="27">
        <v>50</v>
      </c>
      <c r="G81" s="67" t="str">
        <f t="shared" si="0"/>
        <v>P</v>
      </c>
      <c r="H81" s="66"/>
      <c r="I81" s="10">
        <f ca="1">(Marks!X81*100)/Marks!$X$3</f>
        <v>71.515151515151516</v>
      </c>
      <c r="J81" s="10">
        <f ca="1">(Marks!Y81*100)/Marks!$Y$3</f>
        <v>80</v>
      </c>
      <c r="K81" s="10">
        <f ca="1">(Marks!Z81*100)/Marks!$Z$3</f>
        <v>98</v>
      </c>
      <c r="L81" s="12">
        <f ca="1">(Marks!AA81*100)/Marks!$AA$3</f>
        <v>66.666666666666671</v>
      </c>
      <c r="M81" s="13" t="str">
        <f t="shared" ca="1" si="73"/>
        <v>Y</v>
      </c>
      <c r="N81" s="23" t="str">
        <f t="shared" ca="1" si="74"/>
        <v>Y</v>
      </c>
      <c r="O81" s="23" t="str">
        <f t="shared" ca="1" si="75"/>
        <v>Y</v>
      </c>
      <c r="P81" s="23" t="str">
        <f t="shared" ca="1" si="76"/>
        <v>Y</v>
      </c>
      <c r="Q81" s="10" t="str">
        <f t="shared" ref="Q81:S81" ca="1" si="88">IF(M81="Y","Y","N")</f>
        <v>Y</v>
      </c>
      <c r="R81" s="10" t="str">
        <f t="shared" ca="1" si="88"/>
        <v>Y</v>
      </c>
      <c r="S81" s="50" t="str">
        <f t="shared" ca="1" si="88"/>
        <v>Y</v>
      </c>
      <c r="T81" s="50" t="str">
        <f t="shared" ca="1" si="72"/>
        <v>Y</v>
      </c>
    </row>
    <row r="82" spans="1:20">
      <c r="A82" s="20">
        <v>78</v>
      </c>
      <c r="B82" s="43">
        <v>1872128</v>
      </c>
      <c r="C82" s="21" t="s">
        <v>41</v>
      </c>
      <c r="D82" s="26">
        <v>1</v>
      </c>
      <c r="E82" s="26" t="s">
        <v>23</v>
      </c>
      <c r="F82" s="27">
        <v>71</v>
      </c>
      <c r="G82" s="67" t="str">
        <f t="shared" si="0"/>
        <v>P</v>
      </c>
      <c r="H82" s="66"/>
      <c r="I82" s="10">
        <f ca="1">(Marks!X82*100)/Marks!$X$3</f>
        <v>63.636363636363633</v>
      </c>
      <c r="J82" s="10">
        <f ca="1">(Marks!Y82*100)/Marks!$Y$3</f>
        <v>77.142857142857139</v>
      </c>
      <c r="K82" s="10">
        <f ca="1">(Marks!Z82*100)/Marks!$Z$3</f>
        <v>96</v>
      </c>
      <c r="L82" s="12">
        <f ca="1">(Marks!AA82*100)/Marks!$AA$3</f>
        <v>76.666666666666671</v>
      </c>
      <c r="M82" s="13" t="str">
        <f t="shared" ca="1" si="73"/>
        <v>Y</v>
      </c>
      <c r="N82" s="23" t="str">
        <f t="shared" ca="1" si="74"/>
        <v>Y</v>
      </c>
      <c r="O82" s="23" t="str">
        <f t="shared" ca="1" si="75"/>
        <v>Y</v>
      </c>
      <c r="P82" s="23" t="str">
        <f t="shared" ca="1" si="76"/>
        <v>Y</v>
      </c>
      <c r="Q82" s="10" t="str">
        <f t="shared" ref="Q82:S82" ca="1" si="89">IF(M82="Y","Y","N")</f>
        <v>Y</v>
      </c>
      <c r="R82" s="10" t="str">
        <f t="shared" ca="1" si="89"/>
        <v>Y</v>
      </c>
      <c r="S82" s="50" t="str">
        <f t="shared" ca="1" si="89"/>
        <v>Y</v>
      </c>
      <c r="T82" s="50" t="str">
        <f t="shared" ca="1" si="72"/>
        <v>Y</v>
      </c>
    </row>
    <row r="83" spans="1:20">
      <c r="A83" s="20">
        <v>79</v>
      </c>
      <c r="B83" s="43">
        <v>1887973</v>
      </c>
      <c r="C83" s="21" t="s">
        <v>41</v>
      </c>
      <c r="D83" s="26">
        <v>3</v>
      </c>
      <c r="E83" s="26" t="s">
        <v>23</v>
      </c>
      <c r="F83" s="27">
        <v>62</v>
      </c>
      <c r="G83" s="67" t="str">
        <f t="shared" si="0"/>
        <v>P</v>
      </c>
      <c r="H83" s="66"/>
      <c r="I83" s="10">
        <f ca="1">(Marks!X83*100)/Marks!$X$3</f>
        <v>76.969696969696969</v>
      </c>
      <c r="J83" s="10">
        <f ca="1">(Marks!Y83*100)/Marks!$Y$3</f>
        <v>85.714285714285708</v>
      </c>
      <c r="K83" s="10">
        <f ca="1">(Marks!Z83*100)/Marks!$Z$3</f>
        <v>96</v>
      </c>
      <c r="L83" s="12">
        <f ca="1">(Marks!AA83*100)/Marks!$AA$3</f>
        <v>70</v>
      </c>
      <c r="M83" s="13" t="str">
        <f t="shared" ca="1" si="73"/>
        <v>Y</v>
      </c>
      <c r="N83" s="23" t="str">
        <f t="shared" ca="1" si="74"/>
        <v>Y</v>
      </c>
      <c r="O83" s="23" t="str">
        <f t="shared" ca="1" si="75"/>
        <v>Y</v>
      </c>
      <c r="P83" s="23" t="str">
        <f t="shared" ca="1" si="76"/>
        <v>Y</v>
      </c>
      <c r="Q83" s="10" t="str">
        <f t="shared" ref="Q83:S83" ca="1" si="90">IF(M83="Y","Y","N")</f>
        <v>Y</v>
      </c>
      <c r="R83" s="10" t="str">
        <f t="shared" ca="1" si="90"/>
        <v>Y</v>
      </c>
      <c r="S83" s="50" t="str">
        <f t="shared" ca="1" si="90"/>
        <v>Y</v>
      </c>
      <c r="T83" s="50" t="str">
        <f t="shared" ca="1" si="72"/>
        <v>Y</v>
      </c>
    </row>
    <row r="84" spans="1:20">
      <c r="A84" s="20">
        <v>80</v>
      </c>
      <c r="B84" s="43">
        <v>1886577</v>
      </c>
      <c r="C84" s="21" t="s">
        <v>41</v>
      </c>
      <c r="D84" s="26">
        <v>2</v>
      </c>
      <c r="E84" s="26" t="s">
        <v>23</v>
      </c>
      <c r="F84" s="27">
        <v>80</v>
      </c>
      <c r="G84" s="67" t="str">
        <f t="shared" si="0"/>
        <v>P</v>
      </c>
      <c r="H84" s="66"/>
      <c r="I84" s="10">
        <f ca="1">(Marks!X84*100)/Marks!$X$3</f>
        <v>60.606060606060609</v>
      </c>
      <c r="J84" s="10">
        <f ca="1">(Marks!Y84*100)/Marks!$Y$3</f>
        <v>100</v>
      </c>
      <c r="K84" s="10">
        <f ca="1">(Marks!Z84*100)/Marks!$Z$3</f>
        <v>56</v>
      </c>
      <c r="L84" s="12">
        <f ca="1">(Marks!AA84*100)/Marks!$AA$3</f>
        <v>86.666666666666671</v>
      </c>
      <c r="M84" s="13" t="str">
        <f t="shared" ca="1" si="73"/>
        <v>Y</v>
      </c>
      <c r="N84" s="23" t="str">
        <f t="shared" ca="1" si="74"/>
        <v>Y</v>
      </c>
      <c r="O84" s="23" t="str">
        <f t="shared" ca="1" si="75"/>
        <v>Y</v>
      </c>
      <c r="P84" s="23" t="str">
        <f t="shared" ca="1" si="76"/>
        <v>Y</v>
      </c>
      <c r="Q84" s="10" t="str">
        <f t="shared" ref="Q84:S84" ca="1" si="91">IF(M84="Y","Y","N")</f>
        <v>Y</v>
      </c>
      <c r="R84" s="10" t="str">
        <f t="shared" ca="1" si="91"/>
        <v>Y</v>
      </c>
      <c r="S84" s="50" t="str">
        <f t="shared" ca="1" si="91"/>
        <v>Y</v>
      </c>
      <c r="T84" s="50" t="str">
        <f t="shared" ca="1" si="72"/>
        <v>Y</v>
      </c>
    </row>
    <row r="85" spans="1:20">
      <c r="A85" s="20">
        <v>81</v>
      </c>
      <c r="B85" s="43">
        <v>1877262</v>
      </c>
      <c r="C85" s="21" t="s">
        <v>41</v>
      </c>
      <c r="D85" s="26">
        <v>3</v>
      </c>
      <c r="E85" s="26" t="s">
        <v>23</v>
      </c>
      <c r="F85" s="27">
        <v>76</v>
      </c>
      <c r="G85" s="67" t="str">
        <f t="shared" si="0"/>
        <v>P</v>
      </c>
      <c r="H85" s="66"/>
      <c r="I85" s="10">
        <f ca="1">(Marks!X85*100)/Marks!$X$3</f>
        <v>75.757575757575751</v>
      </c>
      <c r="J85" s="10">
        <f ca="1">(Marks!Y85*100)/Marks!$Y$3</f>
        <v>57.142857142857146</v>
      </c>
      <c r="K85" s="10">
        <f ca="1">(Marks!Z85*100)/Marks!$Z$3</f>
        <v>88</v>
      </c>
      <c r="L85" s="12">
        <f ca="1">(Marks!AA85*100)/Marks!$AA$3</f>
        <v>56.666666666666664</v>
      </c>
      <c r="M85" s="13" t="str">
        <f t="shared" ca="1" si="73"/>
        <v>Y</v>
      </c>
      <c r="N85" s="23" t="str">
        <f t="shared" ca="1" si="74"/>
        <v>Y</v>
      </c>
      <c r="O85" s="23" t="str">
        <f t="shared" ca="1" si="75"/>
        <v>Y</v>
      </c>
      <c r="P85" s="23" t="str">
        <f t="shared" ca="1" si="76"/>
        <v>Y</v>
      </c>
      <c r="Q85" s="10" t="str">
        <f t="shared" ref="Q85:T92" ca="1" si="92">IF(M85="Y","Y","N")</f>
        <v>Y</v>
      </c>
      <c r="R85" s="10" t="str">
        <f t="shared" ca="1" si="92"/>
        <v>Y</v>
      </c>
      <c r="S85" s="50" t="str">
        <f t="shared" ca="1" si="92"/>
        <v>Y</v>
      </c>
      <c r="T85" s="50" t="str">
        <f t="shared" ca="1" si="92"/>
        <v>Y</v>
      </c>
    </row>
    <row r="86" spans="1:20">
      <c r="A86" s="20">
        <v>82</v>
      </c>
      <c r="B86" s="43">
        <v>1873255</v>
      </c>
      <c r="C86" s="21" t="s">
        <v>41</v>
      </c>
      <c r="D86" s="26">
        <v>3</v>
      </c>
      <c r="E86" s="26" t="s">
        <v>23</v>
      </c>
      <c r="F86" s="27">
        <v>74.999999999999986</v>
      </c>
      <c r="G86" s="67" t="str">
        <f t="shared" si="0"/>
        <v>P</v>
      </c>
      <c r="H86" s="66"/>
      <c r="I86" s="10">
        <f ca="1">(Marks!X86*100)/Marks!$X$3</f>
        <v>71.515151515151516</v>
      </c>
      <c r="J86" s="10">
        <f ca="1">(Marks!Y86*100)/Marks!$Y$3</f>
        <v>77.142857142857139</v>
      </c>
      <c r="K86" s="10">
        <f ca="1">(Marks!Z86*100)/Marks!$Z$3</f>
        <v>84</v>
      </c>
      <c r="L86" s="12">
        <f ca="1">(Marks!AA86*100)/Marks!$AA$3</f>
        <v>90</v>
      </c>
      <c r="M86" s="13" t="str">
        <f t="shared" ca="1" si="73"/>
        <v>Y</v>
      </c>
      <c r="N86" s="23" t="str">
        <f t="shared" ca="1" si="74"/>
        <v>Y</v>
      </c>
      <c r="O86" s="23" t="str">
        <f t="shared" ca="1" si="75"/>
        <v>Y</v>
      </c>
      <c r="P86" s="23" t="str">
        <f t="shared" ca="1" si="76"/>
        <v>Y</v>
      </c>
      <c r="Q86" s="10" t="str">
        <f t="shared" ref="Q86:S86" ca="1" si="93">IF(M86="Y","Y","N")</f>
        <v>Y</v>
      </c>
      <c r="R86" s="10" t="str">
        <f t="shared" ca="1" si="93"/>
        <v>Y</v>
      </c>
      <c r="S86" s="50" t="str">
        <f t="shared" ca="1" si="93"/>
        <v>Y</v>
      </c>
      <c r="T86" s="50" t="str">
        <f t="shared" ca="1" si="92"/>
        <v>Y</v>
      </c>
    </row>
    <row r="87" spans="1:20">
      <c r="A87" s="20">
        <v>83</v>
      </c>
      <c r="B87" s="43">
        <v>1834433</v>
      </c>
      <c r="C87" s="21" t="s">
        <v>41</v>
      </c>
      <c r="D87" s="26">
        <v>2</v>
      </c>
      <c r="E87" s="26" t="s">
        <v>23</v>
      </c>
      <c r="F87" s="27">
        <v>89.999999999999986</v>
      </c>
      <c r="G87" s="67" t="str">
        <f t="shared" si="0"/>
        <v>P</v>
      </c>
      <c r="H87" s="66"/>
      <c r="I87" s="10">
        <f ca="1">(Marks!X87*100)/Marks!$X$3</f>
        <v>64.242424242424249</v>
      </c>
      <c r="J87" s="10">
        <f ca="1">(Marks!Y87*100)/Marks!$Y$3</f>
        <v>57.142857142857146</v>
      </c>
      <c r="K87" s="10">
        <f ca="1">(Marks!Z87*100)/Marks!$Z$3</f>
        <v>52</v>
      </c>
      <c r="L87" s="12">
        <f ca="1">(Marks!AA87*100)/Marks!$AA$3</f>
        <v>76.666666666666671</v>
      </c>
      <c r="M87" s="13" t="str">
        <f t="shared" ca="1" si="73"/>
        <v>Y</v>
      </c>
      <c r="N87" s="23" t="str">
        <f t="shared" ca="1" si="74"/>
        <v>Y</v>
      </c>
      <c r="O87" s="23" t="str">
        <f t="shared" ca="1" si="75"/>
        <v>Y</v>
      </c>
      <c r="P87" s="23" t="str">
        <f t="shared" ca="1" si="76"/>
        <v>Y</v>
      </c>
      <c r="Q87" s="10" t="str">
        <f t="shared" ref="Q87:S87" ca="1" si="94">IF(M87="Y","Y","N")</f>
        <v>Y</v>
      </c>
      <c r="R87" s="10" t="str">
        <f t="shared" ca="1" si="94"/>
        <v>Y</v>
      </c>
      <c r="S87" s="50" t="str">
        <f t="shared" ca="1" si="94"/>
        <v>Y</v>
      </c>
      <c r="T87" s="50" t="str">
        <f t="shared" ca="1" si="92"/>
        <v>Y</v>
      </c>
    </row>
    <row r="88" spans="1:20">
      <c r="A88" s="20">
        <v>84</v>
      </c>
      <c r="B88" s="43">
        <v>1868128</v>
      </c>
      <c r="C88" s="21" t="s">
        <v>41</v>
      </c>
      <c r="D88" s="26">
        <v>1</v>
      </c>
      <c r="E88" s="26" t="s">
        <v>23</v>
      </c>
      <c r="F88" s="27">
        <v>81</v>
      </c>
      <c r="G88" s="67" t="str">
        <f t="shared" si="0"/>
        <v>P</v>
      </c>
      <c r="H88" s="66"/>
      <c r="I88" s="10">
        <f ca="1">(Marks!X88*100)/Marks!$X$3</f>
        <v>63.636363636363633</v>
      </c>
      <c r="J88" s="10">
        <f ca="1">(Marks!Y88*100)/Marks!$Y$3</f>
        <v>74.285714285714292</v>
      </c>
      <c r="K88" s="10">
        <f ca="1">(Marks!Z88*100)/Marks!$Z$3</f>
        <v>84</v>
      </c>
      <c r="L88" s="12">
        <f ca="1">(Marks!AA88*100)/Marks!$AA$3</f>
        <v>60</v>
      </c>
      <c r="M88" s="13" t="str">
        <f t="shared" ca="1" si="73"/>
        <v>Y</v>
      </c>
      <c r="N88" s="23" t="str">
        <f t="shared" ca="1" si="74"/>
        <v>Y</v>
      </c>
      <c r="O88" s="23" t="str">
        <f t="shared" ca="1" si="75"/>
        <v>Y</v>
      </c>
      <c r="P88" s="23" t="str">
        <f t="shared" ca="1" si="76"/>
        <v>Y</v>
      </c>
      <c r="Q88" s="10" t="str">
        <f t="shared" ref="Q88:S88" ca="1" si="95">IF(M88="Y","Y","N")</f>
        <v>Y</v>
      </c>
      <c r="R88" s="10" t="str">
        <f t="shared" ca="1" si="95"/>
        <v>Y</v>
      </c>
      <c r="S88" s="50" t="str">
        <f t="shared" ca="1" si="95"/>
        <v>Y</v>
      </c>
      <c r="T88" s="50" t="str">
        <f t="shared" ca="1" si="92"/>
        <v>Y</v>
      </c>
    </row>
    <row r="89" spans="1:20">
      <c r="A89" s="20">
        <v>85</v>
      </c>
      <c r="B89" s="43">
        <v>1845457</v>
      </c>
      <c r="C89" s="21" t="s">
        <v>41</v>
      </c>
      <c r="D89" s="26">
        <v>1</v>
      </c>
      <c r="E89" s="26" t="s">
        <v>23</v>
      </c>
      <c r="F89" s="27">
        <v>12</v>
      </c>
      <c r="G89" s="67" t="str">
        <f t="shared" si="0"/>
        <v>F</v>
      </c>
      <c r="H89" s="66"/>
      <c r="I89" s="10">
        <f ca="1">(Marks!X89*100)/Marks!$X$3</f>
        <v>73.939393939393938</v>
      </c>
      <c r="J89" s="10">
        <f ca="1">(Marks!Y89*100)/Marks!$Y$3</f>
        <v>82.857142857142861</v>
      </c>
      <c r="K89" s="10">
        <f ca="1">(Marks!Z89*100)/Marks!$Z$3</f>
        <v>86</v>
      </c>
      <c r="L89" s="12">
        <f ca="1">(Marks!AA89*100)/Marks!$AA$3</f>
        <v>80</v>
      </c>
      <c r="M89" s="13" t="str">
        <f t="shared" ca="1" si="73"/>
        <v>Y</v>
      </c>
      <c r="N89" s="23" t="str">
        <f t="shared" ca="1" si="74"/>
        <v>Y</v>
      </c>
      <c r="O89" s="23" t="str">
        <f t="shared" ca="1" si="75"/>
        <v>Y</v>
      </c>
      <c r="P89" s="23" t="str">
        <f t="shared" ca="1" si="76"/>
        <v>Y</v>
      </c>
      <c r="Q89" s="10" t="str">
        <f t="shared" ref="Q89:S89" ca="1" si="96">IF(M89="Y","Y","N")</f>
        <v>Y</v>
      </c>
      <c r="R89" s="10" t="str">
        <f t="shared" ca="1" si="96"/>
        <v>Y</v>
      </c>
      <c r="S89" s="50" t="str">
        <f t="shared" ca="1" si="96"/>
        <v>Y</v>
      </c>
      <c r="T89" s="50" t="str">
        <f t="shared" ca="1" si="92"/>
        <v>Y</v>
      </c>
    </row>
    <row r="90" spans="1:20">
      <c r="A90" s="20">
        <v>86</v>
      </c>
      <c r="B90" s="43">
        <v>1855787</v>
      </c>
      <c r="C90" s="21" t="s">
        <v>41</v>
      </c>
      <c r="D90" s="26">
        <v>2</v>
      </c>
      <c r="E90" s="26" t="s">
        <v>23</v>
      </c>
      <c r="F90" s="27">
        <v>65.999999999999986</v>
      </c>
      <c r="G90" s="67" t="str">
        <f t="shared" si="0"/>
        <v>P</v>
      </c>
      <c r="H90" s="66"/>
      <c r="I90" s="10">
        <f ca="1">(Marks!X90*100)/Marks!$X$3</f>
        <v>59.393939393939391</v>
      </c>
      <c r="J90" s="10">
        <f ca="1">(Marks!Y90*100)/Marks!$Y$3</f>
        <v>51.428571428571431</v>
      </c>
      <c r="K90" s="10">
        <f ca="1">(Marks!Z90*100)/Marks!$Z$3</f>
        <v>72</v>
      </c>
      <c r="L90" s="12">
        <f ca="1">(Marks!AA90*100)/Marks!$AA$3</f>
        <v>96.666666666666671</v>
      </c>
      <c r="M90" s="13" t="str">
        <f t="shared" ca="1" si="73"/>
        <v>Y</v>
      </c>
      <c r="N90" s="23" t="str">
        <f t="shared" ca="1" si="74"/>
        <v>Y</v>
      </c>
      <c r="O90" s="23" t="str">
        <f t="shared" ca="1" si="75"/>
        <v>Y</v>
      </c>
      <c r="P90" s="23" t="str">
        <f t="shared" ca="1" si="76"/>
        <v>Y</v>
      </c>
      <c r="Q90" s="10" t="str">
        <f t="shared" ref="Q90:S90" ca="1" si="97">IF(M90="Y","Y","N")</f>
        <v>Y</v>
      </c>
      <c r="R90" s="10" t="str">
        <f t="shared" ca="1" si="97"/>
        <v>Y</v>
      </c>
      <c r="S90" s="50" t="str">
        <f t="shared" ca="1" si="97"/>
        <v>Y</v>
      </c>
      <c r="T90" s="50" t="str">
        <f t="shared" ca="1" si="92"/>
        <v>Y</v>
      </c>
    </row>
    <row r="91" spans="1:20">
      <c r="A91" s="20">
        <v>87</v>
      </c>
      <c r="B91" s="43">
        <v>1893863</v>
      </c>
      <c r="C91" s="21" t="s">
        <v>41</v>
      </c>
      <c r="D91" s="26">
        <v>2</v>
      </c>
      <c r="E91" s="26" t="s">
        <v>23</v>
      </c>
      <c r="F91" s="27">
        <v>14</v>
      </c>
      <c r="G91" s="67" t="str">
        <f t="shared" si="0"/>
        <v>F</v>
      </c>
      <c r="H91" s="66"/>
      <c r="I91" s="10">
        <f ca="1">(Marks!X91*100)/Marks!$X$3</f>
        <v>72.121212121212125</v>
      </c>
      <c r="J91" s="10">
        <f ca="1">(Marks!Y91*100)/Marks!$Y$3</f>
        <v>71.428571428571431</v>
      </c>
      <c r="K91" s="10">
        <f ca="1">(Marks!Z91*100)/Marks!$Z$3</f>
        <v>96</v>
      </c>
      <c r="L91" s="12">
        <f ca="1">(Marks!AA91*100)/Marks!$AA$3</f>
        <v>90</v>
      </c>
      <c r="M91" s="13" t="str">
        <f t="shared" ca="1" si="73"/>
        <v>Y</v>
      </c>
      <c r="N91" s="23" t="str">
        <f t="shared" ca="1" si="74"/>
        <v>Y</v>
      </c>
      <c r="O91" s="23" t="str">
        <f t="shared" ca="1" si="75"/>
        <v>Y</v>
      </c>
      <c r="P91" s="23" t="str">
        <f t="shared" ca="1" si="76"/>
        <v>Y</v>
      </c>
      <c r="Q91" s="10" t="str">
        <f t="shared" ref="Q91:S91" ca="1" si="98">IF(M91="Y","Y","N")</f>
        <v>Y</v>
      </c>
      <c r="R91" s="10" t="str">
        <f t="shared" ca="1" si="98"/>
        <v>Y</v>
      </c>
      <c r="S91" s="50" t="str">
        <f t="shared" ca="1" si="98"/>
        <v>Y</v>
      </c>
      <c r="T91" s="50" t="str">
        <f t="shared" ca="1" si="92"/>
        <v>Y</v>
      </c>
    </row>
    <row r="92" spans="1:20">
      <c r="A92" s="20">
        <v>88</v>
      </c>
      <c r="B92" s="43">
        <v>1842333</v>
      </c>
      <c r="C92" s="21" t="s">
        <v>41</v>
      </c>
      <c r="D92" s="26">
        <v>2</v>
      </c>
      <c r="E92" s="26" t="s">
        <v>23</v>
      </c>
      <c r="F92" s="27">
        <v>65</v>
      </c>
      <c r="G92" s="67" t="str">
        <f t="shared" si="0"/>
        <v>P</v>
      </c>
      <c r="H92" s="66"/>
      <c r="I92" s="10">
        <f ca="1">(Marks!X92*100)/Marks!$X$3</f>
        <v>67.272727272727266</v>
      </c>
      <c r="J92" s="10">
        <f ca="1">(Marks!Y92*100)/Marks!$Y$3</f>
        <v>74.285714285714292</v>
      </c>
      <c r="K92" s="10">
        <f ca="1">(Marks!Z92*100)/Marks!$Z$3</f>
        <v>68</v>
      </c>
      <c r="L92" s="12">
        <f ca="1">(Marks!AA92*100)/Marks!$AA$3</f>
        <v>93.333333333333329</v>
      </c>
      <c r="M92" s="13" t="str">
        <f t="shared" ca="1" si="73"/>
        <v>Y</v>
      </c>
      <c r="N92" s="23" t="str">
        <f t="shared" ca="1" si="74"/>
        <v>Y</v>
      </c>
      <c r="O92" s="23" t="str">
        <f t="shared" ca="1" si="75"/>
        <v>Y</v>
      </c>
      <c r="P92" s="23" t="str">
        <f t="shared" ca="1" si="76"/>
        <v>Y</v>
      </c>
      <c r="Q92" s="10" t="str">
        <f t="shared" ref="Q92:S92" ca="1" si="99">IF(M92="Y","Y","N")</f>
        <v>Y</v>
      </c>
      <c r="R92" s="10" t="str">
        <f t="shared" ca="1" si="99"/>
        <v>Y</v>
      </c>
      <c r="S92" s="50" t="str">
        <f t="shared" ca="1" si="99"/>
        <v>Y</v>
      </c>
      <c r="T92" s="50" t="str">
        <f t="shared" ca="1" si="92"/>
        <v>Y</v>
      </c>
    </row>
    <row r="93" spans="1:20">
      <c r="A93" s="20"/>
      <c r="B93" s="43"/>
      <c r="C93" s="26"/>
      <c r="D93" s="26"/>
      <c r="E93" s="26"/>
      <c r="F93" s="27"/>
      <c r="G93" s="67"/>
      <c r="H93" s="66"/>
      <c r="I93" s="10"/>
      <c r="J93" s="10"/>
      <c r="K93" s="10"/>
      <c r="L93" s="12"/>
      <c r="M93" s="13"/>
      <c r="N93" s="23"/>
      <c r="O93" s="23"/>
      <c r="P93" s="23"/>
      <c r="Q93" s="10"/>
      <c r="R93" s="10"/>
      <c r="S93" s="50"/>
      <c r="T93" s="51"/>
    </row>
    <row r="94" spans="1:20">
      <c r="A94" s="20"/>
      <c r="B94" s="43"/>
      <c r="C94" s="26"/>
      <c r="D94" s="26"/>
      <c r="E94" s="26"/>
      <c r="F94" s="27"/>
      <c r="G94" s="67"/>
      <c r="H94" s="66"/>
      <c r="I94" s="10"/>
      <c r="J94" s="10"/>
      <c r="K94" s="10"/>
      <c r="L94" s="12"/>
      <c r="M94" s="13"/>
      <c r="N94" s="23"/>
      <c r="O94" s="23"/>
      <c r="P94" s="23"/>
      <c r="Q94" s="10"/>
      <c r="R94" s="10"/>
      <c r="S94" s="50"/>
      <c r="T94" s="51"/>
    </row>
    <row r="95" spans="1:20">
      <c r="A95" s="20"/>
      <c r="B95" s="43"/>
      <c r="C95" s="26"/>
      <c r="D95" s="26"/>
      <c r="E95" s="26"/>
      <c r="F95" s="27"/>
      <c r="G95" s="67"/>
      <c r="H95" s="66"/>
      <c r="I95" s="10"/>
      <c r="J95" s="10"/>
      <c r="K95" s="10"/>
      <c r="L95" s="12"/>
      <c r="M95" s="13"/>
      <c r="N95" s="23"/>
      <c r="O95" s="23"/>
      <c r="P95" s="23"/>
      <c r="Q95" s="10"/>
      <c r="R95" s="10"/>
      <c r="S95" s="50"/>
      <c r="T95" s="51"/>
    </row>
    <row r="96" spans="1:20">
      <c r="A96" s="20"/>
      <c r="B96" s="43"/>
      <c r="C96" s="26"/>
      <c r="D96" s="26"/>
      <c r="E96" s="26"/>
      <c r="F96" s="27"/>
      <c r="G96" s="67"/>
      <c r="H96" s="66"/>
      <c r="I96" s="10"/>
      <c r="J96" s="10"/>
      <c r="K96" s="10"/>
      <c r="L96" s="12"/>
      <c r="M96" s="13"/>
      <c r="N96" s="23"/>
      <c r="O96" s="23"/>
      <c r="P96" s="23"/>
      <c r="Q96" s="10"/>
      <c r="R96" s="10"/>
      <c r="S96" s="50"/>
      <c r="T96" s="51"/>
    </row>
    <row r="97" spans="1:20">
      <c r="A97" s="20"/>
      <c r="B97" s="43"/>
      <c r="C97" s="26"/>
      <c r="D97" s="26"/>
      <c r="E97" s="26"/>
      <c r="F97" s="27"/>
      <c r="G97" s="67"/>
      <c r="H97" s="66"/>
      <c r="I97" s="10"/>
      <c r="J97" s="10"/>
      <c r="K97" s="10"/>
      <c r="L97" s="12"/>
      <c r="M97" s="13"/>
      <c r="N97" s="23"/>
      <c r="O97" s="23"/>
      <c r="P97" s="23"/>
      <c r="Q97" s="10"/>
      <c r="R97" s="10"/>
      <c r="S97" s="50"/>
      <c r="T97" s="51"/>
    </row>
    <row r="98" spans="1:20">
      <c r="A98" s="20"/>
      <c r="B98" s="43"/>
      <c r="C98" s="26"/>
      <c r="D98" s="26"/>
      <c r="E98" s="26"/>
      <c r="F98" s="27"/>
      <c r="G98" s="67"/>
      <c r="H98" s="66"/>
      <c r="I98" s="10"/>
      <c r="J98" s="10"/>
      <c r="K98" s="10"/>
      <c r="L98" s="12"/>
      <c r="M98" s="13"/>
      <c r="N98" s="23"/>
      <c r="O98" s="23"/>
      <c r="P98" s="23"/>
      <c r="Q98" s="10"/>
      <c r="R98" s="10"/>
      <c r="S98" s="50"/>
      <c r="T98" s="51"/>
    </row>
    <row r="99" spans="1:20">
      <c r="A99" s="20"/>
      <c r="B99" s="43"/>
      <c r="C99" s="26"/>
      <c r="D99" s="26"/>
      <c r="E99" s="26"/>
      <c r="F99" s="27"/>
      <c r="G99" s="67"/>
      <c r="H99" s="66"/>
      <c r="I99" s="10"/>
      <c r="J99" s="10"/>
      <c r="K99" s="10"/>
      <c r="L99" s="12"/>
      <c r="M99" s="13"/>
      <c r="N99" s="23"/>
      <c r="O99" s="23"/>
      <c r="P99" s="23"/>
      <c r="Q99" s="10"/>
      <c r="R99" s="10"/>
      <c r="S99" s="50"/>
      <c r="T99" s="51"/>
    </row>
    <row r="100" spans="1:20">
      <c r="A100" s="20"/>
      <c r="B100" s="43"/>
      <c r="C100" s="26"/>
      <c r="D100" s="26"/>
      <c r="E100" s="26"/>
      <c r="F100" s="27"/>
      <c r="G100" s="67"/>
      <c r="H100" s="66"/>
      <c r="I100" s="10"/>
      <c r="J100" s="10"/>
      <c r="K100" s="10"/>
      <c r="L100" s="12"/>
      <c r="M100" s="13"/>
      <c r="N100" s="23"/>
      <c r="O100" s="23"/>
      <c r="P100" s="23"/>
      <c r="Q100" s="10"/>
      <c r="R100" s="10"/>
      <c r="S100" s="50"/>
      <c r="T100" s="51"/>
    </row>
    <row r="101" spans="1:20">
      <c r="A101" s="20"/>
      <c r="B101" s="43"/>
      <c r="C101" s="26"/>
      <c r="D101" s="26"/>
      <c r="E101" s="26"/>
      <c r="F101" s="27"/>
      <c r="G101" s="67"/>
      <c r="H101" s="66"/>
      <c r="I101" s="10"/>
      <c r="J101" s="10"/>
      <c r="K101" s="10"/>
      <c r="L101" s="12"/>
      <c r="M101" s="13"/>
      <c r="N101" s="23"/>
      <c r="O101" s="23"/>
      <c r="P101" s="23"/>
      <c r="Q101" s="10"/>
      <c r="R101" s="10"/>
      <c r="S101" s="50"/>
      <c r="T101" s="51"/>
    </row>
    <row r="102" spans="1:20">
      <c r="A102" s="20"/>
      <c r="B102" s="43"/>
      <c r="C102" s="26"/>
      <c r="D102" s="26"/>
      <c r="E102" s="26"/>
      <c r="F102" s="27"/>
      <c r="G102" s="67"/>
      <c r="H102" s="66"/>
      <c r="I102" s="10"/>
      <c r="J102" s="10"/>
      <c r="K102" s="10"/>
      <c r="L102" s="12"/>
      <c r="M102" s="13"/>
      <c r="N102" s="23"/>
      <c r="O102" s="23"/>
      <c r="P102" s="23"/>
      <c r="Q102" s="10"/>
      <c r="R102" s="10"/>
      <c r="S102" s="50"/>
      <c r="T102" s="51"/>
    </row>
    <row r="103" spans="1:20">
      <c r="A103" s="20"/>
      <c r="B103" s="43"/>
      <c r="C103" s="26"/>
      <c r="D103" s="26"/>
      <c r="E103" s="26"/>
      <c r="F103" s="27"/>
      <c r="G103" s="67"/>
      <c r="H103" s="66"/>
      <c r="I103" s="10"/>
      <c r="J103" s="10"/>
      <c r="K103" s="10"/>
      <c r="L103" s="12"/>
      <c r="M103" s="13"/>
      <c r="N103" s="23"/>
      <c r="O103" s="23"/>
      <c r="P103" s="23"/>
      <c r="Q103" s="10"/>
      <c r="R103" s="10"/>
      <c r="S103" s="50"/>
      <c r="T103" s="51"/>
    </row>
    <row r="104" spans="1:20">
      <c r="A104" s="20"/>
      <c r="B104" s="43"/>
      <c r="C104" s="26"/>
      <c r="D104" s="26"/>
      <c r="E104" s="26"/>
      <c r="F104" s="27"/>
      <c r="G104" s="67"/>
      <c r="H104" s="66"/>
      <c r="I104" s="10"/>
      <c r="J104" s="10"/>
      <c r="K104" s="10"/>
      <c r="L104" s="12"/>
      <c r="M104" s="13"/>
      <c r="N104" s="23"/>
      <c r="O104" s="23"/>
      <c r="P104" s="23"/>
      <c r="Q104" s="10"/>
      <c r="R104" s="10"/>
      <c r="S104" s="50"/>
      <c r="T104" s="51"/>
    </row>
    <row r="105" spans="1:20">
      <c r="A105" s="20"/>
      <c r="B105" s="43"/>
      <c r="C105" s="26"/>
      <c r="D105" s="26"/>
      <c r="E105" s="26"/>
      <c r="F105" s="27"/>
      <c r="G105" s="67"/>
      <c r="H105" s="66"/>
      <c r="I105" s="10"/>
      <c r="J105" s="10"/>
      <c r="K105" s="10"/>
      <c r="L105" s="12"/>
      <c r="M105" s="13"/>
      <c r="N105" s="23"/>
      <c r="O105" s="23"/>
      <c r="P105" s="23"/>
      <c r="Q105" s="10"/>
      <c r="R105" s="10"/>
      <c r="S105" s="50"/>
      <c r="T105" s="51"/>
    </row>
    <row r="106" spans="1:20">
      <c r="A106" s="20"/>
      <c r="B106" s="43"/>
      <c r="C106" s="26"/>
      <c r="D106" s="26"/>
      <c r="E106" s="26"/>
      <c r="F106" s="27"/>
      <c r="G106" s="67"/>
      <c r="H106" s="66"/>
      <c r="I106" s="10"/>
      <c r="J106" s="10"/>
      <c r="K106" s="10"/>
      <c r="L106" s="12"/>
      <c r="M106" s="13"/>
      <c r="N106" s="23"/>
      <c r="O106" s="23"/>
      <c r="P106" s="23"/>
      <c r="Q106" s="10"/>
      <c r="R106" s="10"/>
      <c r="S106" s="50"/>
      <c r="T106" s="51"/>
    </row>
    <row r="107" spans="1:20">
      <c r="A107" s="20"/>
      <c r="B107" s="43"/>
      <c r="C107" s="26"/>
      <c r="D107" s="26"/>
      <c r="E107" s="26"/>
      <c r="F107" s="27"/>
      <c r="G107" s="67"/>
      <c r="H107" s="66"/>
      <c r="I107" s="10"/>
      <c r="J107" s="10"/>
      <c r="K107" s="10"/>
      <c r="L107" s="12"/>
      <c r="M107" s="13"/>
      <c r="N107" s="23"/>
      <c r="O107" s="23"/>
      <c r="P107" s="23"/>
      <c r="Q107" s="10"/>
      <c r="R107" s="10"/>
      <c r="S107" s="50"/>
      <c r="T107" s="51"/>
    </row>
    <row r="108" spans="1:20">
      <c r="F108" s="28"/>
      <c r="G108" s="28"/>
      <c r="H108" s="2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</row>
    <row r="109" spans="1:20">
      <c r="F109" s="28"/>
      <c r="G109" s="28"/>
      <c r="H109" s="2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</row>
    <row r="110" spans="1:20">
      <c r="F110" s="28"/>
      <c r="G110" s="28"/>
      <c r="H110" s="2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</row>
    <row r="111" spans="1:20">
      <c r="F111" s="28"/>
      <c r="G111" s="28"/>
      <c r="H111" s="2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</row>
    <row r="112" spans="1:20">
      <c r="F112" s="28"/>
      <c r="G112" s="28"/>
      <c r="H112" s="2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</row>
    <row r="113" spans="6:20">
      <c r="F113" s="28"/>
      <c r="G113" s="28"/>
      <c r="H113" s="2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</row>
    <row r="114" spans="6:20">
      <c r="F114" s="28"/>
      <c r="G114" s="28"/>
      <c r="H114" s="2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</row>
    <row r="115" spans="6:20">
      <c r="F115" s="28"/>
      <c r="G115" s="28"/>
      <c r="H115" s="2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</row>
    <row r="116" spans="6:20">
      <c r="F116" s="28"/>
      <c r="G116" s="28"/>
      <c r="H116" s="2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</row>
    <row r="117" spans="6:20">
      <c r="F117" s="28"/>
      <c r="G117" s="28"/>
      <c r="H117" s="2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</row>
    <row r="118" spans="6:20">
      <c r="F118" s="28"/>
      <c r="G118" s="28"/>
      <c r="H118" s="2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</row>
    <row r="119" spans="6:20">
      <c r="F119" s="28"/>
      <c r="G119" s="28"/>
      <c r="H119" s="2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</row>
    <row r="120" spans="6:20">
      <c r="F120" s="28"/>
      <c r="G120" s="28"/>
      <c r="H120" s="2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</row>
    <row r="121" spans="6:20">
      <c r="F121" s="28"/>
      <c r="G121" s="28"/>
      <c r="H121" s="2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</row>
    <row r="122" spans="6:20">
      <c r="F122" s="28"/>
      <c r="G122" s="28"/>
      <c r="H122" s="2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</row>
    <row r="123" spans="6:20">
      <c r="F123" s="28"/>
      <c r="G123" s="28"/>
      <c r="H123" s="2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</row>
    <row r="124" spans="6:20">
      <c r="F124" s="28"/>
      <c r="G124" s="28"/>
      <c r="H124" s="2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</row>
    <row r="125" spans="6:20">
      <c r="F125" s="28"/>
      <c r="G125" s="28"/>
      <c r="H125" s="2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</row>
    <row r="126" spans="6:20">
      <c r="F126" s="28"/>
      <c r="G126" s="28"/>
      <c r="H126" s="2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</row>
    <row r="127" spans="6:20">
      <c r="F127" s="28"/>
      <c r="G127" s="28"/>
      <c r="H127" s="2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</row>
    <row r="128" spans="6:20">
      <c r="F128" s="28"/>
      <c r="G128" s="28"/>
      <c r="H128" s="2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</row>
    <row r="129" spans="6:20">
      <c r="F129" s="28"/>
      <c r="G129" s="28"/>
      <c r="H129" s="2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</row>
    <row r="130" spans="6:20">
      <c r="F130" s="28"/>
      <c r="G130" s="28"/>
      <c r="H130" s="2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</row>
    <row r="131" spans="6:20">
      <c r="F131" s="28"/>
      <c r="G131" s="28"/>
      <c r="H131" s="2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</row>
    <row r="132" spans="6:20">
      <c r="F132" s="28"/>
      <c r="G132" s="28"/>
      <c r="H132" s="2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</row>
    <row r="133" spans="6:20">
      <c r="F133" s="28"/>
      <c r="G133" s="28"/>
      <c r="H133" s="2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</row>
    <row r="134" spans="6:20">
      <c r="F134" s="28"/>
      <c r="G134" s="28"/>
      <c r="H134" s="2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</row>
    <row r="135" spans="6:20">
      <c r="F135" s="28"/>
      <c r="G135" s="28"/>
      <c r="H135" s="2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</row>
    <row r="136" spans="6:20">
      <c r="F136" s="28"/>
      <c r="G136" s="28"/>
      <c r="H136" s="2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</row>
    <row r="137" spans="6:20">
      <c r="F137" s="28"/>
      <c r="G137" s="28"/>
      <c r="H137" s="2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</row>
    <row r="138" spans="6:20">
      <c r="F138" s="28"/>
      <c r="G138" s="28"/>
      <c r="H138" s="2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</row>
    <row r="139" spans="6:20">
      <c r="F139" s="28"/>
      <c r="G139" s="28"/>
      <c r="H139" s="2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</row>
    <row r="140" spans="6:20">
      <c r="F140" s="28"/>
      <c r="G140" s="28"/>
      <c r="H140" s="2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</row>
    <row r="141" spans="6:20">
      <c r="F141" s="28"/>
      <c r="G141" s="28"/>
      <c r="H141" s="2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</row>
    <row r="142" spans="6:20">
      <c r="F142" s="28"/>
      <c r="G142" s="28"/>
      <c r="H142" s="2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</row>
    <row r="143" spans="6:20">
      <c r="F143" s="28"/>
      <c r="G143" s="28"/>
      <c r="H143" s="2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</row>
    <row r="144" spans="6:20">
      <c r="F144" s="28"/>
      <c r="G144" s="28"/>
      <c r="H144" s="2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</row>
    <row r="145" spans="6:20">
      <c r="F145" s="28"/>
      <c r="G145" s="28"/>
      <c r="H145" s="2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</row>
    <row r="146" spans="6:20">
      <c r="F146" s="28"/>
      <c r="G146" s="28"/>
      <c r="H146" s="2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</row>
    <row r="147" spans="6:20">
      <c r="F147" s="28"/>
      <c r="G147" s="28"/>
      <c r="H147" s="2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</row>
    <row r="148" spans="6:20">
      <c r="F148" s="28"/>
      <c r="G148" s="28"/>
      <c r="H148" s="2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</row>
    <row r="149" spans="6:20">
      <c r="F149" s="28"/>
      <c r="G149" s="28"/>
      <c r="H149" s="2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</row>
    <row r="150" spans="6:20">
      <c r="F150" s="28"/>
      <c r="G150" s="28"/>
      <c r="H150" s="2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</row>
    <row r="151" spans="6:20">
      <c r="F151" s="28"/>
      <c r="G151" s="28"/>
      <c r="H151" s="2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</row>
    <row r="152" spans="6:20">
      <c r="F152" s="28"/>
      <c r="G152" s="28"/>
      <c r="H152" s="2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</row>
    <row r="153" spans="6:20">
      <c r="F153" s="28"/>
      <c r="G153" s="28"/>
      <c r="H153" s="2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</row>
    <row r="154" spans="6:20">
      <c r="F154" s="28"/>
      <c r="G154" s="28"/>
      <c r="H154" s="2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</row>
    <row r="155" spans="6:20">
      <c r="F155" s="28"/>
      <c r="G155" s="28"/>
      <c r="H155" s="2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</row>
    <row r="156" spans="6:20">
      <c r="F156" s="28"/>
      <c r="G156" s="28"/>
      <c r="H156" s="2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</row>
    <row r="157" spans="6:20">
      <c r="F157" s="28"/>
      <c r="G157" s="28"/>
      <c r="H157" s="2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</row>
    <row r="158" spans="6:20">
      <c r="F158" s="28"/>
      <c r="G158" s="28"/>
      <c r="H158" s="2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</row>
    <row r="159" spans="6:20">
      <c r="F159" s="28"/>
      <c r="G159" s="28"/>
      <c r="H159" s="2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</row>
    <row r="160" spans="6:20">
      <c r="F160" s="28"/>
      <c r="G160" s="28"/>
      <c r="H160" s="2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</row>
    <row r="161" spans="6:20">
      <c r="F161" s="28"/>
      <c r="G161" s="28"/>
      <c r="H161" s="2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</row>
    <row r="162" spans="6:20">
      <c r="F162" s="28"/>
      <c r="G162" s="28"/>
      <c r="H162" s="2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</row>
    <row r="163" spans="6:20">
      <c r="F163" s="28"/>
      <c r="G163" s="28"/>
      <c r="H163" s="2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</row>
    <row r="164" spans="6:20">
      <c r="F164" s="28"/>
      <c r="G164" s="28"/>
      <c r="H164" s="2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</row>
    <row r="165" spans="6:20">
      <c r="F165" s="28"/>
      <c r="G165" s="28"/>
      <c r="H165" s="2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</row>
    <row r="166" spans="6:20">
      <c r="F166" s="28"/>
      <c r="G166" s="28"/>
      <c r="H166" s="2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</row>
    <row r="167" spans="6:20">
      <c r="F167" s="28"/>
      <c r="G167" s="28"/>
      <c r="H167" s="2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</row>
    <row r="168" spans="6:20">
      <c r="F168" s="28"/>
      <c r="G168" s="28"/>
      <c r="H168" s="2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</row>
    <row r="169" spans="6:20">
      <c r="F169" s="28"/>
      <c r="G169" s="28"/>
      <c r="H169" s="2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</row>
    <row r="170" spans="6:20">
      <c r="F170" s="28"/>
      <c r="G170" s="28"/>
      <c r="H170" s="2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</row>
    <row r="171" spans="6:20">
      <c r="F171" s="28"/>
      <c r="G171" s="28"/>
      <c r="H171" s="2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</row>
    <row r="172" spans="6:20">
      <c r="F172" s="28"/>
      <c r="G172" s="28"/>
      <c r="H172" s="2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</row>
    <row r="173" spans="6:20">
      <c r="F173" s="28"/>
      <c r="G173" s="28"/>
      <c r="H173" s="2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</row>
    <row r="174" spans="6:20">
      <c r="F174" s="28"/>
      <c r="G174" s="28"/>
      <c r="H174" s="2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</row>
    <row r="175" spans="6:20">
      <c r="F175" s="28"/>
      <c r="G175" s="28"/>
      <c r="H175" s="2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</row>
    <row r="176" spans="6:20">
      <c r="F176" s="28"/>
      <c r="G176" s="28"/>
      <c r="H176" s="2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</row>
    <row r="177" spans="6:20">
      <c r="F177" s="28"/>
      <c r="G177" s="28"/>
      <c r="H177" s="2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</row>
    <row r="178" spans="6:20">
      <c r="F178" s="28"/>
      <c r="G178" s="28"/>
      <c r="H178" s="2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</row>
    <row r="179" spans="6:20">
      <c r="F179" s="28"/>
      <c r="G179" s="28"/>
      <c r="H179" s="2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</row>
    <row r="180" spans="6:20">
      <c r="F180" s="28"/>
      <c r="G180" s="28"/>
      <c r="H180" s="2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</row>
    <row r="181" spans="6:20">
      <c r="F181" s="28"/>
      <c r="G181" s="28"/>
      <c r="H181" s="2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</row>
    <row r="182" spans="6:20">
      <c r="F182" s="28"/>
      <c r="G182" s="28"/>
      <c r="H182" s="2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</row>
    <row r="183" spans="6:20">
      <c r="F183" s="28"/>
      <c r="G183" s="28"/>
      <c r="H183" s="2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</row>
    <row r="184" spans="6:20">
      <c r="F184" s="28"/>
      <c r="G184" s="28"/>
      <c r="H184" s="2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</row>
    <row r="185" spans="6:20">
      <c r="F185" s="28"/>
      <c r="G185" s="28"/>
      <c r="H185" s="2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</row>
    <row r="186" spans="6:20">
      <c r="F186" s="28"/>
      <c r="G186" s="28"/>
      <c r="H186" s="2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</row>
    <row r="187" spans="6:20">
      <c r="F187" s="28"/>
      <c r="G187" s="28"/>
      <c r="H187" s="2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</row>
    <row r="188" spans="6:20">
      <c r="F188" s="28"/>
      <c r="G188" s="28"/>
      <c r="H188" s="2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</row>
    <row r="189" spans="6:20">
      <c r="F189" s="28"/>
      <c r="G189" s="28"/>
      <c r="H189" s="2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</row>
    <row r="190" spans="6:20">
      <c r="F190" s="28"/>
      <c r="G190" s="28"/>
      <c r="H190" s="2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</row>
    <row r="191" spans="6:20">
      <c r="F191" s="28"/>
      <c r="G191" s="28"/>
      <c r="H191" s="2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</row>
    <row r="192" spans="6:20">
      <c r="F192" s="28"/>
      <c r="G192" s="28"/>
      <c r="H192" s="2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</row>
    <row r="193" spans="6:20">
      <c r="F193" s="28"/>
      <c r="G193" s="28"/>
      <c r="H193" s="2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</row>
    <row r="194" spans="6:20">
      <c r="F194" s="28"/>
      <c r="G194" s="28"/>
      <c r="H194" s="2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</row>
    <row r="195" spans="6:20">
      <c r="F195" s="28"/>
      <c r="G195" s="28"/>
      <c r="H195" s="2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</row>
    <row r="196" spans="6:20">
      <c r="F196" s="28"/>
      <c r="G196" s="28"/>
      <c r="H196" s="2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</row>
    <row r="197" spans="6:20">
      <c r="F197" s="28"/>
      <c r="G197" s="28"/>
      <c r="H197" s="2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</row>
    <row r="198" spans="6:20">
      <c r="F198" s="28"/>
      <c r="G198" s="28"/>
      <c r="H198" s="2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</row>
    <row r="199" spans="6:20">
      <c r="F199" s="28"/>
      <c r="G199" s="28"/>
      <c r="H199" s="2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</row>
    <row r="200" spans="6:20">
      <c r="F200" s="28"/>
      <c r="G200" s="28"/>
      <c r="H200" s="2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</row>
    <row r="201" spans="6:20">
      <c r="F201" s="28"/>
      <c r="G201" s="28"/>
      <c r="H201" s="2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</row>
    <row r="202" spans="6:20">
      <c r="F202" s="28"/>
      <c r="G202" s="28"/>
      <c r="H202" s="2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</row>
    <row r="203" spans="6:20">
      <c r="F203" s="28"/>
      <c r="G203" s="28"/>
      <c r="H203" s="2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</row>
    <row r="204" spans="6:20">
      <c r="F204" s="28"/>
      <c r="G204" s="28"/>
      <c r="H204" s="2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</row>
    <row r="205" spans="6:20">
      <c r="F205" s="28"/>
      <c r="G205" s="28"/>
      <c r="H205" s="2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</row>
    <row r="206" spans="6:20">
      <c r="F206" s="28"/>
      <c r="G206" s="28"/>
      <c r="H206" s="2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</row>
    <row r="207" spans="6:20">
      <c r="F207" s="28"/>
      <c r="G207" s="28"/>
      <c r="H207" s="2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</row>
    <row r="208" spans="6:20">
      <c r="F208" s="28"/>
      <c r="G208" s="28"/>
      <c r="H208" s="2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</row>
    <row r="209" spans="6:20">
      <c r="F209" s="28"/>
      <c r="G209" s="28"/>
      <c r="H209" s="2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</row>
    <row r="210" spans="6:20">
      <c r="F210" s="28"/>
      <c r="G210" s="28"/>
      <c r="H210" s="2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</row>
    <row r="211" spans="6:20">
      <c r="F211" s="28"/>
      <c r="G211" s="28"/>
      <c r="H211" s="2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</row>
    <row r="212" spans="6:20">
      <c r="F212" s="28"/>
      <c r="G212" s="28"/>
      <c r="H212" s="2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</row>
    <row r="213" spans="6:20">
      <c r="F213" s="28"/>
      <c r="G213" s="28"/>
      <c r="H213" s="2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</row>
    <row r="214" spans="6:20">
      <c r="F214" s="28"/>
      <c r="G214" s="28"/>
      <c r="H214" s="2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</row>
    <row r="215" spans="6:20">
      <c r="F215" s="28"/>
      <c r="G215" s="28"/>
      <c r="H215" s="2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</row>
    <row r="216" spans="6:20">
      <c r="F216" s="28"/>
      <c r="G216" s="28"/>
      <c r="H216" s="2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</row>
    <row r="217" spans="6:20">
      <c r="F217" s="28"/>
      <c r="G217" s="28"/>
      <c r="H217" s="2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</row>
    <row r="218" spans="6:20">
      <c r="F218" s="28"/>
      <c r="G218" s="28"/>
      <c r="H218" s="2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</row>
    <row r="219" spans="6:20">
      <c r="F219" s="28"/>
      <c r="G219" s="28"/>
      <c r="H219" s="2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</row>
    <row r="220" spans="6:20">
      <c r="F220" s="28"/>
      <c r="G220" s="28"/>
      <c r="H220" s="2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</row>
    <row r="221" spans="6:20">
      <c r="F221" s="28"/>
      <c r="G221" s="28"/>
      <c r="H221" s="2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</row>
    <row r="222" spans="6:20">
      <c r="F222" s="28"/>
      <c r="G222" s="28"/>
      <c r="H222" s="2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</row>
    <row r="223" spans="6:20">
      <c r="F223" s="28"/>
      <c r="G223" s="28"/>
      <c r="H223" s="2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</row>
    <row r="224" spans="6:20">
      <c r="F224" s="28"/>
      <c r="G224" s="28"/>
      <c r="H224" s="2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</row>
    <row r="225" spans="6:20">
      <c r="F225" s="28"/>
      <c r="G225" s="28"/>
      <c r="H225" s="2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</row>
    <row r="226" spans="6:20">
      <c r="F226" s="28"/>
      <c r="G226" s="28"/>
      <c r="H226" s="2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</row>
    <row r="227" spans="6:20">
      <c r="F227" s="28"/>
      <c r="G227" s="28"/>
      <c r="H227" s="2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</row>
    <row r="228" spans="6:20">
      <c r="F228" s="28"/>
      <c r="G228" s="28"/>
      <c r="H228" s="2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</row>
    <row r="229" spans="6:20">
      <c r="F229" s="28"/>
      <c r="G229" s="28"/>
      <c r="H229" s="2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</row>
    <row r="230" spans="6:20">
      <c r="F230" s="28"/>
      <c r="G230" s="28"/>
      <c r="H230" s="2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</row>
    <row r="231" spans="6:20">
      <c r="F231" s="28"/>
      <c r="G231" s="28"/>
      <c r="H231" s="2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</row>
    <row r="232" spans="6:20">
      <c r="F232" s="28"/>
      <c r="G232" s="28"/>
      <c r="H232" s="2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</row>
    <row r="233" spans="6:20">
      <c r="F233" s="28"/>
      <c r="G233" s="28"/>
      <c r="H233" s="2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</row>
    <row r="234" spans="6:20">
      <c r="F234" s="28"/>
      <c r="G234" s="28"/>
      <c r="H234" s="2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</row>
    <row r="235" spans="6:20">
      <c r="F235" s="28"/>
      <c r="G235" s="28"/>
      <c r="H235" s="2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</row>
    <row r="236" spans="6:20">
      <c r="F236" s="28"/>
      <c r="G236" s="28"/>
      <c r="H236" s="2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</row>
    <row r="237" spans="6:20">
      <c r="F237" s="28"/>
      <c r="G237" s="28"/>
      <c r="H237" s="2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</row>
    <row r="238" spans="6:20">
      <c r="F238" s="28"/>
      <c r="G238" s="28"/>
      <c r="H238" s="2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</row>
    <row r="239" spans="6:20">
      <c r="F239" s="28"/>
      <c r="G239" s="28"/>
      <c r="H239" s="2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</row>
    <row r="240" spans="6:20">
      <c r="F240" s="28"/>
      <c r="G240" s="28"/>
      <c r="H240" s="2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</row>
    <row r="241" spans="6:20">
      <c r="F241" s="28"/>
      <c r="G241" s="28"/>
      <c r="H241" s="2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</row>
    <row r="242" spans="6:20">
      <c r="F242" s="28"/>
      <c r="G242" s="28"/>
      <c r="H242" s="2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</row>
    <row r="243" spans="6:20">
      <c r="F243" s="28"/>
      <c r="G243" s="28"/>
      <c r="H243" s="2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</row>
    <row r="244" spans="6:20">
      <c r="F244" s="28"/>
      <c r="G244" s="28"/>
      <c r="H244" s="2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</row>
    <row r="245" spans="6:20">
      <c r="F245" s="28"/>
      <c r="G245" s="28"/>
      <c r="H245" s="2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</row>
    <row r="246" spans="6:20">
      <c r="F246" s="28"/>
      <c r="G246" s="28"/>
      <c r="H246" s="2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</row>
    <row r="247" spans="6:20">
      <c r="F247" s="28"/>
      <c r="G247" s="28"/>
      <c r="H247" s="2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</row>
    <row r="248" spans="6:20">
      <c r="F248" s="28"/>
      <c r="G248" s="28"/>
      <c r="H248" s="2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</row>
    <row r="249" spans="6:20">
      <c r="F249" s="28"/>
      <c r="G249" s="28"/>
      <c r="H249" s="2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</row>
    <row r="250" spans="6:20">
      <c r="F250" s="28"/>
      <c r="G250" s="28"/>
      <c r="H250" s="2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</row>
    <row r="251" spans="6:20">
      <c r="F251" s="28"/>
      <c r="G251" s="28"/>
      <c r="H251" s="2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</row>
    <row r="252" spans="6:20">
      <c r="F252" s="28"/>
      <c r="G252" s="28"/>
      <c r="H252" s="2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</row>
    <row r="253" spans="6:20">
      <c r="F253" s="28"/>
      <c r="G253" s="28"/>
      <c r="H253" s="2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</row>
    <row r="254" spans="6:20">
      <c r="F254" s="28"/>
      <c r="G254" s="28"/>
      <c r="H254" s="2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</row>
    <row r="255" spans="6:20">
      <c r="F255" s="28"/>
      <c r="G255" s="28"/>
      <c r="H255" s="2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</row>
    <row r="256" spans="6:20">
      <c r="F256" s="28"/>
      <c r="G256" s="28"/>
      <c r="H256" s="2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</row>
    <row r="257" spans="6:20">
      <c r="F257" s="28"/>
      <c r="G257" s="28"/>
      <c r="H257" s="2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</row>
    <row r="258" spans="6:20">
      <c r="F258" s="28"/>
      <c r="G258" s="28"/>
      <c r="H258" s="2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</row>
    <row r="259" spans="6:20">
      <c r="F259" s="28"/>
      <c r="G259" s="28"/>
      <c r="H259" s="2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</row>
    <row r="260" spans="6:20">
      <c r="F260" s="28"/>
      <c r="G260" s="28"/>
      <c r="H260" s="2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</row>
    <row r="261" spans="6:20">
      <c r="F261" s="28"/>
      <c r="G261" s="28"/>
      <c r="H261" s="2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</row>
    <row r="262" spans="6:20">
      <c r="F262" s="28"/>
      <c r="G262" s="28"/>
      <c r="H262" s="2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</row>
    <row r="263" spans="6:20">
      <c r="F263" s="28"/>
      <c r="G263" s="28"/>
      <c r="H263" s="2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</row>
    <row r="264" spans="6:20">
      <c r="F264" s="28"/>
      <c r="G264" s="28"/>
      <c r="H264" s="2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</row>
    <row r="265" spans="6:20">
      <c r="F265" s="28"/>
      <c r="G265" s="28"/>
      <c r="H265" s="2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</row>
    <row r="266" spans="6:20">
      <c r="F266" s="28"/>
      <c r="G266" s="28"/>
      <c r="H266" s="2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</row>
    <row r="267" spans="6:20">
      <c r="F267" s="28"/>
      <c r="G267" s="28"/>
      <c r="H267" s="2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</row>
    <row r="268" spans="6:20">
      <c r="F268" s="28"/>
      <c r="G268" s="28"/>
      <c r="H268" s="2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</row>
    <row r="269" spans="6:20">
      <c r="F269" s="28"/>
      <c r="G269" s="28"/>
      <c r="H269" s="2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</row>
    <row r="270" spans="6:20">
      <c r="F270" s="28"/>
      <c r="G270" s="28"/>
      <c r="H270" s="2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</row>
    <row r="271" spans="6:20">
      <c r="F271" s="28"/>
      <c r="G271" s="28"/>
      <c r="H271" s="2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</row>
    <row r="272" spans="6:20">
      <c r="F272" s="28"/>
      <c r="G272" s="28"/>
      <c r="H272" s="2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</row>
    <row r="273" spans="6:20">
      <c r="F273" s="28"/>
      <c r="G273" s="28"/>
      <c r="H273" s="2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</row>
    <row r="274" spans="6:20">
      <c r="F274" s="28"/>
      <c r="G274" s="28"/>
      <c r="H274" s="2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</row>
    <row r="275" spans="6:20">
      <c r="F275" s="28"/>
      <c r="G275" s="28"/>
      <c r="H275" s="2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</row>
    <row r="276" spans="6:20">
      <c r="F276" s="28"/>
      <c r="G276" s="28"/>
      <c r="H276" s="2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</row>
    <row r="277" spans="6:20">
      <c r="F277" s="28"/>
      <c r="G277" s="28"/>
      <c r="H277" s="2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</row>
    <row r="278" spans="6:20">
      <c r="F278" s="28"/>
      <c r="G278" s="28"/>
      <c r="H278" s="2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</row>
    <row r="279" spans="6:20">
      <c r="F279" s="28"/>
      <c r="G279" s="28"/>
      <c r="H279" s="2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</row>
    <row r="280" spans="6:20">
      <c r="F280" s="28"/>
      <c r="G280" s="28"/>
      <c r="H280" s="2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</row>
    <row r="281" spans="6:20">
      <c r="F281" s="28"/>
      <c r="G281" s="28"/>
      <c r="H281" s="2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</row>
    <row r="282" spans="6:20">
      <c r="F282" s="28"/>
      <c r="G282" s="28"/>
      <c r="H282" s="2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</row>
    <row r="283" spans="6:20">
      <c r="F283" s="28"/>
      <c r="G283" s="28"/>
      <c r="H283" s="2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</row>
    <row r="284" spans="6:20">
      <c r="F284" s="28"/>
      <c r="G284" s="28"/>
      <c r="H284" s="2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</row>
    <row r="285" spans="6:20">
      <c r="F285" s="28"/>
      <c r="G285" s="28"/>
      <c r="H285" s="2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</row>
    <row r="286" spans="6:20">
      <c r="F286" s="28"/>
      <c r="G286" s="28"/>
      <c r="H286" s="2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</row>
    <row r="287" spans="6:20">
      <c r="F287" s="28"/>
      <c r="G287" s="28"/>
      <c r="H287" s="2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</row>
    <row r="288" spans="6:20">
      <c r="F288" s="28"/>
      <c r="G288" s="28"/>
      <c r="H288" s="2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</row>
    <row r="289" spans="6:20">
      <c r="F289" s="28"/>
      <c r="G289" s="28"/>
      <c r="H289" s="2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</row>
    <row r="290" spans="6:20">
      <c r="F290" s="28"/>
      <c r="G290" s="28"/>
      <c r="H290" s="2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</row>
    <row r="291" spans="6:20">
      <c r="F291" s="28"/>
      <c r="G291" s="28"/>
      <c r="H291" s="2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</row>
    <row r="292" spans="6:20">
      <c r="F292" s="28"/>
      <c r="G292" s="28"/>
      <c r="H292" s="2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</row>
    <row r="293" spans="6:20">
      <c r="F293" s="28"/>
      <c r="G293" s="28"/>
      <c r="H293" s="2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</row>
    <row r="294" spans="6:20">
      <c r="F294" s="28"/>
      <c r="G294" s="28"/>
      <c r="H294" s="2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</row>
    <row r="295" spans="6:20">
      <c r="F295" s="28"/>
      <c r="G295" s="28"/>
      <c r="H295" s="2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</row>
    <row r="296" spans="6:20">
      <c r="F296" s="28"/>
      <c r="G296" s="28"/>
      <c r="H296" s="2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</row>
    <row r="297" spans="6:20">
      <c r="F297" s="28"/>
      <c r="G297" s="28"/>
      <c r="H297" s="2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</row>
    <row r="298" spans="6:20">
      <c r="F298" s="28"/>
      <c r="G298" s="28"/>
      <c r="H298" s="2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</row>
    <row r="299" spans="6:20">
      <c r="F299" s="28"/>
      <c r="G299" s="28"/>
      <c r="H299" s="2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</row>
    <row r="300" spans="6:20">
      <c r="F300" s="28"/>
      <c r="G300" s="28"/>
      <c r="H300" s="2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</row>
    <row r="301" spans="6:20">
      <c r="F301" s="28"/>
      <c r="G301" s="28"/>
      <c r="H301" s="2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</row>
    <row r="302" spans="6:20">
      <c r="F302" s="28"/>
      <c r="G302" s="28"/>
      <c r="H302" s="2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</row>
    <row r="303" spans="6:20">
      <c r="F303" s="28"/>
      <c r="G303" s="28"/>
      <c r="H303" s="2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</row>
    <row r="304" spans="6:20">
      <c r="F304" s="28"/>
      <c r="G304" s="28"/>
      <c r="H304" s="2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</row>
    <row r="305" spans="6:20">
      <c r="F305" s="28"/>
      <c r="G305" s="28"/>
      <c r="H305" s="2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</row>
    <row r="306" spans="6:20">
      <c r="F306" s="28"/>
      <c r="G306" s="28"/>
      <c r="H306" s="2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</row>
    <row r="307" spans="6:20">
      <c r="F307" s="28"/>
      <c r="G307" s="28"/>
      <c r="H307" s="2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</row>
    <row r="308" spans="6:20">
      <c r="F308" s="28"/>
      <c r="G308" s="28"/>
      <c r="H308" s="2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</row>
    <row r="309" spans="6:20">
      <c r="F309" s="28"/>
      <c r="G309" s="28"/>
      <c r="H309" s="2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</row>
    <row r="310" spans="6:20">
      <c r="F310" s="28"/>
      <c r="G310" s="28"/>
      <c r="H310" s="2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</row>
    <row r="311" spans="6:20">
      <c r="F311" s="28"/>
      <c r="G311" s="28"/>
      <c r="H311" s="2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</row>
    <row r="312" spans="6:20">
      <c r="F312" s="28"/>
      <c r="G312" s="28"/>
      <c r="H312" s="2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</row>
    <row r="313" spans="6:20">
      <c r="F313" s="28"/>
      <c r="G313" s="28"/>
      <c r="H313" s="2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</row>
    <row r="314" spans="6:20">
      <c r="F314" s="28"/>
      <c r="G314" s="28"/>
      <c r="H314" s="2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</row>
    <row r="315" spans="6:20">
      <c r="F315" s="28"/>
      <c r="G315" s="28"/>
      <c r="H315" s="2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</row>
    <row r="316" spans="6:20">
      <c r="F316" s="28"/>
      <c r="G316" s="28"/>
      <c r="H316" s="2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</row>
    <row r="317" spans="6:20">
      <c r="F317" s="28"/>
      <c r="G317" s="28"/>
      <c r="H317" s="2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</row>
    <row r="318" spans="6:20">
      <c r="F318" s="28"/>
      <c r="G318" s="28"/>
      <c r="H318" s="2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</row>
    <row r="319" spans="6:20">
      <c r="F319" s="28"/>
      <c r="G319" s="28"/>
      <c r="H319" s="2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</row>
    <row r="320" spans="6:20">
      <c r="F320" s="28"/>
      <c r="G320" s="28"/>
      <c r="H320" s="2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</row>
    <row r="321" spans="6:20">
      <c r="F321" s="28"/>
      <c r="G321" s="28"/>
      <c r="H321" s="2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</row>
    <row r="322" spans="6:20">
      <c r="F322" s="28"/>
      <c r="G322" s="28"/>
      <c r="H322" s="2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</row>
    <row r="323" spans="6:20">
      <c r="F323" s="28"/>
      <c r="G323" s="28"/>
      <c r="H323" s="2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</row>
    <row r="324" spans="6:20">
      <c r="F324" s="28"/>
      <c r="G324" s="28"/>
      <c r="H324" s="2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</row>
    <row r="325" spans="6:20">
      <c r="F325" s="28"/>
      <c r="G325" s="28"/>
      <c r="H325" s="2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</row>
    <row r="326" spans="6:20">
      <c r="F326" s="28"/>
      <c r="G326" s="28"/>
      <c r="H326" s="2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</row>
    <row r="327" spans="6:20">
      <c r="F327" s="28"/>
      <c r="G327" s="28"/>
      <c r="H327" s="2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</row>
    <row r="328" spans="6:20">
      <c r="F328" s="28"/>
      <c r="G328" s="28"/>
      <c r="H328" s="2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</row>
    <row r="329" spans="6:20">
      <c r="F329" s="28"/>
      <c r="G329" s="28"/>
      <c r="H329" s="2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</row>
    <row r="330" spans="6:20">
      <c r="F330" s="28"/>
      <c r="G330" s="28"/>
      <c r="H330" s="2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</row>
    <row r="331" spans="6:20">
      <c r="F331" s="28"/>
      <c r="G331" s="28"/>
      <c r="H331" s="2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</row>
    <row r="332" spans="6:20">
      <c r="F332" s="28"/>
      <c r="G332" s="28"/>
      <c r="H332" s="2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</row>
    <row r="333" spans="6:20">
      <c r="F333" s="28"/>
      <c r="G333" s="28"/>
      <c r="H333" s="2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</row>
    <row r="334" spans="6:20">
      <c r="F334" s="28"/>
      <c r="G334" s="28"/>
      <c r="H334" s="2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</row>
    <row r="335" spans="6:20">
      <c r="F335" s="28"/>
      <c r="G335" s="28"/>
      <c r="H335" s="2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</row>
    <row r="336" spans="6:20">
      <c r="F336" s="28"/>
      <c r="G336" s="28"/>
      <c r="H336" s="2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</row>
    <row r="337" spans="6:20">
      <c r="F337" s="28"/>
      <c r="G337" s="28"/>
      <c r="H337" s="2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</row>
    <row r="338" spans="6:20">
      <c r="F338" s="28"/>
      <c r="G338" s="28"/>
      <c r="H338" s="2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</row>
    <row r="339" spans="6:20">
      <c r="F339" s="28"/>
      <c r="G339" s="28"/>
      <c r="H339" s="2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</row>
    <row r="340" spans="6:20">
      <c r="F340" s="28"/>
      <c r="G340" s="28"/>
      <c r="H340" s="2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</row>
    <row r="341" spans="6:20">
      <c r="F341" s="28"/>
      <c r="G341" s="28"/>
      <c r="H341" s="2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</row>
    <row r="342" spans="6:20">
      <c r="F342" s="28"/>
      <c r="G342" s="28"/>
      <c r="H342" s="2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</row>
    <row r="343" spans="6:20">
      <c r="F343" s="28"/>
      <c r="G343" s="28"/>
      <c r="H343" s="2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</row>
    <row r="344" spans="6:20">
      <c r="F344" s="28"/>
      <c r="G344" s="28"/>
      <c r="H344" s="2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</row>
    <row r="345" spans="6:20">
      <c r="F345" s="28"/>
      <c r="G345" s="28"/>
      <c r="H345" s="2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</row>
    <row r="346" spans="6:20">
      <c r="F346" s="28"/>
      <c r="G346" s="28"/>
      <c r="H346" s="2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</row>
    <row r="347" spans="6:20">
      <c r="F347" s="28"/>
      <c r="G347" s="28"/>
      <c r="H347" s="2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</row>
    <row r="348" spans="6:20">
      <c r="F348" s="28"/>
      <c r="G348" s="28"/>
      <c r="H348" s="2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</row>
    <row r="349" spans="6:20">
      <c r="F349" s="28"/>
      <c r="G349" s="28"/>
      <c r="H349" s="2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</row>
    <row r="350" spans="6:20">
      <c r="F350" s="28"/>
      <c r="G350" s="28"/>
      <c r="H350" s="2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</row>
    <row r="351" spans="6:20">
      <c r="F351" s="28"/>
      <c r="G351" s="28"/>
      <c r="H351" s="2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</row>
    <row r="352" spans="6:20">
      <c r="F352" s="28"/>
      <c r="G352" s="28"/>
      <c r="H352" s="2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</row>
    <row r="353" spans="6:20">
      <c r="F353" s="28"/>
      <c r="G353" s="28"/>
      <c r="H353" s="2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</row>
    <row r="354" spans="6:20">
      <c r="F354" s="28"/>
      <c r="G354" s="28"/>
      <c r="H354" s="2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</row>
    <row r="355" spans="6:20">
      <c r="F355" s="28"/>
      <c r="G355" s="28"/>
      <c r="H355" s="2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</row>
    <row r="356" spans="6:20">
      <c r="F356" s="28"/>
      <c r="G356" s="28"/>
      <c r="H356" s="2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</row>
    <row r="357" spans="6:20">
      <c r="F357" s="28"/>
      <c r="G357" s="28"/>
      <c r="H357" s="2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</row>
    <row r="358" spans="6:20">
      <c r="F358" s="28"/>
      <c r="G358" s="28"/>
      <c r="H358" s="2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</row>
    <row r="359" spans="6:20">
      <c r="F359" s="28"/>
      <c r="G359" s="28"/>
      <c r="H359" s="2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</row>
    <row r="360" spans="6:20">
      <c r="F360" s="28"/>
      <c r="G360" s="28"/>
      <c r="H360" s="2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</row>
    <row r="361" spans="6:20">
      <c r="F361" s="28"/>
      <c r="G361" s="28"/>
      <c r="H361" s="2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</row>
    <row r="362" spans="6:20">
      <c r="F362" s="28"/>
      <c r="G362" s="28"/>
      <c r="H362" s="2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</row>
    <row r="363" spans="6:20">
      <c r="F363" s="28"/>
      <c r="G363" s="28"/>
      <c r="H363" s="2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</row>
    <row r="364" spans="6:20">
      <c r="F364" s="28"/>
      <c r="G364" s="28"/>
      <c r="H364" s="2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</row>
    <row r="365" spans="6:20">
      <c r="F365" s="28"/>
      <c r="G365" s="28"/>
      <c r="H365" s="2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</row>
    <row r="366" spans="6:20">
      <c r="F366" s="28"/>
      <c r="G366" s="28"/>
      <c r="H366" s="2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</row>
    <row r="367" spans="6:20">
      <c r="F367" s="28"/>
      <c r="G367" s="28"/>
      <c r="H367" s="2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</row>
    <row r="368" spans="6:20">
      <c r="F368" s="28"/>
      <c r="G368" s="28"/>
      <c r="H368" s="2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</row>
    <row r="369" spans="6:20">
      <c r="F369" s="28"/>
      <c r="G369" s="28"/>
      <c r="H369" s="2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</row>
    <row r="370" spans="6:20">
      <c r="F370" s="28"/>
      <c r="G370" s="28"/>
      <c r="H370" s="2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</row>
    <row r="371" spans="6:20">
      <c r="F371" s="28"/>
      <c r="G371" s="28"/>
      <c r="H371" s="2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</row>
    <row r="372" spans="6:20">
      <c r="F372" s="28"/>
      <c r="G372" s="28"/>
      <c r="H372" s="2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</row>
    <row r="373" spans="6:20">
      <c r="F373" s="28"/>
      <c r="G373" s="28"/>
      <c r="H373" s="2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</row>
    <row r="374" spans="6:20">
      <c r="F374" s="28"/>
      <c r="G374" s="28"/>
      <c r="H374" s="2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</row>
    <row r="375" spans="6:20">
      <c r="F375" s="28"/>
      <c r="G375" s="28"/>
      <c r="H375" s="2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</row>
    <row r="376" spans="6:20">
      <c r="F376" s="28"/>
      <c r="G376" s="28"/>
      <c r="H376" s="2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</row>
    <row r="377" spans="6:20">
      <c r="F377" s="28"/>
      <c r="G377" s="28"/>
      <c r="H377" s="2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</row>
    <row r="378" spans="6:20">
      <c r="F378" s="28"/>
      <c r="G378" s="28"/>
      <c r="H378" s="2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</row>
    <row r="379" spans="6:20">
      <c r="F379" s="28"/>
      <c r="G379" s="28"/>
      <c r="H379" s="2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</row>
    <row r="380" spans="6:20">
      <c r="F380" s="28"/>
      <c r="G380" s="28"/>
      <c r="H380" s="2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</row>
    <row r="381" spans="6:20">
      <c r="F381" s="28"/>
      <c r="G381" s="28"/>
      <c r="H381" s="2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</row>
    <row r="382" spans="6:20">
      <c r="F382" s="28"/>
      <c r="G382" s="28"/>
      <c r="H382" s="2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</row>
    <row r="383" spans="6:20">
      <c r="F383" s="28"/>
      <c r="G383" s="28"/>
      <c r="H383" s="2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</row>
    <row r="384" spans="6:20">
      <c r="F384" s="28"/>
      <c r="G384" s="28"/>
      <c r="H384" s="2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</row>
    <row r="385" spans="6:20">
      <c r="F385" s="28"/>
      <c r="G385" s="28"/>
      <c r="H385" s="2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</row>
    <row r="386" spans="6:20">
      <c r="F386" s="28"/>
      <c r="G386" s="28"/>
      <c r="H386" s="2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</row>
    <row r="387" spans="6:20">
      <c r="F387" s="28"/>
      <c r="G387" s="28"/>
      <c r="H387" s="2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</row>
    <row r="388" spans="6:20">
      <c r="F388" s="28"/>
      <c r="G388" s="28"/>
      <c r="H388" s="2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</row>
    <row r="389" spans="6:20">
      <c r="F389" s="28"/>
      <c r="G389" s="28"/>
      <c r="H389" s="2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</row>
    <row r="390" spans="6:20">
      <c r="F390" s="28"/>
      <c r="G390" s="28"/>
      <c r="H390" s="2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</row>
    <row r="391" spans="6:20">
      <c r="F391" s="28"/>
      <c r="G391" s="28"/>
      <c r="H391" s="2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</row>
    <row r="392" spans="6:20">
      <c r="F392" s="28"/>
      <c r="G392" s="28"/>
      <c r="H392" s="2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</row>
    <row r="393" spans="6:20">
      <c r="F393" s="28"/>
      <c r="G393" s="28"/>
      <c r="H393" s="2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</row>
    <row r="394" spans="6:20">
      <c r="F394" s="28"/>
      <c r="G394" s="28"/>
      <c r="H394" s="2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</row>
    <row r="395" spans="6:20">
      <c r="F395" s="28"/>
      <c r="G395" s="28"/>
      <c r="H395" s="2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</row>
    <row r="396" spans="6:20">
      <c r="F396" s="28"/>
      <c r="G396" s="28"/>
      <c r="H396" s="2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</row>
    <row r="397" spans="6:20">
      <c r="F397" s="28"/>
      <c r="G397" s="28"/>
      <c r="H397" s="2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</row>
    <row r="398" spans="6:20">
      <c r="F398" s="28"/>
      <c r="G398" s="28"/>
      <c r="H398" s="2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</row>
    <row r="399" spans="6:20">
      <c r="F399" s="28"/>
      <c r="G399" s="28"/>
      <c r="H399" s="2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</row>
    <row r="400" spans="6:20">
      <c r="F400" s="28"/>
      <c r="G400" s="28"/>
      <c r="H400" s="2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</row>
    <row r="401" spans="6:20">
      <c r="F401" s="28"/>
      <c r="G401" s="28"/>
      <c r="H401" s="2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</row>
    <row r="402" spans="6:20">
      <c r="F402" s="28"/>
      <c r="G402" s="28"/>
      <c r="H402" s="2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</row>
    <row r="403" spans="6:20">
      <c r="F403" s="28"/>
      <c r="G403" s="28"/>
      <c r="H403" s="2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</row>
    <row r="404" spans="6:20">
      <c r="F404" s="28"/>
      <c r="G404" s="28"/>
      <c r="H404" s="2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</row>
    <row r="405" spans="6:20">
      <c r="F405" s="28"/>
      <c r="G405" s="28"/>
      <c r="H405" s="2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</row>
    <row r="406" spans="6:20">
      <c r="F406" s="28"/>
      <c r="G406" s="28"/>
      <c r="H406" s="2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</row>
    <row r="407" spans="6:20">
      <c r="F407" s="28"/>
      <c r="G407" s="28"/>
      <c r="H407" s="2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</row>
    <row r="408" spans="6:20">
      <c r="F408" s="28"/>
      <c r="G408" s="28"/>
      <c r="H408" s="2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</row>
    <row r="409" spans="6:20">
      <c r="F409" s="28"/>
      <c r="G409" s="28"/>
      <c r="H409" s="2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</row>
    <row r="410" spans="6:20">
      <c r="F410" s="28"/>
      <c r="G410" s="28"/>
      <c r="H410" s="2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</row>
    <row r="411" spans="6:20">
      <c r="F411" s="28"/>
      <c r="G411" s="28"/>
      <c r="H411" s="2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</row>
    <row r="412" spans="6:20">
      <c r="F412" s="28"/>
      <c r="G412" s="28"/>
      <c r="H412" s="2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</row>
    <row r="413" spans="6:20">
      <c r="F413" s="28"/>
      <c r="G413" s="28"/>
      <c r="H413" s="2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</row>
    <row r="414" spans="6:20">
      <c r="F414" s="28"/>
      <c r="G414" s="28"/>
      <c r="H414" s="2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</row>
    <row r="415" spans="6:20">
      <c r="F415" s="28"/>
      <c r="G415" s="28"/>
      <c r="H415" s="2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</row>
    <row r="416" spans="6:20">
      <c r="F416" s="28"/>
      <c r="G416" s="28"/>
      <c r="H416" s="2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</row>
    <row r="417" spans="6:20">
      <c r="F417" s="28"/>
      <c r="G417" s="28"/>
      <c r="H417" s="2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</row>
    <row r="418" spans="6:20">
      <c r="F418" s="28"/>
      <c r="G418" s="28"/>
      <c r="H418" s="2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</row>
    <row r="419" spans="6:20">
      <c r="F419" s="28"/>
      <c r="G419" s="28"/>
      <c r="H419" s="2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</row>
    <row r="420" spans="6:20">
      <c r="F420" s="28"/>
      <c r="G420" s="28"/>
      <c r="H420" s="2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</row>
    <row r="421" spans="6:20">
      <c r="F421" s="28"/>
      <c r="G421" s="28"/>
      <c r="H421" s="2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</row>
    <row r="422" spans="6:20">
      <c r="F422" s="28"/>
      <c r="G422" s="28"/>
      <c r="H422" s="2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</row>
    <row r="423" spans="6:20">
      <c r="F423" s="28"/>
      <c r="G423" s="28"/>
      <c r="H423" s="2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</row>
    <row r="424" spans="6:20">
      <c r="F424" s="28"/>
      <c r="G424" s="28"/>
      <c r="H424" s="2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</row>
    <row r="425" spans="6:20">
      <c r="F425" s="28"/>
      <c r="G425" s="28"/>
      <c r="H425" s="2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</row>
    <row r="426" spans="6:20">
      <c r="F426" s="28"/>
      <c r="G426" s="28"/>
      <c r="H426" s="2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</row>
    <row r="427" spans="6:20">
      <c r="F427" s="28"/>
      <c r="G427" s="28"/>
      <c r="H427" s="2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</row>
    <row r="428" spans="6:20">
      <c r="F428" s="28"/>
      <c r="G428" s="28"/>
      <c r="H428" s="2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</row>
    <row r="429" spans="6:20">
      <c r="F429" s="28"/>
      <c r="G429" s="28"/>
      <c r="H429" s="2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</row>
    <row r="430" spans="6:20">
      <c r="F430" s="28"/>
      <c r="G430" s="28"/>
      <c r="H430" s="2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</row>
    <row r="431" spans="6:20">
      <c r="F431" s="28"/>
      <c r="G431" s="28"/>
      <c r="H431" s="2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</row>
    <row r="432" spans="6:20">
      <c r="F432" s="28"/>
      <c r="G432" s="28"/>
      <c r="H432" s="2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</row>
    <row r="433" spans="6:20">
      <c r="F433" s="28"/>
      <c r="G433" s="28"/>
      <c r="H433" s="2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</row>
    <row r="434" spans="6:20">
      <c r="F434" s="28"/>
      <c r="G434" s="28"/>
      <c r="H434" s="2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</row>
    <row r="435" spans="6:20">
      <c r="F435" s="28"/>
      <c r="G435" s="28"/>
      <c r="H435" s="2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</row>
    <row r="436" spans="6:20">
      <c r="F436" s="28"/>
      <c r="G436" s="28"/>
      <c r="H436" s="2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</row>
    <row r="437" spans="6:20">
      <c r="F437" s="28"/>
      <c r="G437" s="28"/>
      <c r="H437" s="2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</row>
    <row r="438" spans="6:20">
      <c r="F438" s="28"/>
      <c r="G438" s="28"/>
      <c r="H438" s="2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</row>
    <row r="439" spans="6:20">
      <c r="F439" s="28"/>
      <c r="G439" s="28"/>
      <c r="H439" s="2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</row>
    <row r="440" spans="6:20">
      <c r="F440" s="28"/>
      <c r="G440" s="28"/>
      <c r="H440" s="2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</row>
    <row r="441" spans="6:20">
      <c r="F441" s="28"/>
      <c r="G441" s="28"/>
      <c r="H441" s="2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</row>
    <row r="442" spans="6:20">
      <c r="F442" s="28"/>
      <c r="G442" s="28"/>
      <c r="H442" s="2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</row>
    <row r="443" spans="6:20">
      <c r="F443" s="28"/>
      <c r="G443" s="28"/>
      <c r="H443" s="2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</row>
    <row r="444" spans="6:20">
      <c r="F444" s="28"/>
      <c r="G444" s="28"/>
      <c r="H444" s="2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</row>
    <row r="445" spans="6:20">
      <c r="F445" s="28"/>
      <c r="G445" s="28"/>
      <c r="H445" s="2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</row>
    <row r="446" spans="6:20">
      <c r="F446" s="28"/>
      <c r="G446" s="28"/>
      <c r="H446" s="2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</row>
    <row r="447" spans="6:20">
      <c r="F447" s="28"/>
      <c r="G447" s="28"/>
      <c r="H447" s="2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</row>
    <row r="448" spans="6:20">
      <c r="F448" s="28"/>
      <c r="G448" s="28"/>
      <c r="H448" s="2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</row>
    <row r="449" spans="6:20">
      <c r="F449" s="28"/>
      <c r="G449" s="28"/>
      <c r="H449" s="2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</row>
    <row r="450" spans="6:20">
      <c r="F450" s="28"/>
      <c r="G450" s="28"/>
      <c r="H450" s="2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</row>
    <row r="451" spans="6:20">
      <c r="F451" s="28"/>
      <c r="G451" s="28"/>
      <c r="H451" s="2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</row>
    <row r="452" spans="6:20">
      <c r="F452" s="28"/>
      <c r="G452" s="28"/>
      <c r="H452" s="2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</row>
    <row r="453" spans="6:20">
      <c r="F453" s="28"/>
      <c r="G453" s="28"/>
      <c r="H453" s="2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</row>
    <row r="454" spans="6:20">
      <c r="F454" s="28"/>
      <c r="G454" s="28"/>
      <c r="H454" s="2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</row>
    <row r="455" spans="6:20">
      <c r="F455" s="28"/>
      <c r="G455" s="28"/>
      <c r="H455" s="2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</row>
    <row r="456" spans="6:20">
      <c r="F456" s="28"/>
      <c r="G456" s="28"/>
      <c r="H456" s="2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</row>
    <row r="457" spans="6:20">
      <c r="F457" s="28"/>
      <c r="G457" s="28"/>
      <c r="H457" s="2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</row>
    <row r="458" spans="6:20">
      <c r="F458" s="28"/>
      <c r="G458" s="28"/>
      <c r="H458" s="2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</row>
    <row r="459" spans="6:20">
      <c r="F459" s="28"/>
      <c r="G459" s="28"/>
      <c r="H459" s="2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</row>
    <row r="460" spans="6:20">
      <c r="F460" s="28"/>
      <c r="G460" s="28"/>
      <c r="H460" s="2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</row>
    <row r="461" spans="6:20">
      <c r="F461" s="28"/>
      <c r="G461" s="28"/>
      <c r="H461" s="2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</row>
    <row r="462" spans="6:20">
      <c r="F462" s="28"/>
      <c r="G462" s="28"/>
      <c r="H462" s="2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</row>
    <row r="463" spans="6:20">
      <c r="F463" s="28"/>
      <c r="G463" s="28"/>
      <c r="H463" s="2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</row>
    <row r="464" spans="6:20">
      <c r="F464" s="28"/>
      <c r="G464" s="28"/>
      <c r="H464" s="2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</row>
    <row r="465" spans="6:20">
      <c r="F465" s="28"/>
      <c r="G465" s="28"/>
      <c r="H465" s="2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</row>
    <row r="466" spans="6:20">
      <c r="F466" s="28"/>
      <c r="G466" s="28"/>
      <c r="H466" s="2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</row>
    <row r="467" spans="6:20">
      <c r="F467" s="28"/>
      <c r="G467" s="28"/>
      <c r="H467" s="2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</row>
    <row r="468" spans="6:20">
      <c r="F468" s="28"/>
      <c r="G468" s="28"/>
      <c r="H468" s="2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</row>
    <row r="469" spans="6:20">
      <c r="F469" s="28"/>
      <c r="G469" s="28"/>
      <c r="H469" s="2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</row>
    <row r="470" spans="6:20">
      <c r="F470" s="28"/>
      <c r="G470" s="28"/>
      <c r="H470" s="2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</row>
    <row r="471" spans="6:20">
      <c r="F471" s="28"/>
      <c r="G471" s="28"/>
      <c r="H471" s="2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</row>
    <row r="472" spans="6:20">
      <c r="F472" s="28"/>
      <c r="G472" s="28"/>
      <c r="H472" s="2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</row>
    <row r="473" spans="6:20">
      <c r="F473" s="28"/>
      <c r="G473" s="28"/>
      <c r="H473" s="2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</row>
    <row r="474" spans="6:20">
      <c r="F474" s="28"/>
      <c r="G474" s="28"/>
      <c r="H474" s="2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</row>
    <row r="475" spans="6:20">
      <c r="F475" s="28"/>
      <c r="G475" s="28"/>
      <c r="H475" s="2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</row>
    <row r="476" spans="6:20">
      <c r="F476" s="28"/>
      <c r="G476" s="28"/>
      <c r="H476" s="2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</row>
    <row r="477" spans="6:20">
      <c r="F477" s="28"/>
      <c r="G477" s="28"/>
      <c r="H477" s="2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</row>
    <row r="478" spans="6:20">
      <c r="F478" s="28"/>
      <c r="G478" s="28"/>
      <c r="H478" s="2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</row>
    <row r="479" spans="6:20">
      <c r="F479" s="28"/>
      <c r="G479" s="28"/>
      <c r="H479" s="2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</row>
    <row r="480" spans="6:20">
      <c r="F480" s="28"/>
      <c r="G480" s="28"/>
      <c r="H480" s="2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</row>
    <row r="481" spans="6:20">
      <c r="F481" s="28"/>
      <c r="G481" s="28"/>
      <c r="H481" s="2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</row>
    <row r="482" spans="6:20">
      <c r="F482" s="28"/>
      <c r="G482" s="28"/>
      <c r="H482" s="2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</row>
    <row r="483" spans="6:20">
      <c r="F483" s="28"/>
      <c r="G483" s="28"/>
      <c r="H483" s="2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</row>
    <row r="484" spans="6:20">
      <c r="F484" s="28"/>
      <c r="G484" s="28"/>
      <c r="H484" s="2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</row>
    <row r="485" spans="6:20">
      <c r="F485" s="28"/>
      <c r="G485" s="28"/>
      <c r="H485" s="2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</row>
    <row r="486" spans="6:20">
      <c r="F486" s="28"/>
      <c r="G486" s="28"/>
      <c r="H486" s="2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</row>
    <row r="487" spans="6:20">
      <c r="F487" s="28"/>
      <c r="G487" s="28"/>
      <c r="H487" s="2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</row>
    <row r="488" spans="6:20">
      <c r="F488" s="28"/>
      <c r="G488" s="28"/>
      <c r="H488" s="2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</row>
    <row r="489" spans="6:20">
      <c r="F489" s="28"/>
      <c r="G489" s="28"/>
      <c r="H489" s="2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</row>
    <row r="490" spans="6:20">
      <c r="F490" s="28"/>
      <c r="G490" s="28"/>
      <c r="H490" s="2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</row>
    <row r="491" spans="6:20">
      <c r="F491" s="28"/>
      <c r="G491" s="28"/>
      <c r="H491" s="2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</row>
    <row r="492" spans="6:20">
      <c r="F492" s="28"/>
      <c r="G492" s="28"/>
      <c r="H492" s="2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</row>
    <row r="493" spans="6:20">
      <c r="F493" s="28"/>
      <c r="G493" s="28"/>
      <c r="H493" s="2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</row>
    <row r="494" spans="6:20">
      <c r="F494" s="28"/>
      <c r="G494" s="28"/>
      <c r="H494" s="2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</row>
    <row r="495" spans="6:20">
      <c r="F495" s="28"/>
      <c r="G495" s="28"/>
      <c r="H495" s="2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</row>
    <row r="496" spans="6:20">
      <c r="F496" s="28"/>
      <c r="G496" s="28"/>
      <c r="H496" s="2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</row>
    <row r="497" spans="6:20">
      <c r="F497" s="28"/>
      <c r="G497" s="28"/>
      <c r="H497" s="2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</row>
    <row r="498" spans="6:20">
      <c r="F498" s="28"/>
      <c r="G498" s="28"/>
      <c r="H498" s="2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</row>
    <row r="499" spans="6:20">
      <c r="F499" s="28"/>
      <c r="G499" s="28"/>
      <c r="H499" s="2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</row>
    <row r="500" spans="6:20">
      <c r="F500" s="28"/>
      <c r="G500" s="28"/>
      <c r="H500" s="2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</row>
    <row r="501" spans="6:20">
      <c r="F501" s="28"/>
      <c r="G501" s="28"/>
      <c r="H501" s="2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</row>
    <row r="502" spans="6:20">
      <c r="F502" s="28"/>
      <c r="G502" s="28"/>
      <c r="H502" s="2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</row>
    <row r="503" spans="6:20">
      <c r="F503" s="28"/>
      <c r="G503" s="28"/>
      <c r="H503" s="2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</row>
    <row r="504" spans="6:20">
      <c r="F504" s="28"/>
      <c r="G504" s="28"/>
      <c r="H504" s="2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</row>
    <row r="505" spans="6:20">
      <c r="F505" s="28"/>
      <c r="G505" s="28"/>
      <c r="H505" s="2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</row>
    <row r="506" spans="6:20">
      <c r="F506" s="28"/>
      <c r="G506" s="28"/>
      <c r="H506" s="2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</row>
    <row r="507" spans="6:20">
      <c r="F507" s="28"/>
      <c r="G507" s="28"/>
      <c r="H507" s="2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</row>
    <row r="508" spans="6:20">
      <c r="F508" s="28"/>
      <c r="G508" s="28"/>
      <c r="H508" s="2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</row>
    <row r="509" spans="6:20">
      <c r="F509" s="28"/>
      <c r="G509" s="28"/>
      <c r="H509" s="2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</row>
    <row r="510" spans="6:20">
      <c r="F510" s="28"/>
      <c r="G510" s="28"/>
      <c r="H510" s="2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</row>
    <row r="511" spans="6:20">
      <c r="F511" s="28"/>
      <c r="G511" s="28"/>
      <c r="H511" s="2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</row>
    <row r="512" spans="6:20">
      <c r="F512" s="28"/>
      <c r="G512" s="28"/>
      <c r="H512" s="2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</row>
    <row r="513" spans="6:20">
      <c r="F513" s="28"/>
      <c r="G513" s="28"/>
      <c r="H513" s="2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</row>
    <row r="514" spans="6:20">
      <c r="F514" s="28"/>
      <c r="G514" s="28"/>
      <c r="H514" s="2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</row>
    <row r="515" spans="6:20">
      <c r="F515" s="28"/>
      <c r="G515" s="28"/>
      <c r="H515" s="2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</row>
    <row r="516" spans="6:20">
      <c r="F516" s="28"/>
      <c r="G516" s="28"/>
      <c r="H516" s="2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</row>
    <row r="517" spans="6:20">
      <c r="F517" s="28"/>
      <c r="G517" s="28"/>
      <c r="H517" s="2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</row>
    <row r="518" spans="6:20">
      <c r="F518" s="28"/>
      <c r="G518" s="28"/>
      <c r="H518" s="2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</row>
    <row r="519" spans="6:20">
      <c r="F519" s="28"/>
      <c r="G519" s="28"/>
      <c r="H519" s="2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</row>
    <row r="520" spans="6:20">
      <c r="F520" s="28"/>
      <c r="G520" s="28"/>
      <c r="H520" s="2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</row>
    <row r="521" spans="6:20">
      <c r="F521" s="28"/>
      <c r="G521" s="28"/>
      <c r="H521" s="2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</row>
    <row r="522" spans="6:20">
      <c r="F522" s="28"/>
      <c r="G522" s="28"/>
      <c r="H522" s="2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</row>
    <row r="523" spans="6:20">
      <c r="F523" s="28"/>
      <c r="G523" s="28"/>
      <c r="H523" s="2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</row>
    <row r="524" spans="6:20">
      <c r="F524" s="28"/>
      <c r="G524" s="28"/>
      <c r="H524" s="2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</row>
    <row r="525" spans="6:20">
      <c r="F525" s="28"/>
      <c r="G525" s="28"/>
      <c r="H525" s="2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</row>
    <row r="526" spans="6:20">
      <c r="F526" s="28"/>
      <c r="G526" s="28"/>
      <c r="H526" s="2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</row>
    <row r="527" spans="6:20">
      <c r="F527" s="28"/>
      <c r="G527" s="28"/>
      <c r="H527" s="2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</row>
    <row r="528" spans="6:20">
      <c r="F528" s="28"/>
      <c r="G528" s="28"/>
      <c r="H528" s="2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</row>
    <row r="529" spans="6:20">
      <c r="F529" s="28"/>
      <c r="G529" s="28"/>
      <c r="H529" s="2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</row>
    <row r="530" spans="6:20">
      <c r="F530" s="28"/>
      <c r="G530" s="28"/>
      <c r="H530" s="2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</row>
    <row r="531" spans="6:20">
      <c r="F531" s="28"/>
      <c r="G531" s="28"/>
      <c r="H531" s="2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</row>
    <row r="532" spans="6:20">
      <c r="F532" s="28"/>
      <c r="G532" s="28"/>
      <c r="H532" s="2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</row>
    <row r="533" spans="6:20">
      <c r="F533" s="28"/>
      <c r="G533" s="28"/>
      <c r="H533" s="2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</row>
    <row r="534" spans="6:20">
      <c r="F534" s="28"/>
      <c r="G534" s="28"/>
      <c r="H534" s="2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</row>
    <row r="535" spans="6:20">
      <c r="F535" s="28"/>
      <c r="G535" s="28"/>
      <c r="H535" s="2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</row>
    <row r="536" spans="6:20">
      <c r="F536" s="28"/>
      <c r="G536" s="28"/>
      <c r="H536" s="2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</row>
    <row r="537" spans="6:20">
      <c r="F537" s="28"/>
      <c r="G537" s="28"/>
      <c r="H537" s="2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</row>
    <row r="538" spans="6:20">
      <c r="F538" s="28"/>
      <c r="G538" s="28"/>
      <c r="H538" s="2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</row>
    <row r="539" spans="6:20">
      <c r="F539" s="28"/>
      <c r="G539" s="28"/>
      <c r="H539" s="2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</row>
    <row r="540" spans="6:20">
      <c r="F540" s="28"/>
      <c r="G540" s="28"/>
      <c r="H540" s="2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</row>
    <row r="541" spans="6:20">
      <c r="F541" s="28"/>
      <c r="G541" s="28"/>
      <c r="H541" s="2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</row>
    <row r="542" spans="6:20">
      <c r="F542" s="28"/>
      <c r="G542" s="28"/>
      <c r="H542" s="2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</row>
    <row r="543" spans="6:20">
      <c r="F543" s="28"/>
      <c r="G543" s="28"/>
      <c r="H543" s="2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</row>
    <row r="544" spans="6:20">
      <c r="F544" s="28"/>
      <c r="G544" s="28"/>
      <c r="H544" s="2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</row>
    <row r="545" spans="6:20">
      <c r="F545" s="28"/>
      <c r="G545" s="28"/>
      <c r="H545" s="2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</row>
    <row r="546" spans="6:20">
      <c r="F546" s="28"/>
      <c r="G546" s="28"/>
      <c r="H546" s="2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</row>
    <row r="547" spans="6:20">
      <c r="F547" s="28"/>
      <c r="G547" s="28"/>
      <c r="H547" s="2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</row>
    <row r="548" spans="6:20">
      <c r="F548" s="28"/>
      <c r="G548" s="28"/>
      <c r="H548" s="2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</row>
    <row r="549" spans="6:20">
      <c r="F549" s="28"/>
      <c r="G549" s="28"/>
      <c r="H549" s="2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</row>
    <row r="550" spans="6:20">
      <c r="F550" s="28"/>
      <c r="G550" s="28"/>
      <c r="H550" s="2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</row>
    <row r="551" spans="6:20">
      <c r="F551" s="28"/>
      <c r="G551" s="28"/>
      <c r="H551" s="2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</row>
    <row r="552" spans="6:20">
      <c r="F552" s="28"/>
      <c r="G552" s="28"/>
      <c r="H552" s="2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</row>
    <row r="553" spans="6:20">
      <c r="F553" s="28"/>
      <c r="G553" s="28"/>
      <c r="H553" s="2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</row>
    <row r="554" spans="6:20">
      <c r="F554" s="28"/>
      <c r="G554" s="28"/>
      <c r="H554" s="2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</row>
    <row r="555" spans="6:20">
      <c r="F555" s="28"/>
      <c r="G555" s="28"/>
      <c r="H555" s="2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</row>
    <row r="556" spans="6:20">
      <c r="F556" s="28"/>
      <c r="G556" s="28"/>
      <c r="H556" s="2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</row>
    <row r="557" spans="6:20">
      <c r="F557" s="28"/>
      <c r="G557" s="28"/>
      <c r="H557" s="2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</row>
    <row r="558" spans="6:20">
      <c r="F558" s="28"/>
      <c r="G558" s="28"/>
      <c r="H558" s="2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</row>
    <row r="559" spans="6:20">
      <c r="F559" s="28"/>
      <c r="G559" s="28"/>
      <c r="H559" s="2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</row>
    <row r="560" spans="6:20">
      <c r="F560" s="28"/>
      <c r="G560" s="28"/>
      <c r="H560" s="2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</row>
    <row r="561" spans="6:20">
      <c r="F561" s="28"/>
      <c r="G561" s="28"/>
      <c r="H561" s="2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</row>
    <row r="562" spans="6:20">
      <c r="F562" s="28"/>
      <c r="G562" s="28"/>
      <c r="H562" s="2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</row>
    <row r="563" spans="6:20">
      <c r="F563" s="28"/>
      <c r="G563" s="28"/>
      <c r="H563" s="2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</row>
    <row r="564" spans="6:20">
      <c r="F564" s="28"/>
      <c r="G564" s="28"/>
      <c r="H564" s="2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</row>
    <row r="565" spans="6:20">
      <c r="F565" s="28"/>
      <c r="G565" s="28"/>
      <c r="H565" s="2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</row>
    <row r="566" spans="6:20">
      <c r="F566" s="28"/>
      <c r="G566" s="28"/>
      <c r="H566" s="2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</row>
    <row r="567" spans="6:20">
      <c r="F567" s="28"/>
      <c r="G567" s="28"/>
      <c r="H567" s="2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</row>
    <row r="568" spans="6:20">
      <c r="F568" s="28"/>
      <c r="G568" s="28"/>
      <c r="H568" s="2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</row>
    <row r="569" spans="6:20">
      <c r="F569" s="28"/>
      <c r="G569" s="28"/>
      <c r="H569" s="2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</row>
    <row r="570" spans="6:20">
      <c r="F570" s="28"/>
      <c r="G570" s="28"/>
      <c r="H570" s="2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</row>
    <row r="571" spans="6:20">
      <c r="F571" s="28"/>
      <c r="G571" s="28"/>
      <c r="H571" s="2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</row>
    <row r="572" spans="6:20">
      <c r="F572" s="28"/>
      <c r="G572" s="28"/>
      <c r="H572" s="2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</row>
    <row r="573" spans="6:20">
      <c r="F573" s="28"/>
      <c r="G573" s="28"/>
      <c r="H573" s="2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</row>
    <row r="574" spans="6:20">
      <c r="F574" s="28"/>
      <c r="G574" s="28"/>
      <c r="H574" s="2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</row>
    <row r="575" spans="6:20">
      <c r="F575" s="28"/>
      <c r="G575" s="28"/>
      <c r="H575" s="2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</row>
    <row r="576" spans="6:20">
      <c r="F576" s="28"/>
      <c r="G576" s="28"/>
      <c r="H576" s="2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</row>
    <row r="577" spans="6:20">
      <c r="F577" s="28"/>
      <c r="G577" s="28"/>
      <c r="H577" s="2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</row>
    <row r="578" spans="6:20">
      <c r="F578" s="28"/>
      <c r="G578" s="28"/>
      <c r="H578" s="2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</row>
    <row r="579" spans="6:20">
      <c r="F579" s="28"/>
      <c r="G579" s="28"/>
      <c r="H579" s="2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</row>
    <row r="580" spans="6:20">
      <c r="F580" s="28"/>
      <c r="G580" s="28"/>
      <c r="H580" s="2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</row>
    <row r="581" spans="6:20">
      <c r="F581" s="28"/>
      <c r="G581" s="28"/>
      <c r="H581" s="2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</row>
    <row r="582" spans="6:20">
      <c r="F582" s="28"/>
      <c r="G582" s="28"/>
      <c r="H582" s="2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</row>
    <row r="583" spans="6:20">
      <c r="F583" s="28"/>
      <c r="G583" s="28"/>
      <c r="H583" s="2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</row>
    <row r="584" spans="6:20">
      <c r="F584" s="28"/>
      <c r="G584" s="28"/>
      <c r="H584" s="2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</row>
    <row r="585" spans="6:20">
      <c r="F585" s="28"/>
      <c r="G585" s="28"/>
      <c r="H585" s="2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</row>
    <row r="586" spans="6:20">
      <c r="F586" s="28"/>
      <c r="G586" s="28"/>
      <c r="H586" s="2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</row>
    <row r="587" spans="6:20">
      <c r="F587" s="28"/>
      <c r="G587" s="28"/>
      <c r="H587" s="2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</row>
    <row r="588" spans="6:20">
      <c r="F588" s="28"/>
      <c r="G588" s="28"/>
      <c r="H588" s="2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</row>
    <row r="589" spans="6:20">
      <c r="F589" s="28"/>
      <c r="G589" s="28"/>
      <c r="H589" s="2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</row>
    <row r="590" spans="6:20">
      <c r="F590" s="28"/>
      <c r="G590" s="28"/>
      <c r="H590" s="2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</row>
    <row r="591" spans="6:20">
      <c r="F591" s="28"/>
      <c r="G591" s="28"/>
      <c r="H591" s="2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</row>
    <row r="592" spans="6:20">
      <c r="F592" s="28"/>
      <c r="G592" s="28"/>
      <c r="H592" s="2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</row>
    <row r="593" spans="6:20">
      <c r="F593" s="28"/>
      <c r="G593" s="28"/>
      <c r="H593" s="2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</row>
    <row r="594" spans="6:20">
      <c r="F594" s="28"/>
      <c r="G594" s="28"/>
      <c r="H594" s="2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</row>
    <row r="595" spans="6:20">
      <c r="F595" s="28"/>
      <c r="G595" s="28"/>
      <c r="H595" s="2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</row>
    <row r="596" spans="6:20">
      <c r="F596" s="28"/>
      <c r="G596" s="28"/>
      <c r="H596" s="2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</row>
    <row r="597" spans="6:20">
      <c r="F597" s="28"/>
      <c r="G597" s="28"/>
      <c r="H597" s="2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</row>
    <row r="598" spans="6:20">
      <c r="F598" s="28"/>
      <c r="G598" s="28"/>
      <c r="H598" s="2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</row>
    <row r="599" spans="6:20">
      <c r="F599" s="28"/>
      <c r="G599" s="28"/>
      <c r="H599" s="2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</row>
    <row r="600" spans="6:20">
      <c r="F600" s="28"/>
      <c r="G600" s="28"/>
      <c r="H600" s="2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</row>
    <row r="601" spans="6:20">
      <c r="F601" s="28"/>
      <c r="G601" s="28"/>
      <c r="H601" s="2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</row>
    <row r="602" spans="6:20">
      <c r="F602" s="28"/>
      <c r="G602" s="28"/>
      <c r="H602" s="2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</row>
    <row r="603" spans="6:20">
      <c r="F603" s="28"/>
      <c r="G603" s="28"/>
      <c r="H603" s="2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</row>
    <row r="604" spans="6:20">
      <c r="F604" s="28"/>
      <c r="G604" s="28"/>
      <c r="H604" s="2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</row>
    <row r="605" spans="6:20">
      <c r="F605" s="28"/>
      <c r="G605" s="28"/>
      <c r="H605" s="2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</row>
    <row r="606" spans="6:20">
      <c r="F606" s="28"/>
      <c r="G606" s="28"/>
      <c r="H606" s="2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</row>
    <row r="607" spans="6:20">
      <c r="F607" s="28"/>
      <c r="G607" s="28"/>
      <c r="H607" s="2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</row>
    <row r="608" spans="6:20">
      <c r="F608" s="28"/>
      <c r="G608" s="28"/>
      <c r="H608" s="2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</row>
    <row r="609" spans="6:20">
      <c r="F609" s="28"/>
      <c r="G609" s="28"/>
      <c r="H609" s="2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</row>
    <row r="610" spans="6:20">
      <c r="F610" s="28"/>
      <c r="G610" s="28"/>
      <c r="H610" s="2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</row>
    <row r="611" spans="6:20">
      <c r="F611" s="28"/>
      <c r="G611" s="28"/>
      <c r="H611" s="2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</row>
    <row r="612" spans="6:20">
      <c r="F612" s="28"/>
      <c r="G612" s="28"/>
      <c r="H612" s="2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</row>
    <row r="613" spans="6:20">
      <c r="F613" s="28"/>
      <c r="G613" s="28"/>
      <c r="H613" s="2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</row>
    <row r="614" spans="6:20">
      <c r="F614" s="28"/>
      <c r="G614" s="28"/>
      <c r="H614" s="2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</row>
    <row r="615" spans="6:20">
      <c r="F615" s="28"/>
      <c r="G615" s="28"/>
      <c r="H615" s="2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</row>
    <row r="616" spans="6:20">
      <c r="F616" s="28"/>
      <c r="G616" s="28"/>
      <c r="H616" s="2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</row>
    <row r="617" spans="6:20">
      <c r="F617" s="28"/>
      <c r="G617" s="28"/>
      <c r="H617" s="2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</row>
    <row r="618" spans="6:20">
      <c r="F618" s="28"/>
      <c r="G618" s="28"/>
      <c r="H618" s="2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</row>
    <row r="619" spans="6:20">
      <c r="F619" s="28"/>
      <c r="G619" s="28"/>
      <c r="H619" s="2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</row>
    <row r="620" spans="6:20">
      <c r="F620" s="28"/>
      <c r="G620" s="28"/>
      <c r="H620" s="2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</row>
    <row r="621" spans="6:20">
      <c r="F621" s="28"/>
      <c r="G621" s="28"/>
      <c r="H621" s="2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</row>
    <row r="622" spans="6:20">
      <c r="F622" s="28"/>
      <c r="G622" s="28"/>
      <c r="H622" s="2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</row>
    <row r="623" spans="6:20">
      <c r="F623" s="28"/>
      <c r="G623" s="28"/>
      <c r="H623" s="2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</row>
    <row r="624" spans="6:20">
      <c r="F624" s="28"/>
      <c r="G624" s="28"/>
      <c r="H624" s="2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</row>
    <row r="625" spans="6:20">
      <c r="F625" s="28"/>
      <c r="G625" s="28"/>
      <c r="H625" s="2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</row>
    <row r="626" spans="6:20">
      <c r="F626" s="28"/>
      <c r="G626" s="28"/>
      <c r="H626" s="2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</row>
    <row r="627" spans="6:20">
      <c r="F627" s="28"/>
      <c r="G627" s="28"/>
      <c r="H627" s="2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</row>
    <row r="628" spans="6:20">
      <c r="F628" s="28"/>
      <c r="G628" s="28"/>
      <c r="H628" s="2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</row>
    <row r="629" spans="6:20">
      <c r="F629" s="28"/>
      <c r="G629" s="28"/>
      <c r="H629" s="2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</row>
    <row r="630" spans="6:20">
      <c r="F630" s="28"/>
      <c r="G630" s="28"/>
      <c r="H630" s="2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</row>
    <row r="631" spans="6:20">
      <c r="F631" s="28"/>
      <c r="G631" s="28"/>
      <c r="H631" s="2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</row>
    <row r="632" spans="6:20">
      <c r="F632" s="28"/>
      <c r="G632" s="28"/>
      <c r="H632" s="2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</row>
    <row r="633" spans="6:20">
      <c r="F633" s="28"/>
      <c r="G633" s="28"/>
      <c r="H633" s="2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</row>
    <row r="634" spans="6:20">
      <c r="F634" s="28"/>
      <c r="G634" s="28"/>
      <c r="H634" s="2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</row>
    <row r="635" spans="6:20">
      <c r="F635" s="28"/>
      <c r="G635" s="28"/>
      <c r="H635" s="2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</row>
    <row r="636" spans="6:20">
      <c r="F636" s="28"/>
      <c r="G636" s="28"/>
      <c r="H636" s="2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</row>
    <row r="637" spans="6:20">
      <c r="F637" s="28"/>
      <c r="G637" s="28"/>
      <c r="H637" s="2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</row>
    <row r="638" spans="6:20">
      <c r="F638" s="28"/>
      <c r="G638" s="28"/>
      <c r="H638" s="2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</row>
    <row r="639" spans="6:20">
      <c r="F639" s="28"/>
      <c r="G639" s="28"/>
      <c r="H639" s="2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</row>
    <row r="640" spans="6:20">
      <c r="F640" s="28"/>
      <c r="G640" s="28"/>
      <c r="H640" s="2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</row>
    <row r="641" spans="6:20">
      <c r="F641" s="28"/>
      <c r="G641" s="28"/>
      <c r="H641" s="2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</row>
    <row r="642" spans="6:20">
      <c r="F642" s="28"/>
      <c r="G642" s="28"/>
      <c r="H642" s="2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</row>
    <row r="643" spans="6:20">
      <c r="F643" s="28"/>
      <c r="G643" s="28"/>
      <c r="H643" s="2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</row>
    <row r="644" spans="6:20">
      <c r="F644" s="28"/>
      <c r="G644" s="28"/>
      <c r="H644" s="2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</row>
    <row r="645" spans="6:20">
      <c r="F645" s="28"/>
      <c r="G645" s="28"/>
      <c r="H645" s="2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</row>
    <row r="646" spans="6:20">
      <c r="F646" s="28"/>
      <c r="G646" s="28"/>
      <c r="H646" s="2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</row>
    <row r="647" spans="6:20">
      <c r="F647" s="28"/>
      <c r="G647" s="28"/>
      <c r="H647" s="2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</row>
    <row r="648" spans="6:20">
      <c r="F648" s="28"/>
      <c r="G648" s="28"/>
      <c r="H648" s="2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</row>
    <row r="649" spans="6:20">
      <c r="F649" s="28"/>
      <c r="G649" s="28"/>
      <c r="H649" s="2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</row>
    <row r="650" spans="6:20">
      <c r="F650" s="28"/>
      <c r="G650" s="28"/>
      <c r="H650" s="2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</row>
    <row r="651" spans="6:20">
      <c r="F651" s="28"/>
      <c r="G651" s="28"/>
      <c r="H651" s="2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</row>
    <row r="652" spans="6:20">
      <c r="F652" s="28"/>
      <c r="G652" s="28"/>
      <c r="H652" s="2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</row>
    <row r="653" spans="6:20">
      <c r="F653" s="28"/>
      <c r="G653" s="28"/>
      <c r="H653" s="2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</row>
    <row r="654" spans="6:20">
      <c r="F654" s="28"/>
      <c r="G654" s="28"/>
      <c r="H654" s="2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</row>
    <row r="655" spans="6:20">
      <c r="F655" s="28"/>
      <c r="G655" s="28"/>
      <c r="H655" s="2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</row>
    <row r="656" spans="6:20">
      <c r="F656" s="28"/>
      <c r="G656" s="28"/>
      <c r="H656" s="2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</row>
    <row r="657" spans="6:20">
      <c r="F657" s="28"/>
      <c r="G657" s="28"/>
      <c r="H657" s="2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</row>
    <row r="658" spans="6:20">
      <c r="F658" s="28"/>
      <c r="G658" s="28"/>
      <c r="H658" s="2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</row>
    <row r="659" spans="6:20">
      <c r="F659" s="28"/>
      <c r="G659" s="28"/>
      <c r="H659" s="2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</row>
    <row r="660" spans="6:20">
      <c r="F660" s="28"/>
      <c r="G660" s="28"/>
      <c r="H660" s="2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</row>
    <row r="661" spans="6:20">
      <c r="F661" s="28"/>
      <c r="G661" s="28"/>
      <c r="H661" s="2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</row>
    <row r="662" spans="6:20">
      <c r="F662" s="28"/>
      <c r="G662" s="28"/>
      <c r="H662" s="2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</row>
    <row r="663" spans="6:20">
      <c r="F663" s="28"/>
      <c r="G663" s="28"/>
      <c r="H663" s="2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</row>
    <row r="664" spans="6:20">
      <c r="F664" s="28"/>
      <c r="G664" s="28"/>
      <c r="H664" s="2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</row>
    <row r="665" spans="6:20">
      <c r="F665" s="28"/>
      <c r="G665" s="28"/>
      <c r="H665" s="2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</row>
    <row r="666" spans="6:20">
      <c r="F666" s="28"/>
      <c r="G666" s="28"/>
      <c r="H666" s="2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</row>
    <row r="667" spans="6:20">
      <c r="F667" s="28"/>
      <c r="G667" s="28"/>
      <c r="H667" s="2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</row>
    <row r="668" spans="6:20">
      <c r="F668" s="28"/>
      <c r="G668" s="28"/>
      <c r="H668" s="2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</row>
    <row r="669" spans="6:20">
      <c r="F669" s="28"/>
      <c r="G669" s="28"/>
      <c r="H669" s="2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</row>
    <row r="670" spans="6:20">
      <c r="F670" s="28"/>
      <c r="G670" s="28"/>
      <c r="H670" s="2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</row>
    <row r="671" spans="6:20">
      <c r="F671" s="28"/>
      <c r="G671" s="28"/>
      <c r="H671" s="2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</row>
    <row r="672" spans="6:20">
      <c r="F672" s="28"/>
      <c r="G672" s="28"/>
      <c r="H672" s="2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</row>
    <row r="673" spans="6:20">
      <c r="F673" s="28"/>
      <c r="G673" s="28"/>
      <c r="H673" s="2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</row>
    <row r="674" spans="6:20">
      <c r="F674" s="28"/>
      <c r="G674" s="28"/>
      <c r="H674" s="2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</row>
    <row r="675" spans="6:20">
      <c r="F675" s="28"/>
      <c r="G675" s="28"/>
      <c r="H675" s="2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</row>
    <row r="676" spans="6:20">
      <c r="F676" s="28"/>
      <c r="G676" s="28"/>
      <c r="H676" s="2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</row>
    <row r="677" spans="6:20">
      <c r="F677" s="28"/>
      <c r="G677" s="28"/>
      <c r="H677" s="2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</row>
    <row r="678" spans="6:20">
      <c r="F678" s="28"/>
      <c r="G678" s="28"/>
      <c r="H678" s="2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</row>
    <row r="679" spans="6:20">
      <c r="F679" s="28"/>
      <c r="G679" s="28"/>
      <c r="H679" s="2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</row>
    <row r="680" spans="6:20">
      <c r="F680" s="28"/>
      <c r="G680" s="28"/>
      <c r="H680" s="2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</row>
    <row r="681" spans="6:20">
      <c r="F681" s="28"/>
      <c r="G681" s="28"/>
      <c r="H681" s="2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</row>
    <row r="682" spans="6:20">
      <c r="F682" s="28"/>
      <c r="G682" s="28"/>
      <c r="H682" s="2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</row>
    <row r="683" spans="6:20">
      <c r="F683" s="28"/>
      <c r="G683" s="28"/>
      <c r="H683" s="2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</row>
    <row r="684" spans="6:20">
      <c r="F684" s="28"/>
      <c r="G684" s="28"/>
      <c r="H684" s="2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</row>
    <row r="685" spans="6:20">
      <c r="F685" s="28"/>
      <c r="G685" s="28"/>
      <c r="H685" s="2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</row>
    <row r="686" spans="6:20">
      <c r="F686" s="28"/>
      <c r="G686" s="28"/>
      <c r="H686" s="2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</row>
    <row r="687" spans="6:20">
      <c r="F687" s="28"/>
      <c r="G687" s="28"/>
      <c r="H687" s="2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</row>
    <row r="688" spans="6:20">
      <c r="F688" s="28"/>
      <c r="G688" s="28"/>
      <c r="H688" s="2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</row>
    <row r="689" spans="6:20">
      <c r="F689" s="28"/>
      <c r="G689" s="28"/>
      <c r="H689" s="2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</row>
    <row r="690" spans="6:20">
      <c r="F690" s="28"/>
      <c r="G690" s="28"/>
      <c r="H690" s="2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</row>
    <row r="691" spans="6:20">
      <c r="F691" s="28"/>
      <c r="G691" s="28"/>
      <c r="H691" s="2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</row>
    <row r="692" spans="6:20">
      <c r="F692" s="28"/>
      <c r="G692" s="28"/>
      <c r="H692" s="2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</row>
    <row r="693" spans="6:20">
      <c r="F693" s="28"/>
      <c r="G693" s="28"/>
      <c r="H693" s="2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</row>
    <row r="694" spans="6:20">
      <c r="F694" s="28"/>
      <c r="G694" s="28"/>
      <c r="H694" s="2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</row>
    <row r="695" spans="6:20">
      <c r="F695" s="28"/>
      <c r="G695" s="28"/>
      <c r="H695" s="2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</row>
    <row r="696" spans="6:20">
      <c r="F696" s="28"/>
      <c r="G696" s="28"/>
      <c r="H696" s="2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</row>
    <row r="697" spans="6:20">
      <c r="F697" s="28"/>
      <c r="G697" s="28"/>
      <c r="H697" s="2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</row>
    <row r="698" spans="6:20">
      <c r="F698" s="28"/>
      <c r="G698" s="28"/>
      <c r="H698" s="2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</row>
    <row r="699" spans="6:20">
      <c r="F699" s="28"/>
      <c r="G699" s="28"/>
      <c r="H699" s="2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</row>
    <row r="700" spans="6:20">
      <c r="F700" s="28"/>
      <c r="G700" s="28"/>
      <c r="H700" s="2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</row>
    <row r="701" spans="6:20">
      <c r="F701" s="28"/>
      <c r="G701" s="28"/>
      <c r="H701" s="2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</row>
    <row r="702" spans="6:20">
      <c r="F702" s="28"/>
      <c r="G702" s="28"/>
      <c r="H702" s="2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</row>
    <row r="703" spans="6:20">
      <c r="F703" s="28"/>
      <c r="G703" s="28"/>
      <c r="H703" s="2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</row>
    <row r="704" spans="6:20">
      <c r="F704" s="28"/>
      <c r="G704" s="28"/>
      <c r="H704" s="2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</row>
    <row r="705" spans="6:20">
      <c r="F705" s="28"/>
      <c r="G705" s="28"/>
      <c r="H705" s="2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</row>
    <row r="706" spans="6:20">
      <c r="F706" s="28"/>
      <c r="G706" s="28"/>
      <c r="H706" s="2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</row>
    <row r="707" spans="6:20">
      <c r="F707" s="28"/>
      <c r="G707" s="28"/>
      <c r="H707" s="2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</row>
    <row r="708" spans="6:20">
      <c r="F708" s="28"/>
      <c r="G708" s="28"/>
      <c r="H708" s="2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</row>
    <row r="709" spans="6:20">
      <c r="F709" s="28"/>
      <c r="G709" s="28"/>
      <c r="H709" s="2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</row>
    <row r="710" spans="6:20">
      <c r="F710" s="28"/>
      <c r="G710" s="28"/>
      <c r="H710" s="2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</row>
    <row r="711" spans="6:20">
      <c r="F711" s="28"/>
      <c r="G711" s="28"/>
      <c r="H711" s="2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</row>
    <row r="712" spans="6:20">
      <c r="F712" s="28"/>
      <c r="G712" s="28"/>
      <c r="H712" s="2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</row>
    <row r="713" spans="6:20">
      <c r="F713" s="28"/>
      <c r="G713" s="28"/>
      <c r="H713" s="2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</row>
    <row r="714" spans="6:20">
      <c r="F714" s="28"/>
      <c r="G714" s="28"/>
      <c r="H714" s="2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</row>
    <row r="715" spans="6:20">
      <c r="F715" s="28"/>
      <c r="G715" s="28"/>
      <c r="H715" s="2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</row>
    <row r="716" spans="6:20">
      <c r="F716" s="28"/>
      <c r="G716" s="28"/>
      <c r="H716" s="2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</row>
    <row r="717" spans="6:20">
      <c r="F717" s="28"/>
      <c r="G717" s="28"/>
      <c r="H717" s="2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</row>
    <row r="718" spans="6:20">
      <c r="F718" s="28"/>
      <c r="G718" s="28"/>
      <c r="H718" s="2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</row>
    <row r="719" spans="6:20">
      <c r="F719" s="28"/>
      <c r="G719" s="28"/>
      <c r="H719" s="2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</row>
    <row r="720" spans="6:20">
      <c r="F720" s="28"/>
      <c r="G720" s="28"/>
      <c r="H720" s="2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</row>
    <row r="721" spans="6:20">
      <c r="F721" s="28"/>
      <c r="G721" s="28"/>
      <c r="H721" s="2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</row>
    <row r="722" spans="6:20">
      <c r="F722" s="28"/>
      <c r="G722" s="28"/>
      <c r="H722" s="2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</row>
    <row r="723" spans="6:20">
      <c r="F723" s="28"/>
      <c r="G723" s="28"/>
      <c r="H723" s="2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</row>
    <row r="724" spans="6:20">
      <c r="F724" s="28"/>
      <c r="G724" s="28"/>
      <c r="H724" s="2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</row>
    <row r="725" spans="6:20">
      <c r="F725" s="28"/>
      <c r="G725" s="28"/>
      <c r="H725" s="2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</row>
    <row r="726" spans="6:20">
      <c r="F726" s="28"/>
      <c r="G726" s="28"/>
      <c r="H726" s="2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</row>
    <row r="727" spans="6:20">
      <c r="F727" s="28"/>
      <c r="G727" s="28"/>
      <c r="H727" s="2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</row>
    <row r="728" spans="6:20">
      <c r="F728" s="28"/>
      <c r="G728" s="28"/>
      <c r="H728" s="2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</row>
    <row r="729" spans="6:20">
      <c r="F729" s="28"/>
      <c r="G729" s="28"/>
      <c r="H729" s="2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</row>
    <row r="730" spans="6:20">
      <c r="F730" s="28"/>
      <c r="G730" s="28"/>
      <c r="H730" s="2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</row>
    <row r="731" spans="6:20">
      <c r="F731" s="28"/>
      <c r="G731" s="28"/>
      <c r="H731" s="2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</row>
    <row r="732" spans="6:20">
      <c r="F732" s="28"/>
      <c r="G732" s="28"/>
      <c r="H732" s="2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</row>
    <row r="733" spans="6:20">
      <c r="F733" s="28"/>
      <c r="G733" s="28"/>
      <c r="H733" s="2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</row>
    <row r="734" spans="6:20">
      <c r="F734" s="28"/>
      <c r="G734" s="28"/>
      <c r="H734" s="2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</row>
    <row r="735" spans="6:20">
      <c r="F735" s="28"/>
      <c r="G735" s="28"/>
      <c r="H735" s="2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</row>
    <row r="736" spans="6:20">
      <c r="F736" s="28"/>
      <c r="G736" s="28"/>
      <c r="H736" s="2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</row>
    <row r="737" spans="6:20">
      <c r="F737" s="28"/>
      <c r="G737" s="28"/>
      <c r="H737" s="2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</row>
    <row r="738" spans="6:20">
      <c r="F738" s="28"/>
      <c r="G738" s="28"/>
      <c r="H738" s="2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</row>
    <row r="739" spans="6:20">
      <c r="F739" s="28"/>
      <c r="G739" s="28"/>
      <c r="H739" s="2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</row>
    <row r="740" spans="6:20">
      <c r="F740" s="28"/>
      <c r="G740" s="28"/>
      <c r="H740" s="2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</row>
    <row r="741" spans="6:20">
      <c r="F741" s="28"/>
      <c r="G741" s="28"/>
      <c r="H741" s="2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</row>
    <row r="742" spans="6:20">
      <c r="F742" s="28"/>
      <c r="G742" s="28"/>
      <c r="H742" s="2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</row>
    <row r="743" spans="6:20">
      <c r="F743" s="28"/>
      <c r="G743" s="28"/>
      <c r="H743" s="2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</row>
    <row r="744" spans="6:20">
      <c r="F744" s="28"/>
      <c r="G744" s="28"/>
      <c r="H744" s="2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</row>
    <row r="745" spans="6:20">
      <c r="F745" s="28"/>
      <c r="G745" s="28"/>
      <c r="H745" s="2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</row>
    <row r="746" spans="6:20">
      <c r="F746" s="28"/>
      <c r="G746" s="28"/>
      <c r="H746" s="2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</row>
    <row r="747" spans="6:20">
      <c r="F747" s="28"/>
      <c r="G747" s="28"/>
      <c r="H747" s="2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</row>
    <row r="748" spans="6:20">
      <c r="F748" s="28"/>
      <c r="G748" s="28"/>
      <c r="H748" s="2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</row>
    <row r="749" spans="6:20">
      <c r="F749" s="28"/>
      <c r="G749" s="28"/>
      <c r="H749" s="2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</row>
    <row r="750" spans="6:20">
      <c r="F750" s="28"/>
      <c r="G750" s="28"/>
      <c r="H750" s="2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</row>
    <row r="751" spans="6:20">
      <c r="F751" s="28"/>
      <c r="G751" s="28"/>
      <c r="H751" s="2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</row>
    <row r="752" spans="6:20">
      <c r="F752" s="28"/>
      <c r="G752" s="28"/>
      <c r="H752" s="2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</row>
    <row r="753" spans="6:20">
      <c r="F753" s="28"/>
      <c r="G753" s="28"/>
      <c r="H753" s="2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</row>
    <row r="754" spans="6:20">
      <c r="F754" s="28"/>
      <c r="G754" s="28"/>
      <c r="H754" s="2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</row>
    <row r="755" spans="6:20">
      <c r="F755" s="28"/>
      <c r="G755" s="28"/>
      <c r="H755" s="2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</row>
    <row r="756" spans="6:20">
      <c r="F756" s="28"/>
      <c r="G756" s="28"/>
      <c r="H756" s="2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</row>
    <row r="757" spans="6:20">
      <c r="F757" s="28"/>
      <c r="G757" s="28"/>
      <c r="H757" s="2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</row>
    <row r="758" spans="6:20">
      <c r="F758" s="28"/>
      <c r="G758" s="28"/>
      <c r="H758" s="2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</row>
    <row r="759" spans="6:20">
      <c r="F759" s="28"/>
      <c r="G759" s="28"/>
      <c r="H759" s="2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</row>
    <row r="760" spans="6:20">
      <c r="F760" s="28"/>
      <c r="G760" s="28"/>
      <c r="H760" s="2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</row>
    <row r="761" spans="6:20">
      <c r="F761" s="28"/>
      <c r="G761" s="28"/>
      <c r="H761" s="2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</row>
    <row r="762" spans="6:20">
      <c r="F762" s="28"/>
      <c r="G762" s="28"/>
      <c r="H762" s="2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</row>
    <row r="763" spans="6:20">
      <c r="F763" s="28"/>
      <c r="G763" s="28"/>
      <c r="H763" s="2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</row>
    <row r="764" spans="6:20">
      <c r="F764" s="28"/>
      <c r="G764" s="28"/>
      <c r="H764" s="2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</row>
    <row r="765" spans="6:20">
      <c r="F765" s="28"/>
      <c r="G765" s="28"/>
      <c r="H765" s="2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</row>
    <row r="766" spans="6:20">
      <c r="F766" s="28"/>
      <c r="G766" s="28"/>
      <c r="H766" s="2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</row>
    <row r="767" spans="6:20">
      <c r="F767" s="28"/>
      <c r="G767" s="28"/>
      <c r="H767" s="2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</row>
    <row r="768" spans="6:20">
      <c r="F768" s="28"/>
      <c r="G768" s="28"/>
      <c r="H768" s="2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</row>
    <row r="769" spans="6:20">
      <c r="F769" s="28"/>
      <c r="G769" s="28"/>
      <c r="H769" s="2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</row>
    <row r="770" spans="6:20">
      <c r="F770" s="28"/>
      <c r="G770" s="28"/>
      <c r="H770" s="2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</row>
    <row r="771" spans="6:20">
      <c r="F771" s="28"/>
      <c r="G771" s="28"/>
      <c r="H771" s="2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</row>
    <row r="772" spans="6:20">
      <c r="F772" s="28"/>
      <c r="G772" s="28"/>
      <c r="H772" s="2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</row>
    <row r="773" spans="6:20">
      <c r="F773" s="28"/>
      <c r="G773" s="28"/>
      <c r="H773" s="2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</row>
    <row r="774" spans="6:20">
      <c r="F774" s="28"/>
      <c r="G774" s="28"/>
      <c r="H774" s="2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</row>
    <row r="775" spans="6:20">
      <c r="F775" s="28"/>
      <c r="G775" s="28"/>
      <c r="H775" s="2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</row>
    <row r="776" spans="6:20">
      <c r="F776" s="28"/>
      <c r="G776" s="28"/>
      <c r="H776" s="2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</row>
    <row r="777" spans="6:20">
      <c r="F777" s="28"/>
      <c r="G777" s="28"/>
      <c r="H777" s="2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</row>
    <row r="778" spans="6:20">
      <c r="F778" s="28"/>
      <c r="G778" s="28"/>
      <c r="H778" s="2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</row>
    <row r="779" spans="6:20">
      <c r="F779" s="28"/>
      <c r="G779" s="28"/>
      <c r="H779" s="2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</row>
    <row r="780" spans="6:20">
      <c r="F780" s="28"/>
      <c r="G780" s="28"/>
      <c r="H780" s="2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</row>
    <row r="781" spans="6:20">
      <c r="F781" s="28"/>
      <c r="G781" s="28"/>
      <c r="H781" s="2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</row>
    <row r="782" spans="6:20">
      <c r="F782" s="28"/>
      <c r="G782" s="28"/>
      <c r="H782" s="2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</row>
    <row r="783" spans="6:20">
      <c r="F783" s="28"/>
      <c r="G783" s="28"/>
      <c r="H783" s="2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</row>
    <row r="784" spans="6:20">
      <c r="F784" s="28"/>
      <c r="G784" s="28"/>
      <c r="H784" s="2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</row>
    <row r="785" spans="6:20">
      <c r="F785" s="28"/>
      <c r="G785" s="28"/>
      <c r="H785" s="2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</row>
    <row r="786" spans="6:20">
      <c r="F786" s="28"/>
      <c r="G786" s="28"/>
      <c r="H786" s="2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</row>
    <row r="787" spans="6:20">
      <c r="F787" s="28"/>
      <c r="G787" s="28"/>
      <c r="H787" s="2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</row>
    <row r="788" spans="6:20">
      <c r="F788" s="28"/>
      <c r="G788" s="28"/>
      <c r="H788" s="2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</row>
    <row r="789" spans="6:20">
      <c r="F789" s="28"/>
      <c r="G789" s="28"/>
      <c r="H789" s="2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</row>
    <row r="790" spans="6:20">
      <c r="F790" s="28"/>
      <c r="G790" s="28"/>
      <c r="H790" s="2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</row>
    <row r="791" spans="6:20">
      <c r="F791" s="28"/>
      <c r="G791" s="28"/>
      <c r="H791" s="2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</row>
    <row r="792" spans="6:20">
      <c r="F792" s="28"/>
      <c r="G792" s="28"/>
      <c r="H792" s="2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</row>
    <row r="793" spans="6:20">
      <c r="F793" s="28"/>
      <c r="G793" s="28"/>
      <c r="H793" s="2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</row>
    <row r="794" spans="6:20">
      <c r="F794" s="28"/>
      <c r="G794" s="28"/>
      <c r="H794" s="2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</row>
    <row r="795" spans="6:20">
      <c r="F795" s="28"/>
      <c r="G795" s="28"/>
      <c r="H795" s="2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</row>
    <row r="796" spans="6:20">
      <c r="F796" s="28"/>
      <c r="G796" s="28"/>
      <c r="H796" s="2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</row>
    <row r="797" spans="6:20">
      <c r="F797" s="28"/>
      <c r="G797" s="28"/>
      <c r="H797" s="2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</row>
    <row r="798" spans="6:20">
      <c r="F798" s="28"/>
      <c r="G798" s="28"/>
      <c r="H798" s="2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</row>
    <row r="799" spans="6:20">
      <c r="F799" s="28"/>
      <c r="G799" s="28"/>
      <c r="H799" s="2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</row>
    <row r="800" spans="6:20">
      <c r="F800" s="28"/>
      <c r="G800" s="28"/>
      <c r="H800" s="2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</row>
    <row r="801" spans="6:20">
      <c r="F801" s="28"/>
      <c r="G801" s="28"/>
      <c r="H801" s="2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</row>
    <row r="802" spans="6:20">
      <c r="F802" s="28"/>
      <c r="G802" s="28"/>
      <c r="H802" s="2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</row>
    <row r="803" spans="6:20">
      <c r="F803" s="28"/>
      <c r="G803" s="28"/>
      <c r="H803" s="2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</row>
    <row r="804" spans="6:20">
      <c r="F804" s="28"/>
      <c r="G804" s="28"/>
      <c r="H804" s="2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</row>
    <row r="805" spans="6:20">
      <c r="F805" s="28"/>
      <c r="G805" s="28"/>
      <c r="H805" s="2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</row>
    <row r="806" spans="6:20">
      <c r="F806" s="28"/>
      <c r="G806" s="28"/>
      <c r="H806" s="2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</row>
    <row r="807" spans="6:20">
      <c r="F807" s="28"/>
      <c r="G807" s="28"/>
      <c r="H807" s="2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</row>
    <row r="808" spans="6:20">
      <c r="F808" s="28"/>
      <c r="G808" s="28"/>
      <c r="H808" s="2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</row>
    <row r="809" spans="6:20">
      <c r="F809" s="28"/>
      <c r="G809" s="28"/>
      <c r="H809" s="2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</row>
    <row r="810" spans="6:20">
      <c r="F810" s="28"/>
      <c r="G810" s="28"/>
      <c r="H810" s="2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</row>
    <row r="811" spans="6:20">
      <c r="F811" s="28"/>
      <c r="G811" s="28"/>
      <c r="H811" s="2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</row>
    <row r="812" spans="6:20">
      <c r="F812" s="28"/>
      <c r="G812" s="28"/>
      <c r="H812" s="2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</row>
    <row r="813" spans="6:20">
      <c r="F813" s="28"/>
      <c r="G813" s="28"/>
      <c r="H813" s="2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</row>
    <row r="814" spans="6:20">
      <c r="F814" s="28"/>
      <c r="G814" s="28"/>
      <c r="H814" s="2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</row>
    <row r="815" spans="6:20">
      <c r="F815" s="28"/>
      <c r="G815" s="28"/>
      <c r="H815" s="2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</row>
    <row r="816" spans="6:20">
      <c r="F816" s="28"/>
      <c r="G816" s="28"/>
      <c r="H816" s="2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</row>
    <row r="817" spans="6:20">
      <c r="F817" s="28"/>
      <c r="G817" s="28"/>
      <c r="H817" s="2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</row>
    <row r="818" spans="6:20">
      <c r="F818" s="28"/>
      <c r="G818" s="28"/>
      <c r="H818" s="2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</row>
    <row r="819" spans="6:20">
      <c r="F819" s="28"/>
      <c r="G819" s="28"/>
      <c r="H819" s="2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</row>
    <row r="820" spans="6:20">
      <c r="F820" s="28"/>
      <c r="G820" s="28"/>
      <c r="H820" s="2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</row>
    <row r="821" spans="6:20">
      <c r="F821" s="28"/>
      <c r="G821" s="28"/>
      <c r="H821" s="2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</row>
    <row r="822" spans="6:20">
      <c r="F822" s="28"/>
      <c r="G822" s="28"/>
      <c r="H822" s="2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</row>
    <row r="823" spans="6:20">
      <c r="F823" s="28"/>
      <c r="G823" s="28"/>
      <c r="H823" s="2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</row>
    <row r="824" spans="6:20">
      <c r="F824" s="28"/>
      <c r="G824" s="28"/>
      <c r="H824" s="2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</row>
    <row r="825" spans="6:20">
      <c r="F825" s="28"/>
      <c r="G825" s="28"/>
      <c r="H825" s="2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</row>
    <row r="826" spans="6:20">
      <c r="F826" s="28"/>
      <c r="G826" s="28"/>
      <c r="H826" s="2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</row>
    <row r="827" spans="6:20">
      <c r="F827" s="28"/>
      <c r="G827" s="28"/>
      <c r="H827" s="2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</row>
    <row r="828" spans="6:20">
      <c r="F828" s="28"/>
      <c r="G828" s="28"/>
      <c r="H828" s="2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</row>
    <row r="829" spans="6:20">
      <c r="F829" s="28"/>
      <c r="G829" s="28"/>
      <c r="H829" s="2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</row>
    <row r="830" spans="6:20">
      <c r="F830" s="28"/>
      <c r="G830" s="28"/>
      <c r="H830" s="2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</row>
    <row r="831" spans="6:20">
      <c r="F831" s="28"/>
      <c r="G831" s="28"/>
      <c r="H831" s="2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</row>
    <row r="832" spans="6:20">
      <c r="F832" s="28"/>
      <c r="G832" s="28"/>
      <c r="H832" s="2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</row>
    <row r="833" spans="6:20">
      <c r="F833" s="28"/>
      <c r="G833" s="28"/>
      <c r="H833" s="2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</row>
    <row r="834" spans="6:20">
      <c r="F834" s="28"/>
      <c r="G834" s="28"/>
      <c r="H834" s="2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</row>
    <row r="835" spans="6:20">
      <c r="F835" s="28"/>
      <c r="G835" s="28"/>
      <c r="H835" s="2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</row>
    <row r="836" spans="6:20">
      <c r="F836" s="28"/>
      <c r="G836" s="28"/>
      <c r="H836" s="2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</row>
    <row r="837" spans="6:20">
      <c r="F837" s="28"/>
      <c r="G837" s="28"/>
      <c r="H837" s="2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</row>
    <row r="838" spans="6:20">
      <c r="F838" s="28"/>
      <c r="G838" s="28"/>
      <c r="H838" s="2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</row>
    <row r="839" spans="6:20">
      <c r="F839" s="28"/>
      <c r="G839" s="28"/>
      <c r="H839" s="2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</row>
    <row r="840" spans="6:20">
      <c r="F840" s="28"/>
      <c r="G840" s="28"/>
      <c r="H840" s="2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</row>
    <row r="841" spans="6:20">
      <c r="F841" s="28"/>
      <c r="G841" s="28"/>
      <c r="H841" s="2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</row>
    <row r="842" spans="6:20">
      <c r="F842" s="28"/>
      <c r="G842" s="28"/>
      <c r="H842" s="2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</row>
    <row r="843" spans="6:20">
      <c r="F843" s="28"/>
      <c r="G843" s="28"/>
      <c r="H843" s="2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</row>
    <row r="844" spans="6:20">
      <c r="F844" s="28"/>
      <c r="G844" s="28"/>
      <c r="H844" s="2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</row>
    <row r="845" spans="6:20">
      <c r="F845" s="28"/>
      <c r="G845" s="28"/>
      <c r="H845" s="2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</row>
    <row r="846" spans="6:20">
      <c r="F846" s="28"/>
      <c r="G846" s="28"/>
      <c r="H846" s="2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</row>
    <row r="847" spans="6:20">
      <c r="F847" s="28"/>
      <c r="G847" s="28"/>
      <c r="H847" s="2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</row>
    <row r="848" spans="6:20">
      <c r="F848" s="28"/>
      <c r="G848" s="28"/>
      <c r="H848" s="2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</row>
    <row r="849" spans="6:20">
      <c r="F849" s="28"/>
      <c r="G849" s="28"/>
      <c r="H849" s="2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</row>
    <row r="850" spans="6:20">
      <c r="F850" s="28"/>
      <c r="G850" s="28"/>
      <c r="H850" s="2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</row>
    <row r="851" spans="6:20">
      <c r="F851" s="28"/>
      <c r="G851" s="28"/>
      <c r="H851" s="2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</row>
    <row r="852" spans="6:20">
      <c r="F852" s="28"/>
      <c r="G852" s="28"/>
      <c r="H852" s="2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</row>
    <row r="853" spans="6:20">
      <c r="F853" s="28"/>
      <c r="G853" s="28"/>
      <c r="H853" s="2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</row>
    <row r="854" spans="6:20">
      <c r="F854" s="28"/>
      <c r="G854" s="28"/>
      <c r="H854" s="2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</row>
    <row r="855" spans="6:20">
      <c r="F855" s="28"/>
      <c r="G855" s="28"/>
      <c r="H855" s="2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</row>
    <row r="856" spans="6:20">
      <c r="F856" s="28"/>
      <c r="G856" s="28"/>
      <c r="H856" s="2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</row>
    <row r="857" spans="6:20">
      <c r="F857" s="28"/>
      <c r="G857" s="28"/>
      <c r="H857" s="2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</row>
    <row r="858" spans="6:20">
      <c r="F858" s="28"/>
      <c r="G858" s="28"/>
      <c r="H858" s="2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</row>
    <row r="859" spans="6:20">
      <c r="F859" s="28"/>
      <c r="G859" s="28"/>
      <c r="H859" s="2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</row>
    <row r="860" spans="6:20">
      <c r="F860" s="28"/>
      <c r="G860" s="28"/>
      <c r="H860" s="2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</row>
    <row r="861" spans="6:20">
      <c r="F861" s="28"/>
      <c r="G861" s="28"/>
      <c r="H861" s="2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</row>
    <row r="862" spans="6:20">
      <c r="F862" s="28"/>
      <c r="G862" s="28"/>
      <c r="H862" s="2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</row>
    <row r="863" spans="6:20">
      <c r="F863" s="28"/>
      <c r="G863" s="28"/>
      <c r="H863" s="2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</row>
    <row r="864" spans="6:20">
      <c r="F864" s="28"/>
      <c r="G864" s="28"/>
      <c r="H864" s="2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</row>
    <row r="865" spans="6:20">
      <c r="F865" s="28"/>
      <c r="G865" s="28"/>
      <c r="H865" s="2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</row>
    <row r="866" spans="6:20">
      <c r="F866" s="28"/>
      <c r="G866" s="28"/>
      <c r="H866" s="2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</row>
    <row r="867" spans="6:20">
      <c r="F867" s="28"/>
      <c r="G867" s="28"/>
      <c r="H867" s="2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</row>
    <row r="868" spans="6:20">
      <c r="F868" s="28"/>
      <c r="G868" s="28"/>
      <c r="H868" s="2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</row>
    <row r="869" spans="6:20">
      <c r="F869" s="28"/>
      <c r="G869" s="28"/>
      <c r="H869" s="2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</row>
    <row r="870" spans="6:20">
      <c r="F870" s="28"/>
      <c r="G870" s="28"/>
      <c r="H870" s="2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</row>
    <row r="871" spans="6:20">
      <c r="F871" s="28"/>
      <c r="G871" s="28"/>
      <c r="H871" s="2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</row>
    <row r="872" spans="6:20">
      <c r="F872" s="28"/>
      <c r="G872" s="28"/>
      <c r="H872" s="2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</row>
    <row r="873" spans="6:20">
      <c r="F873" s="28"/>
      <c r="G873" s="28"/>
      <c r="H873" s="2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</row>
    <row r="874" spans="6:20">
      <c r="F874" s="28"/>
      <c r="G874" s="28"/>
      <c r="H874" s="2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</row>
    <row r="875" spans="6:20">
      <c r="F875" s="28"/>
      <c r="G875" s="28"/>
      <c r="H875" s="2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</row>
    <row r="876" spans="6:20">
      <c r="F876" s="28"/>
      <c r="G876" s="28"/>
      <c r="H876" s="2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</row>
    <row r="877" spans="6:20">
      <c r="F877" s="28"/>
      <c r="G877" s="28"/>
      <c r="H877" s="2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</row>
    <row r="878" spans="6:20">
      <c r="F878" s="28"/>
      <c r="G878" s="28"/>
      <c r="H878" s="2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</row>
    <row r="879" spans="6:20">
      <c r="F879" s="28"/>
      <c r="G879" s="28"/>
      <c r="H879" s="2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</row>
    <row r="880" spans="6:20">
      <c r="F880" s="28"/>
      <c r="G880" s="28"/>
      <c r="H880" s="2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</row>
    <row r="881" spans="6:20">
      <c r="F881" s="28"/>
      <c r="G881" s="28"/>
      <c r="H881" s="2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</row>
    <row r="882" spans="6:20">
      <c r="F882" s="28"/>
      <c r="G882" s="28"/>
      <c r="H882" s="2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</row>
    <row r="883" spans="6:20">
      <c r="F883" s="28"/>
      <c r="G883" s="28"/>
      <c r="H883" s="2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</row>
    <row r="884" spans="6:20">
      <c r="F884" s="28"/>
      <c r="G884" s="28"/>
      <c r="H884" s="2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</row>
    <row r="885" spans="6:20">
      <c r="F885" s="28"/>
      <c r="G885" s="28"/>
      <c r="H885" s="2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</row>
    <row r="886" spans="6:20">
      <c r="F886" s="28"/>
      <c r="G886" s="28"/>
      <c r="H886" s="2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</row>
    <row r="887" spans="6:20">
      <c r="F887" s="28"/>
      <c r="G887" s="28"/>
      <c r="H887" s="2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</row>
    <row r="888" spans="6:20">
      <c r="F888" s="28"/>
      <c r="G888" s="28"/>
      <c r="H888" s="2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</row>
    <row r="889" spans="6:20">
      <c r="F889" s="28"/>
      <c r="G889" s="28"/>
      <c r="H889" s="2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</row>
    <row r="890" spans="6:20">
      <c r="F890" s="28"/>
      <c r="G890" s="28"/>
      <c r="H890" s="2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</row>
    <row r="891" spans="6:20">
      <c r="F891" s="28"/>
      <c r="G891" s="28"/>
      <c r="H891" s="2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</row>
    <row r="892" spans="6:20">
      <c r="F892" s="28"/>
      <c r="G892" s="28"/>
      <c r="H892" s="2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</row>
    <row r="893" spans="6:20">
      <c r="F893" s="28"/>
      <c r="G893" s="28"/>
      <c r="H893" s="2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</row>
    <row r="894" spans="6:20">
      <c r="F894" s="28"/>
      <c r="G894" s="28"/>
      <c r="H894" s="2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</row>
    <row r="895" spans="6:20">
      <c r="F895" s="28"/>
      <c r="G895" s="28"/>
      <c r="H895" s="2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</row>
    <row r="896" spans="6:20">
      <c r="F896" s="28"/>
      <c r="G896" s="28"/>
      <c r="H896" s="2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</row>
    <row r="897" spans="6:20">
      <c r="F897" s="28"/>
      <c r="G897" s="28"/>
      <c r="H897" s="2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</row>
    <row r="898" spans="6:20">
      <c r="F898" s="28"/>
      <c r="G898" s="28"/>
      <c r="H898" s="2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</row>
    <row r="899" spans="6:20">
      <c r="F899" s="28"/>
      <c r="G899" s="28"/>
      <c r="H899" s="2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</row>
    <row r="900" spans="6:20">
      <c r="F900" s="28"/>
      <c r="G900" s="28"/>
      <c r="H900" s="2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</row>
    <row r="901" spans="6:20">
      <c r="F901" s="28"/>
      <c r="G901" s="28"/>
      <c r="H901" s="2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</row>
    <row r="902" spans="6:20">
      <c r="F902" s="28"/>
      <c r="G902" s="28"/>
      <c r="H902" s="2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</row>
    <row r="903" spans="6:20">
      <c r="F903" s="28"/>
      <c r="G903" s="28"/>
      <c r="H903" s="2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</row>
    <row r="904" spans="6:20">
      <c r="F904" s="28"/>
      <c r="G904" s="28"/>
      <c r="H904" s="2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</row>
    <row r="905" spans="6:20">
      <c r="F905" s="28"/>
      <c r="G905" s="28"/>
      <c r="H905" s="2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</row>
    <row r="906" spans="6:20">
      <c r="F906" s="28"/>
      <c r="G906" s="28"/>
      <c r="H906" s="2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</row>
    <row r="907" spans="6:20">
      <c r="F907" s="28"/>
      <c r="G907" s="28"/>
      <c r="H907" s="2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</row>
    <row r="908" spans="6:20">
      <c r="F908" s="28"/>
      <c r="G908" s="28"/>
      <c r="H908" s="2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</row>
    <row r="909" spans="6:20">
      <c r="F909" s="28"/>
      <c r="G909" s="28"/>
      <c r="H909" s="2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</row>
    <row r="910" spans="6:20">
      <c r="F910" s="28"/>
      <c r="G910" s="28"/>
      <c r="H910" s="2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</row>
    <row r="911" spans="6:20">
      <c r="F911" s="28"/>
      <c r="G911" s="28"/>
      <c r="H911" s="2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</row>
    <row r="912" spans="6:20">
      <c r="F912" s="28"/>
      <c r="G912" s="28"/>
      <c r="H912" s="2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</row>
    <row r="913" spans="6:20">
      <c r="F913" s="28"/>
      <c r="G913" s="28"/>
      <c r="H913" s="2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</row>
    <row r="914" spans="6:20">
      <c r="F914" s="28"/>
      <c r="G914" s="28"/>
      <c r="H914" s="2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</row>
    <row r="915" spans="6:20">
      <c r="F915" s="28"/>
      <c r="G915" s="28"/>
      <c r="H915" s="2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</row>
    <row r="916" spans="6:20">
      <c r="F916" s="28"/>
      <c r="G916" s="28"/>
      <c r="H916" s="2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</row>
    <row r="917" spans="6:20">
      <c r="F917" s="28"/>
      <c r="G917" s="28"/>
      <c r="H917" s="2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</row>
    <row r="918" spans="6:20">
      <c r="F918" s="28"/>
      <c r="G918" s="28"/>
      <c r="H918" s="2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</row>
    <row r="919" spans="6:20">
      <c r="F919" s="28"/>
      <c r="G919" s="28"/>
      <c r="H919" s="2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</row>
    <row r="920" spans="6:20">
      <c r="F920" s="28"/>
      <c r="G920" s="28"/>
      <c r="H920" s="2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</row>
    <row r="921" spans="6:20">
      <c r="F921" s="28"/>
      <c r="G921" s="28"/>
      <c r="H921" s="2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</row>
    <row r="922" spans="6:20">
      <c r="F922" s="28"/>
      <c r="G922" s="28"/>
      <c r="H922" s="2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</row>
    <row r="923" spans="6:20">
      <c r="F923" s="28"/>
      <c r="G923" s="28"/>
      <c r="H923" s="2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</row>
    <row r="924" spans="6:20">
      <c r="F924" s="28"/>
      <c r="G924" s="28"/>
      <c r="H924" s="2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</row>
    <row r="925" spans="6:20">
      <c r="F925" s="28"/>
      <c r="G925" s="28"/>
      <c r="H925" s="2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</row>
    <row r="926" spans="6:20">
      <c r="F926" s="28"/>
      <c r="G926" s="28"/>
      <c r="H926" s="2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</row>
    <row r="927" spans="6:20">
      <c r="F927" s="28"/>
      <c r="G927" s="28"/>
      <c r="H927" s="2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</row>
    <row r="928" spans="6:20">
      <c r="F928" s="28"/>
      <c r="G928" s="28"/>
      <c r="H928" s="2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</row>
    <row r="929" spans="6:20">
      <c r="F929" s="28"/>
      <c r="G929" s="28"/>
      <c r="H929" s="2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</row>
    <row r="930" spans="6:20">
      <c r="F930" s="28"/>
      <c r="G930" s="28"/>
      <c r="H930" s="2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</row>
    <row r="931" spans="6:20">
      <c r="F931" s="28"/>
      <c r="G931" s="28"/>
      <c r="H931" s="2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</row>
    <row r="932" spans="6:20">
      <c r="F932" s="28"/>
      <c r="G932" s="28"/>
      <c r="H932" s="2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</row>
    <row r="933" spans="6:20">
      <c r="F933" s="28"/>
      <c r="G933" s="28"/>
      <c r="H933" s="2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</row>
    <row r="934" spans="6:20">
      <c r="F934" s="28"/>
      <c r="G934" s="28"/>
      <c r="H934" s="2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</row>
    <row r="935" spans="6:20">
      <c r="F935" s="28"/>
      <c r="G935" s="28"/>
      <c r="H935" s="2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</row>
    <row r="936" spans="6:20">
      <c r="F936" s="28"/>
      <c r="G936" s="28"/>
      <c r="H936" s="2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</row>
    <row r="937" spans="6:20">
      <c r="F937" s="28"/>
      <c r="G937" s="28"/>
      <c r="H937" s="2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</row>
    <row r="938" spans="6:20">
      <c r="F938" s="28"/>
      <c r="G938" s="28"/>
      <c r="H938" s="2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</row>
    <row r="939" spans="6:20">
      <c r="F939" s="28"/>
      <c r="G939" s="28"/>
      <c r="H939" s="2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</row>
    <row r="940" spans="6:20">
      <c r="F940" s="28"/>
      <c r="G940" s="28"/>
      <c r="H940" s="2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</row>
    <row r="941" spans="6:20">
      <c r="F941" s="28"/>
      <c r="G941" s="28"/>
      <c r="H941" s="2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</row>
    <row r="942" spans="6:20">
      <c r="F942" s="28"/>
      <c r="G942" s="28"/>
      <c r="H942" s="2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</row>
    <row r="943" spans="6:20">
      <c r="F943" s="28"/>
      <c r="G943" s="28"/>
      <c r="H943" s="2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</row>
    <row r="944" spans="6:20">
      <c r="F944" s="28"/>
      <c r="G944" s="28"/>
      <c r="H944" s="2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</row>
    <row r="945" spans="6:20">
      <c r="F945" s="28"/>
      <c r="G945" s="28"/>
      <c r="H945" s="2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</row>
    <row r="946" spans="6:20">
      <c r="F946" s="28"/>
      <c r="G946" s="28"/>
      <c r="H946" s="2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</row>
    <row r="947" spans="6:20">
      <c r="F947" s="28"/>
      <c r="G947" s="28"/>
      <c r="H947" s="2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</row>
    <row r="948" spans="6:20">
      <c r="F948" s="28"/>
      <c r="G948" s="28"/>
      <c r="H948" s="2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</row>
    <row r="949" spans="6:20">
      <c r="F949" s="28"/>
      <c r="G949" s="28"/>
      <c r="H949" s="2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</row>
    <row r="950" spans="6:20">
      <c r="F950" s="28"/>
      <c r="G950" s="28"/>
      <c r="H950" s="2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</row>
    <row r="951" spans="6:20">
      <c r="F951" s="28"/>
      <c r="G951" s="28"/>
      <c r="H951" s="2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</row>
    <row r="952" spans="6:20">
      <c r="F952" s="28"/>
      <c r="G952" s="28"/>
      <c r="H952" s="2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</row>
    <row r="953" spans="6:20">
      <c r="F953" s="28"/>
      <c r="G953" s="28"/>
      <c r="H953" s="2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</row>
    <row r="954" spans="6:20">
      <c r="F954" s="28"/>
      <c r="G954" s="28"/>
      <c r="H954" s="2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</row>
    <row r="955" spans="6:20">
      <c r="F955" s="28"/>
      <c r="G955" s="28"/>
      <c r="H955" s="2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</row>
    <row r="956" spans="6:20">
      <c r="F956" s="28"/>
      <c r="G956" s="28"/>
      <c r="H956" s="2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</row>
    <row r="957" spans="6:20">
      <c r="F957" s="28"/>
      <c r="G957" s="28"/>
      <c r="H957" s="2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</row>
    <row r="958" spans="6:20">
      <c r="F958" s="28"/>
      <c r="G958" s="28"/>
      <c r="H958" s="2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</row>
    <row r="959" spans="6:20">
      <c r="F959" s="28"/>
      <c r="G959" s="28"/>
      <c r="H959" s="2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</row>
    <row r="960" spans="6:20">
      <c r="F960" s="28"/>
      <c r="G960" s="28"/>
      <c r="H960" s="2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</row>
    <row r="961" spans="6:20">
      <c r="F961" s="28"/>
      <c r="G961" s="28"/>
      <c r="H961" s="2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</row>
    <row r="962" spans="6:20">
      <c r="F962" s="28"/>
      <c r="G962" s="28"/>
      <c r="H962" s="2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</row>
    <row r="963" spans="6:20">
      <c r="F963" s="28"/>
      <c r="G963" s="28"/>
      <c r="H963" s="2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</row>
    <row r="964" spans="6:20">
      <c r="F964" s="28"/>
      <c r="G964" s="28"/>
      <c r="H964" s="2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</row>
    <row r="965" spans="6:20">
      <c r="F965" s="28"/>
      <c r="G965" s="28"/>
      <c r="H965" s="2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</row>
    <row r="966" spans="6:20">
      <c r="F966" s="28"/>
      <c r="G966" s="28"/>
      <c r="H966" s="2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</row>
    <row r="967" spans="6:20">
      <c r="F967" s="28"/>
      <c r="G967" s="28"/>
      <c r="H967" s="2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</row>
    <row r="968" spans="6:20">
      <c r="F968" s="28"/>
      <c r="G968" s="28"/>
      <c r="H968" s="2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</row>
    <row r="969" spans="6:20">
      <c r="F969" s="28"/>
      <c r="G969" s="28"/>
      <c r="H969" s="2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</row>
    <row r="970" spans="6:20">
      <c r="F970" s="28"/>
      <c r="G970" s="28"/>
      <c r="H970" s="2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</row>
    <row r="971" spans="6:20">
      <c r="F971" s="28"/>
      <c r="G971" s="28"/>
      <c r="H971" s="2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</row>
    <row r="972" spans="6:20">
      <c r="F972" s="28"/>
      <c r="G972" s="28"/>
      <c r="H972" s="2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</row>
    <row r="973" spans="6:20">
      <c r="F973" s="28"/>
      <c r="G973" s="28"/>
      <c r="H973" s="2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</row>
    <row r="974" spans="6:20">
      <c r="F974" s="28"/>
      <c r="G974" s="28"/>
      <c r="H974" s="2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</row>
    <row r="975" spans="6:20">
      <c r="F975" s="28"/>
      <c r="G975" s="28"/>
      <c r="H975" s="2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</row>
    <row r="976" spans="6:20">
      <c r="F976" s="28"/>
      <c r="G976" s="28"/>
      <c r="H976" s="2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</row>
    <row r="977" spans="6:20">
      <c r="F977" s="28"/>
      <c r="G977" s="28"/>
      <c r="H977" s="2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</row>
    <row r="978" spans="6:20">
      <c r="F978" s="28"/>
      <c r="G978" s="28"/>
      <c r="H978" s="2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</row>
    <row r="979" spans="6:20">
      <c r="F979" s="28"/>
      <c r="G979" s="28"/>
      <c r="H979" s="2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</row>
    <row r="980" spans="6:20">
      <c r="F980" s="28"/>
      <c r="G980" s="28"/>
      <c r="H980" s="2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</row>
    <row r="981" spans="6:20">
      <c r="F981" s="28"/>
      <c r="G981" s="28"/>
      <c r="H981" s="2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</row>
    <row r="982" spans="6:20">
      <c r="F982" s="28"/>
      <c r="G982" s="28"/>
      <c r="H982" s="2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</row>
    <row r="983" spans="6:20">
      <c r="F983" s="28"/>
      <c r="G983" s="28"/>
      <c r="H983" s="2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</row>
    <row r="984" spans="6:20">
      <c r="F984" s="28"/>
      <c r="G984" s="28"/>
      <c r="H984" s="2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</row>
    <row r="985" spans="6:20">
      <c r="F985" s="28"/>
      <c r="G985" s="28"/>
      <c r="H985" s="2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</row>
    <row r="986" spans="6:20">
      <c r="F986" s="28"/>
      <c r="G986" s="28"/>
      <c r="H986" s="2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</row>
    <row r="987" spans="6:20">
      <c r="F987" s="28"/>
      <c r="G987" s="28"/>
      <c r="H987" s="2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</row>
    <row r="988" spans="6:20">
      <c r="F988" s="28"/>
      <c r="G988" s="28"/>
      <c r="H988" s="2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</row>
    <row r="989" spans="6:20">
      <c r="F989" s="28"/>
      <c r="G989" s="28"/>
      <c r="H989" s="2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</row>
    <row r="990" spans="6:20">
      <c r="F990" s="28"/>
      <c r="G990" s="28"/>
      <c r="H990" s="2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</row>
    <row r="991" spans="6:20">
      <c r="F991" s="28"/>
      <c r="G991" s="28"/>
      <c r="H991" s="2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</row>
    <row r="992" spans="6:20">
      <c r="F992" s="28"/>
      <c r="G992" s="28"/>
      <c r="H992" s="2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</row>
    <row r="993" spans="6:20">
      <c r="F993" s="28"/>
      <c r="G993" s="28"/>
      <c r="H993" s="2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</row>
    <row r="994" spans="6:20">
      <c r="F994" s="28"/>
      <c r="G994" s="28"/>
      <c r="H994" s="2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</row>
    <row r="995" spans="6:20">
      <c r="F995" s="28"/>
      <c r="G995" s="28"/>
      <c r="H995" s="2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</row>
    <row r="996" spans="6:20">
      <c r="F996" s="28"/>
      <c r="G996" s="28"/>
      <c r="H996" s="28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</row>
    <row r="997" spans="6:20">
      <c r="F997" s="28"/>
      <c r="G997" s="28"/>
      <c r="H997" s="28"/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</row>
    <row r="998" spans="6:20">
      <c r="F998" s="28"/>
      <c r="G998" s="28"/>
      <c r="H998" s="28"/>
      <c r="I998" s="18"/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</row>
    <row r="999" spans="6:20">
      <c r="F999" s="28"/>
      <c r="G999" s="28"/>
      <c r="H999" s="28"/>
      <c r="I999" s="18"/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</row>
    <row r="1000" spans="6:20">
      <c r="F1000" s="28"/>
      <c r="G1000" s="28"/>
      <c r="H1000" s="28"/>
      <c r="I1000" s="18"/>
      <c r="J1000" s="18"/>
      <c r="K1000" s="18"/>
      <c r="L1000" s="18"/>
      <c r="M1000" s="18"/>
      <c r="N1000" s="18"/>
      <c r="O1000" s="18"/>
      <c r="P1000" s="18"/>
      <c r="Q1000" s="18"/>
      <c r="R1000" s="18"/>
      <c r="S1000" s="18"/>
      <c r="T1000" s="18"/>
    </row>
    <row r="1001" spans="6:20">
      <c r="F1001" s="28"/>
      <c r="G1001" s="28"/>
      <c r="H1001" s="28"/>
      <c r="I1001" s="18"/>
      <c r="J1001" s="18"/>
      <c r="K1001" s="18"/>
      <c r="L1001" s="18"/>
      <c r="M1001" s="18"/>
      <c r="N1001" s="18"/>
      <c r="O1001" s="18"/>
      <c r="P1001" s="18"/>
      <c r="Q1001" s="18"/>
      <c r="R1001" s="18"/>
      <c r="S1001" s="18"/>
      <c r="T1001" s="18"/>
    </row>
  </sheetData>
  <mergeCells count="126">
    <mergeCell ref="T3:T4"/>
    <mergeCell ref="I1:T1"/>
    <mergeCell ref="Q2:T2"/>
    <mergeCell ref="A1:A4"/>
    <mergeCell ref="B1:B4"/>
    <mergeCell ref="C1:C4"/>
    <mergeCell ref="D1:D4"/>
    <mergeCell ref="E1:E4"/>
    <mergeCell ref="M3:M4"/>
    <mergeCell ref="N3:N4"/>
    <mergeCell ref="O3:O4"/>
    <mergeCell ref="L3:L4"/>
    <mergeCell ref="Q3:Q4"/>
    <mergeCell ref="R3:R4"/>
    <mergeCell ref="S3:S4"/>
    <mergeCell ref="F1:F4"/>
    <mergeCell ref="G1:H3"/>
    <mergeCell ref="I2:K2"/>
    <mergeCell ref="M2:N2"/>
    <mergeCell ref="I3:I4"/>
    <mergeCell ref="J3:J4"/>
    <mergeCell ref="K3:K4"/>
    <mergeCell ref="P3:P4"/>
    <mergeCell ref="G5:H5"/>
    <mergeCell ref="G6:H6"/>
    <mergeCell ref="G7:H7"/>
    <mergeCell ref="G8:H8"/>
    <mergeCell ref="G9:H9"/>
    <mergeCell ref="G10:H10"/>
    <mergeCell ref="G11:H11"/>
    <mergeCell ref="G12:H12"/>
    <mergeCell ref="G13:H13"/>
    <mergeCell ref="G14:H14"/>
    <mergeCell ref="G15:H15"/>
    <mergeCell ref="G16:H16"/>
    <mergeCell ref="G66:H66"/>
    <mergeCell ref="G67:H67"/>
    <mergeCell ref="G68:H68"/>
    <mergeCell ref="G69:H69"/>
    <mergeCell ref="G70:H70"/>
    <mergeCell ref="G71:H71"/>
    <mergeCell ref="G17:H17"/>
    <mergeCell ref="G18:H18"/>
    <mergeCell ref="G19:H19"/>
    <mergeCell ref="G20:H20"/>
    <mergeCell ref="G21:H21"/>
    <mergeCell ref="G22:H22"/>
    <mergeCell ref="G23:H23"/>
    <mergeCell ref="G24:H24"/>
    <mergeCell ref="G25:H25"/>
    <mergeCell ref="G26:H26"/>
    <mergeCell ref="G27:H27"/>
    <mergeCell ref="G28:H28"/>
    <mergeCell ref="G29:H29"/>
    <mergeCell ref="G30:H30"/>
    <mergeCell ref="G31:H31"/>
    <mergeCell ref="G72:H72"/>
    <mergeCell ref="G73:H73"/>
    <mergeCell ref="G74:H74"/>
    <mergeCell ref="G75:H75"/>
    <mergeCell ref="G76:H76"/>
    <mergeCell ref="G77:H77"/>
    <mergeCell ref="G78:H78"/>
    <mergeCell ref="G79:H79"/>
    <mergeCell ref="G80:H80"/>
    <mergeCell ref="G81:H81"/>
    <mergeCell ref="G82:H82"/>
    <mergeCell ref="G83:H83"/>
    <mergeCell ref="G84:H84"/>
    <mergeCell ref="G85:H85"/>
    <mergeCell ref="G86:H86"/>
    <mergeCell ref="G87:H87"/>
    <mergeCell ref="G88:H88"/>
    <mergeCell ref="G89:H89"/>
    <mergeCell ref="G90:H90"/>
    <mergeCell ref="G91:H91"/>
    <mergeCell ref="G92:H92"/>
    <mergeCell ref="G93:H93"/>
    <mergeCell ref="G101:H101"/>
    <mergeCell ref="G102:H102"/>
    <mergeCell ref="G103:H103"/>
    <mergeCell ref="G104:H104"/>
    <mergeCell ref="G105:H105"/>
    <mergeCell ref="G106:H106"/>
    <mergeCell ref="G107:H107"/>
    <mergeCell ref="G94:H94"/>
    <mergeCell ref="G95:H95"/>
    <mergeCell ref="G96:H96"/>
    <mergeCell ref="G97:H97"/>
    <mergeCell ref="G98:H98"/>
    <mergeCell ref="G99:H99"/>
    <mergeCell ref="G100:H100"/>
    <mergeCell ref="G32:H32"/>
    <mergeCell ref="G33:H33"/>
    <mergeCell ref="G34:H34"/>
    <mergeCell ref="G35:H35"/>
    <mergeCell ref="G36:H36"/>
    <mergeCell ref="G37:H37"/>
    <mergeCell ref="G38:H38"/>
    <mergeCell ref="G39:H39"/>
    <mergeCell ref="G40:H40"/>
    <mergeCell ref="G41:H41"/>
    <mergeCell ref="G42:H42"/>
    <mergeCell ref="G43:H43"/>
    <mergeCell ref="G44:H44"/>
    <mergeCell ref="G45:H45"/>
    <mergeCell ref="G46:H46"/>
    <mergeCell ref="G47:H47"/>
    <mergeCell ref="G48:H48"/>
    <mergeCell ref="G49:H49"/>
    <mergeCell ref="G59:H59"/>
    <mergeCell ref="G60:H60"/>
    <mergeCell ref="G61:H61"/>
    <mergeCell ref="G62:H62"/>
    <mergeCell ref="G63:H63"/>
    <mergeCell ref="G64:H64"/>
    <mergeCell ref="G65:H65"/>
    <mergeCell ref="G50:H50"/>
    <mergeCell ref="G51:H51"/>
    <mergeCell ref="G52:H52"/>
    <mergeCell ref="G53:H53"/>
    <mergeCell ref="G54:H54"/>
    <mergeCell ref="G55:H55"/>
    <mergeCell ref="G56:H56"/>
    <mergeCell ref="G57:H57"/>
    <mergeCell ref="G58:H58"/>
  </mergeCells>
  <conditionalFormatting sqref="F5:F50 G5:H107">
    <cfRule type="cellIs" dxfId="7" priority="1" operator="equal">
      <formula>"W"</formula>
    </cfRule>
  </conditionalFormatting>
  <conditionalFormatting sqref="F5:F50 G5:H107">
    <cfRule type="cellIs" dxfId="6" priority="2" operator="equal">
      <formula>"A"</formula>
    </cfRule>
  </conditionalFormatting>
  <conditionalFormatting sqref="M5:T107">
    <cfRule type="containsText" dxfId="5" priority="3" operator="containsText" text="Y">
      <formula>NOT(ISERROR(SEARCH(("Y"),(M5))))</formula>
    </cfRule>
  </conditionalFormatting>
  <conditionalFormatting sqref="M5:T107">
    <cfRule type="containsText" dxfId="4" priority="4" operator="containsText" text="N">
      <formula>NOT(ISERROR(SEARCH(("N"),(M5))))</formula>
    </cfRule>
  </conditionalFormatting>
  <conditionalFormatting sqref="F1:H1001">
    <cfRule type="cellIs" dxfId="3" priority="5" operator="equal">
      <formula>"W"</formula>
    </cfRule>
  </conditionalFormatting>
  <conditionalFormatting sqref="F1:H1001">
    <cfRule type="cellIs" dxfId="2" priority="6" operator="equal">
      <formula>"A"</formula>
    </cfRule>
  </conditionalFormatting>
  <conditionalFormatting sqref="G5:H107">
    <cfRule type="cellIs" dxfId="1" priority="7" operator="equal">
      <formula>"P"</formula>
    </cfRule>
  </conditionalFormatting>
  <conditionalFormatting sqref="G5:H107">
    <cfRule type="cellIs" dxfId="0" priority="8" operator="equal">
      <formula>"F"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R52"/>
  <sheetViews>
    <sheetView workbookViewId="0">
      <selection activeCell="C19" sqref="C19"/>
    </sheetView>
  </sheetViews>
  <sheetFormatPr defaultColWidth="12.625" defaultRowHeight="15" customHeight="1"/>
  <cols>
    <col min="4" max="4" width="12" customWidth="1"/>
    <col min="5" max="5" width="12.875" customWidth="1"/>
    <col min="6" max="6" width="8.875" customWidth="1"/>
  </cols>
  <sheetData>
    <row r="1" spans="1:14" ht="15" customHeight="1">
      <c r="A1" s="97" t="s">
        <v>31</v>
      </c>
      <c r="B1" s="98">
        <f>COUNT(Analysis!B5:B107)</f>
        <v>88</v>
      </c>
      <c r="C1" s="99" t="s">
        <v>32</v>
      </c>
      <c r="D1" s="79" t="s">
        <v>33</v>
      </c>
      <c r="E1" s="79" t="s">
        <v>34</v>
      </c>
      <c r="F1" s="79" t="s">
        <v>35</v>
      </c>
      <c r="G1" s="79" t="s">
        <v>36</v>
      </c>
      <c r="N1" s="29"/>
    </row>
    <row r="2" spans="1:14" ht="15" customHeight="1">
      <c r="A2" s="97"/>
      <c r="B2" s="98"/>
      <c r="C2" s="84"/>
      <c r="D2" s="60"/>
      <c r="E2" s="60"/>
      <c r="F2" s="60"/>
      <c r="G2" s="60"/>
      <c r="N2" s="29"/>
    </row>
    <row r="3" spans="1:14" ht="15" customHeight="1">
      <c r="A3" s="97"/>
      <c r="B3" s="98"/>
      <c r="C3" s="99" t="s">
        <v>13</v>
      </c>
      <c r="D3" s="87">
        <f ca="1">COUNTIF(Analysis!M5:M107,"Y")</f>
        <v>88</v>
      </c>
      <c r="E3" s="87">
        <f ca="1">(D3*100)/B1</f>
        <v>100</v>
      </c>
      <c r="F3" s="92">
        <f ca="1">B1-D3</f>
        <v>0</v>
      </c>
      <c r="G3" s="87">
        <f ca="1">(F3*100)/B1</f>
        <v>0</v>
      </c>
      <c r="N3" s="30"/>
    </row>
    <row r="4" spans="1:14" ht="15" customHeight="1">
      <c r="A4" s="97"/>
      <c r="B4" s="98"/>
      <c r="C4" s="84"/>
      <c r="D4" s="60"/>
      <c r="E4" s="60"/>
      <c r="F4" s="60"/>
      <c r="G4" s="60"/>
      <c r="N4" s="30"/>
    </row>
    <row r="5" spans="1:14" ht="15" customHeight="1">
      <c r="A5" s="97"/>
      <c r="B5" s="98"/>
      <c r="C5" s="99" t="s">
        <v>14</v>
      </c>
      <c r="D5" s="87">
        <f ca="1">COUNTIF(Analysis!N5:N107,"Y")</f>
        <v>88</v>
      </c>
      <c r="E5" s="87">
        <f ca="1">(D5*100)/B1</f>
        <v>100</v>
      </c>
      <c r="F5" s="87">
        <f ca="1">B1-D5</f>
        <v>0</v>
      </c>
      <c r="G5" s="87">
        <f ca="1">(F5*100)/B1</f>
        <v>0</v>
      </c>
      <c r="N5" s="31"/>
    </row>
    <row r="6" spans="1:14" ht="15" customHeight="1">
      <c r="A6" s="97"/>
      <c r="B6" s="98"/>
      <c r="C6" s="84"/>
      <c r="D6" s="60"/>
      <c r="E6" s="60"/>
      <c r="F6" s="60"/>
      <c r="G6" s="60"/>
      <c r="H6" s="31"/>
      <c r="I6" s="31"/>
      <c r="J6" s="31"/>
      <c r="K6" s="31"/>
      <c r="L6" s="31"/>
      <c r="M6" s="31"/>
      <c r="N6" s="31"/>
    </row>
    <row r="7" spans="1:14" ht="15" customHeight="1">
      <c r="A7" s="97"/>
      <c r="B7" s="98"/>
      <c r="C7" s="99" t="s">
        <v>15</v>
      </c>
      <c r="D7" s="87">
        <f ca="1">COUNTIF(Analysis!O5:O107,"Y")</f>
        <v>88</v>
      </c>
      <c r="E7" s="87">
        <f ca="1">(D7*100)/B1</f>
        <v>100</v>
      </c>
      <c r="F7" s="87">
        <f ca="1">B1-D7</f>
        <v>0</v>
      </c>
      <c r="G7" s="87">
        <f ca="1">(F7*100)/B1</f>
        <v>0</v>
      </c>
      <c r="H7" s="31"/>
      <c r="I7" s="31"/>
      <c r="J7" s="31"/>
      <c r="K7" s="31"/>
      <c r="L7" s="31"/>
      <c r="M7" s="31"/>
      <c r="N7" s="31"/>
    </row>
    <row r="8" spans="1:14" ht="15" customHeight="1">
      <c r="A8" s="97"/>
      <c r="B8" s="98"/>
      <c r="C8" s="84"/>
      <c r="D8" s="60"/>
      <c r="E8" s="60"/>
      <c r="F8" s="60"/>
      <c r="G8" s="60"/>
      <c r="H8" s="31"/>
      <c r="I8" s="31"/>
      <c r="J8" s="31"/>
      <c r="K8" s="31"/>
      <c r="L8" s="31"/>
      <c r="M8" s="31"/>
      <c r="N8" s="31"/>
    </row>
    <row r="9" spans="1:14" s="35" customFormat="1" ht="15" customHeight="1">
      <c r="A9" s="97"/>
      <c r="B9" s="98"/>
      <c r="C9" s="93" t="s">
        <v>39</v>
      </c>
      <c r="D9" s="95">
        <f ca="1">COUNTIF(Analysis!P5:P107,"Y")</f>
        <v>88</v>
      </c>
      <c r="E9" s="87">
        <f ca="1">(D9*100)/B1</f>
        <v>100</v>
      </c>
      <c r="F9" s="87">
        <f ca="1">B1-D9</f>
        <v>0</v>
      </c>
      <c r="G9" s="87">
        <f ca="1">(F9*100)/B1</f>
        <v>0</v>
      </c>
      <c r="H9" s="31"/>
      <c r="I9" s="31"/>
      <c r="J9" s="31"/>
      <c r="K9" s="31"/>
      <c r="L9" s="31"/>
      <c r="M9" s="31"/>
      <c r="N9" s="31"/>
    </row>
    <row r="10" spans="1:14" s="35" customFormat="1" ht="15" customHeight="1">
      <c r="A10" s="97"/>
      <c r="B10" s="98"/>
      <c r="C10" s="94"/>
      <c r="D10" s="96"/>
      <c r="E10" s="60"/>
      <c r="F10" s="60"/>
      <c r="G10" s="60"/>
      <c r="H10" s="31"/>
      <c r="I10" s="31"/>
      <c r="J10" s="31"/>
      <c r="K10" s="31"/>
      <c r="L10" s="31"/>
      <c r="M10" s="31"/>
      <c r="N10" s="31"/>
    </row>
    <row r="11" spans="1:14" ht="15" customHeight="1">
      <c r="A11" s="97"/>
      <c r="B11" s="98"/>
      <c r="C11" s="86" t="s">
        <v>42</v>
      </c>
      <c r="D11" s="87">
        <f ca="1">COUNTIF(Analysis!Q5:Q107,"Y")</f>
        <v>88</v>
      </c>
      <c r="E11" s="87">
        <f ca="1">(D11*100)/B1</f>
        <v>100</v>
      </c>
      <c r="F11" s="92">
        <f ca="1">B1-D11</f>
        <v>0</v>
      </c>
      <c r="G11" s="87">
        <f ca="1">(F11*100)/B1</f>
        <v>0</v>
      </c>
      <c r="H11" s="31"/>
      <c r="I11" s="31"/>
      <c r="J11" s="31"/>
      <c r="K11" s="31"/>
      <c r="L11" s="31"/>
      <c r="M11" s="31"/>
      <c r="N11" s="31"/>
    </row>
    <row r="12" spans="1:14" ht="15" customHeight="1">
      <c r="A12" s="97"/>
      <c r="B12" s="98"/>
      <c r="C12" s="84"/>
      <c r="D12" s="60"/>
      <c r="E12" s="60"/>
      <c r="F12" s="60"/>
      <c r="G12" s="60"/>
      <c r="H12" s="31"/>
      <c r="I12" s="31"/>
      <c r="J12" s="31"/>
      <c r="K12" s="31"/>
      <c r="L12" s="31"/>
      <c r="M12" s="31"/>
      <c r="N12" s="31"/>
    </row>
    <row r="13" spans="1:14" ht="15" customHeight="1">
      <c r="A13" s="97"/>
      <c r="B13" s="98"/>
      <c r="C13" s="86" t="s">
        <v>40</v>
      </c>
      <c r="D13" s="87">
        <f ca="1">COUNTIF(Analysis!R5:R107,"Y")</f>
        <v>88</v>
      </c>
      <c r="E13" s="87">
        <f ca="1">(D13*100)/B1</f>
        <v>100</v>
      </c>
      <c r="F13" s="87">
        <f ca="1">B1-D13</f>
        <v>0</v>
      </c>
      <c r="G13" s="87">
        <f ca="1">(F13*100)/B1</f>
        <v>0</v>
      </c>
      <c r="H13" s="31"/>
      <c r="I13" s="31"/>
      <c r="J13" s="31"/>
      <c r="K13" s="31"/>
      <c r="L13" s="31"/>
      <c r="M13" s="31"/>
      <c r="N13" s="31"/>
    </row>
    <row r="14" spans="1:14" ht="15" customHeight="1">
      <c r="A14" s="97"/>
      <c r="B14" s="98"/>
      <c r="C14" s="84"/>
      <c r="D14" s="60"/>
      <c r="E14" s="60"/>
      <c r="F14" s="60"/>
      <c r="G14" s="60"/>
      <c r="H14" s="31"/>
      <c r="I14" s="31"/>
      <c r="J14" s="31"/>
      <c r="K14" s="31"/>
      <c r="L14" s="31"/>
      <c r="M14" s="31"/>
      <c r="N14" s="31"/>
    </row>
    <row r="15" spans="1:14" ht="15" customHeight="1">
      <c r="A15" s="97"/>
      <c r="B15" s="98"/>
      <c r="C15" s="86" t="s">
        <v>43</v>
      </c>
      <c r="D15" s="87">
        <f ca="1">COUNTIF(Analysis!S5:S107,"Y")</f>
        <v>88</v>
      </c>
      <c r="E15" s="87">
        <f ca="1">(D15*100)/B1</f>
        <v>100</v>
      </c>
      <c r="F15" s="87">
        <f ca="1">B1-D15</f>
        <v>0</v>
      </c>
      <c r="G15" s="87">
        <f ca="1">(F15*100)/B1</f>
        <v>0</v>
      </c>
      <c r="K15" s="31"/>
      <c r="L15" s="31"/>
      <c r="M15" s="31"/>
      <c r="N15" s="31"/>
    </row>
    <row r="16" spans="1:14" ht="15" customHeight="1">
      <c r="A16" s="97"/>
      <c r="B16" s="98"/>
      <c r="C16" s="83"/>
      <c r="D16" s="60"/>
      <c r="E16" s="60"/>
      <c r="F16" s="60"/>
      <c r="G16" s="60"/>
      <c r="K16" s="31"/>
      <c r="L16" s="31"/>
      <c r="M16" s="31"/>
      <c r="N16" s="31"/>
    </row>
    <row r="17" spans="1:18" ht="15" customHeight="1">
      <c r="A17" s="97"/>
      <c r="B17" s="98"/>
      <c r="C17" s="90" t="s">
        <v>44</v>
      </c>
      <c r="D17" s="91">
        <f ca="1">COUNTIF(Analysis!T5:T107,"Y")</f>
        <v>88</v>
      </c>
      <c r="E17" s="87">
        <f ca="1">(D17*100)/B1</f>
        <v>100</v>
      </c>
      <c r="F17" s="87">
        <f ca="1">B1-D17</f>
        <v>0</v>
      </c>
      <c r="G17" s="87">
        <f ca="1">(F17*100)/B1</f>
        <v>0</v>
      </c>
      <c r="K17" s="31"/>
      <c r="L17" s="31"/>
      <c r="M17" s="31"/>
      <c r="N17" s="31"/>
    </row>
    <row r="18" spans="1:18" ht="15" customHeight="1">
      <c r="A18" s="97"/>
      <c r="B18" s="98"/>
      <c r="C18" s="90"/>
      <c r="D18" s="84"/>
      <c r="E18" s="60"/>
      <c r="F18" s="60"/>
      <c r="G18" s="60"/>
      <c r="K18" s="31"/>
      <c r="L18" s="31"/>
      <c r="M18" s="31"/>
      <c r="N18" s="31"/>
    </row>
    <row r="19" spans="1:18" ht="15" customHeight="1">
      <c r="A19" s="31"/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</row>
    <row r="20" spans="1:18" ht="15" customHeight="1">
      <c r="A20" s="31"/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</row>
    <row r="21" spans="1:18" ht="15" customHeight="1">
      <c r="A21" s="31"/>
      <c r="B21" s="31"/>
      <c r="C21" s="31"/>
      <c r="D21" s="31"/>
      <c r="E21" s="31"/>
      <c r="F21" s="31"/>
      <c r="G21" s="88"/>
      <c r="H21" s="89"/>
      <c r="I21" s="89"/>
      <c r="J21" s="89"/>
      <c r="K21" s="89"/>
      <c r="L21" s="89"/>
      <c r="M21" s="88"/>
      <c r="N21" s="89"/>
      <c r="O21" s="89"/>
      <c r="P21" s="89"/>
      <c r="Q21" s="89"/>
      <c r="R21" s="89"/>
    </row>
    <row r="22" spans="1:18" ht="15" customHeight="1">
      <c r="A22" s="31"/>
      <c r="B22" s="31"/>
      <c r="C22" s="31"/>
      <c r="D22" s="31"/>
      <c r="E22" s="31"/>
      <c r="F22" s="31"/>
      <c r="G22" s="89"/>
      <c r="H22" s="89"/>
      <c r="I22" s="89"/>
      <c r="J22" s="89"/>
      <c r="K22" s="89"/>
      <c r="L22" s="89"/>
      <c r="M22" s="89"/>
      <c r="N22" s="89"/>
      <c r="O22" s="89"/>
      <c r="P22" s="89"/>
      <c r="Q22" s="89"/>
      <c r="R22" s="89"/>
    </row>
    <row r="23" spans="1:18" ht="15" customHeight="1">
      <c r="A23" s="31"/>
      <c r="B23" s="31"/>
      <c r="C23" s="31"/>
      <c r="D23" s="31"/>
      <c r="E23" s="31"/>
      <c r="F23" s="31"/>
      <c r="G23" s="88"/>
      <c r="H23" s="88"/>
      <c r="I23" s="88"/>
      <c r="J23" s="88"/>
      <c r="K23" s="88"/>
      <c r="L23" s="88"/>
      <c r="M23" s="88"/>
      <c r="N23" s="88"/>
      <c r="O23" s="88"/>
      <c r="P23" s="88"/>
      <c r="Q23" s="88"/>
      <c r="R23" s="88"/>
    </row>
    <row r="24" spans="1:18" ht="15" customHeight="1">
      <c r="A24" s="31"/>
      <c r="B24" s="31"/>
      <c r="C24" s="31"/>
      <c r="D24" s="31"/>
      <c r="E24" s="31"/>
      <c r="F24" s="31"/>
      <c r="G24" s="89"/>
      <c r="H24" s="89"/>
      <c r="I24" s="89"/>
      <c r="J24" s="89"/>
      <c r="K24" s="89"/>
      <c r="L24" s="89"/>
      <c r="M24" s="89"/>
      <c r="N24" s="89"/>
      <c r="O24" s="89"/>
      <c r="P24" s="89"/>
      <c r="Q24" s="89"/>
      <c r="R24" s="89"/>
    </row>
    <row r="25" spans="1:18" ht="15" customHeight="1">
      <c r="A25" s="31"/>
      <c r="B25" s="31"/>
      <c r="C25" s="31"/>
      <c r="D25" s="31"/>
      <c r="E25" s="31"/>
      <c r="F25" s="31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</row>
    <row r="26" spans="1:18" ht="18.75">
      <c r="A26" s="31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</row>
    <row r="27" spans="1:18" ht="18.75">
      <c r="A27" s="31"/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</row>
    <row r="28" spans="1:18" ht="18.75">
      <c r="A28" s="31"/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</row>
    <row r="29" spans="1:18" ht="18.75">
      <c r="A29" s="31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</row>
    <row r="30" spans="1:18" ht="18.75">
      <c r="A30" s="31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</row>
    <row r="31" spans="1:18" ht="18.75">
      <c r="A31" s="31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</row>
    <row r="32" spans="1:18" ht="18.75">
      <c r="A32" s="31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</row>
    <row r="33" spans="1:14" ht="18.75">
      <c r="A33" s="31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</row>
    <row r="34" spans="1:14" ht="18.75">
      <c r="A34" s="31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</row>
    <row r="35" spans="1:14" ht="18.75">
      <c r="A35" s="31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</row>
    <row r="36" spans="1:14" ht="18.75">
      <c r="A36" s="31"/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</row>
    <row r="37" spans="1:14" ht="18.75">
      <c r="A37" s="31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</row>
    <row r="38" spans="1:14" ht="18.75">
      <c r="A38" s="31"/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</row>
    <row r="39" spans="1:14" ht="18.75">
      <c r="A39" s="31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</row>
    <row r="40" spans="1:14" ht="18.75">
      <c r="A40" s="31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</row>
    <row r="41" spans="1:14" ht="18.75">
      <c r="A41" s="31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</row>
    <row r="42" spans="1:14" ht="18.75">
      <c r="A42" s="31"/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</row>
    <row r="43" spans="1:14" ht="18.75">
      <c r="A43" s="31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</row>
    <row r="44" spans="1:14" ht="18.75">
      <c r="A44" s="31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</row>
    <row r="45" spans="1:14" ht="18.75">
      <c r="A45" s="31"/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</row>
    <row r="46" spans="1:14" ht="18.75">
      <c r="A46" s="31"/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</row>
    <row r="47" spans="1:14" ht="18.75">
      <c r="A47" s="31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</row>
    <row r="48" spans="1:14" ht="18.75">
      <c r="A48" s="31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</row>
    <row r="49" spans="1:14" ht="18.75">
      <c r="A49" s="31"/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</row>
    <row r="50" spans="1:14" ht="18.75">
      <c r="A50" s="31"/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</row>
    <row r="51" spans="1:14" ht="18.75">
      <c r="A51" s="31"/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</row>
    <row r="52" spans="1:14" ht="18.75">
      <c r="A52" s="31"/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</row>
  </sheetData>
  <mergeCells count="61">
    <mergeCell ref="F5:F6"/>
    <mergeCell ref="G5:G6"/>
    <mergeCell ref="D11:D12"/>
    <mergeCell ref="A1:A18"/>
    <mergeCell ref="B1:B18"/>
    <mergeCell ref="C3:C4"/>
    <mergeCell ref="D3:D4"/>
    <mergeCell ref="E3:E4"/>
    <mergeCell ref="C1:C2"/>
    <mergeCell ref="C5:C6"/>
    <mergeCell ref="D5:D6"/>
    <mergeCell ref="E5:E6"/>
    <mergeCell ref="C7:C8"/>
    <mergeCell ref="D7:D8"/>
    <mergeCell ref="E7:E8"/>
    <mergeCell ref="F7:F8"/>
    <mergeCell ref="C9:C10"/>
    <mergeCell ref="D9:D10"/>
    <mergeCell ref="E9:E10"/>
    <mergeCell ref="F9:F10"/>
    <mergeCell ref="C11:C12"/>
    <mergeCell ref="K23:K24"/>
    <mergeCell ref="Q23:Q24"/>
    <mergeCell ref="R23:R24"/>
    <mergeCell ref="F15:F16"/>
    <mergeCell ref="G15:G16"/>
    <mergeCell ref="G21:L22"/>
    <mergeCell ref="M21:R22"/>
    <mergeCell ref="N23:N24"/>
    <mergeCell ref="O23:O24"/>
    <mergeCell ref="P23:P24"/>
    <mergeCell ref="L23:L24"/>
    <mergeCell ref="M23:M24"/>
    <mergeCell ref="I23:I24"/>
    <mergeCell ref="J23:J24"/>
    <mergeCell ref="F17:F18"/>
    <mergeCell ref="G17:G18"/>
    <mergeCell ref="G7:G8"/>
    <mergeCell ref="G11:G12"/>
    <mergeCell ref="D13:D14"/>
    <mergeCell ref="E13:E14"/>
    <mergeCell ref="D15:D16"/>
    <mergeCell ref="E15:E16"/>
    <mergeCell ref="G9:G10"/>
    <mergeCell ref="F13:F14"/>
    <mergeCell ref="E11:E12"/>
    <mergeCell ref="F11:F12"/>
    <mergeCell ref="D1:D2"/>
    <mergeCell ref="E1:E2"/>
    <mergeCell ref="F1:F2"/>
    <mergeCell ref="G1:G2"/>
    <mergeCell ref="G3:G4"/>
    <mergeCell ref="F3:F4"/>
    <mergeCell ref="C15:C16"/>
    <mergeCell ref="G13:G14"/>
    <mergeCell ref="G23:G24"/>
    <mergeCell ref="C17:C18"/>
    <mergeCell ref="H23:H24"/>
    <mergeCell ref="D17:D18"/>
    <mergeCell ref="E17:E18"/>
    <mergeCell ref="C13:C14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Marks</vt:lpstr>
      <vt:lpstr>Analysis</vt:lpstr>
      <vt:lpstr>Verdict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Mushrafa Suha</dc:creator>
  <cp:lastModifiedBy>Mahmud Hassan Rabby</cp:lastModifiedBy>
  <dcterms:created xsi:type="dcterms:W3CDTF">2019-10-21T16:50:53Z</dcterms:created>
  <dcterms:modified xsi:type="dcterms:W3CDTF">2021-05-18T16:35:31Z</dcterms:modified>
</cp:coreProperties>
</file>