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<sst xmlns="http://schemas.openxmlformats.org/spreadsheetml/2006/main" count="165" uniqueCount="138">
  <si>
    <r>
      <rPr>
        <rFont val="Times New Roman"/>
        <i/>
        <sz val="18.0"/>
      </rPr>
      <t xml:space="preserve">Owned: A Tale Of Two Cities </t>
    </r>
    <r>
      <rPr>
        <rFont val="Times New Roman"/>
        <sz val="18.0"/>
      </rPr>
      <t xml:space="preserve">Budget Plan </t>
    </r>
  </si>
  <si>
    <t>Campaign Duration: 6 Months</t>
  </si>
  <si>
    <t>Impact by Anika Hussen and Roza Chervinsky</t>
  </si>
  <si>
    <t>PERSONNEL &amp; CONSULTANTS</t>
  </si>
  <si>
    <t>time</t>
  </si>
  <si>
    <t>units</t>
  </si>
  <si>
    <t>rate</t>
  </si>
  <si>
    <t>Amount</t>
  </si>
  <si>
    <t>category total</t>
  </si>
  <si>
    <t>Filmmaker / Director</t>
  </si>
  <si>
    <t>58 hrs</t>
  </si>
  <si>
    <t>1 director</t>
  </si>
  <si>
    <t>$150/ appearance</t>
  </si>
  <si>
    <t>20 apperances</t>
  </si>
  <si>
    <t>Campaign Manager</t>
  </si>
  <si>
    <t>6 months/ 10 weeks</t>
  </si>
  <si>
    <t>1 campaign manager</t>
  </si>
  <si>
    <t>$4,500/week</t>
  </si>
  <si>
    <t>Content Editor</t>
  </si>
  <si>
    <t>1 content editor</t>
  </si>
  <si>
    <t>$2,000/week</t>
  </si>
  <si>
    <t>Senior Strategist</t>
  </si>
  <si>
    <t>1 senior strategist</t>
  </si>
  <si>
    <t>3,000/week</t>
  </si>
  <si>
    <t>Manager, Community Outreach</t>
  </si>
  <si>
    <t>1 community outreach manager</t>
  </si>
  <si>
    <t>Partner Relations</t>
  </si>
  <si>
    <t>1 partner relations specialist</t>
  </si>
  <si>
    <t>Distribution Manager</t>
  </si>
  <si>
    <t>1 distribution manager</t>
  </si>
  <si>
    <t>Development Support</t>
  </si>
  <si>
    <t>1 development support</t>
  </si>
  <si>
    <t>PERSONNEL TOTAL</t>
  </si>
  <si>
    <t>ADMINISTRATIVE &amp; TRAVEL</t>
  </si>
  <si>
    <t>Meals &amp; Biz Dev</t>
  </si>
  <si>
    <t>2 meals/130 workdays</t>
  </si>
  <si>
    <t>Average 8 team members</t>
  </si>
  <si>
    <t>$70/meal</t>
  </si>
  <si>
    <t>Legal &amp; Accounting</t>
  </si>
  <si>
    <t>12 weeks</t>
  </si>
  <si>
    <t>1 legal specialist 
1 accountant</t>
  </si>
  <si>
    <t>$300/week
$300/week</t>
  </si>
  <si>
    <t>Bookkeeper, bank fees (allow for final reporting)</t>
  </si>
  <si>
    <t>10 weeks</t>
  </si>
  <si>
    <t>1 bookkeeper</t>
  </si>
  <si>
    <t>$250/week</t>
  </si>
  <si>
    <t>Travel (Meets with Partners and Professionals)</t>
  </si>
  <si>
    <t>California/LA</t>
  </si>
  <si>
    <t>1.5 Months</t>
  </si>
  <si>
    <t>Flight 
Hotel
Necessities/Supplies</t>
  </si>
  <si>
    <t>$395 per person
$150 per room (4 rooms)
$150 per person</t>
  </si>
  <si>
    <t>8 trips
Average 5 people traveling</t>
  </si>
  <si>
    <t>$15,800 flight total
$4,800 hotel total
$750 necessities total
Total: $21,350</t>
  </si>
  <si>
    <t>NY/Long Island/Levittown</t>
  </si>
  <si>
    <t>$0 per person
$0 per room 
$60 per person</t>
  </si>
  <si>
    <t xml:space="preserve">
$240 necessities total
Total: $240</t>
  </si>
  <si>
    <t>Washington D.C.</t>
  </si>
  <si>
    <t>$117 per person
$100 per room (4 rooms)
$100 per person</t>
  </si>
  <si>
    <t>$5,850 flight total
$4,000 hotel total
$800 necessities total
Total: $10,650</t>
  </si>
  <si>
    <t>Maryland Baltimore</t>
  </si>
  <si>
    <t>$151 per person
$100 per room (4 rooms)
$100 per person</t>
  </si>
  <si>
    <t>5 trips
Average 5 people traveling</t>
  </si>
  <si>
    <t>$3,775 flight total
$2000 hotel total
$500 necessities total
Total: $6,775</t>
  </si>
  <si>
    <t>ADMINISTRATIVE SUBTOTAL</t>
  </si>
  <si>
    <t>DELIVERABLES</t>
  </si>
  <si>
    <t>Web design &amp; build</t>
  </si>
  <si>
    <t>Creative design (fee)</t>
  </si>
  <si>
    <t>Website</t>
  </si>
  <si>
    <t>Viewers Guide/Brochures</t>
  </si>
  <si>
    <t>Editorial - writing/edit</t>
  </si>
  <si>
    <t>5-10 pages editing</t>
  </si>
  <si>
    <t>$40 per page</t>
  </si>
  <si>
    <t>Graphic design</t>
  </si>
  <si>
    <t>Graphic Tools (Computer/SketchPad)/deesigner</t>
  </si>
  <si>
    <t>Custom Printing</t>
  </si>
  <si>
    <t xml:space="preserve">Prints
</t>
  </si>
  <si>
    <t>$5/print</t>
  </si>
  <si>
    <t>1,000 prints</t>
  </si>
  <si>
    <t>Educational Guide &amp; Outreach</t>
  </si>
  <si>
    <t>Editorial</t>
  </si>
  <si>
    <t>15-20 pages editing</t>
  </si>
  <si>
    <t>Graphic Design</t>
  </si>
  <si>
    <t xml:space="preserve">
Graphic Tools (Computer/SketchPad)/designer</t>
  </si>
  <si>
    <t>Print Run</t>
  </si>
  <si>
    <t>Content Creation &amp; Curation</t>
  </si>
  <si>
    <t>Social Media Management</t>
  </si>
  <si>
    <t>6 months (26 weeks)</t>
  </si>
  <si>
    <t>Twitter Instagram/Faceboom/Twitter Manager</t>
  </si>
  <si>
    <t>$180/week</t>
  </si>
  <si>
    <t>Campaign Postcards</t>
  </si>
  <si>
    <t>Prints</t>
  </si>
  <si>
    <t>1000 prints</t>
  </si>
  <si>
    <t>T-Shirts for volunteers</t>
  </si>
  <si>
    <t>Shirts for 10 Volunteers</t>
  </si>
  <si>
    <t>$20/custom print shirt</t>
  </si>
  <si>
    <t>15 Shirts</t>
  </si>
  <si>
    <t>Tablets for Events</t>
  </si>
  <si>
    <t>about 25 events(same tablets</t>
  </si>
  <si>
    <t>$300/Tablet</t>
  </si>
  <si>
    <t>3 Tablets in total</t>
  </si>
  <si>
    <t>Video Content</t>
  </si>
  <si>
    <t>Compilation of Campaign Events and Social Sharing</t>
  </si>
  <si>
    <t>Campaign Main Video
Alternate Snippets (location specific)
Targeted Social Media Videos</t>
  </si>
  <si>
    <t>$5000/array of video content
$20 per sponsored social media video</t>
  </si>
  <si>
    <t>1 main video (+4 alternate snippets)
10 sponsored social media content</t>
  </si>
  <si>
    <t>DELIVERABLES SUBTOTAL</t>
  </si>
  <si>
    <t>Partnership Development</t>
  </si>
  <si>
    <t>Brain Trust Meetings</t>
  </si>
  <si>
    <t>10 hours</t>
  </si>
  <si>
    <t>Fim/Documentary/Social Change Meetings</t>
  </si>
  <si>
    <t>$500 fee/meeting</t>
  </si>
  <si>
    <t>3 meetings</t>
  </si>
  <si>
    <t>Policy Maker/Government Meetings</t>
  </si>
  <si>
    <t>45 hours</t>
  </si>
  <si>
    <t>Hearings, disvussions, one-on-ones</t>
  </si>
  <si>
    <t>$150/meeting 
(for service/accomodations/campaigning tools for the policy maker)</t>
  </si>
  <si>
    <t>15 meetings</t>
  </si>
  <si>
    <t>Celebrity/Publicist Meeting</t>
  </si>
  <si>
    <t>30 hours</t>
  </si>
  <si>
    <t>10 meetings + check-ins</t>
  </si>
  <si>
    <t>$150/meeting (for service/accomodations/campaigning tools for the policy maker)</t>
  </si>
  <si>
    <t>Screenings (Fees/Payment)</t>
  </si>
  <si>
    <t>University Spaces/Venues</t>
  </si>
  <si>
    <t>12 hours</t>
  </si>
  <si>
    <t>$150/hr</t>
  </si>
  <si>
    <t>Public Libraries Screenings</t>
  </si>
  <si>
    <t>Park Outdoor Viewing</t>
  </si>
  <si>
    <t>$25 registration fee</t>
  </si>
  <si>
    <t>Publicist</t>
  </si>
  <si>
    <t>Celebrity/Government Officials</t>
  </si>
  <si>
    <t>Distribution</t>
  </si>
  <si>
    <t>Campaign Evaluation</t>
  </si>
  <si>
    <t>Pre and Post Evaluations from different sectors/partners</t>
  </si>
  <si>
    <t>Mortgage/Housing Fund/Data Collecting Companies (~2) 
Local and National Governmens Data (~5)
Campaigners/Partners Data (~3)</t>
  </si>
  <si>
    <t xml:space="preserve">$100 fee for each data report </t>
  </si>
  <si>
    <t>10 data aggregators</t>
  </si>
  <si>
    <t>EVENTS/OUTREACH SUBTOTAL</t>
  </si>
  <si>
    <t xml:space="preserve">OVERALL NEEDED TOTAL: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</si>
</sst>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2">
    <font>
      <sz val="10.0"/>
      <color rgb="FF000000"/>
      <name val="Arial"/>
    </font>
    <font/>
    <font>
      <b/>
      <sz val="15.0"/>
    </font>
    <font>
      <sz val="14.0"/>
    </font>
    <font>
      <b/>
      <sz val="12.0"/>
      <color rgb="FF000000"/>
      <name val="Arial Narrow"/>
    </font>
    <font>
      <sz val="12.0"/>
      <color rgb="FF000000"/>
      <name val="Arial Narrow"/>
    </font>
    <font>
      <name val="Arial"/>
    </font>
    <font>
      <sz val="12.0"/>
      <color rgb="FF000000"/>
      <name val="Verdana"/>
    </font>
    <font>
      <color rgb="FF000000"/>
      <name val="Arial"/>
    </font>
    <font>
      <b/>
    </font>
    <font>
      <sz val="12.0"/>
      <color rgb="FF000000"/>
      <name val="'Times New Roman'"/>
    </font>
    <font>
      <color rgb="FF454545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2" fillId="2" fontId="4" numFmtId="0" xfId="0" applyAlignment="1" applyBorder="1" applyFill="1" applyFont="1">
      <alignment readingOrder="0" vertical="bottom"/>
    </xf>
    <xf borderId="2" fillId="2" fontId="4" numFmtId="0" xfId="0" applyAlignment="1" applyBorder="1" applyFont="1">
      <alignment vertical="bottom"/>
    </xf>
    <xf borderId="2" fillId="2" fontId="5" numFmtId="0" xfId="0" applyAlignment="1" applyBorder="1" applyFont="1">
      <alignment vertical="bottom"/>
    </xf>
    <xf borderId="3" fillId="0" fontId="5" numFmtId="0" xfId="0" applyAlignment="1" applyBorder="1" applyFont="1">
      <alignment vertical="top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6" numFmtId="164" xfId="0" applyAlignment="1" applyFont="1" applyNumberFormat="1">
      <alignment readingOrder="0" vertical="bottom"/>
    </xf>
    <xf borderId="0" fillId="0" fontId="6" numFmtId="164" xfId="0" applyAlignment="1" applyFont="1" applyNumberFormat="1">
      <alignment readingOrder="0" shrinkToFit="0" vertical="bottom" wrapText="1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vertical="bottom"/>
    </xf>
    <xf borderId="1" fillId="3" fontId="4" numFmtId="0" xfId="0" applyAlignment="1" applyBorder="1" applyFill="1" applyFont="1">
      <alignment readingOrder="0" vertical="bottom"/>
    </xf>
    <xf borderId="1" fillId="3" fontId="1" numFmtId="0" xfId="0" applyAlignment="1" applyBorder="1" applyFont="1">
      <alignment vertical="bottom"/>
    </xf>
    <xf borderId="1" fillId="3" fontId="1" numFmtId="164" xfId="0" applyAlignment="1" applyBorder="1" applyFont="1" applyNumberFormat="1">
      <alignment readingOrder="0" vertical="bottom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vertical="top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1" fillId="3" fontId="4" numFmtId="0" xfId="0" applyAlignment="1" applyBorder="1" applyFont="1">
      <alignment readingOrder="0"/>
    </xf>
    <xf borderId="1" fillId="2" fontId="4" numFmtId="0" xfId="0" applyAlignment="1" applyBorder="1" applyFont="1">
      <alignment readingOrder="0" vertical="bottom"/>
    </xf>
    <xf borderId="1" fillId="2" fontId="7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0" fillId="0" fontId="1" numFmtId="164" xfId="0" applyAlignment="1" applyFont="1" applyNumberFormat="1">
      <alignment readingOrder="0" shrinkToFit="0" wrapText="1"/>
    </xf>
    <xf borderId="1" fillId="4" fontId="4" numFmtId="0" xfId="0" applyAlignment="1" applyBorder="1" applyFill="1" applyFont="1">
      <alignment readingOrder="0"/>
    </xf>
    <xf borderId="0" fillId="4" fontId="1" numFmtId="0" xfId="0" applyFont="1"/>
    <xf borderId="0" fillId="4" fontId="1" numFmtId="164" xfId="0" applyFont="1" applyNumberFormat="1"/>
    <xf borderId="0" fillId="2" fontId="8" numFmtId="0" xfId="0" applyAlignment="1" applyFont="1">
      <alignment horizontal="left" readingOrder="0" shrinkToFit="0" wrapText="1"/>
    </xf>
    <xf borderId="4" fillId="4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164" xfId="0" applyFont="1" applyNumberFormat="1"/>
    <xf borderId="0" fillId="0" fontId="10" numFmtId="164" xfId="0" applyAlignment="1" applyFont="1" applyNumberFormat="1">
      <alignment readingOrder="0"/>
    </xf>
    <xf borderId="0" fillId="0" fontId="10" numFmtId="3" xfId="0" applyAlignment="1" applyFont="1" applyNumberFormat="1">
      <alignment readingOrder="0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3" xfId="0" applyFont="1" applyNumberFormat="1"/>
    <xf borderId="0" fillId="0" fontId="11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4.86"/>
    <col customWidth="1" min="3" max="3" width="22.86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5">
      <c r="A5" s="4" t="s">
        <v>3</v>
      </c>
      <c r="B5" s="5" t="s">
        <v>4</v>
      </c>
      <c r="C5" s="6" t="s">
        <v>5</v>
      </c>
      <c r="D5" s="7" t="s">
        <v>6</v>
      </c>
      <c r="E5" s="8" t="s">
        <v>7</v>
      </c>
      <c r="F5" s="8" t="s">
        <v>8</v>
      </c>
      <c r="G5" s="8"/>
    </row>
    <row r="6">
      <c r="A6" s="9" t="s">
        <v>9</v>
      </c>
      <c r="B6" s="10" t="s">
        <v>10</v>
      </c>
      <c r="C6" s="10" t="s">
        <v>11</v>
      </c>
      <c r="D6" s="11" t="s">
        <v>12</v>
      </c>
      <c r="E6" s="12" t="s">
        <v>13</v>
      </c>
      <c r="F6" s="12">
        <v>3000.0</v>
      </c>
    </row>
    <row r="7">
      <c r="A7" s="9" t="s">
        <v>14</v>
      </c>
      <c r="B7" s="11" t="s">
        <v>15</v>
      </c>
      <c r="C7" s="10" t="s">
        <v>16</v>
      </c>
      <c r="D7" s="10" t="s">
        <v>17</v>
      </c>
      <c r="E7" s="10"/>
      <c r="F7" s="13">
        <v>45000.0</v>
      </c>
    </row>
    <row r="8">
      <c r="A8" s="9" t="s">
        <v>18</v>
      </c>
      <c r="B8" s="11" t="s">
        <v>15</v>
      </c>
      <c r="C8" s="10" t="s">
        <v>19</v>
      </c>
      <c r="D8" s="10" t="s">
        <v>20</v>
      </c>
      <c r="E8" s="10"/>
      <c r="F8" s="13">
        <v>20000.0</v>
      </c>
    </row>
    <row r="9">
      <c r="A9" s="9" t="s">
        <v>21</v>
      </c>
      <c r="B9" s="11" t="s">
        <v>15</v>
      </c>
      <c r="C9" s="10" t="s">
        <v>22</v>
      </c>
      <c r="D9" s="10" t="s">
        <v>23</v>
      </c>
      <c r="E9" s="10"/>
      <c r="F9" s="13">
        <v>30000.0</v>
      </c>
    </row>
    <row r="10">
      <c r="A10" s="14" t="s">
        <v>24</v>
      </c>
      <c r="B10" s="11" t="s">
        <v>15</v>
      </c>
      <c r="C10" s="11" t="s">
        <v>25</v>
      </c>
      <c r="D10" s="10" t="s">
        <v>20</v>
      </c>
      <c r="E10" s="10"/>
      <c r="F10" s="13">
        <v>20000.0</v>
      </c>
    </row>
    <row r="11">
      <c r="A11" s="9" t="s">
        <v>26</v>
      </c>
      <c r="B11" s="11" t="s">
        <v>15</v>
      </c>
      <c r="C11" s="11" t="s">
        <v>27</v>
      </c>
      <c r="D11" s="10" t="s">
        <v>20</v>
      </c>
      <c r="E11" s="10"/>
      <c r="F11" s="13">
        <v>20000.0</v>
      </c>
    </row>
    <row r="12">
      <c r="A12" s="9" t="s">
        <v>28</v>
      </c>
      <c r="B12" s="11" t="s">
        <v>15</v>
      </c>
      <c r="C12" s="10" t="s">
        <v>29</v>
      </c>
      <c r="D12" s="10" t="s">
        <v>20</v>
      </c>
      <c r="E12" s="10"/>
      <c r="F12" s="13">
        <v>20000.0</v>
      </c>
    </row>
    <row r="13">
      <c r="A13" s="9" t="s">
        <v>30</v>
      </c>
      <c r="B13" s="11" t="s">
        <v>15</v>
      </c>
      <c r="C13" s="10" t="s">
        <v>31</v>
      </c>
      <c r="D13" s="10" t="s">
        <v>20</v>
      </c>
      <c r="E13" s="10"/>
      <c r="F13" s="13">
        <v>20000.0</v>
      </c>
    </row>
    <row r="14">
      <c r="A14" s="9"/>
      <c r="B14" s="15"/>
      <c r="C14" s="15"/>
      <c r="D14" s="15"/>
      <c r="E14" s="15"/>
      <c r="F14" s="15"/>
    </row>
    <row r="15">
      <c r="A15" s="16" t="s">
        <v>32</v>
      </c>
      <c r="B15" s="17"/>
      <c r="C15" s="17"/>
      <c r="D15" s="17"/>
      <c r="E15" s="17"/>
      <c r="F15" s="17"/>
      <c r="G15" s="18">
        <f>SUM(F6+F7+F8+F9+F10+F11+F12+F13)</f>
        <v>178000</v>
      </c>
    </row>
    <row r="16">
      <c r="A16" s="19" t="s">
        <v>33</v>
      </c>
    </row>
    <row r="17">
      <c r="A17" s="20" t="s">
        <v>34</v>
      </c>
      <c r="B17" s="21" t="s">
        <v>35</v>
      </c>
      <c r="C17" s="1" t="s">
        <v>36</v>
      </c>
      <c r="D17" s="22" t="s">
        <v>37</v>
      </c>
      <c r="F17" s="1">
        <v>18200.0</v>
      </c>
    </row>
    <row r="18">
      <c r="A18" s="20" t="s">
        <v>38</v>
      </c>
      <c r="B18" s="23" t="s">
        <v>39</v>
      </c>
      <c r="C18" s="1" t="s">
        <v>40</v>
      </c>
      <c r="D18" s="1" t="s">
        <v>41</v>
      </c>
      <c r="F18" s="24">
        <v>7200.0</v>
      </c>
    </row>
    <row r="19">
      <c r="A19" s="20" t="s">
        <v>42</v>
      </c>
      <c r="B19" s="23" t="s">
        <v>43</v>
      </c>
      <c r="C19" s="1" t="s">
        <v>44</v>
      </c>
      <c r="D19" s="1" t="s">
        <v>45</v>
      </c>
      <c r="F19" s="24">
        <v>2500.0</v>
      </c>
    </row>
    <row r="20">
      <c r="A20" s="20"/>
      <c r="B20" s="25"/>
      <c r="F20" s="26"/>
    </row>
    <row r="21">
      <c r="A21" s="19" t="s">
        <v>46</v>
      </c>
      <c r="B21" s="27"/>
      <c r="C21" s="27"/>
      <c r="D21" s="27"/>
      <c r="E21" s="27"/>
      <c r="F21" s="27"/>
      <c r="G21" s="28"/>
    </row>
    <row r="22">
      <c r="A22" s="20" t="s">
        <v>47</v>
      </c>
      <c r="B22" s="29" t="s">
        <v>48</v>
      </c>
      <c r="C22" s="29" t="s">
        <v>49</v>
      </c>
      <c r="D22" s="30" t="s">
        <v>50</v>
      </c>
      <c r="E22" s="30" t="s">
        <v>51</v>
      </c>
      <c r="F22" s="30" t="s">
        <v>52</v>
      </c>
      <c r="G22" s="28"/>
    </row>
    <row r="23">
      <c r="A23" s="20" t="s">
        <v>53</v>
      </c>
      <c r="B23" s="29" t="s">
        <v>48</v>
      </c>
      <c r="C23" s="29" t="s">
        <v>49</v>
      </c>
      <c r="D23" s="29" t="s">
        <v>54</v>
      </c>
      <c r="E23" s="30" t="s">
        <v>51</v>
      </c>
      <c r="F23" s="30" t="s">
        <v>55</v>
      </c>
      <c r="G23" s="28"/>
    </row>
    <row r="24">
      <c r="A24" s="20" t="s">
        <v>56</v>
      </c>
      <c r="B24" s="29" t="s">
        <v>48</v>
      </c>
      <c r="C24" s="29" t="s">
        <v>49</v>
      </c>
      <c r="D24" s="30" t="s">
        <v>57</v>
      </c>
      <c r="E24" s="30" t="s">
        <v>51</v>
      </c>
      <c r="F24" s="30" t="s">
        <v>58</v>
      </c>
      <c r="G24" s="28"/>
    </row>
    <row r="25">
      <c r="A25" s="20" t="s">
        <v>59</v>
      </c>
      <c r="B25" s="29" t="s">
        <v>48</v>
      </c>
      <c r="C25" s="29" t="s">
        <v>49</v>
      </c>
      <c r="D25" s="30" t="s">
        <v>60</v>
      </c>
      <c r="E25" s="30" t="s">
        <v>61</v>
      </c>
      <c r="F25" s="30" t="s">
        <v>62</v>
      </c>
      <c r="G25" s="28"/>
    </row>
    <row r="26">
      <c r="A26" s="31" t="s">
        <v>63</v>
      </c>
      <c r="B26" s="17"/>
      <c r="C26" s="17"/>
      <c r="D26" s="17"/>
      <c r="E26" s="17"/>
      <c r="F26" s="17"/>
      <c r="G26" s="18">
        <f>sum(F17+F18+F19+21350+240+10650+6775)</f>
        <v>66915</v>
      </c>
    </row>
    <row r="27">
      <c r="A27" s="32" t="s">
        <v>64</v>
      </c>
    </row>
    <row r="28">
      <c r="A28" s="32" t="s">
        <v>65</v>
      </c>
    </row>
    <row r="29">
      <c r="A29" s="33" t="s">
        <v>66</v>
      </c>
      <c r="C29" s="1" t="s">
        <v>67</v>
      </c>
      <c r="D29" s="24">
        <v>5000.0</v>
      </c>
      <c r="F29" s="24">
        <v>5000.0</v>
      </c>
    </row>
    <row r="30">
      <c r="A30" s="32" t="s">
        <v>68</v>
      </c>
    </row>
    <row r="31">
      <c r="A31" s="33" t="s">
        <v>69</v>
      </c>
      <c r="B31" s="22"/>
      <c r="C31" s="1" t="s">
        <v>70</v>
      </c>
      <c r="D31" s="24" t="s">
        <v>71</v>
      </c>
      <c r="F31" s="24">
        <v>400.0</v>
      </c>
    </row>
    <row r="32">
      <c r="A32" s="33" t="s">
        <v>72</v>
      </c>
      <c r="C32" s="22" t="s">
        <v>73</v>
      </c>
      <c r="D32" s="24">
        <v>1500.0</v>
      </c>
      <c r="F32" s="24">
        <v>1500.0</v>
      </c>
    </row>
    <row r="33">
      <c r="A33" s="33" t="s">
        <v>74</v>
      </c>
      <c r="C33" s="1" t="s">
        <v>75</v>
      </c>
      <c r="D33" s="1" t="s">
        <v>76</v>
      </c>
      <c r="E33" s="1" t="s">
        <v>77</v>
      </c>
      <c r="F33" s="24">
        <v>5000.0</v>
      </c>
    </row>
    <row r="34">
      <c r="A34" s="32" t="s">
        <v>78</v>
      </c>
    </row>
    <row r="35">
      <c r="A35" s="33" t="s">
        <v>79</v>
      </c>
      <c r="C35" s="1" t="s">
        <v>80</v>
      </c>
      <c r="D35" s="24" t="s">
        <v>71</v>
      </c>
      <c r="F35" s="24">
        <v>800.0</v>
      </c>
    </row>
    <row r="36">
      <c r="A36" s="33" t="s">
        <v>81</v>
      </c>
      <c r="C36" s="22" t="s">
        <v>82</v>
      </c>
      <c r="D36" s="24">
        <v>1500.0</v>
      </c>
      <c r="F36" s="24">
        <v>400.0</v>
      </c>
    </row>
    <row r="37">
      <c r="A37" s="33" t="s">
        <v>83</v>
      </c>
      <c r="C37" s="1" t="s">
        <v>75</v>
      </c>
      <c r="D37" s="1" t="s">
        <v>76</v>
      </c>
      <c r="E37" s="1" t="s">
        <v>77</v>
      </c>
      <c r="F37" s="24">
        <v>5000.0</v>
      </c>
    </row>
    <row r="38">
      <c r="A38" s="34" t="s">
        <v>84</v>
      </c>
    </row>
    <row r="39">
      <c r="A39" s="35" t="s">
        <v>85</v>
      </c>
      <c r="B39" s="22" t="s">
        <v>86</v>
      </c>
      <c r="C39" s="22" t="s">
        <v>87</v>
      </c>
      <c r="D39" s="1" t="s">
        <v>88</v>
      </c>
      <c r="F39" s="24">
        <v>4680.0</v>
      </c>
    </row>
    <row r="40">
      <c r="A40" s="35" t="s">
        <v>89</v>
      </c>
      <c r="C40" s="1" t="s">
        <v>90</v>
      </c>
      <c r="D40" s="1" t="s">
        <v>76</v>
      </c>
      <c r="E40" s="1" t="s">
        <v>91</v>
      </c>
      <c r="F40" s="24">
        <v>5000.0</v>
      </c>
    </row>
    <row r="41">
      <c r="A41" s="33" t="s">
        <v>92</v>
      </c>
      <c r="C41" s="1" t="s">
        <v>93</v>
      </c>
      <c r="D41" s="22" t="s">
        <v>94</v>
      </c>
      <c r="E41" s="1" t="s">
        <v>95</v>
      </c>
      <c r="F41" s="24">
        <v>300.0</v>
      </c>
    </row>
    <row r="42">
      <c r="A42" s="33" t="s">
        <v>96</v>
      </c>
      <c r="C42" s="22" t="s">
        <v>97</v>
      </c>
      <c r="D42" s="1" t="s">
        <v>98</v>
      </c>
      <c r="E42" s="1" t="s">
        <v>99</v>
      </c>
      <c r="F42" s="24">
        <v>900.0</v>
      </c>
    </row>
    <row r="43">
      <c r="A43" s="33" t="s">
        <v>100</v>
      </c>
      <c r="B43" s="22" t="s">
        <v>101</v>
      </c>
      <c r="C43" s="22" t="s">
        <v>102</v>
      </c>
      <c r="D43" s="36" t="s">
        <v>103</v>
      </c>
      <c r="E43" s="22" t="s">
        <v>104</v>
      </c>
      <c r="F43" s="24">
        <v>5200.0</v>
      </c>
    </row>
    <row r="44">
      <c r="A44" s="37" t="s">
        <v>105</v>
      </c>
      <c r="B44" s="38"/>
      <c r="C44" s="38"/>
      <c r="D44" s="38"/>
      <c r="E44" s="38"/>
      <c r="F44" s="38"/>
      <c r="G44" s="39">
        <f>SUM(F29+F31+F32+F33+F35+F36+F37+F39+F40+F41+F42+F43)</f>
        <v>34180</v>
      </c>
    </row>
    <row r="45">
      <c r="A45" s="34" t="s">
        <v>106</v>
      </c>
    </row>
    <row r="46">
      <c r="A46" s="35" t="s">
        <v>107</v>
      </c>
      <c r="B46" s="1" t="s">
        <v>108</v>
      </c>
      <c r="C46" s="22" t="s">
        <v>109</v>
      </c>
      <c r="D46" s="22" t="s">
        <v>110</v>
      </c>
      <c r="E46" s="24" t="s">
        <v>111</v>
      </c>
      <c r="F46" s="24">
        <v>1500.0</v>
      </c>
    </row>
    <row r="47">
      <c r="A47" s="35" t="s">
        <v>112</v>
      </c>
      <c r="B47" s="1" t="s">
        <v>113</v>
      </c>
      <c r="C47" s="22" t="s">
        <v>114</v>
      </c>
      <c r="D47" s="22" t="s">
        <v>115</v>
      </c>
      <c r="E47" s="1" t="s">
        <v>116</v>
      </c>
      <c r="F47" s="24">
        <v>2250.0</v>
      </c>
    </row>
    <row r="48">
      <c r="A48" s="35" t="s">
        <v>117</v>
      </c>
      <c r="B48" s="1" t="s">
        <v>118</v>
      </c>
      <c r="C48" s="1" t="s">
        <v>119</v>
      </c>
      <c r="D48" s="40" t="s">
        <v>120</v>
      </c>
      <c r="E48" s="22" t="s">
        <v>119</v>
      </c>
      <c r="F48" s="24">
        <v>1500.0</v>
      </c>
    </row>
    <row r="49">
      <c r="A49" s="19" t="s">
        <v>121</v>
      </c>
      <c r="F49" s="24"/>
    </row>
    <row r="50">
      <c r="A50" s="35" t="s">
        <v>122</v>
      </c>
      <c r="B50" s="1" t="s">
        <v>123</v>
      </c>
      <c r="D50" s="1" t="s">
        <v>124</v>
      </c>
      <c r="E50" s="1">
        <v>4.0</v>
      </c>
      <c r="F50" s="24">
        <v>3600.0</v>
      </c>
    </row>
    <row r="51">
      <c r="A51" s="35" t="s">
        <v>125</v>
      </c>
      <c r="B51" s="1" t="s">
        <v>123</v>
      </c>
      <c r="D51" s="1" t="s">
        <v>124</v>
      </c>
      <c r="E51" s="1">
        <v>4.0</v>
      </c>
      <c r="F51" s="24">
        <v>3600.0</v>
      </c>
    </row>
    <row r="52">
      <c r="A52" s="33" t="s">
        <v>126</v>
      </c>
      <c r="B52" s="1" t="s">
        <v>123</v>
      </c>
      <c r="D52" s="22" t="s">
        <v>127</v>
      </c>
      <c r="E52" s="1">
        <v>4.0</v>
      </c>
      <c r="F52" s="24">
        <v>300.0</v>
      </c>
    </row>
    <row r="53">
      <c r="A53" s="32" t="s">
        <v>128</v>
      </c>
    </row>
    <row r="54">
      <c r="A54" s="33" t="s">
        <v>129</v>
      </c>
    </row>
    <row r="55">
      <c r="A55" s="33" t="s">
        <v>130</v>
      </c>
    </row>
    <row r="56">
      <c r="A56" s="32" t="s">
        <v>131</v>
      </c>
      <c r="B56" s="22" t="s">
        <v>132</v>
      </c>
      <c r="C56" s="22" t="s">
        <v>133</v>
      </c>
      <c r="D56" s="22" t="s">
        <v>134</v>
      </c>
      <c r="E56" s="22" t="s">
        <v>135</v>
      </c>
      <c r="F56" s="24">
        <v>1000.0</v>
      </c>
    </row>
    <row r="57">
      <c r="A57" s="41" t="s">
        <v>136</v>
      </c>
      <c r="B57" s="38"/>
      <c r="C57" s="38"/>
      <c r="D57" s="38"/>
      <c r="E57" s="38"/>
      <c r="F57" s="38"/>
      <c r="G57" s="39">
        <f>SUM(F46+F47+F48+F50+F51+F52+F56)</f>
        <v>13750</v>
      </c>
    </row>
    <row r="58">
      <c r="A58" s="42"/>
      <c r="F58" s="24"/>
    </row>
    <row r="59">
      <c r="G59" s="43" t="s">
        <v>137</v>
      </c>
      <c r="I59" s="44">
        <f>SUM(G57+G44+G26+G15)</f>
        <v>292845</v>
      </c>
    </row>
    <row r="63">
      <c r="A63" s="42"/>
      <c r="E63" s="45"/>
    </row>
    <row r="64">
      <c r="E64" s="45"/>
      <c r="I64" s="46"/>
    </row>
    <row r="65">
      <c r="B65" s="47"/>
      <c r="C65" s="48"/>
      <c r="D65" s="49"/>
      <c r="E65" s="45"/>
      <c r="F65" s="50"/>
    </row>
    <row r="66">
      <c r="E66" s="45"/>
      <c r="F66" s="24"/>
      <c r="G66" s="44"/>
    </row>
    <row r="67">
      <c r="E67" s="45"/>
      <c r="G67" s="45"/>
    </row>
    <row r="68">
      <c r="E68" s="45"/>
      <c r="F68" s="24"/>
      <c r="G68" s="45"/>
      <c r="H68" s="26"/>
    </row>
    <row r="69">
      <c r="D69" s="22"/>
      <c r="E69" s="45"/>
      <c r="F69" s="24"/>
      <c r="G69" s="45"/>
      <c r="H69" s="26"/>
    </row>
    <row r="70">
      <c r="E70" s="45"/>
      <c r="F70" s="24"/>
      <c r="G70" s="45"/>
      <c r="H70" s="26"/>
    </row>
    <row r="71">
      <c r="E71" s="45"/>
      <c r="F71" s="24"/>
      <c r="G71" s="45"/>
      <c r="H71" s="51"/>
    </row>
    <row r="72">
      <c r="E72" s="45"/>
      <c r="G72" s="45"/>
      <c r="H72" s="46"/>
    </row>
    <row r="73">
      <c r="E73" s="45"/>
      <c r="G73" s="45"/>
      <c r="H73" s="46"/>
    </row>
    <row r="74">
      <c r="A74" s="52"/>
      <c r="E74" s="45"/>
      <c r="G74" s="45"/>
      <c r="H74" s="46"/>
    </row>
    <row r="75">
      <c r="A75" s="52"/>
      <c r="E75" s="45"/>
      <c r="G75" s="45"/>
      <c r="H75" s="46"/>
    </row>
    <row r="76">
      <c r="A76" s="52"/>
      <c r="G76" s="45"/>
      <c r="H76" s="45"/>
    </row>
    <row r="77">
      <c r="A77" s="53"/>
      <c r="G77" s="45"/>
      <c r="H77" s="45"/>
    </row>
    <row r="78">
      <c r="A78" s="52"/>
      <c r="G78" s="45"/>
      <c r="H78" s="45"/>
    </row>
    <row r="79">
      <c r="A79" s="52"/>
      <c r="G79" s="45"/>
      <c r="H79" s="45"/>
    </row>
    <row r="80">
      <c r="A80" s="53"/>
      <c r="H80" s="45"/>
    </row>
    <row r="81">
      <c r="A81" s="52"/>
      <c r="H81" s="45"/>
    </row>
    <row r="82">
      <c r="A82" s="52"/>
      <c r="H82" s="45"/>
    </row>
    <row r="83">
      <c r="A83" s="52"/>
      <c r="H83" s="45"/>
    </row>
    <row r="84">
      <c r="A84" s="52"/>
      <c r="H84" s="45"/>
    </row>
    <row r="85">
      <c r="A85" s="52"/>
      <c r="H85" s="45"/>
    </row>
    <row r="86">
      <c r="A86" s="52"/>
    </row>
    <row r="87">
      <c r="A87" s="52"/>
    </row>
    <row r="88">
      <c r="A88" s="52"/>
    </row>
    <row r="89">
      <c r="A89" s="53"/>
    </row>
    <row r="90">
      <c r="A90" s="53"/>
    </row>
    <row r="91">
      <c r="A91" s="52"/>
    </row>
    <row r="92">
      <c r="A92" s="52"/>
    </row>
    <row r="93">
      <c r="A93" s="5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