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0" windowWidth="19650" windowHeight="11760" tabRatio="500"/>
  </bookViews>
  <sheets>
    <sheet name="Original Assessement" sheetId="2" r:id="rId1"/>
    <sheet name="After Mitigationl Assessement" sheetId="1" r:id="rId2"/>
    <sheet name="Final Expected Risk" sheetId="5" r:id="rId3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5" l="1"/>
  <c r="T4" i="5"/>
  <c r="V4" i="5"/>
  <c r="J4" i="5"/>
  <c r="I4" i="5"/>
  <c r="B3" i="5"/>
  <c r="C3" i="5"/>
  <c r="D3" i="5"/>
  <c r="A3" i="5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B5" i="1"/>
  <c r="C5" i="1"/>
  <c r="D5" i="1"/>
  <c r="E5" i="1"/>
  <c r="F5" i="1"/>
  <c r="B4" i="1"/>
  <c r="C4" i="1"/>
  <c r="D4" i="1"/>
  <c r="E4" i="1"/>
  <c r="F4" i="1"/>
  <c r="B4" i="5"/>
  <c r="A5" i="1"/>
  <c r="A4" i="1"/>
  <c r="J22" i="5"/>
  <c r="N22" i="5"/>
  <c r="U22" i="5"/>
  <c r="V22" i="5"/>
  <c r="J23" i="5"/>
  <c r="N23" i="5"/>
  <c r="U23" i="5"/>
  <c r="V23" i="5"/>
  <c r="J24" i="5"/>
  <c r="N24" i="5"/>
  <c r="U24" i="5"/>
  <c r="V24" i="5"/>
  <c r="J25" i="5"/>
  <c r="N25" i="5"/>
  <c r="U25" i="5"/>
  <c r="V25" i="5"/>
  <c r="J26" i="5"/>
  <c r="N26" i="5"/>
  <c r="U26" i="5"/>
  <c r="V26" i="5"/>
  <c r="J27" i="5"/>
  <c r="N27" i="5"/>
  <c r="U27" i="5"/>
  <c r="V27" i="5"/>
  <c r="J21" i="5"/>
  <c r="U21" i="5"/>
  <c r="N21" i="5"/>
  <c r="V21" i="5"/>
  <c r="J20" i="5"/>
  <c r="U20" i="5"/>
  <c r="N20" i="5"/>
  <c r="V20" i="5"/>
  <c r="J19" i="5"/>
  <c r="U19" i="5"/>
  <c r="N19" i="5"/>
  <c r="V19" i="5"/>
  <c r="J18" i="5"/>
  <c r="U18" i="5"/>
  <c r="N18" i="5"/>
  <c r="V18" i="5"/>
  <c r="J17" i="5"/>
  <c r="U17" i="5"/>
  <c r="N17" i="5"/>
  <c r="V17" i="5"/>
  <c r="J16" i="5"/>
  <c r="U16" i="5"/>
  <c r="N16" i="5"/>
  <c r="V16" i="5"/>
  <c r="J15" i="5"/>
  <c r="U15" i="5"/>
  <c r="N15" i="5"/>
  <c r="V15" i="5"/>
  <c r="J14" i="5"/>
  <c r="U14" i="5"/>
  <c r="N14" i="5"/>
  <c r="V14" i="5"/>
  <c r="J13" i="5"/>
  <c r="U13" i="5"/>
  <c r="N13" i="5"/>
  <c r="V13" i="5"/>
  <c r="N5" i="5"/>
  <c r="J5" i="5"/>
  <c r="U5" i="5"/>
  <c r="V5" i="5"/>
  <c r="N6" i="5"/>
  <c r="J6" i="5"/>
  <c r="U6" i="5"/>
  <c r="V6" i="5"/>
  <c r="N7" i="5"/>
  <c r="J7" i="5"/>
  <c r="U7" i="5"/>
  <c r="V7" i="5"/>
  <c r="N8" i="5"/>
  <c r="J8" i="5"/>
  <c r="U8" i="5"/>
  <c r="V8" i="5"/>
  <c r="N9" i="5"/>
  <c r="J9" i="5"/>
  <c r="U9" i="5"/>
  <c r="V9" i="5"/>
  <c r="N10" i="5"/>
  <c r="J10" i="5"/>
  <c r="U10" i="5"/>
  <c r="V10" i="5"/>
  <c r="N11" i="5"/>
  <c r="J11" i="5"/>
  <c r="U11" i="5"/>
  <c r="V11" i="5"/>
  <c r="N12" i="5"/>
  <c r="J12" i="5"/>
  <c r="U12" i="5"/>
  <c r="V12" i="5"/>
</calcChain>
</file>

<file path=xl/comments1.xml><?xml version="1.0" encoding="utf-8"?>
<comments xmlns="http://schemas.openxmlformats.org/spreadsheetml/2006/main">
  <authors>
    <author>AA</author>
  </authors>
  <commentList>
    <comment ref="E4" authorId="0">
      <text>
        <r>
          <rPr>
            <b/>
            <sz val="9"/>
            <color indexed="81"/>
            <rFont val="Tahoma"/>
            <charset val="1"/>
          </rPr>
          <t xml:space="preserve">FM:You might not have a CVE ID for the specifif attack. Use OWN-Num.
</t>
        </r>
      </text>
    </comment>
  </commentList>
</comments>
</file>

<file path=xl/comments2.xml><?xml version="1.0" encoding="utf-8"?>
<comments xmlns="http://schemas.openxmlformats.org/spreadsheetml/2006/main">
  <authors>
    <author>AA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FM: there might not be  a value. In which case you use the 5-level scale, then calculation of likelihood and risk should be manual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3" authorId="0">
      <text>
        <r>
          <rPr>
            <b/>
            <sz val="9"/>
            <color indexed="81"/>
            <rFont val="Tahoma"/>
            <charset val="1"/>
          </rPr>
          <t xml:space="preserve">FM: we can use public data about possible misbehaviors related to our scenario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3" authorId="0">
      <text>
        <r>
          <rPr>
            <b/>
            <sz val="9"/>
            <color indexed="81"/>
            <rFont val="Tahoma"/>
            <charset val="1"/>
          </rPr>
          <t>FM: you can get it from the Verizon Data Breach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<sst xmlns="http://schemas.openxmlformats.org/spreadsheetml/2006/main" count="253" uniqueCount="191">
  <si>
    <t>CVE ID</t>
  </si>
  <si>
    <t>S</t>
  </si>
  <si>
    <t>C</t>
  </si>
  <si>
    <t>I</t>
  </si>
  <si>
    <t>A</t>
  </si>
  <si>
    <t>L</t>
  </si>
  <si>
    <t>H</t>
  </si>
  <si>
    <t>B</t>
  </si>
  <si>
    <t xml:space="preserve">C </t>
  </si>
  <si>
    <t>R</t>
  </si>
  <si>
    <t xml:space="preserve"> D</t>
  </si>
  <si>
    <t>D</t>
  </si>
  <si>
    <t>E</t>
  </si>
  <si>
    <t>System ID</t>
  </si>
  <si>
    <t>CVSS Base</t>
  </si>
  <si>
    <t>AR</t>
  </si>
  <si>
    <t>IR</t>
  </si>
  <si>
    <t>CR</t>
  </si>
  <si>
    <t>MAV</t>
  </si>
  <si>
    <t>MAC</t>
  </si>
  <si>
    <t>MPR</t>
  </si>
  <si>
    <t>MUI</t>
  </si>
  <si>
    <t>MS</t>
  </si>
  <si>
    <t>MC</t>
  </si>
  <si>
    <t>MI</t>
  </si>
  <si>
    <t>MA</t>
  </si>
  <si>
    <t>Requirements</t>
  </si>
  <si>
    <t>Modified Exploitability</t>
  </si>
  <si>
    <t>Modified Impact</t>
  </si>
  <si>
    <t>F</t>
  </si>
  <si>
    <t>G</t>
  </si>
  <si>
    <t>Final CVSS</t>
  </si>
  <si>
    <t>Proposed Costs</t>
  </si>
  <si>
    <t>J</t>
  </si>
  <si>
    <t>K</t>
  </si>
  <si>
    <t>T</t>
  </si>
  <si>
    <t>Revised Risks</t>
  </si>
  <si>
    <t>The mitigations might include the deployment of some new systems which might have vulnerabilities of their own</t>
  </si>
  <si>
    <t>Explain why and how this will generate relative changes in impact and likelihood and whether different costs might change something.</t>
  </si>
  <si>
    <t>The mitigations might include hardening of existing system configurations</t>
  </si>
  <si>
    <t>New Impact</t>
  </si>
  <si>
    <t>Residual Risk</t>
  </si>
  <si>
    <t>New likelihood</t>
  </si>
  <si>
    <t>Final Proposed Mitigations (give high level justification and breakdown of costs here as well)</t>
  </si>
  <si>
    <t>Environmental Considerations/Mitigations specific to the scenario that could change the score</t>
  </si>
  <si>
    <t>If you apply the mitigation for a range of machines just use the IP interval instead of the system ID</t>
  </si>
  <si>
    <t>Environmental considerations specific to the scenario that could cange the score</t>
  </si>
  <si>
    <t>Vulnerabilities in Scenario After Mitigations</t>
  </si>
  <si>
    <t>Estimated Impact</t>
  </si>
  <si>
    <t>#Attacks per Year</t>
  </si>
  <si>
    <t>Prob. Compromise due to Attack</t>
  </si>
  <si>
    <t>Prob Incident given Compromise</t>
  </si>
  <si>
    <t>Vulnerabilities in Scenario before mitigations are introduced</t>
  </si>
  <si>
    <t>Summary of Risks that you consider worth mitigating</t>
  </si>
  <si>
    <t>Threat/Vulnerability Scenario</t>
  </si>
  <si>
    <t>Possible Impact (Primary Assets)</t>
  </si>
  <si>
    <t>Affected hw/sw Component (Tangible Assets)</t>
  </si>
  <si>
    <t>New Attacks per Year</t>
  </si>
  <si>
    <t>Prob of Incident given Compromise</t>
  </si>
  <si>
    <t>Final Risk per Year</t>
  </si>
  <si>
    <t>Upfront Cost</t>
  </si>
  <si>
    <t>Prob Compromise given Attack</t>
  </si>
  <si>
    <t>Likelihood</t>
  </si>
  <si>
    <t>Initial delay in months to deploy security</t>
  </si>
  <si>
    <t xml:space="preserve">Benefit for the next 3 years (OldR-NewR-Cost) </t>
  </si>
  <si>
    <t>Recurring Costs per Year</t>
  </si>
  <si>
    <t>This may include buying special hardened computers and this might be an additional cost wrt standard computer</t>
  </si>
  <si>
    <t xml:space="preserve">System ID </t>
  </si>
  <si>
    <t>IP Address</t>
  </si>
  <si>
    <t>182.204.193.22</t>
  </si>
  <si>
    <t>182.204.36.153</t>
  </si>
  <si>
    <t>182.204.36.102</t>
  </si>
  <si>
    <t>182.204.36.167</t>
  </si>
  <si>
    <t>182.204.36.184</t>
  </si>
  <si>
    <t>182.204.36.191</t>
  </si>
  <si>
    <t>182.204.36.84</t>
  </si>
  <si>
    <t>182.204.36.148</t>
  </si>
  <si>
    <t>182.204.36.250</t>
  </si>
  <si>
    <t>M</t>
  </si>
  <si>
    <t>N</t>
  </si>
  <si>
    <t>O</t>
  </si>
  <si>
    <t>P</t>
  </si>
  <si>
    <t>Q</t>
  </si>
  <si>
    <t>U</t>
  </si>
  <si>
    <t>V</t>
  </si>
  <si>
    <t>W</t>
  </si>
  <si>
    <t>X</t>
  </si>
  <si>
    <t>Y</t>
  </si>
  <si>
    <t>Z</t>
  </si>
  <si>
    <t>182.204.36.34</t>
  </si>
  <si>
    <t>182.204.36.16</t>
  </si>
  <si>
    <t>182.204.36.234</t>
  </si>
  <si>
    <t>182.204.36.187</t>
  </si>
  <si>
    <t>182.204.36.128</t>
  </si>
  <si>
    <t>182.204.36.55</t>
  </si>
  <si>
    <t>182.204.36.44</t>
  </si>
  <si>
    <t>182.204.36.134</t>
  </si>
  <si>
    <t>182.204.36.238</t>
  </si>
  <si>
    <t>182.204.36.144</t>
  </si>
  <si>
    <t>182.204.36.62</t>
  </si>
  <si>
    <t>182.204.36.240</t>
  </si>
  <si>
    <t>182.204.36.221</t>
  </si>
  <si>
    <t>182.204.36.78</t>
  </si>
  <si>
    <t>182.204.36.130</t>
  </si>
  <si>
    <t>182.204.36.69</t>
  </si>
  <si>
    <t>182.204.36.183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</si>
  <si>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</si>
  <si>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</si>
  <si>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</si>
  <si>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</si>
  <si>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</si>
  <si>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</si>
  <si>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</si>
  <si>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</si>
  <si>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</si>
  <si>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</si>
  <si>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</si>
  <si>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</si>
  <si>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</si>
  <si>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</si>
  <si>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</si>
  <si>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</si>
  <si>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</si>
  <si>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</si>
  <si>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</si>
  <si>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</si>
  <si>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</si>
  <si>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</si>
  <si>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</si>
  <si>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</si>
  <si>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</si>
  <si>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</si>
  <si>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182.204.36.253</t>
  </si>
  <si>
    <t>182.204.36.179</t>
  </si>
  <si>
    <t>182.204.36.198</t>
  </si>
  <si>
    <t>182.204.36.190</t>
  </si>
  <si>
    <t>182.204.36.28</t>
  </si>
  <si>
    <t>182.204.34.111</t>
  </si>
  <si>
    <t>182.204.34.170</t>
  </si>
  <si>
    <t>182.204.34.34</t>
  </si>
  <si>
    <t>182.204.34.28</t>
  </si>
  <si>
    <t>182.204.34.82</t>
  </si>
  <si>
    <t>182.204.34.6</t>
  </si>
  <si>
    <t>182.204.34.42</t>
  </si>
  <si>
    <t>182.204.34.225</t>
  </si>
  <si>
    <t>182.204.34.96</t>
  </si>
  <si>
    <t>182.204.34.83</t>
  </si>
  <si>
    <t>182.204.34.128</t>
  </si>
  <si>
    <t>182.204.34.101</t>
  </si>
  <si>
    <t>182.204.34.51</t>
  </si>
  <si>
    <t>182.204.34.107</t>
  </si>
  <si>
    <t>182.204.10.88</t>
  </si>
  <si>
    <t>182.204.10.123</t>
  </si>
  <si>
    <t>182.204.10.50</t>
  </si>
  <si>
    <t>182.204.10.211</t>
  </si>
  <si>
    <t>182.204.10.136</t>
  </si>
  <si>
    <t>182.204.10.59</t>
  </si>
  <si>
    <t>182.204.10.41</t>
  </si>
  <si>
    <t>ab</t>
  </si>
  <si>
    <t>bc</t>
  </si>
  <si>
    <t>cd</t>
  </si>
  <si>
    <t>de</t>
  </si>
  <si>
    <t>ef</t>
  </si>
  <si>
    <t>fg</t>
  </si>
  <si>
    <t>gh</t>
  </si>
  <si>
    <t>hi</t>
  </si>
  <si>
    <t>ij</t>
  </si>
  <si>
    <t>jk</t>
  </si>
  <si>
    <t>kl</t>
  </si>
  <si>
    <t>lm</t>
  </si>
  <si>
    <t>mn</t>
  </si>
  <si>
    <t>no</t>
  </si>
  <si>
    <t>op</t>
  </si>
  <si>
    <t>pq</t>
  </si>
  <si>
    <t>qr</t>
  </si>
  <si>
    <t>rs</t>
  </si>
  <si>
    <t>st</t>
  </si>
  <si>
    <t>182.204.10.209</t>
  </si>
  <si>
    <t>182.204.10.183</t>
  </si>
  <si>
    <t>182.204.10.33</t>
  </si>
  <si>
    <t>182.204.10.131</t>
  </si>
  <si>
    <t>182.204.10.93</t>
  </si>
  <si>
    <t>182.204.10.54</t>
  </si>
  <si>
    <t>182.204.10.64</t>
  </si>
  <si>
    <t>182.204.10.10</t>
  </si>
  <si>
    <t>182.204.10.65</t>
  </si>
  <si>
    <t>161.166.200.125</t>
  </si>
  <si>
    <t>161.166.200.240</t>
  </si>
  <si>
    <t>161.166.30.104</t>
  </si>
  <si>
    <t>161.166.30.64</t>
  </si>
  <si>
    <t>161.166.30.39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</si>
</sst>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\ &quot;€&quot;;[Red]\-#,##0\ &quot;€&quot;"/>
    <numFmt numFmtId="165" formatCode="_-* #,##0.00\ &quot;€&quot;_-;\-* #,##0.00\ &quot;€&quot;_-;_-* &quot;-&quot;??\ &quot;€&quot;_-;_-@_-"/>
    <numFmt numFmtId="166" formatCode="0.0%"/>
    <numFmt numFmtId="167" formatCode="_(* #,##0.0_);_(* \(#,##0.0\);_(* &quot;-&quot;??_);_(@_)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Times New Roman"/>
    </font>
    <font>
      <b/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88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0" xfId="0" applyFont="1"/>
    <xf numFmtId="0" fontId="5" fillId="0" borderId="4" xfId="0" applyFont="1" applyBorder="1" applyAlignment="1">
      <alignment horizontal="justify" vertical="center"/>
    </xf>
    <xf numFmtId="0" fontId="5" fillId="0" borderId="5" xfId="0" applyFont="1" applyBorder="1" applyAlignment="1">
      <alignment horizontal="justify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justify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0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justify" vertical="center"/>
    </xf>
    <xf numFmtId="0" fontId="5" fillId="0" borderId="1" xfId="0" applyFont="1" applyBorder="1" applyAlignment="1">
      <alignment horizontal="justify" vertical="center"/>
    </xf>
    <xf numFmtId="0" fontId="2" fillId="0" borderId="4" xfId="0" applyFont="1" applyBorder="1" applyAlignment="1">
      <alignment horizontal="right" vertical="center"/>
    </xf>
    <xf numFmtId="9" fontId="5" fillId="0" borderId="4" xfId="0" applyNumberFormat="1" applyFont="1" applyBorder="1" applyAlignment="1">
      <alignment horizontal="right" vertical="center"/>
    </xf>
    <xf numFmtId="0" fontId="10" fillId="0" borderId="4" xfId="3" applyNumberFormat="1" applyFont="1" applyBorder="1" applyAlignment="1">
      <alignment horizontal="justify" vertical="center"/>
    </xf>
    <xf numFmtId="164" fontId="2" fillId="0" borderId="4" xfId="3" applyNumberFormat="1" applyFont="1" applyBorder="1" applyAlignment="1">
      <alignment horizontal="right" vertical="center"/>
    </xf>
    <xf numFmtId="164" fontId="8" fillId="0" borderId="4" xfId="3" applyNumberFormat="1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164" fontId="2" fillId="0" borderId="4" xfId="3" applyNumberFormat="1" applyFont="1" applyBorder="1" applyAlignment="1">
      <alignment horizontal="right" vertical="center" wrapText="1"/>
    </xf>
    <xf numFmtId="9" fontId="2" fillId="0" borderId="4" xfId="0" applyNumberFormat="1" applyFont="1" applyBorder="1" applyAlignment="1">
      <alignment horizontal="right" vertical="center" wrapText="1"/>
    </xf>
    <xf numFmtId="166" fontId="2" fillId="0" borderId="4" xfId="4" applyNumberFormat="1" applyFont="1" applyBorder="1" applyAlignment="1">
      <alignment horizontal="right" vertical="center" wrapText="1"/>
    </xf>
    <xf numFmtId="164" fontId="2" fillId="0" borderId="4" xfId="4" applyNumberFormat="1" applyFont="1" applyBorder="1" applyAlignment="1">
      <alignment horizontal="right" vertical="center" wrapText="1"/>
    </xf>
    <xf numFmtId="164" fontId="9" fillId="0" borderId="4" xfId="0" applyNumberFormat="1" applyFont="1" applyBorder="1" applyAlignment="1">
      <alignment horizontal="righ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7" fontId="2" fillId="0" borderId="4" xfId="87" applyNumberFormat="1" applyFont="1" applyBorder="1" applyAlignment="1">
      <alignment horizontal="right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</cellXfs>
  <cellStyles count="88">
    <cellStyle name="Comma" xfId="87" builtinId="3"/>
    <cellStyle name="Currency" xfId="3" builtinId="4"/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  <cellStyle name="Percent" xfId="4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S131"/>
  <sheetViews>
    <sheetView tabSelected="1" zoomScale="55" zoomScaleNormal="55" workbookViewId="0">
      <selection activeCell="E4" sqref="E4"/>
    </sheetView>
  </sheetViews>
  <sheetFormatPr defaultColWidth="10.875" defaultRowHeight="15.75"/>
  <cols>
    <col min="1" max="1" width="10.875" style="1"/>
    <col min="2" max="2" width="17" style="1" customWidth="1"/>
    <col min="3" max="3" width="19" style="1" bestFit="1" customWidth="1"/>
    <col min="4" max="4" width="14.25" style="1" customWidth="1"/>
    <col min="5" max="5" width="14.25" style="1" bestFit="1" customWidth="1"/>
    <col min="6" max="6" width="15.375" style="1" customWidth="1"/>
    <col min="7" max="7" width="45.5" style="1" customWidth="1"/>
    <col min="8" max="8" width="16.25" style="1" customWidth="1"/>
    <col min="9" max="16384" width="10.875" style="1"/>
  </cols>
  <sheetData>
    <row r="2" spans="1:19" ht="34.5" thickBot="1">
      <c r="A2" s="8" t="s">
        <v>52</v>
      </c>
    </row>
    <row r="3" spans="1:19" ht="23.1" customHeight="1" thickBot="1">
      <c r="A3" s="35" t="s">
        <v>45</v>
      </c>
      <c r="I3" s="43" t="s">
        <v>26</v>
      </c>
      <c r="J3" s="43"/>
      <c r="K3" s="43"/>
      <c r="L3" s="43" t="s">
        <v>27</v>
      </c>
      <c r="M3" s="43"/>
      <c r="N3" s="43"/>
      <c r="O3" s="43"/>
      <c r="P3" s="43"/>
      <c r="Q3" s="43" t="s">
        <v>28</v>
      </c>
      <c r="R3" s="43"/>
      <c r="S3" s="43"/>
    </row>
    <row r="4" spans="1:19" s="37" customFormat="1" ht="48" thickBot="1">
      <c r="A4" s="38" t="s">
        <v>13</v>
      </c>
      <c r="B4" s="42" t="s">
        <v>54</v>
      </c>
      <c r="C4" s="31" t="s">
        <v>56</v>
      </c>
      <c r="D4" s="38" t="s">
        <v>55</v>
      </c>
      <c r="E4" s="31" t="s">
        <v>0</v>
      </c>
      <c r="F4" s="31" t="s">
        <v>14</v>
      </c>
      <c r="G4" s="31" t="s">
        <v>46</v>
      </c>
      <c r="H4" s="31" t="s">
        <v>31</v>
      </c>
      <c r="I4" s="31" t="s">
        <v>17</v>
      </c>
      <c r="J4" s="31" t="s">
        <v>16</v>
      </c>
      <c r="K4" s="31" t="s">
        <v>15</v>
      </c>
      <c r="L4" s="31" t="s">
        <v>18</v>
      </c>
      <c r="M4" s="31" t="s">
        <v>19</v>
      </c>
      <c r="N4" s="31" t="s">
        <v>20</v>
      </c>
      <c r="O4" s="31" t="s">
        <v>21</v>
      </c>
      <c r="P4" s="31" t="s">
        <v>22</v>
      </c>
      <c r="Q4" s="31" t="s">
        <v>23</v>
      </c>
      <c r="R4" s="31" t="s">
        <v>24</v>
      </c>
      <c r="S4" s="31" t="s">
        <v>25</v>
      </c>
    </row>
    <row r="5" spans="1:19" ht="16.5" thickBot="1">
      <c r="A5" s="7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6.5" thickBot="1">
      <c r="A6" s="7" t="s">
        <v>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6.5" thickBot="1">
      <c r="A7" s="7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>
      <c r="A8" s="5" t="s">
        <v>11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s="15" customFormat="1" ht="16.5" thickBot="1">
      <c r="A9" s="7" t="s">
        <v>10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6.5" thickBot="1">
      <c r="A10" s="7" t="s">
        <v>30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>
      <c r="A11" s="11" t="s">
        <v>12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s="15" customFormat="1" ht="16.5" thickBot="1">
      <c r="A12" s="7" t="s">
        <v>12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6.5" thickBot="1">
      <c r="A13" s="7" t="s">
        <v>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16.5" thickBot="1">
      <c r="A14" s="7" t="s">
        <v>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11" t="s">
        <v>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s="15" customFormat="1">
      <c r="A16" s="11" t="s">
        <v>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ht="16.5" thickBot="1">
      <c r="A17" s="7" t="s">
        <v>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6.5" thickBot="1">
      <c r="A18" s="7" t="s">
        <v>11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6.5" thickBot="1">
      <c r="A19" s="7" t="s">
        <v>12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 s="11" t="s">
        <v>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s="15" customFormat="1" ht="16.5" thickBot="1">
      <c r="A21" s="7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6.5" thickBot="1">
      <c r="A22" s="7" t="s">
        <v>30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>
      <c r="A23" s="11" t="s">
        <v>6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s="15" customFormat="1">
      <c r="A24" s="11" t="s">
        <v>6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s="15" customFormat="1">
      <c r="A25" s="11" t="s">
        <v>6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ht="16.5" thickBot="1">
      <c r="A26" s="7" t="s">
        <v>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6.5" thickBot="1">
      <c r="A27" s="7" t="s">
        <v>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6.5" thickBot="1">
      <c r="A28" s="7" t="s">
        <v>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59" spans="2:3">
      <c r="B59" s="1" t="s">
        <v>67</v>
      </c>
      <c r="C59" s="1" t="s">
        <v>68</v>
      </c>
    </row>
    <row r="61" spans="2:3">
      <c r="B61" s="1" t="s">
        <v>4</v>
      </c>
      <c r="C61" s="1" t="s">
        <v>69</v>
      </c>
    </row>
    <row r="62" spans="2:3">
      <c r="B62" s="1" t="s">
        <v>7</v>
      </c>
      <c r="C62" s="1" t="s">
        <v>70</v>
      </c>
    </row>
    <row r="63" spans="2:3">
      <c r="B63" s="1" t="s">
        <v>2</v>
      </c>
      <c r="C63" s="1" t="s">
        <v>71</v>
      </c>
    </row>
    <row r="64" spans="2:3">
      <c r="B64" s="1" t="s">
        <v>11</v>
      </c>
      <c r="C64" s="1" t="s">
        <v>72</v>
      </c>
    </row>
    <row r="65" spans="2:3">
      <c r="B65" s="1" t="s">
        <v>12</v>
      </c>
      <c r="C65" s="1" t="s">
        <v>73</v>
      </c>
    </row>
    <row r="66" spans="2:3">
      <c r="B66" s="1" t="s">
        <v>29</v>
      </c>
      <c r="C66" s="1" t="s">
        <v>74</v>
      </c>
    </row>
    <row r="67" spans="2:3">
      <c r="B67" s="1" t="s">
        <v>30</v>
      </c>
      <c r="C67" s="1" t="s">
        <v>75</v>
      </c>
    </row>
    <row r="68" spans="2:3">
      <c r="B68" s="1" t="s">
        <v>6</v>
      </c>
      <c r="C68" s="1" t="s">
        <v>76</v>
      </c>
    </row>
    <row r="69" spans="2:3">
      <c r="B69" s="1" t="s">
        <v>3</v>
      </c>
      <c r="C69" s="1" t="s">
        <v>77</v>
      </c>
    </row>
    <row r="70" spans="2:3">
      <c r="B70" s="1" t="s">
        <v>33</v>
      </c>
      <c r="C70" s="1" t="s">
        <v>89</v>
      </c>
    </row>
    <row r="71" spans="2:3">
      <c r="B71" s="1" t="s">
        <v>34</v>
      </c>
      <c r="C71" s="1" t="s">
        <v>90</v>
      </c>
    </row>
    <row r="72" spans="2:3">
      <c r="B72" s="1" t="s">
        <v>5</v>
      </c>
      <c r="C72" s="1" t="s">
        <v>91</v>
      </c>
    </row>
    <row r="73" spans="2:3">
      <c r="B73" s="1" t="s">
        <v>78</v>
      </c>
      <c r="C73" s="1" t="s">
        <v>92</v>
      </c>
    </row>
    <row r="74" spans="2:3">
      <c r="B74" s="1" t="s">
        <v>79</v>
      </c>
      <c r="C74" s="1" t="s">
        <v>93</v>
      </c>
    </row>
    <row r="75" spans="2:3">
      <c r="B75" s="1" t="s">
        <v>80</v>
      </c>
      <c r="C75" s="1" t="s">
        <v>94</v>
      </c>
    </row>
    <row r="76" spans="2:3">
      <c r="B76" s="1" t="s">
        <v>81</v>
      </c>
      <c r="C76" s="1" t="s">
        <v>95</v>
      </c>
    </row>
    <row r="77" spans="2:3">
      <c r="B77" s="1" t="s">
        <v>82</v>
      </c>
      <c r="C77" s="1" t="s">
        <v>96</v>
      </c>
    </row>
    <row r="78" spans="2:3">
      <c r="B78" s="1" t="s">
        <v>9</v>
      </c>
      <c r="C78" s="1" t="s">
        <v>97</v>
      </c>
    </row>
    <row r="79" spans="2:3">
      <c r="B79" s="1" t="s">
        <v>1</v>
      </c>
      <c r="C79" s="1" t="s">
        <v>98</v>
      </c>
    </row>
    <row r="80" spans="2:3">
      <c r="B80" s="1" t="s">
        <v>35</v>
      </c>
      <c r="C80" s="1" t="s">
        <v>99</v>
      </c>
    </row>
    <row r="81" spans="2:3">
      <c r="B81" s="1" t="s">
        <v>83</v>
      </c>
      <c r="C81" s="1" t="s">
        <v>100</v>
      </c>
    </row>
    <row r="82" spans="2:3">
      <c r="B82" s="1" t="s">
        <v>84</v>
      </c>
      <c r="C82" s="1" t="s">
        <v>101</v>
      </c>
    </row>
    <row r="83" spans="2:3">
      <c r="B83" s="1" t="s">
        <v>85</v>
      </c>
      <c r="C83" s="1" t="s">
        <v>102</v>
      </c>
    </row>
    <row r="84" spans="2:3">
      <c r="B84" s="1" t="s">
        <v>86</v>
      </c>
      <c r="C84" s="1" t="s">
        <v>103</v>
      </c>
    </row>
    <row r="85" spans="2:3">
      <c r="B85" s="1" t="s">
        <v>87</v>
      </c>
      <c r="C85" s="1" t="s">
        <v>104</v>
      </c>
    </row>
    <row r="86" spans="2:3">
      <c r="B86" s="1" t="s">
        <v>88</v>
      </c>
      <c r="C86" s="1" t="s">
        <v>105</v>
      </c>
    </row>
    <row r="87" spans="2:3">
      <c r="B87" s="1" t="s">
        <v>106</v>
      </c>
      <c r="C87" s="1" t="s">
        <v>132</v>
      </c>
    </row>
    <row r="88" spans="2:3">
      <c r="B88" s="1" t="s">
        <v>107</v>
      </c>
      <c r="C88" s="1" t="s">
        <v>133</v>
      </c>
    </row>
    <row r="89" spans="2:3">
      <c r="B89" s="1" t="s">
        <v>108</v>
      </c>
      <c r="C89" s="1" t="s">
        <v>134</v>
      </c>
    </row>
    <row r="90" spans="2:3">
      <c r="B90" s="1" t="s">
        <v>109</v>
      </c>
      <c r="C90" s="1" t="s">
        <v>135</v>
      </c>
    </row>
    <row r="91" spans="2:3">
      <c r="B91" s="1" t="s">
        <v>110</v>
      </c>
      <c r="C91" s="1" t="s">
        <v>136</v>
      </c>
    </row>
    <row r="92" spans="2:3">
      <c r="B92" s="1" t="s">
        <v>111</v>
      </c>
      <c r="C92" s="1" t="s">
        <v>137</v>
      </c>
    </row>
    <row r="93" spans="2:3">
      <c r="B93" s="1" t="s">
        <v>112</v>
      </c>
      <c r="C93" s="1" t="s">
        <v>138</v>
      </c>
    </row>
    <row r="94" spans="2:3">
      <c r="B94" s="1" t="s">
        <v>113</v>
      </c>
      <c r="C94" s="1" t="s">
        <v>139</v>
      </c>
    </row>
    <row r="95" spans="2:3">
      <c r="B95" s="1" t="s">
        <v>114</v>
      </c>
      <c r="C95" s="1" t="s">
        <v>140</v>
      </c>
    </row>
    <row r="96" spans="2:3">
      <c r="B96" s="1" t="s">
        <v>115</v>
      </c>
      <c r="C96" s="1" t="s">
        <v>141</v>
      </c>
    </row>
    <row r="97" spans="2:3">
      <c r="B97" s="1" t="s">
        <v>116</v>
      </c>
      <c r="C97" s="1" t="s">
        <v>142</v>
      </c>
    </row>
    <row r="98" spans="2:3">
      <c r="B98" s="1" t="s">
        <v>117</v>
      </c>
      <c r="C98" s="1" t="s">
        <v>143</v>
      </c>
    </row>
    <row r="99" spans="2:3">
      <c r="B99" s="1" t="s">
        <v>118</v>
      </c>
      <c r="C99" s="1" t="s">
        <v>144</v>
      </c>
    </row>
    <row r="100" spans="2:3">
      <c r="B100" s="1" t="s">
        <v>119</v>
      </c>
      <c r="C100" s="1" t="s">
        <v>145</v>
      </c>
    </row>
    <row r="101" spans="2:3">
      <c r="B101" s="1" t="s">
        <v>120</v>
      </c>
      <c r="C101" s="1" t="s">
        <v>146</v>
      </c>
    </row>
    <row r="102" spans="2:3">
      <c r="B102" s="1" t="s">
        <v>121</v>
      </c>
      <c r="C102" s="1" t="s">
        <v>147</v>
      </c>
    </row>
    <row r="103" spans="2:3">
      <c r="B103" s="1" t="s">
        <v>122</v>
      </c>
      <c r="C103" s="1" t="s">
        <v>148</v>
      </c>
    </row>
    <row r="104" spans="2:3">
      <c r="B104" s="1" t="s">
        <v>123</v>
      </c>
      <c r="C104" s="1" t="s">
        <v>149</v>
      </c>
    </row>
    <row r="105" spans="2:3">
      <c r="B105" s="1" t="s">
        <v>124</v>
      </c>
      <c r="C105" s="1" t="s">
        <v>150</v>
      </c>
    </row>
    <row r="106" spans="2:3">
      <c r="B106" s="1" t="s">
        <v>125</v>
      </c>
      <c r="C106" s="1" t="s">
        <v>151</v>
      </c>
    </row>
    <row r="107" spans="2:3">
      <c r="B107" s="1" t="s">
        <v>126</v>
      </c>
      <c r="C107" s="1" t="s">
        <v>152</v>
      </c>
    </row>
    <row r="108" spans="2:3">
      <c r="B108" s="1" t="s">
        <v>127</v>
      </c>
      <c r="C108" s="1" t="s">
        <v>153</v>
      </c>
    </row>
    <row r="109" spans="2:3">
      <c r="B109" s="1" t="s">
        <v>128</v>
      </c>
      <c r="C109" s="1" t="s">
        <v>154</v>
      </c>
    </row>
    <row r="110" spans="2:3">
      <c r="B110" s="1" t="s">
        <v>129</v>
      </c>
      <c r="C110" s="1" t="s">
        <v>155</v>
      </c>
    </row>
    <row r="111" spans="2:3">
      <c r="B111" s="1" t="s">
        <v>130</v>
      </c>
      <c r="C111" s="1" t="s">
        <v>156</v>
      </c>
    </row>
    <row r="112" spans="2:3">
      <c r="B112" s="1" t="s">
        <v>131</v>
      </c>
      <c r="C112" s="1" t="s">
        <v>157</v>
      </c>
    </row>
    <row r="113" spans="2:3">
      <c r="B113" s="1" t="s">
        <v>158</v>
      </c>
      <c r="C113" s="1" t="s">
        <v>177</v>
      </c>
    </row>
    <row r="114" spans="2:3">
      <c r="B114" s="1" t="s">
        <v>159</v>
      </c>
      <c r="C114" s="1" t="s">
        <v>178</v>
      </c>
    </row>
    <row r="115" spans="2:3">
      <c r="B115" s="1" t="s">
        <v>160</v>
      </c>
      <c r="C115" s="1" t="s">
        <v>179</v>
      </c>
    </row>
    <row r="116" spans="2:3">
      <c r="B116" s="1" t="s">
        <v>161</v>
      </c>
      <c r="C116" s="1" t="s">
        <v>180</v>
      </c>
    </row>
    <row r="117" spans="2:3">
      <c r="B117" s="1" t="s">
        <v>162</v>
      </c>
      <c r="C117" s="1" t="s">
        <v>181</v>
      </c>
    </row>
    <row r="118" spans="2:3">
      <c r="B118" s="1" t="s">
        <v>163</v>
      </c>
      <c r="C118" s="1" t="s">
        <v>182</v>
      </c>
    </row>
    <row r="119" spans="2:3">
      <c r="B119" s="1" t="s">
        <v>164</v>
      </c>
      <c r="C119" s="1" t="s">
        <v>183</v>
      </c>
    </row>
    <row r="120" spans="2:3">
      <c r="B120" s="1" t="s">
        <v>165</v>
      </c>
      <c r="C120" s="1" t="s">
        <v>184</v>
      </c>
    </row>
    <row r="121" spans="2:3">
      <c r="B121" s="1" t="s">
        <v>166</v>
      </c>
      <c r="C121" s="1" t="s">
        <v>185</v>
      </c>
    </row>
    <row r="122" spans="2:3">
      <c r="B122" s="1" t="s">
        <v>167</v>
      </c>
      <c r="C122" s="1" t="s">
        <v>186</v>
      </c>
    </row>
    <row r="123" spans="2:3">
      <c r="B123" s="1" t="s">
        <v>168</v>
      </c>
      <c r="C123" s="1" t="s">
        <v>187</v>
      </c>
    </row>
    <row r="124" spans="2:3">
      <c r="B124" s="1" t="s">
        <v>169</v>
      </c>
      <c r="C124" s="1" t="s">
        <v>188</v>
      </c>
    </row>
    <row r="125" spans="2:3">
      <c r="B125" s="1" t="s">
        <v>170</v>
      </c>
      <c r="C125" s="1" t="s">
        <v>189</v>
      </c>
    </row>
    <row r="126" spans="2:3">
      <c r="B126" s="1" t="s">
        <v>171</v>
      </c>
      <c r="C126" s="1" t="s">
        <v>190</v>
      </c>
    </row>
    <row r="127" spans="2:3">
      <c r="B127" s="1" t="s">
        <v>172</v>
      </c>
    </row>
    <row r="128" spans="2:3">
      <c r="B128" s="1" t="s">
        <v>173</v>
      </c>
    </row>
    <row r="129" spans="2:2">
      <c r="B129" s="1" t="s">
        <v>174</v>
      </c>
    </row>
    <row r="130" spans="2:2">
      <c r="B130" s="1" t="s">
        <v>175</v>
      </c>
    </row>
    <row r="131" spans="2:2">
      <c r="B131" s="1" t="s">
        <v>176</v>
      </c>
    </row>
  </sheetData>
  <mergeCells count="3">
    <mergeCell ref="I3:K3"/>
    <mergeCell ref="L3:P3"/>
    <mergeCell ref="Q3:S3"/>
  </mergeCells>
  <pageMargins left="0.7" right="0.7" top="0.75" bottom="0.75" header="0.3" footer="0.3"/>
  <pageSetup paperSize="9" scale="53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28"/>
  <sheetViews>
    <sheetView workbookViewId="0">
      <selection activeCell="I3" sqref="I3:S3"/>
    </sheetView>
  </sheetViews>
  <sheetFormatPr defaultColWidth="10.875" defaultRowHeight="15.75"/>
  <cols>
    <col min="1" max="2" width="10.875" style="1"/>
    <col min="3" max="3" width="19" style="1" bestFit="1" customWidth="1"/>
    <col min="4" max="4" width="14.25" style="1" customWidth="1"/>
    <col min="5" max="5" width="14.25" style="1" bestFit="1" customWidth="1"/>
    <col min="6" max="6" width="10.875" style="1"/>
    <col min="7" max="7" width="45.5" style="1" customWidth="1"/>
    <col min="8" max="8" width="16.25" style="1" customWidth="1"/>
    <col min="9" max="16384" width="10.875" style="1"/>
  </cols>
  <sheetData>
    <row r="2" spans="1:19" ht="34.5" thickBot="1">
      <c r="A2" s="8" t="s">
        <v>47</v>
      </c>
    </row>
    <row r="3" spans="1:19" ht="23.1" customHeight="1" thickBot="1">
      <c r="A3" s="35" t="s">
        <v>45</v>
      </c>
      <c r="I3" s="44" t="s">
        <v>26</v>
      </c>
      <c r="J3" s="44"/>
      <c r="K3" s="44"/>
      <c r="L3" s="44" t="s">
        <v>27</v>
      </c>
      <c r="M3" s="44"/>
      <c r="N3" s="44"/>
      <c r="O3" s="44"/>
      <c r="P3" s="44"/>
      <c r="Q3" s="44" t="s">
        <v>28</v>
      </c>
      <c r="R3" s="44"/>
      <c r="S3" s="44"/>
    </row>
    <row r="4" spans="1:19" ht="50.25" customHeight="1" thickBot="1">
      <c r="A4" s="36" t="str">
        <f>'Original Assessement'!A4</f>
        <v>System ID</v>
      </c>
      <c r="B4" s="36" t="str">
        <f>'Original Assessement'!B4</f>
        <v>Threat/Vulnerability Scenario</v>
      </c>
      <c r="C4" s="36" t="str">
        <f>'Original Assessement'!C4</f>
        <v>Affected hw/sw Component (Tangible Assets)</v>
      </c>
      <c r="D4" s="36" t="str">
        <f>'Original Assessement'!D4</f>
        <v>Possible Impact (Primary Assets)</v>
      </c>
      <c r="E4" s="36" t="str">
        <f>'Original Assessement'!E4</f>
        <v>CVE ID</v>
      </c>
      <c r="F4" s="36" t="str">
        <f>'Original Assessement'!F4</f>
        <v>CVSS Base</v>
      </c>
      <c r="G4" s="31" t="s">
        <v>44</v>
      </c>
      <c r="H4" s="32" t="s">
        <v>31</v>
      </c>
      <c r="I4" s="32" t="s">
        <v>17</v>
      </c>
      <c r="J4" s="32" t="s">
        <v>16</v>
      </c>
      <c r="K4" s="32" t="s">
        <v>15</v>
      </c>
      <c r="L4" s="31" t="s">
        <v>18</v>
      </c>
      <c r="M4" s="31" t="s">
        <v>19</v>
      </c>
      <c r="N4" s="31" t="s">
        <v>20</v>
      </c>
      <c r="O4" s="31" t="s">
        <v>21</v>
      </c>
      <c r="P4" s="31" t="s">
        <v>22</v>
      </c>
      <c r="Q4" s="31" t="s">
        <v>23</v>
      </c>
      <c r="R4" s="31" t="s">
        <v>24</v>
      </c>
      <c r="S4" s="31" t="s">
        <v>25</v>
      </c>
    </row>
    <row r="5" spans="1:19" ht="18.75">
      <c r="A5" s="11" t="str">
        <f>'Original Assessement'!A5</f>
        <v>A</v>
      </c>
      <c r="B5" s="11">
        <f>'Original Assessement'!B5</f>
        <v>0</v>
      </c>
      <c r="C5" s="11">
        <f>'Original Assessement'!C5</f>
        <v>0</v>
      </c>
      <c r="D5" s="11">
        <f>'Original Assessement'!D5</f>
        <v>0</v>
      </c>
      <c r="E5" s="11">
        <f>'Original Assessement'!E5</f>
        <v>0</v>
      </c>
      <c r="F5" s="11">
        <f>'Original Assessement'!F5</f>
        <v>0</v>
      </c>
      <c r="G5" s="13"/>
      <c r="H5" s="13"/>
      <c r="I5" s="12"/>
      <c r="J5" s="12"/>
      <c r="K5" s="12"/>
      <c r="L5" s="14"/>
      <c r="M5" s="14"/>
      <c r="N5" s="14"/>
      <c r="O5" s="14"/>
      <c r="P5" s="14"/>
      <c r="Q5" s="14"/>
      <c r="R5" s="14"/>
      <c r="S5" s="14"/>
    </row>
    <row r="6" spans="1:19" s="15" customFormat="1" ht="18.75">
      <c r="A6" s="11" t="str">
        <f>'Original Assessement'!A6</f>
        <v>B</v>
      </c>
      <c r="B6" s="11">
        <f>'Original Assessement'!B6</f>
        <v>0</v>
      </c>
      <c r="C6" s="11">
        <f>'Original Assessement'!C6</f>
        <v>0</v>
      </c>
      <c r="D6" s="11">
        <f>'Original Assessement'!D6</f>
        <v>0</v>
      </c>
      <c r="E6" s="11">
        <f>'Original Assessement'!E6</f>
        <v>0</v>
      </c>
      <c r="F6" s="11">
        <f>'Original Assessement'!F6</f>
        <v>0</v>
      </c>
      <c r="G6" s="13"/>
      <c r="H6" s="13"/>
      <c r="I6" s="12"/>
      <c r="J6" s="12"/>
      <c r="K6" s="12"/>
      <c r="L6" s="14"/>
      <c r="M6" s="14"/>
      <c r="N6" s="14"/>
      <c r="O6" s="14"/>
      <c r="P6" s="14"/>
      <c r="Q6" s="14"/>
      <c r="R6" s="14"/>
      <c r="S6" s="14"/>
    </row>
    <row r="7" spans="1:19" ht="18.75">
      <c r="A7" s="11" t="str">
        <f>'Original Assessement'!A7</f>
        <v xml:space="preserve">C </v>
      </c>
      <c r="B7" s="11">
        <f>'Original Assessement'!B7</f>
        <v>0</v>
      </c>
      <c r="C7" s="11">
        <f>'Original Assessement'!C7</f>
        <v>0</v>
      </c>
      <c r="D7" s="11">
        <f>'Original Assessement'!D7</f>
        <v>0</v>
      </c>
      <c r="E7" s="11">
        <f>'Original Assessement'!E7</f>
        <v>0</v>
      </c>
      <c r="F7" s="11">
        <f>'Original Assessement'!F7</f>
        <v>0</v>
      </c>
      <c r="G7" s="13"/>
      <c r="H7" s="13"/>
      <c r="I7" s="12"/>
      <c r="J7" s="12"/>
      <c r="K7" s="12"/>
      <c r="L7" s="14"/>
      <c r="M7" s="14"/>
      <c r="N7" s="14"/>
      <c r="O7" s="14"/>
      <c r="P7" s="14"/>
      <c r="Q7" s="14"/>
      <c r="R7" s="14"/>
      <c r="S7" s="14"/>
    </row>
    <row r="8" spans="1:19" ht="18.75">
      <c r="A8" s="11" t="str">
        <f>'Original Assessement'!A8</f>
        <v>D</v>
      </c>
      <c r="B8" s="11">
        <f>'Original Assessement'!B8</f>
        <v>0</v>
      </c>
      <c r="C8" s="11">
        <f>'Original Assessement'!C8</f>
        <v>0</v>
      </c>
      <c r="D8" s="11">
        <f>'Original Assessement'!D8</f>
        <v>0</v>
      </c>
      <c r="E8" s="11">
        <f>'Original Assessement'!E8</f>
        <v>0</v>
      </c>
      <c r="F8" s="11">
        <f>'Original Assessement'!F8</f>
        <v>0</v>
      </c>
      <c r="G8" s="13"/>
      <c r="H8" s="13"/>
      <c r="I8" s="12"/>
      <c r="J8" s="12"/>
      <c r="K8" s="12"/>
      <c r="L8" s="14"/>
      <c r="M8" s="14"/>
      <c r="N8" s="14"/>
      <c r="O8" s="14"/>
      <c r="P8" s="14"/>
      <c r="Q8" s="14"/>
      <c r="R8" s="14"/>
      <c r="S8" s="14"/>
    </row>
    <row r="9" spans="1:19" ht="18.75">
      <c r="A9" s="11" t="str">
        <f>'Original Assessement'!A9</f>
        <v xml:space="preserve"> D</v>
      </c>
      <c r="B9" s="11">
        <f>'Original Assessement'!B9</f>
        <v>0</v>
      </c>
      <c r="C9" s="11">
        <f>'Original Assessement'!C9</f>
        <v>0</v>
      </c>
      <c r="D9" s="11">
        <f>'Original Assessement'!D9</f>
        <v>0</v>
      </c>
      <c r="E9" s="11">
        <f>'Original Assessement'!E9</f>
        <v>0</v>
      </c>
      <c r="F9" s="11">
        <f>'Original Assessement'!F9</f>
        <v>0</v>
      </c>
      <c r="G9" s="13"/>
      <c r="H9" s="13"/>
      <c r="I9" s="12"/>
      <c r="J9" s="12"/>
      <c r="K9" s="12"/>
      <c r="L9" s="14"/>
      <c r="M9" s="14"/>
      <c r="N9" s="14"/>
      <c r="O9" s="14"/>
      <c r="P9" s="14"/>
      <c r="Q9" s="14"/>
      <c r="R9" s="14"/>
      <c r="S9" s="14"/>
    </row>
    <row r="10" spans="1:19" ht="18.75">
      <c r="A10" s="11" t="str">
        <f>'Original Assessement'!A10</f>
        <v>G</v>
      </c>
      <c r="B10" s="11">
        <f>'Original Assessement'!B10</f>
        <v>0</v>
      </c>
      <c r="C10" s="11">
        <f>'Original Assessement'!C10</f>
        <v>0</v>
      </c>
      <c r="D10" s="11">
        <f>'Original Assessement'!D10</f>
        <v>0</v>
      </c>
      <c r="E10" s="11">
        <f>'Original Assessement'!E10</f>
        <v>0</v>
      </c>
      <c r="F10" s="11">
        <f>'Original Assessement'!F10</f>
        <v>0</v>
      </c>
      <c r="G10" s="13"/>
      <c r="H10" s="13"/>
      <c r="I10" s="12"/>
      <c r="J10" s="12"/>
      <c r="K10" s="12"/>
      <c r="L10" s="14"/>
      <c r="M10" s="14"/>
      <c r="N10" s="14"/>
      <c r="O10" s="14"/>
      <c r="P10" s="14"/>
      <c r="Q10" s="14"/>
      <c r="R10" s="14"/>
      <c r="S10" s="14"/>
    </row>
    <row r="11" spans="1:19" ht="18.75">
      <c r="A11" s="11" t="str">
        <f>'Original Assessement'!A11</f>
        <v>E</v>
      </c>
      <c r="B11" s="11">
        <f>'Original Assessement'!B11</f>
        <v>0</v>
      </c>
      <c r="C11" s="11">
        <f>'Original Assessement'!C11</f>
        <v>0</v>
      </c>
      <c r="D11" s="11">
        <f>'Original Assessement'!D11</f>
        <v>0</v>
      </c>
      <c r="E11" s="11">
        <f>'Original Assessement'!E11</f>
        <v>0</v>
      </c>
      <c r="F11" s="11">
        <f>'Original Assessement'!F11</f>
        <v>0</v>
      </c>
      <c r="G11" s="13"/>
      <c r="H11" s="13"/>
      <c r="I11" s="12"/>
      <c r="J11" s="12"/>
      <c r="K11" s="12"/>
      <c r="L11" s="14"/>
      <c r="M11" s="14"/>
      <c r="N11" s="14"/>
      <c r="O11" s="14"/>
      <c r="P11" s="14"/>
      <c r="Q11" s="14"/>
      <c r="R11" s="14"/>
      <c r="S11" s="14"/>
    </row>
    <row r="12" spans="1:19" ht="18.75">
      <c r="A12" s="11" t="str">
        <f>'Original Assessement'!A12</f>
        <v>E</v>
      </c>
      <c r="B12" s="11">
        <f>'Original Assessement'!B12</f>
        <v>0</v>
      </c>
      <c r="C12" s="11">
        <f>'Original Assessement'!C12</f>
        <v>0</v>
      </c>
      <c r="D12" s="11">
        <f>'Original Assessement'!D12</f>
        <v>0</v>
      </c>
      <c r="E12" s="11">
        <f>'Original Assessement'!E12</f>
        <v>0</v>
      </c>
      <c r="F12" s="11">
        <f>'Original Assessement'!F12</f>
        <v>0</v>
      </c>
      <c r="G12" s="13"/>
      <c r="H12" s="13"/>
      <c r="I12" s="12"/>
      <c r="J12" s="12"/>
      <c r="K12" s="12"/>
      <c r="L12" s="14"/>
      <c r="M12" s="14"/>
      <c r="N12" s="14"/>
      <c r="O12" s="14"/>
      <c r="P12" s="14"/>
      <c r="Q12" s="14"/>
      <c r="R12" s="14"/>
      <c r="S12" s="14"/>
    </row>
    <row r="13" spans="1:19" ht="18.75">
      <c r="A13" s="11" t="str">
        <f>'Original Assessement'!A13</f>
        <v>A</v>
      </c>
      <c r="B13" s="11">
        <f>'Original Assessement'!B13</f>
        <v>0</v>
      </c>
      <c r="C13" s="11">
        <f>'Original Assessement'!C13</f>
        <v>0</v>
      </c>
      <c r="D13" s="11">
        <f>'Original Assessement'!D13</f>
        <v>0</v>
      </c>
      <c r="E13" s="11">
        <f>'Original Assessement'!E13</f>
        <v>0</v>
      </c>
      <c r="F13" s="11">
        <f>'Original Assessement'!F13</f>
        <v>0</v>
      </c>
      <c r="G13" s="13"/>
      <c r="H13" s="13"/>
      <c r="I13" s="12"/>
      <c r="J13" s="12"/>
      <c r="K13" s="12"/>
      <c r="L13" s="14"/>
      <c r="M13" s="14"/>
      <c r="N13" s="14"/>
      <c r="O13" s="14"/>
      <c r="P13" s="14"/>
      <c r="Q13" s="14"/>
      <c r="R13" s="14"/>
      <c r="S13" s="14"/>
    </row>
    <row r="14" spans="1:19" s="15" customFormat="1" ht="18.75">
      <c r="A14" s="11" t="str">
        <f>'Original Assessement'!A14</f>
        <v>B</v>
      </c>
      <c r="B14" s="11">
        <f>'Original Assessement'!B14</f>
        <v>0</v>
      </c>
      <c r="C14" s="11">
        <f>'Original Assessement'!C14</f>
        <v>0</v>
      </c>
      <c r="D14" s="11">
        <f>'Original Assessement'!D14</f>
        <v>0</v>
      </c>
      <c r="E14" s="11">
        <f>'Original Assessement'!E14</f>
        <v>0</v>
      </c>
      <c r="F14" s="11">
        <f>'Original Assessement'!F14</f>
        <v>0</v>
      </c>
      <c r="G14" s="13"/>
      <c r="H14" s="13"/>
      <c r="I14" s="12"/>
      <c r="J14" s="12"/>
      <c r="K14" s="12"/>
      <c r="L14" s="14"/>
      <c r="M14" s="14"/>
      <c r="N14" s="14"/>
      <c r="O14" s="14"/>
      <c r="P14" s="14"/>
      <c r="Q14" s="14"/>
      <c r="R14" s="14"/>
      <c r="S14" s="14"/>
    </row>
    <row r="15" spans="1:19" ht="18.75">
      <c r="A15" s="11" t="str">
        <f>'Original Assessement'!A15</f>
        <v xml:space="preserve">C </v>
      </c>
      <c r="B15" s="11">
        <f>'Original Assessement'!B15</f>
        <v>0</v>
      </c>
      <c r="C15" s="11">
        <f>'Original Assessement'!C15</f>
        <v>0</v>
      </c>
      <c r="D15" s="11">
        <f>'Original Assessement'!D15</f>
        <v>0</v>
      </c>
      <c r="E15" s="11">
        <f>'Original Assessement'!E15</f>
        <v>0</v>
      </c>
      <c r="F15" s="11">
        <f>'Original Assessement'!F15</f>
        <v>0</v>
      </c>
      <c r="G15" s="13"/>
      <c r="H15" s="13"/>
      <c r="I15" s="12"/>
      <c r="J15" s="12"/>
      <c r="K15" s="12"/>
      <c r="L15" s="14"/>
      <c r="M15" s="14"/>
      <c r="N15" s="14"/>
      <c r="O15" s="14"/>
      <c r="P15" s="14"/>
      <c r="Q15" s="14"/>
      <c r="R15" s="14"/>
      <c r="S15" s="14"/>
    </row>
    <row r="16" spans="1:19" ht="18.75">
      <c r="A16" s="11" t="str">
        <f>'Original Assessement'!A16</f>
        <v>C</v>
      </c>
      <c r="B16" s="11">
        <f>'Original Assessement'!B16</f>
        <v>0</v>
      </c>
      <c r="C16" s="11">
        <f>'Original Assessement'!C16</f>
        <v>0</v>
      </c>
      <c r="D16" s="11">
        <f>'Original Assessement'!D16</f>
        <v>0</v>
      </c>
      <c r="E16" s="11">
        <f>'Original Assessement'!E16</f>
        <v>0</v>
      </c>
      <c r="F16" s="11">
        <f>'Original Assessement'!F16</f>
        <v>0</v>
      </c>
      <c r="G16" s="13"/>
      <c r="H16" s="13"/>
      <c r="I16" s="12"/>
      <c r="J16" s="12"/>
      <c r="K16" s="12"/>
      <c r="L16" s="14"/>
      <c r="M16" s="14"/>
      <c r="N16" s="14"/>
      <c r="O16" s="14"/>
      <c r="P16" s="14"/>
      <c r="Q16" s="14"/>
      <c r="R16" s="14"/>
      <c r="S16" s="14"/>
    </row>
    <row r="17" spans="1:19" ht="18.75">
      <c r="A17" s="11" t="str">
        <f>'Original Assessement'!A17</f>
        <v>C</v>
      </c>
      <c r="B17" s="11">
        <f>'Original Assessement'!B17</f>
        <v>0</v>
      </c>
      <c r="C17" s="11">
        <f>'Original Assessement'!C17</f>
        <v>0</v>
      </c>
      <c r="D17" s="11">
        <f>'Original Assessement'!D17</f>
        <v>0</v>
      </c>
      <c r="E17" s="11">
        <f>'Original Assessement'!E17</f>
        <v>0</v>
      </c>
      <c r="F17" s="11">
        <f>'Original Assessement'!F17</f>
        <v>0</v>
      </c>
      <c r="G17" s="13"/>
      <c r="H17" s="13"/>
      <c r="I17" s="12"/>
      <c r="J17" s="12"/>
      <c r="K17" s="12"/>
      <c r="L17" s="14"/>
      <c r="M17" s="14"/>
      <c r="N17" s="14"/>
      <c r="O17" s="14"/>
      <c r="P17" s="14"/>
      <c r="Q17" s="14"/>
      <c r="R17" s="14"/>
      <c r="S17" s="14"/>
    </row>
    <row r="18" spans="1:19" ht="18.75">
      <c r="A18" s="11" t="str">
        <f>'Original Assessement'!A18</f>
        <v>D</v>
      </c>
      <c r="B18" s="11">
        <f>'Original Assessement'!B18</f>
        <v>0</v>
      </c>
      <c r="C18" s="11">
        <f>'Original Assessement'!C18</f>
        <v>0</v>
      </c>
      <c r="D18" s="11">
        <f>'Original Assessement'!D18</f>
        <v>0</v>
      </c>
      <c r="E18" s="11">
        <f>'Original Assessement'!E18</f>
        <v>0</v>
      </c>
      <c r="F18" s="11">
        <f>'Original Assessement'!F18</f>
        <v>0</v>
      </c>
      <c r="G18" s="13"/>
      <c r="H18" s="13"/>
      <c r="I18" s="12"/>
      <c r="J18" s="12"/>
      <c r="K18" s="12"/>
      <c r="L18" s="14"/>
      <c r="M18" s="14"/>
      <c r="N18" s="14"/>
      <c r="O18" s="14"/>
      <c r="P18" s="14"/>
      <c r="Q18" s="14"/>
      <c r="R18" s="14"/>
      <c r="S18" s="14"/>
    </row>
    <row r="19" spans="1:19" ht="18.75">
      <c r="A19" s="11" t="str">
        <f>'Original Assessement'!A19</f>
        <v>E</v>
      </c>
      <c r="B19" s="11">
        <f>'Original Assessement'!B19</f>
        <v>0</v>
      </c>
      <c r="C19" s="11">
        <f>'Original Assessement'!C19</f>
        <v>0</v>
      </c>
      <c r="D19" s="11">
        <f>'Original Assessement'!D19</f>
        <v>0</v>
      </c>
      <c r="E19" s="11">
        <f>'Original Assessement'!E19</f>
        <v>0</v>
      </c>
      <c r="F19" s="11">
        <f>'Original Assessement'!F19</f>
        <v>0</v>
      </c>
      <c r="G19" s="13"/>
      <c r="H19" s="13"/>
      <c r="I19" s="12"/>
      <c r="J19" s="12"/>
      <c r="K19" s="12"/>
      <c r="L19" s="14"/>
      <c r="M19" s="14"/>
      <c r="N19" s="14"/>
      <c r="O19" s="14"/>
      <c r="P19" s="14"/>
      <c r="Q19" s="14"/>
      <c r="R19" s="14"/>
      <c r="S19" s="14"/>
    </row>
    <row r="20" spans="1:19" s="15" customFormat="1" ht="18.75">
      <c r="A20" s="11" t="str">
        <f>'Original Assessement'!A20</f>
        <v>F</v>
      </c>
      <c r="B20" s="11">
        <f>'Original Assessement'!B20</f>
        <v>0</v>
      </c>
      <c r="C20" s="11">
        <f>'Original Assessement'!C20</f>
        <v>0</v>
      </c>
      <c r="D20" s="11">
        <f>'Original Assessement'!D20</f>
        <v>0</v>
      </c>
      <c r="E20" s="11">
        <f>'Original Assessement'!E20</f>
        <v>0</v>
      </c>
      <c r="F20" s="11">
        <f>'Original Assessement'!F20</f>
        <v>0</v>
      </c>
      <c r="G20" s="13"/>
      <c r="H20" s="13"/>
      <c r="I20" s="12"/>
      <c r="J20" s="12"/>
      <c r="K20" s="12"/>
      <c r="L20" s="14"/>
      <c r="M20" s="14"/>
      <c r="N20" s="14"/>
      <c r="O20" s="14"/>
      <c r="P20" s="14"/>
      <c r="Q20" s="14"/>
      <c r="R20" s="14"/>
      <c r="S20" s="14"/>
    </row>
    <row r="21" spans="1:19" ht="18.75">
      <c r="A21" s="11" t="str">
        <f>'Original Assessement'!A21</f>
        <v>F</v>
      </c>
      <c r="B21" s="11">
        <f>'Original Assessement'!B21</f>
        <v>0</v>
      </c>
      <c r="C21" s="11">
        <f>'Original Assessement'!C21</f>
        <v>0</v>
      </c>
      <c r="D21" s="11">
        <f>'Original Assessement'!D21</f>
        <v>0</v>
      </c>
      <c r="E21" s="11">
        <f>'Original Assessement'!E21</f>
        <v>0</v>
      </c>
      <c r="F21" s="11">
        <f>'Original Assessement'!F21</f>
        <v>0</v>
      </c>
      <c r="G21" s="13"/>
      <c r="H21" s="13"/>
      <c r="I21" s="12"/>
      <c r="J21" s="12"/>
      <c r="K21" s="12"/>
      <c r="L21" s="14"/>
      <c r="M21" s="14"/>
      <c r="N21" s="14"/>
      <c r="O21" s="14"/>
      <c r="P21" s="14"/>
      <c r="Q21" s="14"/>
      <c r="R21" s="14"/>
      <c r="S21" s="14"/>
    </row>
    <row r="22" spans="1:19" ht="18.75">
      <c r="A22" s="11" t="str">
        <f>'Original Assessement'!A22</f>
        <v>G</v>
      </c>
      <c r="B22" s="11">
        <f>'Original Assessement'!B22</f>
        <v>0</v>
      </c>
      <c r="C22" s="11">
        <f>'Original Assessement'!C22</f>
        <v>0</v>
      </c>
      <c r="D22" s="11">
        <f>'Original Assessement'!D22</f>
        <v>0</v>
      </c>
      <c r="E22" s="11">
        <f>'Original Assessement'!E22</f>
        <v>0</v>
      </c>
      <c r="F22" s="11">
        <f>'Original Assessement'!F22</f>
        <v>0</v>
      </c>
      <c r="G22" s="13"/>
      <c r="H22" s="13"/>
      <c r="I22" s="12"/>
      <c r="J22" s="12"/>
      <c r="K22" s="12"/>
      <c r="L22" s="14"/>
      <c r="M22" s="14"/>
      <c r="N22" s="14"/>
      <c r="O22" s="14"/>
      <c r="P22" s="14"/>
      <c r="Q22" s="14"/>
      <c r="R22" s="14"/>
      <c r="S22" s="14"/>
    </row>
    <row r="23" spans="1:19" ht="18.75">
      <c r="A23" s="11" t="str">
        <f>'Original Assessement'!A23</f>
        <v>H</v>
      </c>
      <c r="B23" s="11">
        <f>'Original Assessement'!B23</f>
        <v>0</v>
      </c>
      <c r="C23" s="11">
        <f>'Original Assessement'!C23</f>
        <v>0</v>
      </c>
      <c r="D23" s="11">
        <f>'Original Assessement'!D23</f>
        <v>0</v>
      </c>
      <c r="E23" s="11">
        <f>'Original Assessement'!E23</f>
        <v>0</v>
      </c>
      <c r="F23" s="11">
        <f>'Original Assessement'!F23</f>
        <v>0</v>
      </c>
      <c r="G23" s="13"/>
      <c r="H23" s="13"/>
      <c r="I23" s="12"/>
      <c r="J23" s="12"/>
      <c r="K23" s="12"/>
      <c r="L23" s="14"/>
      <c r="M23" s="14"/>
      <c r="N23" s="14"/>
      <c r="O23" s="14"/>
      <c r="P23" s="14"/>
      <c r="Q23" s="14"/>
      <c r="R23" s="14"/>
      <c r="S23" s="14"/>
    </row>
    <row r="24" spans="1:19" s="15" customFormat="1" ht="18.75">
      <c r="A24" s="11" t="str">
        <f>'Original Assessement'!A24</f>
        <v>H</v>
      </c>
      <c r="B24" s="11">
        <f>'Original Assessement'!B24</f>
        <v>0</v>
      </c>
      <c r="C24" s="11">
        <f>'Original Assessement'!C24</f>
        <v>0</v>
      </c>
      <c r="D24" s="11">
        <f>'Original Assessement'!D24</f>
        <v>0</v>
      </c>
      <c r="E24" s="11">
        <f>'Original Assessement'!E24</f>
        <v>0</v>
      </c>
      <c r="F24" s="11">
        <f>'Original Assessement'!F24</f>
        <v>0</v>
      </c>
      <c r="G24" s="13"/>
      <c r="H24" s="13"/>
      <c r="I24" s="12"/>
      <c r="J24" s="12"/>
      <c r="K24" s="12"/>
      <c r="L24" s="14"/>
      <c r="M24" s="14"/>
      <c r="N24" s="14"/>
      <c r="O24" s="14"/>
      <c r="P24" s="14"/>
      <c r="Q24" s="14"/>
      <c r="R24" s="14"/>
      <c r="S24" s="14"/>
    </row>
    <row r="25" spans="1:19" s="15" customFormat="1" ht="18.75">
      <c r="A25" s="11" t="str">
        <f>'Original Assessement'!A25</f>
        <v>H</v>
      </c>
      <c r="B25" s="11">
        <f>'Original Assessement'!B25</f>
        <v>0</v>
      </c>
      <c r="C25" s="11">
        <f>'Original Assessement'!C25</f>
        <v>0</v>
      </c>
      <c r="D25" s="11">
        <f>'Original Assessement'!D25</f>
        <v>0</v>
      </c>
      <c r="E25" s="11">
        <f>'Original Assessement'!E25</f>
        <v>0</v>
      </c>
      <c r="F25" s="11">
        <f>'Original Assessement'!F25</f>
        <v>0</v>
      </c>
      <c r="G25" s="13"/>
      <c r="H25" s="13"/>
      <c r="I25" s="12"/>
      <c r="J25" s="12"/>
      <c r="K25" s="12"/>
      <c r="L25" s="14"/>
      <c r="M25" s="14"/>
      <c r="N25" s="14"/>
      <c r="O25" s="14"/>
      <c r="P25" s="14"/>
      <c r="Q25" s="14"/>
      <c r="R25" s="14"/>
      <c r="S25" s="14"/>
    </row>
    <row r="26" spans="1:19" s="15" customFormat="1" ht="18.75">
      <c r="A26" s="11" t="str">
        <f>'Original Assessement'!A26</f>
        <v>H</v>
      </c>
      <c r="B26" s="11">
        <f>'Original Assessement'!B26</f>
        <v>0</v>
      </c>
      <c r="C26" s="11">
        <f>'Original Assessement'!C26</f>
        <v>0</v>
      </c>
      <c r="D26" s="11">
        <f>'Original Assessement'!D26</f>
        <v>0</v>
      </c>
      <c r="E26" s="11">
        <f>'Original Assessement'!E26</f>
        <v>0</v>
      </c>
      <c r="F26" s="11">
        <f>'Original Assessement'!F26</f>
        <v>0</v>
      </c>
      <c r="G26" s="13"/>
      <c r="H26" s="13"/>
      <c r="I26" s="12"/>
      <c r="J26" s="12"/>
      <c r="K26" s="12"/>
      <c r="L26" s="14"/>
      <c r="M26" s="14"/>
      <c r="N26" s="14"/>
      <c r="O26" s="14"/>
      <c r="P26" s="14"/>
      <c r="Q26" s="14"/>
      <c r="R26" s="14"/>
      <c r="S26" s="14"/>
    </row>
    <row r="27" spans="1:19" ht="18.75">
      <c r="A27" s="11" t="str">
        <f>'Original Assessement'!A27</f>
        <v>I</v>
      </c>
      <c r="B27" s="11">
        <f>'Original Assessement'!B27</f>
        <v>0</v>
      </c>
      <c r="C27" s="11">
        <f>'Original Assessement'!C27</f>
        <v>0</v>
      </c>
      <c r="D27" s="11">
        <f>'Original Assessement'!D27</f>
        <v>0</v>
      </c>
      <c r="E27" s="11">
        <f>'Original Assessement'!E27</f>
        <v>0</v>
      </c>
      <c r="F27" s="11">
        <f>'Original Assessement'!F27</f>
        <v>0</v>
      </c>
      <c r="G27" s="13"/>
      <c r="H27" s="13"/>
      <c r="I27" s="12"/>
      <c r="J27" s="12"/>
      <c r="K27" s="12"/>
      <c r="L27" s="14"/>
      <c r="M27" s="14"/>
      <c r="N27" s="14"/>
      <c r="O27" s="14"/>
      <c r="P27" s="14"/>
      <c r="Q27" s="14"/>
      <c r="R27" s="14"/>
      <c r="S27" s="14"/>
    </row>
    <row r="28" spans="1:19" s="15" customFormat="1" ht="18.75">
      <c r="A28" s="11" t="str">
        <f>'Original Assessement'!A28</f>
        <v>L</v>
      </c>
      <c r="B28" s="11">
        <f>'Original Assessement'!B28</f>
        <v>0</v>
      </c>
      <c r="C28" s="11">
        <f>'Original Assessement'!C28</f>
        <v>0</v>
      </c>
      <c r="D28" s="11">
        <f>'Original Assessement'!D28</f>
        <v>0</v>
      </c>
      <c r="E28" s="11">
        <f>'Original Assessement'!E28</f>
        <v>0</v>
      </c>
      <c r="F28" s="11">
        <f>'Original Assessement'!F28</f>
        <v>0</v>
      </c>
      <c r="G28" s="13"/>
      <c r="H28" s="13"/>
      <c r="I28" s="12"/>
      <c r="J28" s="12"/>
      <c r="K28" s="12"/>
      <c r="L28" s="14"/>
      <c r="M28" s="14"/>
      <c r="N28" s="14"/>
      <c r="O28" s="14"/>
      <c r="P28" s="14"/>
      <c r="Q28" s="14"/>
      <c r="R28" s="14"/>
      <c r="S28" s="14"/>
    </row>
  </sheetData>
  <mergeCells count="3">
    <mergeCell ref="Q3:S3"/>
    <mergeCell ref="L3:P3"/>
    <mergeCell ref="I3:K3"/>
  </mergeCells>
  <phoneticPr fontId="4" type="noConversion"/>
  <pageMargins left="0.7" right="0.7" top="0.75" bottom="0.75" header="0.3" footer="0.3"/>
  <pageSetup paperSize="9" scale="53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7"/>
  <sheetViews>
    <sheetView zoomScale="125" zoomScaleNormal="125" zoomScalePageLayoutView="125" workbookViewId="0">
      <selection activeCell="A3" sqref="A3"/>
    </sheetView>
  </sheetViews>
  <sheetFormatPr defaultColWidth="11" defaultRowHeight="15.75"/>
  <cols>
    <col min="5" max="5" width="13.75" customWidth="1"/>
    <col min="6" max="6" width="10.25" customWidth="1"/>
    <col min="7" max="7" width="12.5" customWidth="1"/>
    <col min="8" max="8" width="13" customWidth="1"/>
    <col min="9" max="9" width="11" customWidth="1"/>
    <col min="10" max="10" width="15" customWidth="1"/>
    <col min="11" max="12" width="40.875" customWidth="1"/>
    <col min="13" max="13" width="10.625" customWidth="1"/>
    <col min="16" max="18" width="8.875" customWidth="1"/>
    <col min="19" max="19" width="11.625" customWidth="1"/>
    <col min="20" max="20" width="8.875" customWidth="1"/>
    <col min="21" max="21" width="9.375" customWidth="1"/>
    <col min="22" max="22" width="16.875" customWidth="1"/>
  </cols>
  <sheetData>
    <row r="1" spans="1:22" ht="34.5" thickBot="1">
      <c r="A1" s="8" t="s">
        <v>53</v>
      </c>
      <c r="B1" s="8"/>
      <c r="C1" s="8"/>
      <c r="D1" s="8"/>
      <c r="E1" s="8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2" ht="16.5" thickBot="1">
      <c r="A2" s="1" t="s">
        <v>66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3" t="s">
        <v>32</v>
      </c>
      <c r="N2" s="43"/>
      <c r="O2" s="43"/>
      <c r="P2" s="43" t="s">
        <v>36</v>
      </c>
      <c r="Q2" s="43"/>
      <c r="R2" s="43"/>
      <c r="S2" s="43"/>
      <c r="T2" s="43"/>
      <c r="U2" s="43"/>
      <c r="V2" s="43"/>
    </row>
    <row r="3" spans="1:22" ht="88.5" customHeight="1" thickBot="1">
      <c r="A3" s="39" t="str">
        <f>'After Mitigationl Assessement'!A4</f>
        <v>System ID</v>
      </c>
      <c r="B3" s="39" t="str">
        <f>'After Mitigationl Assessement'!B4</f>
        <v>Threat/Vulnerability Scenario</v>
      </c>
      <c r="C3" s="39" t="str">
        <f>'After Mitigationl Assessement'!C4</f>
        <v>Affected hw/sw Component (Tangible Assets)</v>
      </c>
      <c r="D3" s="39" t="str">
        <f>'After Mitigationl Assessement'!D4</f>
        <v>Possible Impact (Primary Assets)</v>
      </c>
      <c r="E3" s="31" t="s">
        <v>48</v>
      </c>
      <c r="F3" s="31" t="s">
        <v>49</v>
      </c>
      <c r="G3" s="31" t="s">
        <v>50</v>
      </c>
      <c r="H3" s="31" t="s">
        <v>51</v>
      </c>
      <c r="I3" s="40" t="s">
        <v>62</v>
      </c>
      <c r="J3" s="40" t="s">
        <v>59</v>
      </c>
      <c r="K3" s="31" t="s">
        <v>43</v>
      </c>
      <c r="L3" s="31" t="s">
        <v>38</v>
      </c>
      <c r="M3" s="31" t="s">
        <v>60</v>
      </c>
      <c r="N3" s="31" t="s">
        <v>65</v>
      </c>
      <c r="O3" s="31" t="s">
        <v>63</v>
      </c>
      <c r="P3" s="31" t="s">
        <v>40</v>
      </c>
      <c r="Q3" s="31" t="s">
        <v>57</v>
      </c>
      <c r="R3" s="31" t="s">
        <v>61</v>
      </c>
      <c r="S3" s="31" t="s">
        <v>58</v>
      </c>
      <c r="T3" s="2" t="s">
        <v>42</v>
      </c>
      <c r="U3" s="40" t="s">
        <v>41</v>
      </c>
      <c r="V3" s="2" t="s">
        <v>64</v>
      </c>
    </row>
    <row r="4" spans="1:22" ht="26.25" thickBot="1">
      <c r="A4" s="7" t="s">
        <v>4</v>
      </c>
      <c r="B4" s="4">
        <f>'Original Assessement'!B5</f>
        <v>0</v>
      </c>
      <c r="C4" s="4"/>
      <c r="D4" s="4"/>
      <c r="E4" s="23">
        <v>100000</v>
      </c>
      <c r="F4" s="20">
        <v>1</v>
      </c>
      <c r="G4" s="21">
        <v>1</v>
      </c>
      <c r="H4" s="21">
        <v>0.1</v>
      </c>
      <c r="I4" s="21">
        <f>F4*G4*H4</f>
        <v>0.1</v>
      </c>
      <c r="J4" s="24">
        <f>E4*I4</f>
        <v>10000</v>
      </c>
      <c r="K4" s="22" t="s">
        <v>39</v>
      </c>
      <c r="L4" s="22"/>
      <c r="M4" s="23">
        <v>20000</v>
      </c>
      <c r="N4" s="26"/>
      <c r="O4" s="41">
        <v>6</v>
      </c>
      <c r="P4" s="23">
        <v>50000</v>
      </c>
      <c r="Q4" s="23"/>
      <c r="R4" s="23"/>
      <c r="S4" s="23"/>
      <c r="T4" s="28">
        <f>(Q4*R4*S4)/12*(12-O4)+I4/12*4</f>
        <v>3.3333333333333333E-2</v>
      </c>
      <c r="U4" s="29">
        <f>P4*T4</f>
        <v>1666.6666666666667</v>
      </c>
      <c r="V4" s="30">
        <f>(J4-U4)*3-M4+N4*3</f>
        <v>5000</v>
      </c>
    </row>
    <row r="5" spans="1:22" ht="19.5" thickBot="1">
      <c r="A5" s="7" t="s">
        <v>7</v>
      </c>
      <c r="B5" s="4"/>
      <c r="C5" s="4"/>
      <c r="D5" s="4"/>
      <c r="E5" s="23">
        <v>0</v>
      </c>
      <c r="F5" s="20"/>
      <c r="G5" s="25"/>
      <c r="H5" s="25"/>
      <c r="I5" s="25"/>
      <c r="J5" s="24">
        <f t="shared" ref="J5:J12" si="0">E5*F5*G5*H5</f>
        <v>0</v>
      </c>
      <c r="K5" s="22"/>
      <c r="L5" s="22"/>
      <c r="M5" s="23"/>
      <c r="N5" s="26">
        <f t="shared" ref="N5:N12" si="1">M5/3</f>
        <v>0</v>
      </c>
      <c r="O5" s="27"/>
      <c r="P5" s="23"/>
      <c r="Q5" s="23"/>
      <c r="R5" s="23"/>
      <c r="S5" s="23"/>
      <c r="T5" s="28"/>
      <c r="U5" s="29">
        <f t="shared" ref="U5:U12" si="2">J5*O5+P5*T5*(1-O5)</f>
        <v>0</v>
      </c>
      <c r="V5" s="30">
        <f t="shared" ref="V5:V12" si="3">J5-U5-N5</f>
        <v>0</v>
      </c>
    </row>
    <row r="6" spans="1:22" ht="19.5" thickBot="1">
      <c r="A6" s="7" t="s">
        <v>8</v>
      </c>
      <c r="B6" s="4"/>
      <c r="C6" s="4"/>
      <c r="D6" s="4"/>
      <c r="E6" s="23">
        <v>0</v>
      </c>
      <c r="F6" s="20"/>
      <c r="G6" s="25"/>
      <c r="H6" s="25"/>
      <c r="I6" s="25"/>
      <c r="J6" s="24">
        <f t="shared" si="0"/>
        <v>0</v>
      </c>
      <c r="K6" s="22"/>
      <c r="L6" s="22"/>
      <c r="M6" s="23"/>
      <c r="N6" s="26">
        <f t="shared" si="1"/>
        <v>0</v>
      </c>
      <c r="O6" s="27"/>
      <c r="P6" s="23"/>
      <c r="Q6" s="23"/>
      <c r="R6" s="23"/>
      <c r="S6" s="23"/>
      <c r="T6" s="28"/>
      <c r="U6" s="29">
        <f t="shared" si="2"/>
        <v>0</v>
      </c>
      <c r="V6" s="30">
        <f t="shared" si="3"/>
        <v>0</v>
      </c>
    </row>
    <row r="7" spans="1:22" ht="19.5" thickBot="1">
      <c r="A7" s="5" t="s">
        <v>11</v>
      </c>
      <c r="B7" s="14"/>
      <c r="C7" s="14"/>
      <c r="D7" s="14"/>
      <c r="E7" s="23">
        <v>0</v>
      </c>
      <c r="F7" s="20"/>
      <c r="G7" s="25"/>
      <c r="H7" s="25"/>
      <c r="I7" s="25"/>
      <c r="J7" s="24">
        <f t="shared" si="0"/>
        <v>0</v>
      </c>
      <c r="K7" s="22"/>
      <c r="L7" s="22"/>
      <c r="M7" s="23"/>
      <c r="N7" s="26">
        <f t="shared" si="1"/>
        <v>0</v>
      </c>
      <c r="O7" s="27"/>
      <c r="P7" s="23"/>
      <c r="Q7" s="23"/>
      <c r="R7" s="23"/>
      <c r="S7" s="23"/>
      <c r="T7" s="28"/>
      <c r="U7" s="29">
        <f t="shared" si="2"/>
        <v>0</v>
      </c>
      <c r="V7" s="30">
        <f t="shared" si="3"/>
        <v>0</v>
      </c>
    </row>
    <row r="8" spans="1:22" ht="19.5" thickBot="1">
      <c r="A8" s="16" t="s">
        <v>12</v>
      </c>
      <c r="B8" s="4"/>
      <c r="C8" s="4"/>
      <c r="D8" s="4"/>
      <c r="E8" s="23">
        <v>0</v>
      </c>
      <c r="F8" s="20"/>
      <c r="G8" s="25"/>
      <c r="H8" s="25"/>
      <c r="I8" s="25"/>
      <c r="J8" s="24">
        <f t="shared" si="0"/>
        <v>0</v>
      </c>
      <c r="K8" s="22"/>
      <c r="L8" s="22"/>
      <c r="M8" s="23"/>
      <c r="N8" s="26">
        <f t="shared" si="1"/>
        <v>0</v>
      </c>
      <c r="O8" s="27"/>
      <c r="P8" s="23"/>
      <c r="Q8" s="23"/>
      <c r="R8" s="23"/>
      <c r="S8" s="23"/>
      <c r="T8" s="28"/>
      <c r="U8" s="29">
        <f t="shared" si="2"/>
        <v>0</v>
      </c>
      <c r="V8" s="30">
        <f t="shared" si="3"/>
        <v>0</v>
      </c>
    </row>
    <row r="9" spans="1:22" ht="19.5" thickBot="1">
      <c r="A9" s="11" t="s">
        <v>29</v>
      </c>
      <c r="B9" s="14"/>
      <c r="C9" s="14"/>
      <c r="D9" s="14"/>
      <c r="E9" s="23">
        <v>0</v>
      </c>
      <c r="F9" s="20"/>
      <c r="G9" s="25"/>
      <c r="H9" s="25"/>
      <c r="I9" s="25"/>
      <c r="J9" s="24">
        <f t="shared" si="0"/>
        <v>0</v>
      </c>
      <c r="K9" s="22"/>
      <c r="L9" s="22"/>
      <c r="M9" s="23"/>
      <c r="N9" s="26">
        <f t="shared" si="1"/>
        <v>0</v>
      </c>
      <c r="O9" s="27"/>
      <c r="P9" s="23"/>
      <c r="Q9" s="23"/>
      <c r="R9" s="23"/>
      <c r="S9" s="23"/>
      <c r="T9" s="28"/>
      <c r="U9" s="29">
        <f t="shared" si="2"/>
        <v>0</v>
      </c>
      <c r="V9" s="30">
        <f t="shared" si="3"/>
        <v>0</v>
      </c>
    </row>
    <row r="10" spans="1:22" ht="19.5" thickBot="1">
      <c r="A10" s="16" t="s">
        <v>30</v>
      </c>
      <c r="B10" s="4"/>
      <c r="C10" s="4"/>
      <c r="D10" s="4"/>
      <c r="E10" s="23">
        <v>0</v>
      </c>
      <c r="F10" s="20"/>
      <c r="G10" s="25"/>
      <c r="H10" s="25"/>
      <c r="I10" s="25"/>
      <c r="J10" s="24">
        <f t="shared" si="0"/>
        <v>0</v>
      </c>
      <c r="K10" s="22"/>
      <c r="L10" s="22"/>
      <c r="M10" s="23"/>
      <c r="N10" s="26">
        <f t="shared" si="1"/>
        <v>0</v>
      </c>
      <c r="O10" s="27"/>
      <c r="P10" s="23"/>
      <c r="Q10" s="23"/>
      <c r="R10" s="23"/>
      <c r="S10" s="23"/>
      <c r="T10" s="28"/>
      <c r="U10" s="29">
        <f t="shared" si="2"/>
        <v>0</v>
      </c>
      <c r="V10" s="30">
        <f t="shared" si="3"/>
        <v>0</v>
      </c>
    </row>
    <row r="11" spans="1:22" ht="19.5" thickBot="1">
      <c r="A11" s="11" t="s">
        <v>6</v>
      </c>
      <c r="B11" s="14"/>
      <c r="C11" s="14"/>
      <c r="D11" s="14"/>
      <c r="E11" s="23">
        <v>0</v>
      </c>
      <c r="F11" s="20"/>
      <c r="G11" s="25"/>
      <c r="H11" s="25"/>
      <c r="I11" s="25"/>
      <c r="J11" s="24">
        <f t="shared" si="0"/>
        <v>0</v>
      </c>
      <c r="K11" s="22"/>
      <c r="L11" s="22"/>
      <c r="M11" s="23"/>
      <c r="N11" s="26">
        <f t="shared" si="1"/>
        <v>0</v>
      </c>
      <c r="O11" s="27"/>
      <c r="P11" s="23"/>
      <c r="Q11" s="23"/>
      <c r="R11" s="23"/>
      <c r="S11" s="23"/>
      <c r="T11" s="28"/>
      <c r="U11" s="29">
        <f t="shared" si="2"/>
        <v>0</v>
      </c>
      <c r="V11" s="30">
        <f t="shared" si="3"/>
        <v>0</v>
      </c>
    </row>
    <row r="12" spans="1:22" ht="26.25" thickBot="1">
      <c r="A12" s="16" t="s">
        <v>3</v>
      </c>
      <c r="B12" s="4"/>
      <c r="C12" s="4"/>
      <c r="D12" s="4"/>
      <c r="E12" s="23">
        <v>0</v>
      </c>
      <c r="F12" s="20"/>
      <c r="G12" s="25"/>
      <c r="H12" s="25"/>
      <c r="I12" s="25"/>
      <c r="J12" s="24">
        <f t="shared" si="0"/>
        <v>0</v>
      </c>
      <c r="K12" s="22" t="s">
        <v>37</v>
      </c>
      <c r="L12" s="22"/>
      <c r="M12" s="23"/>
      <c r="N12" s="26">
        <f t="shared" si="1"/>
        <v>0</v>
      </c>
      <c r="O12" s="27"/>
      <c r="P12" s="23"/>
      <c r="Q12" s="23"/>
      <c r="R12" s="23"/>
      <c r="S12" s="23"/>
      <c r="T12" s="28"/>
      <c r="U12" s="29">
        <f t="shared" si="2"/>
        <v>0</v>
      </c>
      <c r="V12" s="30">
        <f t="shared" si="3"/>
        <v>0</v>
      </c>
    </row>
    <row r="13" spans="1:22" ht="19.5" thickBot="1">
      <c r="A13" s="7" t="s">
        <v>4</v>
      </c>
      <c r="B13" s="4"/>
      <c r="C13" s="4"/>
      <c r="D13" s="4"/>
      <c r="E13" s="23">
        <v>0</v>
      </c>
      <c r="F13" s="20"/>
      <c r="G13" s="21"/>
      <c r="H13" s="21"/>
      <c r="I13" s="21"/>
      <c r="J13" s="24">
        <f>E13*F13*G13*H13</f>
        <v>0</v>
      </c>
      <c r="K13" s="22"/>
      <c r="L13" s="22"/>
      <c r="M13" s="23"/>
      <c r="N13" s="26">
        <f>M13/3</f>
        <v>0</v>
      </c>
      <c r="O13" s="27"/>
      <c r="P13" s="23"/>
      <c r="Q13" s="23"/>
      <c r="R13" s="23"/>
      <c r="S13" s="23"/>
      <c r="T13" s="28"/>
      <c r="U13" s="29">
        <f>J13*O13+P13*T13*(1-O13)</f>
        <v>0</v>
      </c>
      <c r="V13" s="30">
        <f>J13-U13-N13</f>
        <v>0</v>
      </c>
    </row>
    <row r="14" spans="1:22" ht="19.5" thickBot="1">
      <c r="A14" s="7" t="s">
        <v>7</v>
      </c>
      <c r="B14" s="4"/>
      <c r="C14" s="4"/>
      <c r="D14" s="4"/>
      <c r="E14" s="23">
        <v>0</v>
      </c>
      <c r="F14" s="20"/>
      <c r="G14" s="25"/>
      <c r="H14" s="25"/>
      <c r="I14" s="25"/>
      <c r="J14" s="24">
        <f t="shared" ref="J14:J21" si="4">E14*F14*G14*H14</f>
        <v>0</v>
      </c>
      <c r="K14" s="22"/>
      <c r="L14" s="22"/>
      <c r="M14" s="23"/>
      <c r="N14" s="26">
        <f t="shared" ref="N14:N27" si="5">M14/3</f>
        <v>0</v>
      </c>
      <c r="O14" s="27"/>
      <c r="P14" s="23"/>
      <c r="Q14" s="23"/>
      <c r="R14" s="23"/>
      <c r="S14" s="23"/>
      <c r="T14" s="28"/>
      <c r="U14" s="29">
        <f t="shared" ref="U14:U21" si="6">J14*O14+P14*T14*(1-O14)</f>
        <v>0</v>
      </c>
      <c r="V14" s="30">
        <f t="shared" ref="V14:V21" si="7">J14-U14-N14</f>
        <v>0</v>
      </c>
    </row>
    <row r="15" spans="1:22" ht="19.5" thickBot="1">
      <c r="A15" s="7" t="s">
        <v>8</v>
      </c>
      <c r="B15" s="4"/>
      <c r="C15" s="4"/>
      <c r="D15" s="4"/>
      <c r="E15" s="23">
        <v>0</v>
      </c>
      <c r="F15" s="20"/>
      <c r="G15" s="25"/>
      <c r="H15" s="25"/>
      <c r="I15" s="25"/>
      <c r="J15" s="24">
        <f t="shared" si="4"/>
        <v>0</v>
      </c>
      <c r="K15" s="22"/>
      <c r="L15" s="22"/>
      <c r="M15" s="23"/>
      <c r="N15" s="26">
        <f t="shared" si="5"/>
        <v>0</v>
      </c>
      <c r="O15" s="27"/>
      <c r="P15" s="23"/>
      <c r="Q15" s="23"/>
      <c r="R15" s="23"/>
      <c r="S15" s="23"/>
      <c r="T15" s="28"/>
      <c r="U15" s="29">
        <f t="shared" si="6"/>
        <v>0</v>
      </c>
      <c r="V15" s="30">
        <f t="shared" si="7"/>
        <v>0</v>
      </c>
    </row>
    <row r="16" spans="1:22" ht="19.5" thickBot="1">
      <c r="A16" s="5" t="s">
        <v>11</v>
      </c>
      <c r="B16" s="14"/>
      <c r="C16" s="14"/>
      <c r="D16" s="14"/>
      <c r="E16" s="23">
        <v>0</v>
      </c>
      <c r="F16" s="20"/>
      <c r="G16" s="25"/>
      <c r="H16" s="25"/>
      <c r="I16" s="25"/>
      <c r="J16" s="24">
        <f t="shared" si="4"/>
        <v>0</v>
      </c>
      <c r="K16" s="22"/>
      <c r="L16" s="22"/>
      <c r="M16" s="23"/>
      <c r="N16" s="26">
        <f t="shared" si="5"/>
        <v>0</v>
      </c>
      <c r="O16" s="27"/>
      <c r="P16" s="23"/>
      <c r="Q16" s="23"/>
      <c r="R16" s="23"/>
      <c r="S16" s="23"/>
      <c r="T16" s="28"/>
      <c r="U16" s="29">
        <f t="shared" si="6"/>
        <v>0</v>
      </c>
      <c r="V16" s="30">
        <f t="shared" si="7"/>
        <v>0</v>
      </c>
    </row>
    <row r="17" spans="1:22" ht="19.5" thickBot="1">
      <c r="A17" s="16" t="s">
        <v>12</v>
      </c>
      <c r="B17" s="4"/>
      <c r="C17" s="4"/>
      <c r="D17" s="4"/>
      <c r="E17" s="23">
        <v>0</v>
      </c>
      <c r="F17" s="20"/>
      <c r="G17" s="25"/>
      <c r="H17" s="25"/>
      <c r="I17" s="25"/>
      <c r="J17" s="24">
        <f t="shared" si="4"/>
        <v>0</v>
      </c>
      <c r="K17" s="22"/>
      <c r="L17" s="22"/>
      <c r="M17" s="23"/>
      <c r="N17" s="26">
        <f t="shared" si="5"/>
        <v>0</v>
      </c>
      <c r="O17" s="27"/>
      <c r="P17" s="23"/>
      <c r="Q17" s="23"/>
      <c r="R17" s="23"/>
      <c r="S17" s="23"/>
      <c r="T17" s="28"/>
      <c r="U17" s="29">
        <f t="shared" si="6"/>
        <v>0</v>
      </c>
      <c r="V17" s="30">
        <f t="shared" si="7"/>
        <v>0</v>
      </c>
    </row>
    <row r="18" spans="1:22" ht="19.5" thickBot="1">
      <c r="A18" s="11" t="s">
        <v>29</v>
      </c>
      <c r="B18" s="14"/>
      <c r="C18" s="14"/>
      <c r="D18" s="14"/>
      <c r="E18" s="23">
        <v>0</v>
      </c>
      <c r="F18" s="20"/>
      <c r="G18" s="25"/>
      <c r="H18" s="25"/>
      <c r="I18" s="25"/>
      <c r="J18" s="24">
        <f t="shared" si="4"/>
        <v>0</v>
      </c>
      <c r="K18" s="22"/>
      <c r="L18" s="22"/>
      <c r="M18" s="23"/>
      <c r="N18" s="26">
        <f t="shared" si="5"/>
        <v>0</v>
      </c>
      <c r="O18" s="27"/>
      <c r="P18" s="23"/>
      <c r="Q18" s="23"/>
      <c r="R18" s="23"/>
      <c r="S18" s="23"/>
      <c r="T18" s="28"/>
      <c r="U18" s="29">
        <f t="shared" si="6"/>
        <v>0</v>
      </c>
      <c r="V18" s="30">
        <f t="shared" si="7"/>
        <v>0</v>
      </c>
    </row>
    <row r="19" spans="1:22" ht="19.5" thickBot="1">
      <c r="A19" s="16" t="s">
        <v>30</v>
      </c>
      <c r="B19" s="4"/>
      <c r="C19" s="4"/>
      <c r="D19" s="4"/>
      <c r="E19" s="23">
        <v>0</v>
      </c>
      <c r="F19" s="20"/>
      <c r="G19" s="25"/>
      <c r="H19" s="25"/>
      <c r="I19" s="25"/>
      <c r="J19" s="24">
        <f t="shared" si="4"/>
        <v>0</v>
      </c>
      <c r="K19" s="22"/>
      <c r="L19" s="22"/>
      <c r="M19" s="23"/>
      <c r="N19" s="26">
        <f t="shared" si="5"/>
        <v>0</v>
      </c>
      <c r="O19" s="27"/>
      <c r="P19" s="23"/>
      <c r="Q19" s="23"/>
      <c r="R19" s="23"/>
      <c r="S19" s="23"/>
      <c r="T19" s="28"/>
      <c r="U19" s="29">
        <f t="shared" si="6"/>
        <v>0</v>
      </c>
      <c r="V19" s="30">
        <f t="shared" si="7"/>
        <v>0</v>
      </c>
    </row>
    <row r="20" spans="1:22" ht="19.5" thickBot="1">
      <c r="A20" s="11" t="s">
        <v>6</v>
      </c>
      <c r="B20" s="14"/>
      <c r="C20" s="14"/>
      <c r="D20" s="14"/>
      <c r="E20" s="23">
        <v>0</v>
      </c>
      <c r="F20" s="20"/>
      <c r="G20" s="25"/>
      <c r="H20" s="25"/>
      <c r="I20" s="25"/>
      <c r="J20" s="24">
        <f t="shared" si="4"/>
        <v>0</v>
      </c>
      <c r="K20" s="22"/>
      <c r="L20" s="22"/>
      <c r="M20" s="23"/>
      <c r="N20" s="26">
        <f t="shared" si="5"/>
        <v>0</v>
      </c>
      <c r="O20" s="27"/>
      <c r="P20" s="23"/>
      <c r="Q20" s="23"/>
      <c r="R20" s="23"/>
      <c r="S20" s="23"/>
      <c r="T20" s="28"/>
      <c r="U20" s="29">
        <f t="shared" si="6"/>
        <v>0</v>
      </c>
      <c r="V20" s="30">
        <f t="shared" si="7"/>
        <v>0</v>
      </c>
    </row>
    <row r="21" spans="1:22" ht="19.5" thickBot="1">
      <c r="A21" s="16" t="s">
        <v>3</v>
      </c>
      <c r="B21" s="4"/>
      <c r="C21" s="4"/>
      <c r="D21" s="4"/>
      <c r="E21" s="23">
        <v>0</v>
      </c>
      <c r="F21" s="20"/>
      <c r="G21" s="25"/>
      <c r="H21" s="25"/>
      <c r="I21" s="25"/>
      <c r="J21" s="24">
        <f t="shared" si="4"/>
        <v>0</v>
      </c>
      <c r="K21" s="22"/>
      <c r="L21" s="22"/>
      <c r="M21" s="23"/>
      <c r="N21" s="26">
        <f t="shared" si="5"/>
        <v>0</v>
      </c>
      <c r="O21" s="27"/>
      <c r="P21" s="23"/>
      <c r="Q21" s="23"/>
      <c r="R21" s="23"/>
      <c r="S21" s="23"/>
      <c r="T21" s="28"/>
      <c r="U21" s="29">
        <f t="shared" si="6"/>
        <v>0</v>
      </c>
      <c r="V21" s="30">
        <f t="shared" si="7"/>
        <v>0</v>
      </c>
    </row>
    <row r="22" spans="1:22" ht="19.5" thickBot="1">
      <c r="A22" s="7" t="s">
        <v>33</v>
      </c>
      <c r="B22" s="4"/>
      <c r="C22" s="4"/>
      <c r="D22" s="4"/>
      <c r="E22" s="3"/>
      <c r="F22" s="3"/>
      <c r="G22" s="9"/>
      <c r="H22" s="9"/>
      <c r="I22" s="9"/>
      <c r="J22" s="24">
        <f t="shared" ref="J22:J27" si="8">E22*F22*G22*H22</f>
        <v>0</v>
      </c>
      <c r="K22" s="22"/>
      <c r="L22" s="22"/>
      <c r="M22" s="23"/>
      <c r="N22" s="26">
        <f t="shared" si="5"/>
        <v>0</v>
      </c>
      <c r="O22" s="27"/>
      <c r="P22" s="23"/>
      <c r="Q22" s="23"/>
      <c r="R22" s="23"/>
      <c r="S22" s="23"/>
      <c r="T22" s="28"/>
      <c r="U22" s="29">
        <f t="shared" ref="U22:U27" si="9">J22*O22+P22*T22*(1-O22)</f>
        <v>0</v>
      </c>
      <c r="V22" s="30">
        <f t="shared" ref="V22:V27" si="10">J22-U22-N22</f>
        <v>0</v>
      </c>
    </row>
    <row r="23" spans="1:22" ht="19.5" thickBot="1">
      <c r="A23" s="7" t="s">
        <v>34</v>
      </c>
      <c r="B23" s="4"/>
      <c r="C23" s="4"/>
      <c r="D23" s="4"/>
      <c r="E23" s="3"/>
      <c r="F23" s="3"/>
      <c r="G23" s="9"/>
      <c r="H23" s="9"/>
      <c r="I23" s="9"/>
      <c r="J23" s="24">
        <f t="shared" si="8"/>
        <v>0</v>
      </c>
      <c r="K23" s="22"/>
      <c r="L23" s="22"/>
      <c r="M23" s="23"/>
      <c r="N23" s="26">
        <f t="shared" si="5"/>
        <v>0</v>
      </c>
      <c r="O23" s="27"/>
      <c r="P23" s="23"/>
      <c r="Q23" s="23"/>
      <c r="R23" s="23"/>
      <c r="S23" s="23"/>
      <c r="T23" s="28"/>
      <c r="U23" s="29">
        <f t="shared" si="9"/>
        <v>0</v>
      </c>
      <c r="V23" s="30">
        <f t="shared" si="10"/>
        <v>0</v>
      </c>
    </row>
    <row r="24" spans="1:22" ht="19.5" thickBot="1">
      <c r="A24" s="7" t="s">
        <v>5</v>
      </c>
      <c r="B24" s="4"/>
      <c r="C24" s="4"/>
      <c r="D24" s="4"/>
      <c r="E24" s="3"/>
      <c r="F24" s="3"/>
      <c r="G24" s="9"/>
      <c r="H24" s="9"/>
      <c r="I24" s="9"/>
      <c r="J24" s="24">
        <f t="shared" si="8"/>
        <v>0</v>
      </c>
      <c r="K24" s="22"/>
      <c r="L24" s="22"/>
      <c r="M24" s="23"/>
      <c r="N24" s="26">
        <f t="shared" si="5"/>
        <v>0</v>
      </c>
      <c r="O24" s="27"/>
      <c r="P24" s="23"/>
      <c r="Q24" s="23"/>
      <c r="R24" s="23"/>
      <c r="S24" s="23"/>
      <c r="T24" s="28"/>
      <c r="U24" s="29">
        <f t="shared" si="9"/>
        <v>0</v>
      </c>
      <c r="V24" s="30">
        <f t="shared" si="10"/>
        <v>0</v>
      </c>
    </row>
    <row r="25" spans="1:22" ht="19.5" thickBot="1">
      <c r="A25" s="5" t="s">
        <v>9</v>
      </c>
      <c r="B25" s="6"/>
      <c r="C25" s="6"/>
      <c r="D25" s="6"/>
      <c r="E25" s="5"/>
      <c r="F25" s="5"/>
      <c r="G25" s="10"/>
      <c r="H25" s="10"/>
      <c r="I25" s="13"/>
      <c r="J25" s="24">
        <f t="shared" si="8"/>
        <v>0</v>
      </c>
      <c r="K25" s="22"/>
      <c r="L25" s="22"/>
      <c r="M25" s="23"/>
      <c r="N25" s="26">
        <f t="shared" si="5"/>
        <v>0</v>
      </c>
      <c r="O25" s="27"/>
      <c r="P25" s="23"/>
      <c r="Q25" s="23"/>
      <c r="R25" s="23"/>
      <c r="S25" s="23"/>
      <c r="T25" s="28"/>
      <c r="U25" s="29">
        <f t="shared" si="9"/>
        <v>0</v>
      </c>
      <c r="V25" s="30">
        <f t="shared" si="10"/>
        <v>0</v>
      </c>
    </row>
    <row r="26" spans="1:22" ht="19.5" thickBot="1">
      <c r="A26" s="16" t="s">
        <v>1</v>
      </c>
      <c r="B26" s="33"/>
      <c r="C26" s="33"/>
      <c r="D26" s="33"/>
      <c r="E26" s="17"/>
      <c r="F26" s="17"/>
      <c r="G26" s="18"/>
      <c r="H26" s="18"/>
      <c r="I26" s="9"/>
      <c r="J26" s="24">
        <f t="shared" si="8"/>
        <v>0</v>
      </c>
      <c r="K26" s="22"/>
      <c r="L26" s="22"/>
      <c r="M26" s="23"/>
      <c r="N26" s="26">
        <f t="shared" si="5"/>
        <v>0</v>
      </c>
      <c r="O26" s="27"/>
      <c r="P26" s="23"/>
      <c r="Q26" s="23"/>
      <c r="R26" s="23"/>
      <c r="S26" s="23"/>
      <c r="T26" s="28"/>
      <c r="U26" s="29">
        <f t="shared" si="9"/>
        <v>0</v>
      </c>
      <c r="V26" s="30">
        <f t="shared" si="10"/>
        <v>0</v>
      </c>
    </row>
    <row r="27" spans="1:22" ht="19.5" thickBot="1">
      <c r="A27" s="16" t="s">
        <v>35</v>
      </c>
      <c r="B27" s="34"/>
      <c r="C27" s="34"/>
      <c r="D27" s="34"/>
      <c r="E27" s="16"/>
      <c r="F27" s="16"/>
      <c r="G27" s="19"/>
      <c r="H27" s="19"/>
      <c r="I27" s="9"/>
      <c r="J27" s="24">
        <f t="shared" si="8"/>
        <v>0</v>
      </c>
      <c r="K27" s="22"/>
      <c r="L27" s="22"/>
      <c r="M27" s="23"/>
      <c r="N27" s="26">
        <f t="shared" si="5"/>
        <v>0</v>
      </c>
      <c r="O27" s="27"/>
      <c r="P27" s="23"/>
      <c r="Q27" s="23"/>
      <c r="R27" s="23"/>
      <c r="S27" s="23"/>
      <c r="T27" s="28"/>
      <c r="U27" s="29">
        <f t="shared" si="9"/>
        <v>0</v>
      </c>
      <c r="V27" s="30">
        <f t="shared" si="10"/>
        <v>0</v>
      </c>
    </row>
  </sheetData>
  <mergeCells count="2">
    <mergeCell ref="M2:O2"/>
    <mergeCell ref="P2:V2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Assessement</vt:lpstr>
      <vt:lpstr>After Mitigationl Assessement</vt:lpstr>
      <vt:lpstr>Final Expected Risk</vt:lpstr>
    </vt:vector>
  </TitlesOfParts>
  <Company>University of Trento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Allodi</dc:creator>
  <cp:lastModifiedBy>welcome</cp:lastModifiedBy>
  <cp:lastPrinted>2016-11-16T09:27:44Z</cp:lastPrinted>
  <dcterms:created xsi:type="dcterms:W3CDTF">2016-11-16T09:08:54Z</dcterms:created>
  <dcterms:modified xsi:type="dcterms:W3CDTF">2020-06-19T15:58:34Z</dcterms:modified>
</cp:coreProperties>
</file>