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31b4e14aab4a80a/Desktop/"/>
    </mc:Choice>
  </mc:AlternateContent>
  <xr:revisionPtr revIDLastSave="81" documentId="14_{C71C3393-57B0-4F66-8412-352CE4CEC2DA}" xr6:coauthVersionLast="47" xr6:coauthVersionMax="47" xr10:uidLastSave="{AE334351-7072-466C-BEDA-1CC734318CE2}"/>
  <bookViews>
    <workbookView xWindow="-108" yWindow="-108" windowWidth="23256" windowHeight="12456" firstSheet="2" activeTab="6" xr2:uid="{93F69C74-ED96-418D-8BC9-C75B2759DF1F}"/>
  </bookViews>
  <sheets>
    <sheet name="Data" sheetId="2" r:id="rId1"/>
    <sheet name="vlookup" sheetId="14" r:id="rId2"/>
    <sheet name="hlookup" sheetId="10" r:id="rId3"/>
    <sheet name="lookup" sheetId="11" r:id="rId4"/>
    <sheet name="index match" sheetId="12" r:id="rId5"/>
    <sheet name="questions" sheetId="7" r:id="rId6"/>
    <sheet name="dashbord" sheetId="13" r:id="rId7"/>
  </sheets>
  <definedNames>
    <definedName name="_xlnm._FilterDatabase" localSheetId="0" hidden="1">Data!$A$1:$W$1558</definedName>
  </definedNames>
  <calcPr calcId="191028" calcCompleted="0"/>
  <pivotCaches>
    <pivotCache cacheId="717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2" l="1"/>
  <c r="E16" i="12"/>
  <c r="E15" i="12"/>
  <c r="C24" i="12"/>
  <c r="C23" i="12"/>
  <c r="C22" i="12"/>
  <c r="C21" i="12"/>
  <c r="C20" i="12"/>
  <c r="H42" i="12"/>
  <c r="G3" i="7"/>
  <c r="C19" i="14"/>
  <c r="C18" i="14"/>
  <c r="C17" i="14"/>
  <c r="C16" i="14"/>
  <c r="C15" i="14"/>
  <c r="E9" i="14"/>
  <c r="E8" i="14"/>
  <c r="E7" i="14"/>
  <c r="E6" i="14"/>
  <c r="E5" i="14"/>
  <c r="E29" i="10"/>
  <c r="G16" i="12"/>
  <c r="G15" i="12"/>
  <c r="G14" i="12"/>
  <c r="F15" i="12"/>
  <c r="H35" i="7"/>
  <c r="H27" i="7"/>
  <c r="H25" i="7"/>
  <c r="H23" i="7"/>
  <c r="G5" i="7"/>
  <c r="G17" i="7"/>
  <c r="G15" i="7"/>
  <c r="G9" i="7"/>
  <c r="G7" i="7"/>
  <c r="F14" i="12"/>
  <c r="E14" i="12"/>
  <c r="G38" i="12"/>
  <c r="G37" i="12"/>
  <c r="G36" i="12"/>
  <c r="G34" i="12"/>
  <c r="G13" i="12"/>
  <c r="K13" i="12"/>
  <c r="F13" i="12"/>
  <c r="E13" i="12"/>
  <c r="H8" i="12"/>
  <c r="H7" i="12"/>
  <c r="H6" i="12"/>
  <c r="H5" i="12"/>
  <c r="B6" i="12"/>
  <c r="B5" i="12"/>
  <c r="D9" i="11"/>
  <c r="D10" i="11"/>
  <c r="D11" i="11"/>
  <c r="D12" i="11"/>
  <c r="D13" i="11"/>
  <c r="D14" i="11"/>
  <c r="D8" i="11"/>
  <c r="B5" i="11"/>
  <c r="B63" i="10" a="1"/>
  <c r="B63" i="10" s="1"/>
  <c r="B48" i="10" a="1"/>
  <c r="B48" i="10" s="1"/>
  <c r="D60" i="10"/>
  <c r="C46" i="10"/>
  <c r="D55" i="10"/>
  <c r="E55" i="10"/>
  <c r="F55" i="10"/>
  <c r="C60" i="10"/>
  <c r="E60" i="10"/>
  <c r="B46" i="10"/>
  <c r="C41" i="10"/>
  <c r="C40" i="10"/>
  <c r="C39" i="10"/>
  <c r="C38" i="10"/>
  <c r="C37" i="10"/>
  <c r="E33" i="10"/>
  <c r="E32" i="10"/>
  <c r="F31" i="10"/>
  <c r="E31" i="10"/>
  <c r="E30" i="10"/>
  <c r="C55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<sst xmlns="http://schemas.openxmlformats.org/spreadsheetml/2006/main" count="53166" uniqueCount="4237">
  <si>
    <t>Row ID</t>
  </si>
  <si>
    <t>Order ID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</si>
  <si>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</si>
  <si>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</si>
  <si>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</si>
  <si>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</si>
  <si>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</si>
  <si>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</si>
  <si>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</si>
  <si>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</si>
  <si>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</si>
  <si>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</si>
  <si>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</si>
  <si>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</si>
  <si>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</si>
  <si>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</si>
  <si>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</si>
  <si>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Shipping Cost</t>
  </si>
  <si>
    <t>Order Priority</t>
  </si>
  <si>
    <t>Target</t>
  </si>
  <si>
    <t>Manager</t>
  </si>
  <si>
    <t>Team lead</t>
  </si>
  <si>
    <t>Gender</t>
  </si>
  <si>
    <t>Order Date</t>
  </si>
  <si>
    <t>Ship Date</t>
  </si>
  <si>
    <t>IN-2014-54694</t>
  </si>
  <si>
    <t>Standard Class</t>
  </si>
  <si>
    <t>HG-14845</t>
  </si>
  <si>
    <t>Harry Greene</t>
  </si>
  <si>
    <t>Consumer</t>
  </si>
  <si>
    <t>Rajkot</t>
  </si>
  <si>
    <t>Gujarat</t>
  </si>
  <si>
    <t>India</t>
  </si>
  <si>
    <t>West</t>
  </si>
  <si>
    <t>OFF-BI-10001312</t>
  </si>
  <si>
    <t>Office Supplies</t>
  </si>
  <si>
    <t>Binders</t>
  </si>
  <si>
    <t>Cardinal 3-Hole Punch, Clear</t>
  </si>
  <si>
    <t>Medium</t>
  </si>
  <si>
    <t>Mahesh</t>
  </si>
  <si>
    <t>Mohit</t>
  </si>
  <si>
    <t>Male</t>
  </si>
  <si>
    <t>IN-2013-53763</t>
  </si>
  <si>
    <t>AR-10510</t>
  </si>
  <si>
    <t>Andrew Roberts</t>
  </si>
  <si>
    <t>Durg</t>
  </si>
  <si>
    <t>Chhattisgarh</t>
  </si>
  <si>
    <t>East</t>
  </si>
  <si>
    <t>OFF-BI-10002386</t>
  </si>
  <si>
    <t>Acco Index Tab, Clear</t>
  </si>
  <si>
    <t>Mohan</t>
  </si>
  <si>
    <t>Female</t>
  </si>
  <si>
    <t>IN-2014-15473</t>
  </si>
  <si>
    <t>TP-21130</t>
  </si>
  <si>
    <t>Theone Pippenger</t>
  </si>
  <si>
    <t>Mangalore</t>
  </si>
  <si>
    <t>Karnataka</t>
  </si>
  <si>
    <t>South</t>
  </si>
  <si>
    <t>OFF-BI-10004436</t>
  </si>
  <si>
    <t>Acco Hole Reinforcements, Recycled</t>
  </si>
  <si>
    <t>Manu</t>
  </si>
  <si>
    <t>IN-2014-24622</t>
  </si>
  <si>
    <t>MM-17920</t>
  </si>
  <si>
    <t>Michael Moore</t>
  </si>
  <si>
    <t>Bijapur</t>
  </si>
  <si>
    <t>OFF-BI-10002885</t>
  </si>
  <si>
    <t>Avery Hole Reinforcements, Recycled</t>
  </si>
  <si>
    <t>Meena</t>
  </si>
  <si>
    <t>IN-2012-29130</t>
  </si>
  <si>
    <t>JR-15700</t>
  </si>
  <si>
    <t>Jocasta Rupert</t>
  </si>
  <si>
    <t>Kollam</t>
  </si>
  <si>
    <t>Kerala</t>
  </si>
  <si>
    <t>OFF-ST-10001290</t>
  </si>
  <si>
    <t>Storage</t>
  </si>
  <si>
    <t>Rogers Shelving, Single Width</t>
  </si>
  <si>
    <t>IN-2013-22648</t>
  </si>
  <si>
    <t>SF-20065</t>
  </si>
  <si>
    <t>Sandra Flanagan</t>
  </si>
  <si>
    <t>Ratlam</t>
  </si>
  <si>
    <t>Madhya Pradesh</t>
  </si>
  <si>
    <t>OFF-ST-10000327</t>
  </si>
  <si>
    <t>Smead Folders, Wire Frame</t>
  </si>
  <si>
    <t>IN-2011-24769</t>
  </si>
  <si>
    <t>JM-15535</t>
  </si>
  <si>
    <t>Jessica Myrick</t>
  </si>
  <si>
    <t>Solapur</t>
  </si>
  <si>
    <t>Maharashtra</t>
  </si>
  <si>
    <t>OFF-EN-10003632</t>
  </si>
  <si>
    <t>Envelopes</t>
  </si>
  <si>
    <t>Jiffy Mailers, Recycled</t>
  </si>
  <si>
    <t>IN-2012-43165</t>
  </si>
  <si>
    <t>MM-17260</t>
  </si>
  <si>
    <t>Magdelene Morse</t>
  </si>
  <si>
    <t>Puducherry</t>
  </si>
  <si>
    <t>OFF-EN-10002007</t>
  </si>
  <si>
    <t>Kraft Clasp Envelope, with clear poly window</t>
  </si>
  <si>
    <t>IN-2012-32882</t>
  </si>
  <si>
    <t>TR-21325</t>
  </si>
  <si>
    <t>Toby Ritter</t>
  </si>
  <si>
    <t>Kanpur</t>
  </si>
  <si>
    <t>Uttar Pradesh</t>
  </si>
  <si>
    <t>North</t>
  </si>
  <si>
    <t>OFF-LA-10003273</t>
  </si>
  <si>
    <t>Labels</t>
  </si>
  <si>
    <t>Harbour Creations Color Coded Labels, Adjustable</t>
  </si>
  <si>
    <t>IN-2011-59510</t>
  </si>
  <si>
    <t>DK-12985</t>
  </si>
  <si>
    <t>Darren Koutras</t>
  </si>
  <si>
    <t>Meerut</t>
  </si>
  <si>
    <t>OFF-LA-10002272</t>
  </si>
  <si>
    <t>Smead File Folder Labels, Alphabetical</t>
  </si>
  <si>
    <t>IN-2014-63766</t>
  </si>
  <si>
    <t>MK-18160</t>
  </si>
  <si>
    <t>Mike Kennedy</t>
  </si>
  <si>
    <t>OFF-LA-10004745</t>
  </si>
  <si>
    <t>Harbour Creations Shipping Labels, Adjustable</t>
  </si>
  <si>
    <t>IN-2011-78823</t>
  </si>
  <si>
    <t>ME-17725</t>
  </si>
  <si>
    <t>Max Engle</t>
  </si>
  <si>
    <t>Raipur</t>
  </si>
  <si>
    <t>Rajasthan</t>
  </si>
  <si>
    <t>OFF-FA-10000577</t>
  </si>
  <si>
    <t>Fasteners</t>
  </si>
  <si>
    <t>Stockwell Push Pins, 12 Pack</t>
  </si>
  <si>
    <t>IN-2013-18707</t>
  </si>
  <si>
    <t>JF-15190</t>
  </si>
  <si>
    <t>Jamie Frazer</t>
  </si>
  <si>
    <t>Indore</t>
  </si>
  <si>
    <t>OFF-SU-10004872</t>
  </si>
  <si>
    <t>Supplies</t>
  </si>
  <si>
    <t>Elite Letter Opener, Easy Grip</t>
  </si>
  <si>
    <t>OFF-SU-10000970</t>
  </si>
  <si>
    <t>Elite Box Cutter, Easy Grip</t>
  </si>
  <si>
    <t>IN-2013-46252</t>
  </si>
  <si>
    <t>ZC-21910</t>
  </si>
  <si>
    <t>Zuschuss Carroll</t>
  </si>
  <si>
    <t>Tiruppur</t>
  </si>
  <si>
    <t>Tamil Nadu</t>
  </si>
  <si>
    <t>OFF-PA-10000776</t>
  </si>
  <si>
    <t>Paper</t>
  </si>
  <si>
    <t>Xerox Cards &amp; Envelopes, Premium</t>
  </si>
  <si>
    <t>IN-2011-16831</t>
  </si>
  <si>
    <t>VM-21835</t>
  </si>
  <si>
    <t>Vivian Mathis</t>
  </si>
  <si>
    <t>Kota</t>
  </si>
  <si>
    <t>OFF-ST-10003274</t>
  </si>
  <si>
    <t>Eldon Box, Wire Frame</t>
  </si>
  <si>
    <t>IN-2014-16082</t>
  </si>
  <si>
    <t>SC-20305</t>
  </si>
  <si>
    <t>Sean Christensen</t>
  </si>
  <si>
    <t>Dhule</t>
  </si>
  <si>
    <t>OFF-EN-10001946</t>
  </si>
  <si>
    <t>Kraft Mailers, Security-Tint</t>
  </si>
  <si>
    <t>IN-2013-11448</t>
  </si>
  <si>
    <t>TC-21295</t>
  </si>
  <si>
    <t>Toby Carlisle</t>
  </si>
  <si>
    <t>Hubli</t>
  </si>
  <si>
    <t>OFF-EN-10000114</t>
  </si>
  <si>
    <t>Kraft Clasp Envelope, Security-Tint</t>
  </si>
  <si>
    <t>IN-2014-46777</t>
  </si>
  <si>
    <t>KD-16345</t>
  </si>
  <si>
    <t>Katherine Ducich</t>
  </si>
  <si>
    <t>Surat</t>
  </si>
  <si>
    <t>OFF-LA-10000624</t>
  </si>
  <si>
    <t>Hon File Folder Labels, 5000 Label Set</t>
  </si>
  <si>
    <t>OFF-FA-10002015</t>
  </si>
  <si>
    <t>IN-2011-29998</t>
  </si>
  <si>
    <t>GT-14755</t>
  </si>
  <si>
    <t>Guy Thornton</t>
  </si>
  <si>
    <t>Bilaspur</t>
  </si>
  <si>
    <t>OFF-BI-10001967</t>
  </si>
  <si>
    <t>Acco Binder, Recycled</t>
  </si>
  <si>
    <t>IN-2014-55191</t>
  </si>
  <si>
    <t>AA-10315</t>
  </si>
  <si>
    <t>Alex Avila</t>
  </si>
  <si>
    <t>Chennai</t>
  </si>
  <si>
    <t>OFF-BI-10004700</t>
  </si>
  <si>
    <t>Cardinal Binder, Durable</t>
  </si>
  <si>
    <t>IN-2011-39392</t>
  </si>
  <si>
    <t>Ajmer</t>
  </si>
  <si>
    <t>OFF-BI-10004369</t>
  </si>
  <si>
    <t>Ibico Hole Reinforcements, Recycled</t>
  </si>
  <si>
    <t>IN-2012-39763</t>
  </si>
  <si>
    <t>Sangli</t>
  </si>
  <si>
    <t>OFF-BI-10002684</t>
  </si>
  <si>
    <t>Avery Hole Reinforcements, Clear</t>
  </si>
  <si>
    <t>IN-2013-46091</t>
  </si>
  <si>
    <t>KH-16360</t>
  </si>
  <si>
    <t>Katherine Hughes</t>
  </si>
  <si>
    <t>OFF-BI-10000168</t>
  </si>
  <si>
    <t>Cardinal Hole Reinforcements, Recycled</t>
  </si>
  <si>
    <t>IN-2014-17244</t>
  </si>
  <si>
    <t>TM-21490</t>
  </si>
  <si>
    <t>Tony Molinari</t>
  </si>
  <si>
    <t>Durgapur</t>
  </si>
  <si>
    <t>OFF-EN-10002119</t>
  </si>
  <si>
    <t>Ames Manila Envelope, Security-Tint</t>
  </si>
  <si>
    <t>IN-2014-61414</t>
  </si>
  <si>
    <t>JJ-15445</t>
  </si>
  <si>
    <t>Jennifer Jackson</t>
  </si>
  <si>
    <t>Kolhapur</t>
  </si>
  <si>
    <t>OFF-LA-10004738</t>
  </si>
  <si>
    <t>Harbour Creations Legal Exhibit Labels, Alphabetical</t>
  </si>
  <si>
    <t>OFF-FA-10004813</t>
  </si>
  <si>
    <t>Stockwell Rubber Bands, Bulk Pack</t>
  </si>
  <si>
    <t>IN-2014-21143</t>
  </si>
  <si>
    <t>DC-12850</t>
  </si>
  <si>
    <t>Dan Campbell</t>
  </si>
  <si>
    <t>OFF-SU-10000789</t>
  </si>
  <si>
    <t>Kleencut Box Cutter, Serrated</t>
  </si>
  <si>
    <t>IN-2011-12890</t>
  </si>
  <si>
    <t>CT-11995</t>
  </si>
  <si>
    <t>Carol Triggs</t>
  </si>
  <si>
    <t>Bharatpur</t>
  </si>
  <si>
    <t>OFF-PA-10003654</t>
  </si>
  <si>
    <t>SanDisk Memo Slips, Recycled</t>
  </si>
  <si>
    <t>IN-2013-58747</t>
  </si>
  <si>
    <t>LR-16915</t>
  </si>
  <si>
    <t>Lena Radford</t>
  </si>
  <si>
    <t>Gorakhpur</t>
  </si>
  <si>
    <t>Haryana</t>
  </si>
  <si>
    <t>OFF-AR-10003774</t>
  </si>
  <si>
    <t>Art</t>
  </si>
  <si>
    <t>Stanley Sketch Pad, Fluorescent</t>
  </si>
  <si>
    <t>IN-2013-65075</t>
  </si>
  <si>
    <t>GZ-14470</t>
  </si>
  <si>
    <t>Gary Zandusky</t>
  </si>
  <si>
    <t>Ludhiana</t>
  </si>
  <si>
    <t>Punjab</t>
  </si>
  <si>
    <t>OFF-ST-10004382</t>
  </si>
  <si>
    <t>Tenex Folders, Industrial</t>
  </si>
  <si>
    <t>IN-2014-41723</t>
  </si>
  <si>
    <t>IL-15100</t>
  </si>
  <si>
    <t>Ivan Liston</t>
  </si>
  <si>
    <t>Bhilai</t>
  </si>
  <si>
    <t>OFF-BI-10004651</t>
  </si>
  <si>
    <t>Cardinal Binding Machine, Clear</t>
  </si>
  <si>
    <t>OFF-BI-10003025</t>
  </si>
  <si>
    <t>Cardinal Binding Machine, Durable</t>
  </si>
  <si>
    <t>IN-2013-51502</t>
  </si>
  <si>
    <t>CC-12370</t>
  </si>
  <si>
    <t>Christopher Conant</t>
  </si>
  <si>
    <t>Uttarakhand</t>
  </si>
  <si>
    <t>OFF-BI-10000089</t>
  </si>
  <si>
    <t>Wilson Jones 3-Hole Punch, Recycled</t>
  </si>
  <si>
    <t>IN-2014-69205</t>
  </si>
  <si>
    <t>LC-16885</t>
  </si>
  <si>
    <t>Lena Creighton</t>
  </si>
  <si>
    <t>Guwahati</t>
  </si>
  <si>
    <t>Assam</t>
  </si>
  <si>
    <t>OFF-BI-10002594</t>
  </si>
  <si>
    <t>Cardinal Binder Covers, Recycled</t>
  </si>
  <si>
    <t>OFF-BI-10001808</t>
  </si>
  <si>
    <t>Ibico Index Tab, Clear</t>
  </si>
  <si>
    <t>OFF-EN-10002464</t>
  </si>
  <si>
    <t>Cameo Peel and Seal, Security-Tint</t>
  </si>
  <si>
    <t>IN-2014-75785</t>
  </si>
  <si>
    <t>KW-16570</t>
  </si>
  <si>
    <t>Kelly Williams</t>
  </si>
  <si>
    <t>OFF-EN-10000224</t>
  </si>
  <si>
    <t>Cameo Clasp Envelope, Recycled</t>
  </si>
  <si>
    <t>IN-2011-18959</t>
  </si>
  <si>
    <t>CA-12775</t>
  </si>
  <si>
    <t>Cynthia Arntzen</t>
  </si>
  <si>
    <t>Satna</t>
  </si>
  <si>
    <t>OFF-LA-10002674</t>
  </si>
  <si>
    <t>Harbour Creations Color Coded Labels, 5000 Label Set</t>
  </si>
  <si>
    <t>IN-2014-65992</t>
  </si>
  <si>
    <t>Co-12640</t>
  </si>
  <si>
    <t>Corey-Lock</t>
  </si>
  <si>
    <t>Bangalore</t>
  </si>
  <si>
    <t>OFF-LA-10001672</t>
  </si>
  <si>
    <t>Avery Legal Exhibit Labels, Alphabetical</t>
  </si>
  <si>
    <t>OFF-FA-10000697</t>
  </si>
  <si>
    <t>Advantus Rubber Bands, 12 Pack</t>
  </si>
  <si>
    <t>OFF-FA-10003530</t>
  </si>
  <si>
    <t>OIC Clamps, Bulk Pack</t>
  </si>
  <si>
    <t>IN-2012-28528</t>
  </si>
  <si>
    <t>Delhi</t>
  </si>
  <si>
    <t>OFF-PA-10004930</t>
  </si>
  <si>
    <t>Xerox Note Cards, Recycled</t>
  </si>
  <si>
    <t>IN-2013-59748</t>
  </si>
  <si>
    <t>West Bengal</t>
  </si>
  <si>
    <t>OFF-EN-10001491</t>
  </si>
  <si>
    <t>Jiffy Interoffice Envelope, Set of 50</t>
  </si>
  <si>
    <t>IN-2012-35752</t>
  </si>
  <si>
    <t>OT-18730</t>
  </si>
  <si>
    <t>Olvera Toch</t>
  </si>
  <si>
    <t>OFF-PA-10001944</t>
  </si>
  <si>
    <t>SanDisk Computer Printout Paper, Premium</t>
  </si>
  <si>
    <t>OFF-BI-10003265</t>
  </si>
  <si>
    <t>Wilson Jones Binder, Clear</t>
  </si>
  <si>
    <t>IN-2014-54967</t>
  </si>
  <si>
    <t>OFF-BI-10002432</t>
  </si>
  <si>
    <t>Ibico Binder, Recycled</t>
  </si>
  <si>
    <t>OFF-PA-10003805</t>
  </si>
  <si>
    <t>Eaton Note Cards, Multicolor</t>
  </si>
  <si>
    <t>OFF-AP-10003275</t>
  </si>
  <si>
    <t>Appliances</t>
  </si>
  <si>
    <t>KitchenAid Microwave, Silver</t>
  </si>
  <si>
    <t>IN-2013-52972</t>
  </si>
  <si>
    <t>BD-11620</t>
  </si>
  <si>
    <t>Brian DeCherney</t>
  </si>
  <si>
    <t>Malegaon</t>
  </si>
  <si>
    <t>OFF-PA-10001258</t>
  </si>
  <si>
    <t>Green Bar Cards &amp; Envelopes, Multicolor</t>
  </si>
  <si>
    <t>IN-2012-25231</t>
  </si>
  <si>
    <t>SC-20695</t>
  </si>
  <si>
    <t>Steve Chapman</t>
  </si>
  <si>
    <t>Corporate</t>
  </si>
  <si>
    <t>OFF-LA-10000869</t>
  </si>
  <si>
    <t>Harbour Creations Removable Labels, Adjustable</t>
  </si>
  <si>
    <t>IN-2012-43081</t>
  </si>
  <si>
    <t>JS-15685</t>
  </si>
  <si>
    <t>Jim Sink</t>
  </si>
  <si>
    <t>OFF-SU-10000835</t>
  </si>
  <si>
    <t>Acme Box Cutter, Steel</t>
  </si>
  <si>
    <t>IN-2014-29074</t>
  </si>
  <si>
    <t>CS-12250</t>
  </si>
  <si>
    <t>Chris Selesnick</t>
  </si>
  <si>
    <t>OFF-AP-10001670</t>
  </si>
  <si>
    <t>Hoover Coffee Grinder, White</t>
  </si>
  <si>
    <t>IN-2014-48534</t>
  </si>
  <si>
    <t>AC-10615</t>
  </si>
  <si>
    <t>Ann Chong</t>
  </si>
  <si>
    <t>IN-2013-18483</t>
  </si>
  <si>
    <t>ND-18460</t>
  </si>
  <si>
    <t>Neil Ducich</t>
  </si>
  <si>
    <t>OFF-AR-10001226</t>
  </si>
  <si>
    <t>Boston Pencil Sharpener, Fluorescent</t>
  </si>
  <si>
    <t>IN-2013-79390</t>
  </si>
  <si>
    <t>Mysore</t>
  </si>
  <si>
    <t>OFF-FA-10003838</t>
  </si>
  <si>
    <t>Stockwell Rubber Bands, Assorted Sizes</t>
  </si>
  <si>
    <t>IN-2011-10055</t>
  </si>
  <si>
    <t>TS-21370</t>
  </si>
  <si>
    <t>Todd Sumrall</t>
  </si>
  <si>
    <t>Visakhapatnam</t>
  </si>
  <si>
    <t>Andhra Pradesh</t>
  </si>
  <si>
    <t>OFF-AP-10003598</t>
  </si>
  <si>
    <t>Breville Refrigerator, Red</t>
  </si>
  <si>
    <t>IN-2011-12554</t>
  </si>
  <si>
    <t>YC-21895</t>
  </si>
  <si>
    <t>Yoseph Carroll</t>
  </si>
  <si>
    <t>OFF-ST-10003203</t>
  </si>
  <si>
    <t>Eldon Lockers, Wire Frame</t>
  </si>
  <si>
    <t>IN-2012-56857</t>
  </si>
  <si>
    <t>GB-14530</t>
  </si>
  <si>
    <t>George Bell</t>
  </si>
  <si>
    <t>Ambattur</t>
  </si>
  <si>
    <t>OFF-FA-10002360</t>
  </si>
  <si>
    <t>Advantus Staples, Bulk Pack</t>
  </si>
  <si>
    <t>IN-2014-34128</t>
  </si>
  <si>
    <t>KN-16450</t>
  </si>
  <si>
    <t>Kean Nguyen</t>
  </si>
  <si>
    <t>OFF-FA-10003615</t>
  </si>
  <si>
    <t>Stockwell Staples, Assorted Sizes</t>
  </si>
  <si>
    <t>IN-2011-14983</t>
  </si>
  <si>
    <t>GH-14485</t>
  </si>
  <si>
    <t>Gene Hale</t>
  </si>
  <si>
    <t>OFF-PA-10000127</t>
  </si>
  <si>
    <t>SanDisk Parchment Paper, Multicolor</t>
  </si>
  <si>
    <t>IN-2012-26204</t>
  </si>
  <si>
    <t>DB-13555</t>
  </si>
  <si>
    <t>Dorothy Badders</t>
  </si>
  <si>
    <t>OFF-SU-10002388</t>
  </si>
  <si>
    <t>Elite Shears, Easy Grip</t>
  </si>
  <si>
    <t>IN-2011-67840</t>
  </si>
  <si>
    <t>VG-21805</t>
  </si>
  <si>
    <t>Vivek Grady</t>
  </si>
  <si>
    <t>OFF-SU-10000866</t>
  </si>
  <si>
    <t>Elite Trimmer, Serrated</t>
  </si>
  <si>
    <t>IN-2012-57844</t>
  </si>
  <si>
    <t>CS-12490</t>
  </si>
  <si>
    <t>Cindy Schnelling</t>
  </si>
  <si>
    <t>Panipat</t>
  </si>
  <si>
    <t>OFF-ST-10003528</t>
  </si>
  <si>
    <t>Fellowes Folders, Wire Frame</t>
  </si>
  <si>
    <t>IN-2013-44432</t>
  </si>
  <si>
    <t>DW-13195</t>
  </si>
  <si>
    <t>David Wiener</t>
  </si>
  <si>
    <t>Avadi</t>
  </si>
  <si>
    <t>OFF-ST-10000268</t>
  </si>
  <si>
    <t>Smead Box, Blue</t>
  </si>
  <si>
    <t>IN-2014-53000</t>
  </si>
  <si>
    <t>JO-15145</t>
  </si>
  <si>
    <t>Jack O'Briant</t>
  </si>
  <si>
    <t>Kozhikode</t>
  </si>
  <si>
    <t>OFF-AR-10003046</t>
  </si>
  <si>
    <t>Sanford Sketch Pad, Fluorescent</t>
  </si>
  <si>
    <t>IN-2012-61918</t>
  </si>
  <si>
    <t>ON-18715</t>
  </si>
  <si>
    <t>Odella Nelson</t>
  </si>
  <si>
    <t>OFF-BI-10000518</t>
  </si>
  <si>
    <t>Wilson Jones Index Tab, Clear</t>
  </si>
  <si>
    <t>IN-2014-19463</t>
  </si>
  <si>
    <t>LW-16825</t>
  </si>
  <si>
    <t>Laurel Workman</t>
  </si>
  <si>
    <t>OFF-FA-10001126</t>
  </si>
  <si>
    <t>Accos Paper Clips, Metal</t>
  </si>
  <si>
    <t>IN-2012-13037</t>
  </si>
  <si>
    <t>AH-10075</t>
  </si>
  <si>
    <t>Adam Hart</t>
  </si>
  <si>
    <t>Faridabad</t>
  </si>
  <si>
    <t>OFF-PA-10001835</t>
  </si>
  <si>
    <t>SanDisk Computer Printout Paper, 8.5 x 11</t>
  </si>
  <si>
    <t>IN-2012-38713</t>
  </si>
  <si>
    <t>SC-20770</t>
  </si>
  <si>
    <t>Stewart Carmichael</t>
  </si>
  <si>
    <t>Kamarhati</t>
  </si>
  <si>
    <t>OFF-EN-10002757</t>
  </si>
  <si>
    <t>Ames Interoffice Envelope, Security-Tint</t>
  </si>
  <si>
    <t>OFF-BI-10003588</t>
  </si>
  <si>
    <t>Ibico Binder, Economy</t>
  </si>
  <si>
    <t>IN-2013-28094</t>
  </si>
  <si>
    <t>OFF-BI-10004483</t>
  </si>
  <si>
    <t>IN-2014-13331</t>
  </si>
  <si>
    <t>BD-11560</t>
  </si>
  <si>
    <t>Brendan Dodson</t>
  </si>
  <si>
    <t>Home Office</t>
  </si>
  <si>
    <t>Nagercoil</t>
  </si>
  <si>
    <t>OFF-PA-10003303</t>
  </si>
  <si>
    <t>Xerox Computer Printout Paper, Multicolor</t>
  </si>
  <si>
    <t>IN-2014-75911</t>
  </si>
  <si>
    <t>CG-12040</t>
  </si>
  <si>
    <t>Catherine Glotzbach</t>
  </si>
  <si>
    <t>Ujjain</t>
  </si>
  <si>
    <t>OFF-ST-10002505</t>
  </si>
  <si>
    <t>Tenex Box, Wire Frame</t>
  </si>
  <si>
    <t>IN-2014-39826</t>
  </si>
  <si>
    <t>RS-19870</t>
  </si>
  <si>
    <t>Roy Skaria</t>
  </si>
  <si>
    <t>Jodhpur</t>
  </si>
  <si>
    <t>OFF-BI-10002243</t>
  </si>
  <si>
    <t>Wilson Jones 3-Hole Punch, Durable</t>
  </si>
  <si>
    <t>OFF-LA-10002289</t>
  </si>
  <si>
    <t>Hon Shipping Labels, Adjustable</t>
  </si>
  <si>
    <t>IN-2011-40155</t>
  </si>
  <si>
    <t>CL-12700</t>
  </si>
  <si>
    <t>Craig Leslie</t>
  </si>
  <si>
    <t>Kulti</t>
  </si>
  <si>
    <t>OFF-ST-10001214</t>
  </si>
  <si>
    <t>Smead Box, Industrial</t>
  </si>
  <si>
    <t>IN-2011-78263</t>
  </si>
  <si>
    <t>BF-11215</t>
  </si>
  <si>
    <t>Benjamin Farhat</t>
  </si>
  <si>
    <t>OFF-LA-10003396</t>
  </si>
  <si>
    <t>Avery Color Coded Labels, Laser Printer Compatible</t>
  </si>
  <si>
    <t>IN-2013-71193</t>
  </si>
  <si>
    <t>BT-11530</t>
  </si>
  <si>
    <t>Bradley Talbott</t>
  </si>
  <si>
    <t>Pune</t>
  </si>
  <si>
    <t>OFF-FA-10000353</t>
  </si>
  <si>
    <t>Accos Staples, Metal</t>
  </si>
  <si>
    <t>OFF-EN-10000219</t>
  </si>
  <si>
    <t>Jiffy Clasp Envelope, Recycled</t>
  </si>
  <si>
    <t>IN-2011-14941</t>
  </si>
  <si>
    <t>DA-13450</t>
  </si>
  <si>
    <t>Dianna Arnett</t>
  </si>
  <si>
    <t>OFF-AR-10001228</t>
  </si>
  <si>
    <t>Binney &amp; Smith Pens, Easy-Erase</t>
  </si>
  <si>
    <t>IN-2014-55513</t>
  </si>
  <si>
    <t>CR-12580</t>
  </si>
  <si>
    <t>Clay Rozendal</t>
  </si>
  <si>
    <t>OFF-AP-10002899</t>
  </si>
  <si>
    <t>Breville Toaster, Silver</t>
  </si>
  <si>
    <t>IN-2013-27492</t>
  </si>
  <si>
    <t>BE-11335</t>
  </si>
  <si>
    <t>Bill Eplett</t>
  </si>
  <si>
    <t>OFF-FA-10002241</t>
  </si>
  <si>
    <t>Stockwell Clamps, Bulk Pack</t>
  </si>
  <si>
    <t>IN-2013-22760</t>
  </si>
  <si>
    <t>VT-21700</t>
  </si>
  <si>
    <t>Valerie Takahito</t>
  </si>
  <si>
    <t>OFF-SU-10001308</t>
  </si>
  <si>
    <t>Fiskars Trimmer, Serrated</t>
  </si>
  <si>
    <t>OFF-FA-10000974</t>
  </si>
  <si>
    <t>Stockwell Paper Clips, Bulk Pack</t>
  </si>
  <si>
    <t>OFF-ST-10003810</t>
  </si>
  <si>
    <t>Tenex Box, Single Width</t>
  </si>
  <si>
    <t>IN-2011-62499</t>
  </si>
  <si>
    <t>MH-17440</t>
  </si>
  <si>
    <t>Mark Haberlin</t>
  </si>
  <si>
    <t>Nagpur</t>
  </si>
  <si>
    <t>OFF-PA-10002047</t>
  </si>
  <si>
    <t>Green Bar Cards &amp; Envelopes, 8.5 x 11</t>
  </si>
  <si>
    <t>High</t>
  </si>
  <si>
    <t>IN-2014-14227</t>
  </si>
  <si>
    <t>AJ-10795</t>
  </si>
  <si>
    <t>Anthony Johnson</t>
  </si>
  <si>
    <t>Amritsar</t>
  </si>
  <si>
    <t>OFF-LA-10003141</t>
  </si>
  <si>
    <t>Hon Shipping Labels, Laser Printer Compatible</t>
  </si>
  <si>
    <t>IN-2011-62450</t>
  </si>
  <si>
    <t>AY-10555</t>
  </si>
  <si>
    <t>Andy Yotov</t>
  </si>
  <si>
    <t>Bareilly</t>
  </si>
  <si>
    <t>OFF-AR-10000249</t>
  </si>
  <si>
    <t>Sanford Highlighters, Fluorescent</t>
  </si>
  <si>
    <t>IN-2014-31811</t>
  </si>
  <si>
    <t>HW-14935</t>
  </si>
  <si>
    <t>Helen Wasserman</t>
  </si>
  <si>
    <t>OFF-ST-10001638</t>
  </si>
  <si>
    <t>Tenex File Cart, Single Width</t>
  </si>
  <si>
    <t>IN-2014-14780</t>
  </si>
  <si>
    <t>CR-12820</t>
  </si>
  <si>
    <t>Cyra Reiten</t>
  </si>
  <si>
    <t>Patna</t>
  </si>
  <si>
    <t>Bihar</t>
  </si>
  <si>
    <t>OFF-ST-10004768</t>
  </si>
  <si>
    <t>Eldon Lockers, Industrial</t>
  </si>
  <si>
    <t>IN-2014-32665</t>
  </si>
  <si>
    <t>SL-20155</t>
  </si>
  <si>
    <t>Sara Luxemburg</t>
  </si>
  <si>
    <t>Mumbai</t>
  </si>
  <si>
    <t>OFF-BI-10000854</t>
  </si>
  <si>
    <t>Acco Binder Covers, Economy</t>
  </si>
  <si>
    <t>IN-2014-14374</t>
  </si>
  <si>
    <t>EM-14065</t>
  </si>
  <si>
    <t>Erin Mull</t>
  </si>
  <si>
    <t>Vadodara</t>
  </si>
  <si>
    <t>OFF-SU-10002649</t>
  </si>
  <si>
    <t>Elite Shears, Serrated</t>
  </si>
  <si>
    <t>IN-2012-40596</t>
  </si>
  <si>
    <t>RM-19375</t>
  </si>
  <si>
    <t>Raymond Messe</t>
  </si>
  <si>
    <t>OFF-PA-10001818</t>
  </si>
  <si>
    <t>Green Bar Note Cards, Multicolor</t>
  </si>
  <si>
    <t>IN-2012-32805</t>
  </si>
  <si>
    <t>AF-10885</t>
  </si>
  <si>
    <t>Art Foster</t>
  </si>
  <si>
    <t>OFF-AP-10002675</t>
  </si>
  <si>
    <t>Cuisinart Refrigerator, Black</t>
  </si>
  <si>
    <t>IN-2014-71102</t>
  </si>
  <si>
    <t>RD-19585</t>
  </si>
  <si>
    <t>Rob Dowd</t>
  </si>
  <si>
    <t>Patiala</t>
  </si>
  <si>
    <t>OFF-PA-10004613</t>
  </si>
  <si>
    <t>Green Bar Note Cards, Premium</t>
  </si>
  <si>
    <t>IN-2012-31076</t>
  </si>
  <si>
    <t>MB-17305</t>
  </si>
  <si>
    <t>Maria Bertelson</t>
  </si>
  <si>
    <t>Hyderabad</t>
  </si>
  <si>
    <t>Telangana</t>
  </si>
  <si>
    <t>OFF-SU-10001442</t>
  </si>
  <si>
    <t>Acme Scissors, Steel</t>
  </si>
  <si>
    <t>IN-2012-45951</t>
  </si>
  <si>
    <t>JG-15115</t>
  </si>
  <si>
    <t>Jack Garza</t>
  </si>
  <si>
    <t>Bhopal</t>
  </si>
  <si>
    <t>OFF-EN-10000315</t>
  </si>
  <si>
    <t>Jiffy Business Envelopes, Security-Tint</t>
  </si>
  <si>
    <t>IN-2013-50515</t>
  </si>
  <si>
    <t>DK-13090</t>
  </si>
  <si>
    <t>Dave Kipp</t>
  </si>
  <si>
    <t>Tirunelveli</t>
  </si>
  <si>
    <t>ID-2012-43963</t>
  </si>
  <si>
    <t>CC-12685</t>
  </si>
  <si>
    <t>Craig Carroll</t>
  </si>
  <si>
    <t>OFF-EN-10001789</t>
  </si>
  <si>
    <t>Kraft Peel and Seal, Set of 50</t>
  </si>
  <si>
    <t>IN-2011-49129</t>
  </si>
  <si>
    <t>MV-18190</t>
  </si>
  <si>
    <t>Mike Vittorini</t>
  </si>
  <si>
    <t>Nellore</t>
  </si>
  <si>
    <t>OFF-SU-10004766</t>
  </si>
  <si>
    <t>Kleencut Shears, Easy Grip</t>
  </si>
  <si>
    <t>IN-2012-49766</t>
  </si>
  <si>
    <t>MC-18100</t>
  </si>
  <si>
    <t>Mick Crebagga</t>
  </si>
  <si>
    <t>OFF-PA-10003418</t>
  </si>
  <si>
    <t>Enermax Memo Slips, Multicolor</t>
  </si>
  <si>
    <t>IN-2013-11301</t>
  </si>
  <si>
    <t>PO-18850</t>
  </si>
  <si>
    <t>Patrick O'Brill</t>
  </si>
  <si>
    <t>OFF-AR-10002109</t>
  </si>
  <si>
    <t>Binney &amp; Smith Sketch Pad, Fluorescent</t>
  </si>
  <si>
    <t>OFF-ST-10004583</t>
  </si>
  <si>
    <t>Eldon Shelving, Single Width</t>
  </si>
  <si>
    <t>OFF-BI-10000721</t>
  </si>
  <si>
    <t>Ibico Binder Covers, Recycled</t>
  </si>
  <si>
    <t>ID-2012-41520</t>
  </si>
  <si>
    <t>OFF-BI-10002329</t>
  </si>
  <si>
    <t>Avery 3-Hole Punch, Durable</t>
  </si>
  <si>
    <t>IN-2011-38307</t>
  </si>
  <si>
    <t>SE-20110</t>
  </si>
  <si>
    <t>Sanjit Engle</t>
  </si>
  <si>
    <t>Latur</t>
  </si>
  <si>
    <t>OFF-BI-10000305</t>
  </si>
  <si>
    <t>Wilson Jones Index Tab, Durable</t>
  </si>
  <si>
    <t>IN-2011-76961</t>
  </si>
  <si>
    <t>RE-19450</t>
  </si>
  <si>
    <t>Richard Eichhorn</t>
  </si>
  <si>
    <t>OFF-BI-10000106</t>
  </si>
  <si>
    <t>Cardinal Hole Reinforcements, Clear</t>
  </si>
  <si>
    <t>Low</t>
  </si>
  <si>
    <t>IN-2011-23131</t>
  </si>
  <si>
    <t>JG-15160</t>
  </si>
  <si>
    <t>James Galang</t>
  </si>
  <si>
    <t>Jaipur</t>
  </si>
  <si>
    <t>IN-2012-53105</t>
  </si>
  <si>
    <t>Coimbatore</t>
  </si>
  <si>
    <t>OFF-FA-10001057</t>
  </si>
  <si>
    <t>Accos Clamps, Assorted Sizes</t>
  </si>
  <si>
    <t>IN-2012-47008</t>
  </si>
  <si>
    <t>FG-14260</t>
  </si>
  <si>
    <t>Frank Gastineau</t>
  </si>
  <si>
    <t>Jabalpur</t>
  </si>
  <si>
    <t>OFF-PA-10004475</t>
  </si>
  <si>
    <t>Xerox Computer Printout Paper, 8.5 x 11</t>
  </si>
  <si>
    <t>IN-2013-54078</t>
  </si>
  <si>
    <t>AB-10165</t>
  </si>
  <si>
    <t>Alan Barnes</t>
  </si>
  <si>
    <t>OFF-EN-10003498</t>
  </si>
  <si>
    <t>Cameo Interoffice Envelope, Recycled</t>
  </si>
  <si>
    <t>IN-2012-53042</t>
  </si>
  <si>
    <t>Second Class</t>
  </si>
  <si>
    <t>Aurangabad</t>
  </si>
  <si>
    <t>OFF-LA-10002875</t>
  </si>
  <si>
    <t>Novimex Shipping Labels, Adjustable</t>
  </si>
  <si>
    <t>IN-2014-71907</t>
  </si>
  <si>
    <t>BT-11485</t>
  </si>
  <si>
    <t>Brad Thomas</t>
  </si>
  <si>
    <t>OFF-SU-10003537</t>
  </si>
  <si>
    <t>Kleencut Scissors, Steel</t>
  </si>
  <si>
    <t>IN-2014-64669</t>
  </si>
  <si>
    <t>First Class</t>
  </si>
  <si>
    <t>VP-21730</t>
  </si>
  <si>
    <t>Victor Preis</t>
  </si>
  <si>
    <t>Lucknow</t>
  </si>
  <si>
    <t>OFF-LA-10000506</t>
  </si>
  <si>
    <t>Harbour Creations Legal Exhibit Labels, Laser Printer Compatible</t>
  </si>
  <si>
    <t>IN-2012-33218</t>
  </si>
  <si>
    <t>HP-14815</t>
  </si>
  <si>
    <t>Harold Pawlan</t>
  </si>
  <si>
    <t>OFF-FA-10002539</t>
  </si>
  <si>
    <t>Stockwell Rubber Bands, Metal</t>
  </si>
  <si>
    <t>IN-2014-71256</t>
  </si>
  <si>
    <t>NM-18445</t>
  </si>
  <si>
    <t>Nathan Mautz</t>
  </si>
  <si>
    <t>OFF-FA-10001297</t>
  </si>
  <si>
    <t>OIC Staples, 12 Pack</t>
  </si>
  <si>
    <t>IN-2011-50445</t>
  </si>
  <si>
    <t>AT-10435</t>
  </si>
  <si>
    <t>Alyssa Tate</t>
  </si>
  <si>
    <t>OFF-BI-10000340</t>
  </si>
  <si>
    <t>Avery Binding Machine, Clear</t>
  </si>
  <si>
    <t>IN-2011-22585</t>
  </si>
  <si>
    <t>Hapur</t>
  </si>
  <si>
    <t>IN-2012-44278</t>
  </si>
  <si>
    <t>NZ-18565</t>
  </si>
  <si>
    <t>Nick Zandusky</t>
  </si>
  <si>
    <t>OFF-BI-10002364</t>
  </si>
  <si>
    <t>Acco Binder, Durable</t>
  </si>
  <si>
    <t>IN-2014-44012</t>
  </si>
  <si>
    <t>PS-19045</t>
  </si>
  <si>
    <t>Penelope Sewall</t>
  </si>
  <si>
    <t>Anantapur</t>
  </si>
  <si>
    <t>OFF-BI-10003142</t>
  </si>
  <si>
    <t>Acco Binder Covers, Clear</t>
  </si>
  <si>
    <t>Critical</t>
  </si>
  <si>
    <t>IN-2014-45188</t>
  </si>
  <si>
    <t>DR-12940</t>
  </si>
  <si>
    <t>Daniel Raglin</t>
  </si>
  <si>
    <t>OFF-ST-10000016</t>
  </si>
  <si>
    <t>Eldon Folders, Blue</t>
  </si>
  <si>
    <t>IN-2014-59650</t>
  </si>
  <si>
    <t>AW-10930</t>
  </si>
  <si>
    <t>Arthur Wiediger</t>
  </si>
  <si>
    <t>OFF-BI-10002853</t>
  </si>
  <si>
    <t>Avery Binder Covers, Recycled</t>
  </si>
  <si>
    <t>IN-2012-13919</t>
  </si>
  <si>
    <t>CW-11905</t>
  </si>
  <si>
    <t>Carl Weiss</t>
  </si>
  <si>
    <t>Jalna</t>
  </si>
  <si>
    <t>OFF-AR-10000720</t>
  </si>
  <si>
    <t>Binney &amp; Smith Markers, Fluorescent</t>
  </si>
  <si>
    <t>IN-2013-71333</t>
  </si>
  <si>
    <t>Same Day</t>
  </si>
  <si>
    <t>JE-15610</t>
  </si>
  <si>
    <t>Jim Epp</t>
  </si>
  <si>
    <t>Amravati</t>
  </si>
  <si>
    <t>OFF-ST-10002292</t>
  </si>
  <si>
    <t>Fellowes Lockers, Single Width</t>
  </si>
  <si>
    <t>IN-2014-72327</t>
  </si>
  <si>
    <t>KH-16330</t>
  </si>
  <si>
    <t>Katharine Harms</t>
  </si>
  <si>
    <t>OFF-PA-10000215</t>
  </si>
  <si>
    <t>Eaton Parchment Paper, Premium</t>
  </si>
  <si>
    <t>IN-2014-35731</t>
  </si>
  <si>
    <t>Dl-13600</t>
  </si>
  <si>
    <t>Dorris liebe</t>
  </si>
  <si>
    <t>OFF-ST-10004847</t>
  </si>
  <si>
    <t>Tenex File Cart, Blue</t>
  </si>
  <si>
    <t>OFF-SU-10001762</t>
  </si>
  <si>
    <t>Stiletto Shears, Easy Grip</t>
  </si>
  <si>
    <t>IN-2013-35787</t>
  </si>
  <si>
    <t>KE-16420</t>
  </si>
  <si>
    <t>Katrina Edelman</t>
  </si>
  <si>
    <t>OFF-LA-10001292</t>
  </si>
  <si>
    <t>Smead File Folder Labels, Adjustable</t>
  </si>
  <si>
    <t>IN-2013-30663</t>
  </si>
  <si>
    <t>SV-20815</t>
  </si>
  <si>
    <t>Stuart Van</t>
  </si>
  <si>
    <t>IN-2014-36795</t>
  </si>
  <si>
    <t>CV-12805</t>
  </si>
  <si>
    <t>Cynthia Voltz</t>
  </si>
  <si>
    <t>IN-2014-77339</t>
  </si>
  <si>
    <t>JC-16105</t>
  </si>
  <si>
    <t>Julie Creighton</t>
  </si>
  <si>
    <t>Thane</t>
  </si>
  <si>
    <t>OFF-SU-10004008</t>
  </si>
  <si>
    <t>Kleencut Letter Opener, Steel</t>
  </si>
  <si>
    <t>IN-2013-26540</t>
  </si>
  <si>
    <t>DJ-13510</t>
  </si>
  <si>
    <t>Don Jones</t>
  </si>
  <si>
    <t>OFF-LA-10000984</t>
  </si>
  <si>
    <t>Hon Round Labels, Alphabetical</t>
  </si>
  <si>
    <t>IN-2014-65488</t>
  </si>
  <si>
    <t>CP-12340</t>
  </si>
  <si>
    <t>Christine Phan</t>
  </si>
  <si>
    <t>IN-2013-13387</t>
  </si>
  <si>
    <t>AG-10525</t>
  </si>
  <si>
    <t>Andy Gerbode</t>
  </si>
  <si>
    <t>OFF-PA-10003686</t>
  </si>
  <si>
    <t>SanDisk Message Books, Multicolor</t>
  </si>
  <si>
    <t>IN-2012-75904</t>
  </si>
  <si>
    <t>BW-11110</t>
  </si>
  <si>
    <t>Bart Watters</t>
  </si>
  <si>
    <t>Jhansi</t>
  </si>
  <si>
    <t>OFF-LA-10002180</t>
  </si>
  <si>
    <t>Hon Color Coded Labels, 5000 Label Set</t>
  </si>
  <si>
    <t>IN-2012-22431</t>
  </si>
  <si>
    <t>AS-10285</t>
  </si>
  <si>
    <t>Alejandro Savely</t>
  </si>
  <si>
    <t>Jammu</t>
  </si>
  <si>
    <t>Jammu and Kashmir</t>
  </si>
  <si>
    <t>OFF-LA-10003778</t>
  </si>
  <si>
    <t>Novimex File Folder Labels, Alphabetical</t>
  </si>
  <si>
    <t>IN-2014-75603</t>
  </si>
  <si>
    <t>BS-11365</t>
  </si>
  <si>
    <t>Bill Shonely</t>
  </si>
  <si>
    <t>Vijayawada</t>
  </si>
  <si>
    <t>OFF-ST-10001824</t>
  </si>
  <si>
    <t>Rogers Box, Single Width</t>
  </si>
  <si>
    <t>OFF-FA-10000263</t>
  </si>
  <si>
    <t>Stockwell Thumb Tacks, Bulk Pack</t>
  </si>
  <si>
    <t>IN-2011-45993</t>
  </si>
  <si>
    <t>LR-17035</t>
  </si>
  <si>
    <t>Lisa Ryan</t>
  </si>
  <si>
    <t>Agra</t>
  </si>
  <si>
    <t>OFF-LA-10004894</t>
  </si>
  <si>
    <t>Hon Shipping Labels, Alphabetical</t>
  </si>
  <si>
    <t>IN-2014-76016</t>
  </si>
  <si>
    <t>Thiruvananthapuram</t>
  </si>
  <si>
    <t>OFF-PA-10004741</t>
  </si>
  <si>
    <t>SanDisk Cards &amp; Envelopes, 8.5 x 11</t>
  </si>
  <si>
    <t>IN-2014-51719</t>
  </si>
  <si>
    <t>DV-13045</t>
  </si>
  <si>
    <t>Darrin Van Huff</t>
  </si>
  <si>
    <t>Madurai</t>
  </si>
  <si>
    <t>OFF-ST-10001694</t>
  </si>
  <si>
    <t>Smead Folders, Blue</t>
  </si>
  <si>
    <t>IN-2012-24783</t>
  </si>
  <si>
    <t>GZ-14545</t>
  </si>
  <si>
    <t>George Zrebassa</t>
  </si>
  <si>
    <t>Saharanpur</t>
  </si>
  <si>
    <t>OFF-PA-10003390</t>
  </si>
  <si>
    <t>Enermax Computer Printout Paper, Recycled</t>
  </si>
  <si>
    <t>IN-2012-43459</t>
  </si>
  <si>
    <t>DG-13300</t>
  </si>
  <si>
    <t>Deirdre Greer</t>
  </si>
  <si>
    <t>OFF-LA-10004848</t>
  </si>
  <si>
    <t>Avery Legal Exhibit Labels, 5000 Label Set</t>
  </si>
  <si>
    <t>IN-2014-48632</t>
  </si>
  <si>
    <t>EM-13810</t>
  </si>
  <si>
    <t>Eleni McCrary</t>
  </si>
  <si>
    <t>Bhubaneswar</t>
  </si>
  <si>
    <t>Odisha</t>
  </si>
  <si>
    <t>OFF-FA-10003161</t>
  </si>
  <si>
    <t>OIC Paper Clips, Assorted Sizes</t>
  </si>
  <si>
    <t>OFF-ST-10003837</t>
  </si>
  <si>
    <t>Tenex Lockers, Single Width</t>
  </si>
  <si>
    <t>IN-2013-76667</t>
  </si>
  <si>
    <t>LW-16990</t>
  </si>
  <si>
    <t>Lindsay Williams</t>
  </si>
  <si>
    <t>OFF-LA-10000635</t>
  </si>
  <si>
    <t>Harbour Creations Shipping Labels, 5000 Label Set</t>
  </si>
  <si>
    <t>IN-2012-55282</t>
  </si>
  <si>
    <t>AS-10240</t>
  </si>
  <si>
    <t>Alan Shonely</t>
  </si>
  <si>
    <t>Aligarh</t>
  </si>
  <si>
    <t>OFF-FA-10004795</t>
  </si>
  <si>
    <t>Advantus Paper Clips, Assorted Sizes</t>
  </si>
  <si>
    <t>IN-2012-35143</t>
  </si>
  <si>
    <t>RO-19780</t>
  </si>
  <si>
    <t>Rose O'Brian</t>
  </si>
  <si>
    <t>OFF-AP-10002312</t>
  </si>
  <si>
    <t>KitchenAid Refrigerator, Black</t>
  </si>
  <si>
    <t>IN-2013-12757</t>
  </si>
  <si>
    <t>PS-18760</t>
  </si>
  <si>
    <t>Pamela Stobb</t>
  </si>
  <si>
    <t>Srinagar</t>
  </si>
  <si>
    <t>OFF-AP-10002186</t>
  </si>
  <si>
    <t>KitchenAid Toaster, Red</t>
  </si>
  <si>
    <t>IN-2014-15872</t>
  </si>
  <si>
    <t>JL-15235</t>
  </si>
  <si>
    <t>Janet Lee</t>
  </si>
  <si>
    <t>Kalyan</t>
  </si>
  <si>
    <t>OFF-LA-10001731</t>
  </si>
  <si>
    <t>Avery Removable Labels, Alphabetical</t>
  </si>
  <si>
    <t>IN-2014-45258</t>
  </si>
  <si>
    <t>EB-14170</t>
  </si>
  <si>
    <t>Evan Bailliet</t>
  </si>
  <si>
    <t>Allahabad</t>
  </si>
  <si>
    <t>OFF-AR-10004148</t>
  </si>
  <si>
    <t>Sanford Pens, Easy-Erase</t>
  </si>
  <si>
    <t>IN-2014-76555</t>
  </si>
  <si>
    <t>OFF-BI-10004589</t>
  </si>
  <si>
    <t>Avery Binding Machine, Economy</t>
  </si>
  <si>
    <t>IN-2014-72838</t>
  </si>
  <si>
    <t>RF-19840</t>
  </si>
  <si>
    <t>Roy Franzšsisch</t>
  </si>
  <si>
    <t>Cuttack</t>
  </si>
  <si>
    <t>OFF-BI-10003713</t>
  </si>
  <si>
    <t>Wilson Jones Index Tab, Economy</t>
  </si>
  <si>
    <t>IN-2014-56360</t>
  </si>
  <si>
    <t>JC-15385</t>
  </si>
  <si>
    <t>Jenna Caffey</t>
  </si>
  <si>
    <t>Ranchi</t>
  </si>
  <si>
    <t>Jharkhand</t>
  </si>
  <si>
    <t>OFF-PA-10001720</t>
  </si>
  <si>
    <t>Xerox Parchment Paper, Multicolor</t>
  </si>
  <si>
    <t>IN-2012-24797</t>
  </si>
  <si>
    <t>SS-20410</t>
  </si>
  <si>
    <t>Shahid Shariari</t>
  </si>
  <si>
    <t>Karimnagar</t>
  </si>
  <si>
    <t>IN-2013-26029</t>
  </si>
  <si>
    <t>KH-16510</t>
  </si>
  <si>
    <t>Keith Herrera</t>
  </si>
  <si>
    <t>OFF-SU-10004401</t>
  </si>
  <si>
    <t>Acme Shears, High Speed</t>
  </si>
  <si>
    <t>IN-2011-74609</t>
  </si>
  <si>
    <t>EN-13780</t>
  </si>
  <si>
    <t>Edward Nazzal</t>
  </si>
  <si>
    <t>OFF-FA-10003186</t>
  </si>
  <si>
    <t>Accos Push Pins, Bulk Pack</t>
  </si>
  <si>
    <t>IN-2014-75918</t>
  </si>
  <si>
    <t>BS-11665</t>
  </si>
  <si>
    <t>Brian Stugart</t>
  </si>
  <si>
    <t>Bhavnagar</t>
  </si>
  <si>
    <t>OFF-AR-10004749</t>
  </si>
  <si>
    <t>BIC Canvas, Blue</t>
  </si>
  <si>
    <t>IN-2012-49801</t>
  </si>
  <si>
    <t>JS-16030</t>
  </si>
  <si>
    <t>Joy Smith</t>
  </si>
  <si>
    <t>OFF-BI-10004454</t>
  </si>
  <si>
    <t>Cardinal Binder Covers, Clear</t>
  </si>
  <si>
    <t>OFF-PA-10000453</t>
  </si>
  <si>
    <t>Xerox Cards &amp; Envelopes, 8.5 x 11</t>
  </si>
  <si>
    <t>IN-2013-41569</t>
  </si>
  <si>
    <t>RP-19390</t>
  </si>
  <si>
    <t>Resi Pšlking</t>
  </si>
  <si>
    <t>OFF-ST-10003953</t>
  </si>
  <si>
    <t>Smead File Cart, Industrial</t>
  </si>
  <si>
    <t>IN-2013-25532</t>
  </si>
  <si>
    <t>OFF-PA-10000579</t>
  </si>
  <si>
    <t>Xerox Computer Printout Paper, Recycled</t>
  </si>
  <si>
    <t>IN-2014-63710</t>
  </si>
  <si>
    <t>AB-10015</t>
  </si>
  <si>
    <t>Aaron Bergman</t>
  </si>
  <si>
    <t>OFF-BI-10004140</t>
  </si>
  <si>
    <t>Cardinal Index Tab, Clear</t>
  </si>
  <si>
    <t>IN-2011-55275</t>
  </si>
  <si>
    <t>NP-18700</t>
  </si>
  <si>
    <t>Nora Preis</t>
  </si>
  <si>
    <t>Sonipat</t>
  </si>
  <si>
    <t>OFF-EN-10002540</t>
  </si>
  <si>
    <t>GlobeWeis Clasp Envelope, with clear poly window</t>
  </si>
  <si>
    <t>IN-2013-40806</t>
  </si>
  <si>
    <t>AC-10450</t>
  </si>
  <si>
    <t>Amy Cox</t>
  </si>
  <si>
    <t>Jamshedpur</t>
  </si>
  <si>
    <t>OFF-PA-10004260</t>
  </si>
  <si>
    <t>Xerox Memo Slips, Recycled</t>
  </si>
  <si>
    <t>IN-2014-47806</t>
  </si>
  <si>
    <t>DO-13435</t>
  </si>
  <si>
    <t>Denny Ordway</t>
  </si>
  <si>
    <t>OFF-AP-10001931</t>
  </si>
  <si>
    <t>Cuisinart Stove, Red</t>
  </si>
  <si>
    <t>ID-2012-32623</t>
  </si>
  <si>
    <t>IN-2014-11693</t>
  </si>
  <si>
    <t>ND-18370</t>
  </si>
  <si>
    <t>Natalie DeCherney</t>
  </si>
  <si>
    <t>OFF-ST-10002499</t>
  </si>
  <si>
    <t>Fellowes Shelving, Single Width</t>
  </si>
  <si>
    <t>IN-2011-46504</t>
  </si>
  <si>
    <t>LT-16765</t>
  </si>
  <si>
    <t>Larry Tron</t>
  </si>
  <si>
    <t>Warangal</t>
  </si>
  <si>
    <t>OFF-SU-10002742</t>
  </si>
  <si>
    <t>Stiletto Trimmer, Serrated</t>
  </si>
  <si>
    <t>IN-2012-26113</t>
  </si>
  <si>
    <t>DB-13210</t>
  </si>
  <si>
    <t>Dean Braden</t>
  </si>
  <si>
    <t>OFF-PA-10003906</t>
  </si>
  <si>
    <t>Eaton Memo Slips, Premium</t>
  </si>
  <si>
    <t>IN-2013-72901</t>
  </si>
  <si>
    <t>Bikaner</t>
  </si>
  <si>
    <t>OFF-FA-10002636</t>
  </si>
  <si>
    <t>Accos Staples, 12 Pack</t>
  </si>
  <si>
    <t>OFF-FA-10002156</t>
  </si>
  <si>
    <t>Advantus Push Pins, Metal</t>
  </si>
  <si>
    <t>IN-2012-65915</t>
  </si>
  <si>
    <t>CC-12145</t>
  </si>
  <si>
    <t>Charles Crestani</t>
  </si>
  <si>
    <t>Pimpri</t>
  </si>
  <si>
    <t>OFF-AR-10004651</t>
  </si>
  <si>
    <t>Boston Pens, Fluorescent</t>
  </si>
  <si>
    <t>IN-2012-52314</t>
  </si>
  <si>
    <t>TB-21055</t>
  </si>
  <si>
    <t>Ted Butterfield</t>
  </si>
  <si>
    <t>OFF-BI-10003779</t>
  </si>
  <si>
    <t>Cardinal 3-Hole Punch, Durable</t>
  </si>
  <si>
    <t>IN-2011-29935</t>
  </si>
  <si>
    <t>JM-16195</t>
  </si>
  <si>
    <t>Justin MacKendrick</t>
  </si>
  <si>
    <t>OFF-BI-10000006</t>
  </si>
  <si>
    <t>Ibico Binder, Durable</t>
  </si>
  <si>
    <t>IN-2013-29018</t>
  </si>
  <si>
    <t>JE-15715</t>
  </si>
  <si>
    <t>Joe Elijah</t>
  </si>
  <si>
    <t>Etawah</t>
  </si>
  <si>
    <t>OFF-BI-10002287</t>
  </si>
  <si>
    <t>IN-2014-14003</t>
  </si>
  <si>
    <t>GH-14425</t>
  </si>
  <si>
    <t>Gary Hwang</t>
  </si>
  <si>
    <t>Dewas</t>
  </si>
  <si>
    <t>OFF-AP-10002326</t>
  </si>
  <si>
    <t>Hamilton Beach Microwave, White</t>
  </si>
  <si>
    <t>IN-2012-44943</t>
  </si>
  <si>
    <t>BE-11410</t>
  </si>
  <si>
    <t>Bobby Elias</t>
  </si>
  <si>
    <t>OFF-BI-10002712</t>
  </si>
  <si>
    <t>Acco Hole Reinforcements, Durable</t>
  </si>
  <si>
    <t>IN-2011-60826</t>
  </si>
  <si>
    <t>KM-16660</t>
  </si>
  <si>
    <t>Khloe Miller</t>
  </si>
  <si>
    <t>OFF-ST-10004228</t>
  </si>
  <si>
    <t>Tenex Shelving, Industrial</t>
  </si>
  <si>
    <t>IN-2013-62723</t>
  </si>
  <si>
    <t>SJ-20500</t>
  </si>
  <si>
    <t>Shirley Jackson</t>
  </si>
  <si>
    <t>IN-2013-10811</t>
  </si>
  <si>
    <t>OFF-FA-10004684</t>
  </si>
  <si>
    <t>Advantus Thumb Tacks, Metal</t>
  </si>
  <si>
    <t>IN-2014-28192</t>
  </si>
  <si>
    <t>JW-16075</t>
  </si>
  <si>
    <t>Julia West</t>
  </si>
  <si>
    <t>OFF-EN-10002425</t>
  </si>
  <si>
    <t>Ames Peel and Seal, Set of 50</t>
  </si>
  <si>
    <t>IN-2014-76576</t>
  </si>
  <si>
    <t>NW-18400</t>
  </si>
  <si>
    <t>Natalie Webber</t>
  </si>
  <si>
    <t>Bhatpara</t>
  </si>
  <si>
    <t>OFF-BI-10004098</t>
  </si>
  <si>
    <t>Acco 3-Hole Punch, Durable</t>
  </si>
  <si>
    <t>IN-2013-61841</t>
  </si>
  <si>
    <t>CM-12385</t>
  </si>
  <si>
    <t>Christopher Martinez</t>
  </si>
  <si>
    <t>OFF-ST-10001357</t>
  </si>
  <si>
    <t>Eldon Lockers, Single Width</t>
  </si>
  <si>
    <t>IN-2013-78809</t>
  </si>
  <si>
    <t>AG-10900</t>
  </si>
  <si>
    <t>Arthur Gainer</t>
  </si>
  <si>
    <t>OFF-PA-10004335</t>
  </si>
  <si>
    <t>Green Bar Computer Printout Paper, Recycled</t>
  </si>
  <si>
    <t>IN-2012-62765</t>
  </si>
  <si>
    <t>RM-19750</t>
  </si>
  <si>
    <t>Roland Murray</t>
  </si>
  <si>
    <t>OFF-FA-10003745</t>
  </si>
  <si>
    <t>Accos Rubber Bands, Metal</t>
  </si>
  <si>
    <t>IN-2011-17594</t>
  </si>
  <si>
    <t>DP-13165</t>
  </si>
  <si>
    <t>David Philippe</t>
  </si>
  <si>
    <t>OFF-FA-10001526</t>
  </si>
  <si>
    <t>Stockwell Rubber Bands, 12 Pack</t>
  </si>
  <si>
    <t>OFF-FA-10000549</t>
  </si>
  <si>
    <t>Advantus Staples, Metal</t>
  </si>
  <si>
    <t>IN-2013-79306</t>
  </si>
  <si>
    <t>OFF-BI-10003874</t>
  </si>
  <si>
    <t>Avery Index Tab, Clear</t>
  </si>
  <si>
    <t>IN-2013-53819</t>
  </si>
  <si>
    <t>TB-21595</t>
  </si>
  <si>
    <t>Troy Blackwell</t>
  </si>
  <si>
    <t>IN-2014-52412</t>
  </si>
  <si>
    <t>SC-20020</t>
  </si>
  <si>
    <t>Sam Craven</t>
  </si>
  <si>
    <t>Dehra Dun</t>
  </si>
  <si>
    <t>TEC-MA-10000776</t>
  </si>
  <si>
    <t>Technology</t>
  </si>
  <si>
    <t>Machines</t>
  </si>
  <si>
    <t>Okidata Calculator, Wireless</t>
  </si>
  <si>
    <t>TEC-MA-10001752</t>
  </si>
  <si>
    <t>Konica Printer, Durable</t>
  </si>
  <si>
    <t>TEC-MA-10002468</t>
  </si>
  <si>
    <t>Panasonic Inkjet, White</t>
  </si>
  <si>
    <t>IN-2012-64221</t>
  </si>
  <si>
    <t>AO-10810</t>
  </si>
  <si>
    <t>Anthony O'Donnell</t>
  </si>
  <si>
    <t>TEC-MA-10004423</t>
  </si>
  <si>
    <t>StarTech Card Printer, White</t>
  </si>
  <si>
    <t>IN-2014-77689</t>
  </si>
  <si>
    <t>SC-20050</t>
  </si>
  <si>
    <t>Sample Company A</t>
  </si>
  <si>
    <t>Asansol</t>
  </si>
  <si>
    <t>TEC-CO-10000791</t>
  </si>
  <si>
    <t>Copiers</t>
  </si>
  <si>
    <t>Sharp Personal Copier, Laser</t>
  </si>
  <si>
    <t>IN-2011-73335</t>
  </si>
  <si>
    <t>EH-14125</t>
  </si>
  <si>
    <t>Eugene Hildebrand</t>
  </si>
  <si>
    <t>TEC-CO-10001531</t>
  </si>
  <si>
    <t>Hewlett Fax and Copier, Color</t>
  </si>
  <si>
    <t>TEC-CO-10003102</t>
  </si>
  <si>
    <t>Canon Copy Machine, Color</t>
  </si>
  <si>
    <t>TEC-CO-10004535</t>
  </si>
  <si>
    <t>Hewlett Fax Machine, High-Speed</t>
  </si>
  <si>
    <t>IN-2011-46728</t>
  </si>
  <si>
    <t>KB-16600</t>
  </si>
  <si>
    <t>Ken Brennan</t>
  </si>
  <si>
    <t>Ichalkaranji</t>
  </si>
  <si>
    <t>TEC-CO-10003777</t>
  </si>
  <si>
    <t>Hewlett Copy Machine, Color</t>
  </si>
  <si>
    <t>IN-2014-16887</t>
  </si>
  <si>
    <t>CC-12475</t>
  </si>
  <si>
    <t>Cindy Chapman</t>
  </si>
  <si>
    <t>TEC-CO-10002040</t>
  </si>
  <si>
    <t>Brother Fax Machine, Digital</t>
  </si>
  <si>
    <t>IN-2012-40211</t>
  </si>
  <si>
    <t>TEC-CO-10004897</t>
  </si>
  <si>
    <t>Sharp Fax Machine, High-Speed</t>
  </si>
  <si>
    <t>IN-2014-57984</t>
  </si>
  <si>
    <t>CS-12505</t>
  </si>
  <si>
    <t>Cindy Stewart</t>
  </si>
  <si>
    <t>TEC-CO-10001204</t>
  </si>
  <si>
    <t>Sharp Copy Machine, Color</t>
  </si>
  <si>
    <t>TEC-CO-10004929</t>
  </si>
  <si>
    <t>Canon Personal Copier, Color</t>
  </si>
  <si>
    <t>TEC-CO-10003448</t>
  </si>
  <si>
    <t>Canon Ink, Laser</t>
  </si>
  <si>
    <t>IN-2011-53203</t>
  </si>
  <si>
    <t>AH-10195</t>
  </si>
  <si>
    <t>Alan Haines</t>
  </si>
  <si>
    <t>TEC-AC-10000111</t>
  </si>
  <si>
    <t>Accessories</t>
  </si>
  <si>
    <t>SanDisk Mouse, USB</t>
  </si>
  <si>
    <t>TEC-AC-10000639</t>
  </si>
  <si>
    <t>Belkin Router, Bluetooth</t>
  </si>
  <si>
    <t>TEC-AC-10002255</t>
  </si>
  <si>
    <t>Memorex Keyboard, Erganomic</t>
  </si>
  <si>
    <t>IN-2012-52111</t>
  </si>
  <si>
    <t>JH-16180</t>
  </si>
  <si>
    <t>Justin Hirsh</t>
  </si>
  <si>
    <t>Nizamabad</t>
  </si>
  <si>
    <t>TEC-AC-10003734</t>
  </si>
  <si>
    <t>Memorex Numeric Keypad, Erganomic</t>
  </si>
  <si>
    <t>IN-2011-75218</t>
  </si>
  <si>
    <t>AH-10465</t>
  </si>
  <si>
    <t>Amy Hunt</t>
  </si>
  <si>
    <t>Belgaum</t>
  </si>
  <si>
    <t>TEC-AC-10001463</t>
  </si>
  <si>
    <t>Logitech Numeric Keypad, Programmable</t>
  </si>
  <si>
    <t>IN-2011-51964</t>
  </si>
  <si>
    <t>AB-10105</t>
  </si>
  <si>
    <t>Adrian Barton</t>
  </si>
  <si>
    <t>Kochi</t>
  </si>
  <si>
    <t>TEC-AC-10000642</t>
  </si>
  <si>
    <t>Logitech Flash Drive, Bluetooth</t>
  </si>
  <si>
    <t>IN-2014-16852</t>
  </si>
  <si>
    <t>GW-14605</t>
  </si>
  <si>
    <t>Giulietta Weimer</t>
  </si>
  <si>
    <t>TEC-AC-10002533</t>
  </si>
  <si>
    <t>Enermax Memory Card, USB</t>
  </si>
  <si>
    <t>IN-2012-70836</t>
  </si>
  <si>
    <t>AR-10540</t>
  </si>
  <si>
    <t>Andy Reiter</t>
  </si>
  <si>
    <t>Baranagar</t>
  </si>
  <si>
    <t>TEC-AC-10004562</t>
  </si>
  <si>
    <t>Enermax Flash Drive, Programmable</t>
  </si>
  <si>
    <t>IN-2014-65194</t>
  </si>
  <si>
    <t>AF-10870</t>
  </si>
  <si>
    <t>Art Ferguson</t>
  </si>
  <si>
    <t>TEC-AC-10003640</t>
  </si>
  <si>
    <t>SanDisk Mouse, Programmable</t>
  </si>
  <si>
    <t>IN-2014-19120</t>
  </si>
  <si>
    <t>AW-10840</t>
  </si>
  <si>
    <t>Anthony Witt</t>
  </si>
  <si>
    <t>Ganganagar</t>
  </si>
  <si>
    <t>TEC-AC-10001600</t>
  </si>
  <si>
    <t>Belkin Numeric Keypad, Bluetooth</t>
  </si>
  <si>
    <t>TEC-PH-10003713</t>
  </si>
  <si>
    <t>Phones</t>
  </si>
  <si>
    <t>Nokia Smart Phone, Cordless</t>
  </si>
  <si>
    <t>IN-2011-55268</t>
  </si>
  <si>
    <t>GT-14710</t>
  </si>
  <si>
    <t>Greg Tran</t>
  </si>
  <si>
    <t>TEC-PH-10001354</t>
  </si>
  <si>
    <t>Motorola Speaker Phone, Full Size</t>
  </si>
  <si>
    <t>IN-2012-38132</t>
  </si>
  <si>
    <t>NC-18340</t>
  </si>
  <si>
    <t>Nat Carroll</t>
  </si>
  <si>
    <t>TEC-PH-10004350</t>
  </si>
  <si>
    <t>Samsung Headset, Cordless</t>
  </si>
  <si>
    <t>TEC-PH-10001990</t>
  </si>
  <si>
    <t>Cisco Smart Phone, Full Size</t>
  </si>
  <si>
    <t>IN-2012-79012</t>
  </si>
  <si>
    <t>JF-15490</t>
  </si>
  <si>
    <t>Jeremy Farry</t>
  </si>
  <si>
    <t>TEC-PH-10003752</t>
  </si>
  <si>
    <t>Nokia Office Telephone, VoIP</t>
  </si>
  <si>
    <t>IN-2014-40526</t>
  </si>
  <si>
    <t>PF-19165</t>
  </si>
  <si>
    <t>Philip Fox</t>
  </si>
  <si>
    <t>TEC-PH-10000297</t>
  </si>
  <si>
    <t>Apple Office Telephone, with Caller ID</t>
  </si>
  <si>
    <t>IN-2014-71837</t>
  </si>
  <si>
    <t>TEC-PH-10002428</t>
  </si>
  <si>
    <t>Apple Headset, VoIP</t>
  </si>
  <si>
    <t>IN-2012-46448</t>
  </si>
  <si>
    <t>SW-20245</t>
  </si>
  <si>
    <t>Scot Wooten</t>
  </si>
  <si>
    <t>Fatehpur</t>
  </si>
  <si>
    <t>TEC-PH-10000358</t>
  </si>
  <si>
    <t>Samsung Headset, with Caller ID</t>
  </si>
  <si>
    <t>IN-2013-20933</t>
  </si>
  <si>
    <t>NL-18310</t>
  </si>
  <si>
    <t>Nancy Lomonaco</t>
  </si>
  <si>
    <t>TEC-PH-10002683</t>
  </si>
  <si>
    <t>Apple Smart Phone, Cordless</t>
  </si>
  <si>
    <t>IN-2014-34576</t>
  </si>
  <si>
    <t>CC-12100</t>
  </si>
  <si>
    <t>Chad Cunningham</t>
  </si>
  <si>
    <t>TEC-PH-10003927</t>
  </si>
  <si>
    <t>Nokia Audio Dock, with Caller ID</t>
  </si>
  <si>
    <t>IN-2012-48240</t>
  </si>
  <si>
    <t>GP-14740</t>
  </si>
  <si>
    <t>Guy Phonely</t>
  </si>
  <si>
    <t>TEC-PH-10004664</t>
  </si>
  <si>
    <t>Nokia Smart Phone, with Caller ID</t>
  </si>
  <si>
    <t>IN-2012-40638</t>
  </si>
  <si>
    <t>FH-14275</t>
  </si>
  <si>
    <t>Frank Hawley</t>
  </si>
  <si>
    <t>TEC-PH-10004675</t>
  </si>
  <si>
    <t>Nokia Audio Dock, VoIP</t>
  </si>
  <si>
    <t>TEC-PH-10003430</t>
  </si>
  <si>
    <t>Cisco Speaker Phone, VoIP</t>
  </si>
  <si>
    <t>TEC-PH-10002601</t>
  </si>
  <si>
    <t>Motorola Smart Phone, Cordless</t>
  </si>
  <si>
    <t>TEC-PH-10000922</t>
  </si>
  <si>
    <t>Nokia Headset, with Caller ID</t>
  </si>
  <si>
    <t>IN-2012-44810</t>
  </si>
  <si>
    <t>BP-11230</t>
  </si>
  <si>
    <t>Benjamin Patterson</t>
  </si>
  <si>
    <t>FUR-CH-10001415</t>
  </si>
  <si>
    <t>Furniture</t>
  </si>
  <si>
    <t>Chairs</t>
  </si>
  <si>
    <t>Office Star Executive Leather Armchair, Red</t>
  </si>
  <si>
    <t>IN-2011-23530</t>
  </si>
  <si>
    <t>FUR-CH-10004694</t>
  </si>
  <si>
    <t>Office Star Rocking Chair, Black</t>
  </si>
  <si>
    <t>IN-2013-37761</t>
  </si>
  <si>
    <t>KB-16240</t>
  </si>
  <si>
    <t>Karen Bern</t>
  </si>
  <si>
    <t>FUR-CH-10002944</t>
  </si>
  <si>
    <t>Office Star Steel Folding Chair, Black</t>
  </si>
  <si>
    <t>FUR-CH-10003950</t>
  </si>
  <si>
    <t>Novimex Executive Leather Armchair, Black</t>
  </si>
  <si>
    <t>IN-2013-12183</t>
  </si>
  <si>
    <t>HH-15010</t>
  </si>
  <si>
    <t>Hilary Holden</t>
  </si>
  <si>
    <t>FUR-CH-10002573</t>
  </si>
  <si>
    <t>Office Star Executive Leather Armchair, Adjustable</t>
  </si>
  <si>
    <t>IN-2012-15137</t>
  </si>
  <si>
    <t>CS-12175</t>
  </si>
  <si>
    <t>Charles Sheldon</t>
  </si>
  <si>
    <t>FUR-CH-10000351</t>
  </si>
  <si>
    <t>Novimex Chairmat, Set of Two</t>
  </si>
  <si>
    <t>FUR-CH-10004196</t>
  </si>
  <si>
    <t>Novimex Swivel Stool, Red</t>
  </si>
  <si>
    <t>IN-2014-10657</t>
  </si>
  <si>
    <t>DB-13615</t>
  </si>
  <si>
    <t>Doug Bickford</t>
  </si>
  <si>
    <t>FUR-CH-10002890</t>
  </si>
  <si>
    <t>Office Star Chairmat, Adjustable</t>
  </si>
  <si>
    <t>FUR-CH-10000391</t>
  </si>
  <si>
    <t>Novimex Bag Chairs, Red</t>
  </si>
  <si>
    <t>IN-2012-11749</t>
  </si>
  <si>
    <t>SM-20905</t>
  </si>
  <si>
    <t>Susan MacKendrick</t>
  </si>
  <si>
    <t>IN-2014-65243</t>
  </si>
  <si>
    <t>BE-11455</t>
  </si>
  <si>
    <t>Brad Eason</t>
  </si>
  <si>
    <t>Moradabad</t>
  </si>
  <si>
    <t>FUR-CH-10002224</t>
  </si>
  <si>
    <t>Hon Rocking Chair, Set of Two</t>
  </si>
  <si>
    <t>IN-2014-42276</t>
  </si>
  <si>
    <t>EH-13990</t>
  </si>
  <si>
    <t>Erica Hackney</t>
  </si>
  <si>
    <t>FUR-CH-10004065</t>
  </si>
  <si>
    <t>SAFCO Bag Chairs, Adjustable</t>
  </si>
  <si>
    <t>FUR-CH-10004584</t>
  </si>
  <si>
    <t>Office Star Steel Folding Chair, Set of Two</t>
  </si>
  <si>
    <t>IN-2014-18532</t>
  </si>
  <si>
    <t>AP-10915</t>
  </si>
  <si>
    <t>Arthur Prichep</t>
  </si>
  <si>
    <t>FUR-CH-10000026</t>
  </si>
  <si>
    <t>SAFCO Rocking Chair, Black</t>
  </si>
  <si>
    <t>FUR-CH-10001397</t>
  </si>
  <si>
    <t>SAFCO Chairmat, Set of Two</t>
  </si>
  <si>
    <t>FUR-CH-10002510</t>
  </si>
  <si>
    <t>Office Star Steel Folding Chair, Adjustable</t>
  </si>
  <si>
    <t>IN-2013-53742</t>
  </si>
  <si>
    <t>AH-10030</t>
  </si>
  <si>
    <t>Aaron Hawkins</t>
  </si>
  <si>
    <t>FUR-CH-10002966</t>
  </si>
  <si>
    <t>Harbour Creations Swivel Stool, Red</t>
  </si>
  <si>
    <t>IN-2014-16320</t>
  </si>
  <si>
    <t>DW-13480</t>
  </si>
  <si>
    <t>Dianna Wilson</t>
  </si>
  <si>
    <t>Mirzapur</t>
  </si>
  <si>
    <t>FUR-CH-10002468</t>
  </si>
  <si>
    <t>Hon Rocking Chair, Adjustable</t>
  </si>
  <si>
    <t>IN-2013-12729</t>
  </si>
  <si>
    <t>KT-16480</t>
  </si>
  <si>
    <t>Kean Thornton</t>
  </si>
  <si>
    <t>FUR-CH-10004609</t>
  </si>
  <si>
    <t>Harbour Creations Steel Folding Chair, Adjustable</t>
  </si>
  <si>
    <t>FUR-CH-10001695</t>
  </si>
  <si>
    <t>Harbour Creations Chairmat, Set of Two</t>
  </si>
  <si>
    <t>FUR-CH-10002412</t>
  </si>
  <si>
    <t>Hon Bag Chairs, Black</t>
  </si>
  <si>
    <t>FUR-CH-10003354</t>
  </si>
  <si>
    <t>Novimex Bag Chairs, Black</t>
  </si>
  <si>
    <t>IN-2013-49857</t>
  </si>
  <si>
    <t>SF-20200</t>
  </si>
  <si>
    <t>Sarah Foster</t>
  </si>
  <si>
    <t>IN-2013-59027</t>
  </si>
  <si>
    <t>SS-20875</t>
  </si>
  <si>
    <t>Sung Shariari</t>
  </si>
  <si>
    <t>FUR-CH-10004306</t>
  </si>
  <si>
    <t>SAFCO Bag Chairs, Red</t>
  </si>
  <si>
    <t>FUR-BO-10004043</t>
  </si>
  <si>
    <t>Bookcases</t>
  </si>
  <si>
    <t>Dania Classic Bookcase, Metal</t>
  </si>
  <si>
    <t>IN-2014-62156</t>
  </si>
  <si>
    <t>GM-14455</t>
  </si>
  <si>
    <t>Gary Mitchum</t>
  </si>
  <si>
    <t>FUR-BO-10001598</t>
  </si>
  <si>
    <t>Bush Corner Shelving, Pine</t>
  </si>
  <si>
    <t>IN-2011-44901</t>
  </si>
  <si>
    <t>MG-18205</t>
  </si>
  <si>
    <t>Mitch Gastineau</t>
  </si>
  <si>
    <t>FUR-BO-10002462</t>
  </si>
  <si>
    <t>Ikea Classic Bookcase, Pine</t>
  </si>
  <si>
    <t>IN-2013-29578</t>
  </si>
  <si>
    <t>JO-15280</t>
  </si>
  <si>
    <t>Jas O'Carroll</t>
  </si>
  <si>
    <t>FUR-BO-10002277</t>
  </si>
  <si>
    <t>Bush Floating Shelf Set, Mobile</t>
  </si>
  <si>
    <t>IN-2014-11231</t>
  </si>
  <si>
    <t>CS-11845</t>
  </si>
  <si>
    <t>Cari Sayre</t>
  </si>
  <si>
    <t>FUR-BO-10000676</t>
  </si>
  <si>
    <t>Bush Stackable Bookrack, Pine</t>
  </si>
  <si>
    <t>FUR-BO-10001155</t>
  </si>
  <si>
    <t>Dania 3-Shelf Cabinet, Traditional</t>
  </si>
  <si>
    <t>IN-2012-13345</t>
  </si>
  <si>
    <t>BN-11470</t>
  </si>
  <si>
    <t>Brad Norvell</t>
  </si>
  <si>
    <t>FUR-BO-10002390</t>
  </si>
  <si>
    <t>Ikea Library with Doors, Metal</t>
  </si>
  <si>
    <t>FUR-BO-10000087</t>
  </si>
  <si>
    <t>Dania Classic Bookcase, Mobile</t>
  </si>
  <si>
    <t>IN-2014-76114</t>
  </si>
  <si>
    <t>FUR-BO-10004699</t>
  </si>
  <si>
    <t>Dania 3-Shelf Cabinet, Mobile</t>
  </si>
  <si>
    <t>IN-2014-14150</t>
  </si>
  <si>
    <t>LD-17005</t>
  </si>
  <si>
    <t>Lisa DeCherney</t>
  </si>
  <si>
    <t>FUR-BO-10002032</t>
  </si>
  <si>
    <t>Ikea Stackable Bookrack, Pine</t>
  </si>
  <si>
    <t>IN-2013-72355</t>
  </si>
  <si>
    <t>ML-17755</t>
  </si>
  <si>
    <t>Max Ludwig</t>
  </si>
  <si>
    <t>FUR-FU-10004730</t>
  </si>
  <si>
    <t>Furnishings</t>
  </si>
  <si>
    <t>Rubbermaid Light Bulb, Erganomic</t>
  </si>
  <si>
    <t>IN-2014-42402</t>
  </si>
  <si>
    <t>TM-21010</t>
  </si>
  <si>
    <t>Tamara Manning</t>
  </si>
  <si>
    <t>FUR-FU-10002699</t>
  </si>
  <si>
    <t>Eldon Photo Frame, Erganomic</t>
  </si>
  <si>
    <t>FUR-FU-10004464</t>
  </si>
  <si>
    <t>Deflect-O Clock, Durable</t>
  </si>
  <si>
    <t>FUR-FU-10000921</t>
  </si>
  <si>
    <t>Advantus Door Stop, Erganomic</t>
  </si>
  <si>
    <t>IN-2014-58957</t>
  </si>
  <si>
    <t>FUR-FU-10004509</t>
  </si>
  <si>
    <t>Advantus Door Stop, Duo Pack</t>
  </si>
  <si>
    <t>IN-2012-69695</t>
  </si>
  <si>
    <t>DK-13225</t>
  </si>
  <si>
    <t>Dean Katz</t>
  </si>
  <si>
    <t>FUR-FU-10004619</t>
  </si>
  <si>
    <t>Tenex Stacking Tray, Erganomic</t>
  </si>
  <si>
    <t>IN-2013-74231</t>
  </si>
  <si>
    <t>KT-16465</t>
  </si>
  <si>
    <t>Kean Takahito</t>
  </si>
  <si>
    <t>FUR-FU-10000889</t>
  </si>
  <si>
    <t>Rubbermaid Clock, Black</t>
  </si>
  <si>
    <t>IN-2013-73342</t>
  </si>
  <si>
    <t>MH-17290</t>
  </si>
  <si>
    <t>Marc Harrigan</t>
  </si>
  <si>
    <t>FUR-FU-10000394</t>
  </si>
  <si>
    <t>Rubbermaid Photo Frame, Durable</t>
  </si>
  <si>
    <t>IN-2011-77479</t>
  </si>
  <si>
    <t>Guntur</t>
  </si>
  <si>
    <t>FUR-FU-10000815</t>
  </si>
  <si>
    <t>Eldon Door Stop, Black</t>
  </si>
  <si>
    <t>FUR-FU-10001343</t>
  </si>
  <si>
    <t>Eldon Stacking Tray, Erganomic</t>
  </si>
  <si>
    <t>FUR-TA-10001205</t>
  </si>
  <si>
    <t>Tables</t>
  </si>
  <si>
    <t>Chromcraft Wood Table, Rectangular</t>
  </si>
  <si>
    <t>IN-2013-60700</t>
  </si>
  <si>
    <t>MC-17845</t>
  </si>
  <si>
    <t>Michael Chen</t>
  </si>
  <si>
    <t>Gwalior</t>
  </si>
  <si>
    <t>FUR-TA-10001889</t>
  </si>
  <si>
    <t>Bevis Conference Table, Fully Assembled</t>
  </si>
  <si>
    <t>FUR-TA-10001359</t>
  </si>
  <si>
    <t>Chromcraft Training Table, with Bottom Storage</t>
  </si>
  <si>
    <t>TEC-PH-10002070</t>
  </si>
  <si>
    <t>Apple Headset, with Caller ID</t>
  </si>
  <si>
    <t>IN-2013-26659</t>
  </si>
  <si>
    <t>AB-10600</t>
  </si>
  <si>
    <t>Ann Blume</t>
  </si>
  <si>
    <t>TEC-MA-10003773</t>
  </si>
  <si>
    <t>Panasonic Card Printer, Wireless</t>
  </si>
  <si>
    <t>IN-2014-14458</t>
  </si>
  <si>
    <t>Brahmapur</t>
  </si>
  <si>
    <t>FUR-BO-10003706</t>
  </si>
  <si>
    <t>Sauder Stackable Bookrack, Pine</t>
  </si>
  <si>
    <t>IN-2014-17426</t>
  </si>
  <si>
    <t>DS-13030</t>
  </si>
  <si>
    <t>Darrin Sayre</t>
  </si>
  <si>
    <t>Imphal</t>
  </si>
  <si>
    <t>Manipur</t>
  </si>
  <si>
    <t>IN-2013-70297</t>
  </si>
  <si>
    <t>LS-16975</t>
  </si>
  <si>
    <t>Lindsay Shagiari</t>
  </si>
  <si>
    <t>FUR-BO-10001860</t>
  </si>
  <si>
    <t>Sauder Corner Shelving, Traditional</t>
  </si>
  <si>
    <t>IN-2014-32770</t>
  </si>
  <si>
    <t>AP-10720</t>
  </si>
  <si>
    <t>Anne Pryor</t>
  </si>
  <si>
    <t>FUR-FU-10003605</t>
  </si>
  <si>
    <t>Eldon Light Bulb, Durable</t>
  </si>
  <si>
    <t>IN-2012-33813</t>
  </si>
  <si>
    <t>CA-12055</t>
  </si>
  <si>
    <t>Cathy Armstrong</t>
  </si>
  <si>
    <t>IN-2014-46616</t>
  </si>
  <si>
    <t>FUR-CH-10002091</t>
  </si>
  <si>
    <t>Harbour Creations Swivel Stool, Set of Two</t>
  </si>
  <si>
    <t>TEC-PH-10003856</t>
  </si>
  <si>
    <t>Motorola Smart Phone, with Caller ID</t>
  </si>
  <si>
    <t>TEC-PH-10002104</t>
  </si>
  <si>
    <t>Cisco Speaker Phone, Cordless</t>
  </si>
  <si>
    <t>IN-2012-64494</t>
  </si>
  <si>
    <t>MA-17560</t>
  </si>
  <si>
    <t>Matt Abelman</t>
  </si>
  <si>
    <t>Bellary</t>
  </si>
  <si>
    <t>TEC-AC-10003570</t>
  </si>
  <si>
    <t>Memorex Flash Drive, Erganomic</t>
  </si>
  <si>
    <t>IN-2012-55653</t>
  </si>
  <si>
    <t>DW-13585</t>
  </si>
  <si>
    <t>Dorothy Wardle</t>
  </si>
  <si>
    <t>TEC-AC-10003969</t>
  </si>
  <si>
    <t>SanDisk Memory Card, USB</t>
  </si>
  <si>
    <t>IN-2012-21206</t>
  </si>
  <si>
    <t>SC-20800</t>
  </si>
  <si>
    <t>Stuart Calhoun</t>
  </si>
  <si>
    <t>FUR-BO-10000035</t>
  </si>
  <si>
    <t>Dania Classic Bookcase, Pine</t>
  </si>
  <si>
    <t>IN-2012-68358</t>
  </si>
  <si>
    <t>ML-18265</t>
  </si>
  <si>
    <t>Muhammed Lee</t>
  </si>
  <si>
    <t>FUR-BO-10000402</t>
  </si>
  <si>
    <t>Sauder Stackable Bookrack, Traditional</t>
  </si>
  <si>
    <t>IN-2012-18518</t>
  </si>
  <si>
    <t>TT-21070</t>
  </si>
  <si>
    <t>Ted Trevino</t>
  </si>
  <si>
    <t>FUR-CH-10001207</t>
  </si>
  <si>
    <t>Hon Executive Leather Armchair, Red</t>
  </si>
  <si>
    <t>IN-2011-30341</t>
  </si>
  <si>
    <t>BD-11635</t>
  </si>
  <si>
    <t>Brian Derr</t>
  </si>
  <si>
    <t>FUR-CH-10001477</t>
  </si>
  <si>
    <t>Novimex Chairmat, Black</t>
  </si>
  <si>
    <t>FUR-CH-10002061</t>
  </si>
  <si>
    <t>Harbour Creations Executive Leather Armchair, Red</t>
  </si>
  <si>
    <t>IN-2011-51271</t>
  </si>
  <si>
    <t>FUR-FU-10004503</t>
  </si>
  <si>
    <t>Tenex Photo Frame, Black</t>
  </si>
  <si>
    <t>IN-2014-54197</t>
  </si>
  <si>
    <t>DB-13405</t>
  </si>
  <si>
    <t>Denny Blanton</t>
  </si>
  <si>
    <t>IN-2013-79530</t>
  </si>
  <si>
    <t>AA-10645</t>
  </si>
  <si>
    <t>Anna Andreadi</t>
  </si>
  <si>
    <t>TEC-CO-10001382</t>
  </si>
  <si>
    <t>HP Personal Copier, Laser</t>
  </si>
  <si>
    <t>ID-2013-69345</t>
  </si>
  <si>
    <t>EM-13960</t>
  </si>
  <si>
    <t>Eric Murdock</t>
  </si>
  <si>
    <t>TEC-CO-10002283</t>
  </si>
  <si>
    <t>Brother Copy Machine, Color</t>
  </si>
  <si>
    <t>TEC-CO-10002197</t>
  </si>
  <si>
    <t>Hewlett Fax and Copier, High-Speed</t>
  </si>
  <si>
    <t>IN-2014-26981</t>
  </si>
  <si>
    <t>JM-15865</t>
  </si>
  <si>
    <t>John Murray</t>
  </si>
  <si>
    <t>TEC-CO-10001410</t>
  </si>
  <si>
    <t>Canon Personal Copier, High-Speed</t>
  </si>
  <si>
    <t>IN-2012-33820</t>
  </si>
  <si>
    <t>TEC-PH-10002652</t>
  </si>
  <si>
    <t>Cisco Smart Phone, Cordless</t>
  </si>
  <si>
    <t>TEC-PH-10001002</t>
  </si>
  <si>
    <t>Apple Signal Booster, Full Size</t>
  </si>
  <si>
    <t>TEC-PH-10002806</t>
  </si>
  <si>
    <t>Apple Audio Dock, VoIP</t>
  </si>
  <si>
    <t>IN-2013-31601</t>
  </si>
  <si>
    <t>KB-16405</t>
  </si>
  <si>
    <t>Katrina Bavinger</t>
  </si>
  <si>
    <t>FUR-CH-10002940</t>
  </si>
  <si>
    <t>Harbour Creations Chairmat, Black</t>
  </si>
  <si>
    <t>IN-2014-42808</t>
  </si>
  <si>
    <t>PB-18805</t>
  </si>
  <si>
    <t>Patrick Bzostek</t>
  </si>
  <si>
    <t>FUR-CH-10002743</t>
  </si>
  <si>
    <t>Novimex Chairmat, Adjustable</t>
  </si>
  <si>
    <t>IN-2013-63829</t>
  </si>
  <si>
    <t>Ulhasnagar</t>
  </si>
  <si>
    <t>FUR-FU-10001619</t>
  </si>
  <si>
    <t>Advantus Clock, Erganomic</t>
  </si>
  <si>
    <t>IN-2014-37166</t>
  </si>
  <si>
    <t>Dp-13240</t>
  </si>
  <si>
    <t>Dean percer</t>
  </si>
  <si>
    <t>FUR-BO-10001541</t>
  </si>
  <si>
    <t>Bush Stackable Bookrack, Traditional</t>
  </si>
  <si>
    <t>FUR-BO-10004230</t>
  </si>
  <si>
    <t>Bush Corner Shelving, Metal</t>
  </si>
  <si>
    <t>TEC-MA-10002941</t>
  </si>
  <si>
    <t>Okidata Card Printer, Red</t>
  </si>
  <si>
    <t>TEC-MA-10003351</t>
  </si>
  <si>
    <t>Okidata Card Printer, White</t>
  </si>
  <si>
    <t>IN-2012-68918</t>
  </si>
  <si>
    <t>MA-17995</t>
  </si>
  <si>
    <t>Michelle Arnett</t>
  </si>
  <si>
    <t>TEC-MA-10004421</t>
  </si>
  <si>
    <t>Konica Inkjet, Wireless</t>
  </si>
  <si>
    <t>IN-2014-23173</t>
  </si>
  <si>
    <t>HD-14785</t>
  </si>
  <si>
    <t>Harold Dahlen</t>
  </si>
  <si>
    <t>TEC-CO-10001726</t>
  </si>
  <si>
    <t>HP Fax and Copier, High-Speed</t>
  </si>
  <si>
    <t>ID-2012-61659</t>
  </si>
  <si>
    <t>VF-21715</t>
  </si>
  <si>
    <t>Vicky Freymann</t>
  </si>
  <si>
    <t>TEC-CO-10002350</t>
  </si>
  <si>
    <t>Canon Wireless Fax, Digital</t>
  </si>
  <si>
    <t>TEC-AC-10003408</t>
  </si>
  <si>
    <t>Enermax Keyboard, Programmable</t>
  </si>
  <si>
    <t>IN-2011-16362</t>
  </si>
  <si>
    <t>RH-19510</t>
  </si>
  <si>
    <t>Rick Huthwaite</t>
  </si>
  <si>
    <t>TEC-AC-10000051</t>
  </si>
  <si>
    <t>Logitech Memory Card, USB</t>
  </si>
  <si>
    <t>TEC-AC-10002795</t>
  </si>
  <si>
    <t>Memorex Mouse, Programmable</t>
  </si>
  <si>
    <t>IN-2014-70738</t>
  </si>
  <si>
    <t>RB-19465</t>
  </si>
  <si>
    <t>Rick Bensley</t>
  </si>
  <si>
    <t>TEC-PH-10001917</t>
  </si>
  <si>
    <t>Apple Signal Booster, Cordless</t>
  </si>
  <si>
    <t>TEC-PH-10003556</t>
  </si>
  <si>
    <t>Samsung Speaker Phone, VoIP</t>
  </si>
  <si>
    <t>TEC-PH-10000720</t>
  </si>
  <si>
    <t>Samsung Audio Dock, Full Size</t>
  </si>
  <si>
    <t>FUR-FU-10003939</t>
  </si>
  <si>
    <t>Tenex Photo Frame, Duo Pack</t>
  </si>
  <si>
    <t>IN-2013-50753</t>
  </si>
  <si>
    <t>TS-21430</t>
  </si>
  <si>
    <t>Tom Stivers</t>
  </si>
  <si>
    <t>FUR-FU-10000714</t>
  </si>
  <si>
    <t>Tenex Light Bulb, Black</t>
  </si>
  <si>
    <t>IN-2012-29459</t>
  </si>
  <si>
    <t>Bhiwandi</t>
  </si>
  <si>
    <t>FUR-BO-10002031</t>
  </si>
  <si>
    <t>Sauder Classic Bookcase, Pine</t>
  </si>
  <si>
    <t>IN-2012-64424</t>
  </si>
  <si>
    <t>TH-21115</t>
  </si>
  <si>
    <t>Thea Hudgings</t>
  </si>
  <si>
    <t>FUR-BO-10001580</t>
  </si>
  <si>
    <t>Dania Stackable Bookrack, Pine</t>
  </si>
  <si>
    <t>IN-2012-53357</t>
  </si>
  <si>
    <t>RA-19885</t>
  </si>
  <si>
    <t>Ruben Ausman</t>
  </si>
  <si>
    <t>FUR-BO-10001326</t>
  </si>
  <si>
    <t>Bush 3-Shelf Cabinet, Pine</t>
  </si>
  <si>
    <t>ID-2013-38776</t>
  </si>
  <si>
    <t>DR-12880</t>
  </si>
  <si>
    <t>Dan Reichenbach</t>
  </si>
  <si>
    <t>IN-2013-41037</t>
  </si>
  <si>
    <t>SP-20545</t>
  </si>
  <si>
    <t>Sibella Parks</t>
  </si>
  <si>
    <t>FUR-CH-10002117</t>
  </si>
  <si>
    <t>Hon Steel Folding Chair, Red</t>
  </si>
  <si>
    <t>IN-2011-51117</t>
  </si>
  <si>
    <t>DM-13525</t>
  </si>
  <si>
    <t>Don Miller</t>
  </si>
  <si>
    <t>FUR-CH-10000294</t>
  </si>
  <si>
    <t>Office Star Swivel Stool, Red</t>
  </si>
  <si>
    <t>IN-2011-26176</t>
  </si>
  <si>
    <t>IN-2014-44264</t>
  </si>
  <si>
    <t>SW-20755</t>
  </si>
  <si>
    <t>Steven Ward</t>
  </si>
  <si>
    <t>FUR-CH-10001465</t>
  </si>
  <si>
    <t>Hon Swivel Stool, Red</t>
  </si>
  <si>
    <t>IN-2014-28038</t>
  </si>
  <si>
    <t>DH-13075</t>
  </si>
  <si>
    <t>Dave Hallsten</t>
  </si>
  <si>
    <t>FUR-CH-10004365</t>
  </si>
  <si>
    <t>Novimex Rocking Chair, Black</t>
  </si>
  <si>
    <t>IN-2013-34471</t>
  </si>
  <si>
    <t>FA-14230</t>
  </si>
  <si>
    <t>Frank Atkinson</t>
  </si>
  <si>
    <t>FUR-CH-10001895</t>
  </si>
  <si>
    <t>Hon Chairmat, Adjustable</t>
  </si>
  <si>
    <t>TEC-AC-10000866</t>
  </si>
  <si>
    <t>Belkin Router, Erganomic</t>
  </si>
  <si>
    <t>TEC-CO-10000565</t>
  </si>
  <si>
    <t>Canon Fax and Copier, Color</t>
  </si>
  <si>
    <t>IN-2014-71928</t>
  </si>
  <si>
    <t>TEC-PH-10001699</t>
  </si>
  <si>
    <t>Samsung Smart Phone, Full Size</t>
  </si>
  <si>
    <t>IN-2013-32945</t>
  </si>
  <si>
    <t>PW-19030</t>
  </si>
  <si>
    <t>Pauline Webber</t>
  </si>
  <si>
    <t>Shimoga</t>
  </si>
  <si>
    <t>TEC-AC-10000332</t>
  </si>
  <si>
    <t>Logitech Keyboard, USB</t>
  </si>
  <si>
    <t>IN-2011-43599</t>
  </si>
  <si>
    <t>JG-15805</t>
  </si>
  <si>
    <t>John Grady</t>
  </si>
  <si>
    <t>TEC-AC-10004938</t>
  </si>
  <si>
    <t>Belkin Mouse, Bluetooth</t>
  </si>
  <si>
    <t>TEC-PH-10001321</t>
  </si>
  <si>
    <t>Cisco Speaker Phone, Full Size</t>
  </si>
  <si>
    <t>IN-2014-78368</t>
  </si>
  <si>
    <t>TEC-PH-10003946</t>
  </si>
  <si>
    <t>Cisco Office Telephone, VoIP</t>
  </si>
  <si>
    <t>IN-2012-40799</t>
  </si>
  <si>
    <t>AR-10345</t>
  </si>
  <si>
    <t>Alex Russell</t>
  </si>
  <si>
    <t>TEC-MA-10002780</t>
  </si>
  <si>
    <t>Okidata Inkjet, Wireless</t>
  </si>
  <si>
    <t>TEC-MA-10001372</t>
  </si>
  <si>
    <t>Konica Card Printer, White</t>
  </si>
  <si>
    <t>TEC-MA-10004428</t>
  </si>
  <si>
    <t>Panasonic Card Printer, Durable</t>
  </si>
  <si>
    <t>FUR-TA-10004826</t>
  </si>
  <si>
    <t>Bevis Training Table, Rectangular</t>
  </si>
  <si>
    <t>IN-2014-35479</t>
  </si>
  <si>
    <t>DJ-13420</t>
  </si>
  <si>
    <t>Denny Joy</t>
  </si>
  <si>
    <t>FUR-BO-10003029</t>
  </si>
  <si>
    <t>Sauder Library with Doors, Traditional</t>
  </si>
  <si>
    <t>IN-2012-40848</t>
  </si>
  <si>
    <t>FUR-TA-10003893</t>
  </si>
  <si>
    <t>Lesro Wood Table, with Bottom Storage</t>
  </si>
  <si>
    <t>FUR-TA-10002571</t>
  </si>
  <si>
    <t>Chromcraft Coffee Table, Adjustable Height</t>
  </si>
  <si>
    <t>FUR-CH-10002932</t>
  </si>
  <si>
    <t>Harbour Creations Rocking Chair, Adjustable</t>
  </si>
  <si>
    <t>IN-2013-11357</t>
  </si>
  <si>
    <t>JH-15910</t>
  </si>
  <si>
    <t>Jonathan Howell</t>
  </si>
  <si>
    <t>Bihar Sharif</t>
  </si>
  <si>
    <t>FUR-CH-10001138</t>
  </si>
  <si>
    <t>Office Star Swivel Stool, Black</t>
  </si>
  <si>
    <t>TEC-AC-10002324</t>
  </si>
  <si>
    <t>Enermax Numeric Keypad, Bluetooth</t>
  </si>
  <si>
    <t>IN-2011-59685</t>
  </si>
  <si>
    <t>BM-11785</t>
  </si>
  <si>
    <t>Bryan Mills</t>
  </si>
  <si>
    <t>Tiruchchirappalli</t>
  </si>
  <si>
    <t>FUR-BO-10001934</t>
  </si>
  <si>
    <t>Bush Library with Doors, Metal</t>
  </si>
  <si>
    <t>FUR-BO-10001342</t>
  </si>
  <si>
    <t>Safco Corner Shelving, Metal</t>
  </si>
  <si>
    <t>IN-2013-34268</t>
  </si>
  <si>
    <t>LC-16870</t>
  </si>
  <si>
    <t>Lena Cacioppo</t>
  </si>
  <si>
    <t>FUR-CH-10001271</t>
  </si>
  <si>
    <t>SAFCO Executive Leather Armchair, Red</t>
  </si>
  <si>
    <t>IN-2014-49472</t>
  </si>
  <si>
    <t>IN-2014-69856</t>
  </si>
  <si>
    <t>TEC-AC-10002335</t>
  </si>
  <si>
    <t>Belkin Memory Card, USB</t>
  </si>
  <si>
    <t>IN-2014-45426</t>
  </si>
  <si>
    <t>Kukatpalli</t>
  </si>
  <si>
    <t>TEC-PH-10001362</t>
  </si>
  <si>
    <t>Cisco Office Telephone, Cordless</t>
  </si>
  <si>
    <t>IN-2013-73748</t>
  </si>
  <si>
    <t>SG-20470</t>
  </si>
  <si>
    <t>Sheri Gordon</t>
  </si>
  <si>
    <t>FUR-CH-10002207</t>
  </si>
  <si>
    <t>Hon Chairmat, Set of Two</t>
  </si>
  <si>
    <t>IN-2012-27583</t>
  </si>
  <si>
    <t>DL-13330</t>
  </si>
  <si>
    <t>Denise Leinenbach</t>
  </si>
  <si>
    <t>IN-2014-12365</t>
  </si>
  <si>
    <t>BG-11035</t>
  </si>
  <si>
    <t>Barry Gonzalez</t>
  </si>
  <si>
    <t>TEC-CO-10003496</t>
  </si>
  <si>
    <t>Brother Wireless Fax, Digital</t>
  </si>
  <si>
    <t>IN-2012-77234</t>
  </si>
  <si>
    <t>MC-17275</t>
  </si>
  <si>
    <t>Marc Crier</t>
  </si>
  <si>
    <t>TEC-MA-10003631</t>
  </si>
  <si>
    <t>Okidata Card Printer, Wireless</t>
  </si>
  <si>
    <t>IN-2013-66776</t>
  </si>
  <si>
    <t>NG-18430</t>
  </si>
  <si>
    <t>Nathan Gelder</t>
  </si>
  <si>
    <t>Firozabad</t>
  </si>
  <si>
    <t>TEC-AC-10004108</t>
  </si>
  <si>
    <t>Memorex Router, USB</t>
  </si>
  <si>
    <t>TEC-AC-10002883</t>
  </si>
  <si>
    <t>Logitech Keyboard, Erganomic</t>
  </si>
  <si>
    <t>TEC-AC-10004012</t>
  </si>
  <si>
    <t>Enermax Flash Drive, Erganomic</t>
  </si>
  <si>
    <t>IN-2012-24209</t>
  </si>
  <si>
    <t>AR-10570</t>
  </si>
  <si>
    <t>Anemone Ratner</t>
  </si>
  <si>
    <t>TEC-PH-10000896</t>
  </si>
  <si>
    <t>Cisco Signal Booster, VoIP</t>
  </si>
  <si>
    <t>IN-2013-42080</t>
  </si>
  <si>
    <t>TB-21625</t>
  </si>
  <si>
    <t>Trudy Brown</t>
  </si>
  <si>
    <t>Tirupati</t>
  </si>
  <si>
    <t>FUR-FU-10000918</t>
  </si>
  <si>
    <t>Deflect-O Photo Frame, Duo Pack</t>
  </si>
  <si>
    <t>IN-2013-24300</t>
  </si>
  <si>
    <t>VG-21790</t>
  </si>
  <si>
    <t>Vivek Gonzalez</t>
  </si>
  <si>
    <t>FUR-FU-10001477</t>
  </si>
  <si>
    <t>Rubbermaid Stacking Tray, Black</t>
  </si>
  <si>
    <t>TEC-CO-10000447</t>
  </si>
  <si>
    <t>Canon Wireless Fax, Color</t>
  </si>
  <si>
    <t>IN-2012-56395</t>
  </si>
  <si>
    <t>LP-17095</t>
  </si>
  <si>
    <t>Liz Preis</t>
  </si>
  <si>
    <t>ID-2013-62177</t>
  </si>
  <si>
    <t>FUR-BO-10000670</t>
  </si>
  <si>
    <t>Dania Corner Shelving, Metal</t>
  </si>
  <si>
    <t>IN-2011-69177</t>
  </si>
  <si>
    <t>SG-20080</t>
  </si>
  <si>
    <t>Sandra Glassco</t>
  </si>
  <si>
    <t>FUR-BO-10003793</t>
  </si>
  <si>
    <t>Bush 3-Shelf Cabinet, Metal</t>
  </si>
  <si>
    <t>IN-2012-40148</t>
  </si>
  <si>
    <t>Korba</t>
  </si>
  <si>
    <t>FUR-CH-10000110</t>
  </si>
  <si>
    <t>Hon Bag Chairs, Red</t>
  </si>
  <si>
    <t>FUR-FU-10004704</t>
  </si>
  <si>
    <t>Deflect-O Door Stop, Black</t>
  </si>
  <si>
    <t>TEC-PH-10000780</t>
  </si>
  <si>
    <t>Cisco Smart Phone, with Caller ID</t>
  </si>
  <si>
    <t>IN-2014-31622</t>
  </si>
  <si>
    <t>SS-20590</t>
  </si>
  <si>
    <t>Sonia Sunley</t>
  </si>
  <si>
    <t>TEC-MA-10004116</t>
  </si>
  <si>
    <t>StarTech Inkjet, Wireless</t>
  </si>
  <si>
    <t>FUR-BO-10003022</t>
  </si>
  <si>
    <t>Dania 3-Shelf Cabinet, Metal</t>
  </si>
  <si>
    <t>IN-2013-51621</t>
  </si>
  <si>
    <t>FUR-BO-10003887</t>
  </si>
  <si>
    <t>Ikea Floating Shelf Set, Traditional</t>
  </si>
  <si>
    <t>FUR-BO-10002510</t>
  </si>
  <si>
    <t>Bush 3-Shelf Cabinet, Mobile</t>
  </si>
  <si>
    <t>IN-2012-34324</t>
  </si>
  <si>
    <t>RL-19615</t>
  </si>
  <si>
    <t>Rob Lucas</t>
  </si>
  <si>
    <t>FUR-FU-10004820</t>
  </si>
  <si>
    <t>Advantus Photo Frame, Erganomic</t>
  </si>
  <si>
    <t>FUR-FU-10002459</t>
  </si>
  <si>
    <t>Rubbermaid Door Stop, Duo Pack</t>
  </si>
  <si>
    <t>IN-2013-63927</t>
  </si>
  <si>
    <t>EG-13900</t>
  </si>
  <si>
    <t>Emily Grady</t>
  </si>
  <si>
    <t>FUR-CH-10002250</t>
  </si>
  <si>
    <t>Office Star Executive Leather Armchair, Black</t>
  </si>
  <si>
    <t>IN-2014-36627</t>
  </si>
  <si>
    <t>JK-16090</t>
  </si>
  <si>
    <t>Juliana Krohn</t>
  </si>
  <si>
    <t>FUR-CH-10001797</t>
  </si>
  <si>
    <t>Harbour Creations Bag Chairs, Adjustable</t>
  </si>
  <si>
    <t>IN-2013-49577</t>
  </si>
  <si>
    <t>TEC-AC-10001616</t>
  </si>
  <si>
    <t>SanDisk Numeric Keypad, Erganomic</t>
  </si>
  <si>
    <t>IN-2014-28675</t>
  </si>
  <si>
    <t>TEC-AC-10004016</t>
  </si>
  <si>
    <t>Memorex Flash Drive, Programmable</t>
  </si>
  <si>
    <t>TEC-PH-10001433</t>
  </si>
  <si>
    <t>Motorola Headset, Full Size</t>
  </si>
  <si>
    <t>IN-2014-50179</t>
  </si>
  <si>
    <t>TEC-CO-10000778</t>
  </si>
  <si>
    <t>Sharp Fax and Copier, Color</t>
  </si>
  <si>
    <t>TEC-CO-10000129</t>
  </si>
  <si>
    <t>Brother Fax and Copier, Color</t>
  </si>
  <si>
    <t>IN-2013-21024</t>
  </si>
  <si>
    <t>Ramesh</t>
  </si>
  <si>
    <t>Radha</t>
  </si>
  <si>
    <t>OFF-BI-10004105</t>
  </si>
  <si>
    <t>Acco 3-Hole Punch, Recycled</t>
  </si>
  <si>
    <t>Renuka</t>
  </si>
  <si>
    <t>IN-2013-64956</t>
  </si>
  <si>
    <t>RB-19435</t>
  </si>
  <si>
    <t>Richard Bierner</t>
  </si>
  <si>
    <t>OFF-BI-10002682</t>
  </si>
  <si>
    <t>Cardinal Binding Machine, Economy</t>
  </si>
  <si>
    <t>Ram</t>
  </si>
  <si>
    <t>IN-2011-24986</t>
  </si>
  <si>
    <t>OFF-BI-10000871</t>
  </si>
  <si>
    <t>Wilson Jones Binder Covers, Recycled</t>
  </si>
  <si>
    <t>Rohit</t>
  </si>
  <si>
    <t>IN-2013-11721</t>
  </si>
  <si>
    <t>BG-11740</t>
  </si>
  <si>
    <t>Bruce Geld</t>
  </si>
  <si>
    <t>OFF-BI-10001096</t>
  </si>
  <si>
    <t>Ibico Binder Covers, Durable</t>
  </si>
  <si>
    <t>IN-2012-36123</t>
  </si>
  <si>
    <t>PJ-19015</t>
  </si>
  <si>
    <t>Pauline Johnson</t>
  </si>
  <si>
    <t>OFF-BI-10003012</t>
  </si>
  <si>
    <t>Wilson Jones Hole Reinforcements, Economy</t>
  </si>
  <si>
    <t>OFF-AR-10001329</t>
  </si>
  <si>
    <t>BIC Pens, Fluorescent</t>
  </si>
  <si>
    <t>OFF-ST-10001719</t>
  </si>
  <si>
    <t>Tenex Trays, Industrial</t>
  </si>
  <si>
    <t>OFF-EN-10001162</t>
  </si>
  <si>
    <t>GlobeWeis Mailers, Set of 50</t>
  </si>
  <si>
    <t>OFF-EN-10001975</t>
  </si>
  <si>
    <t>Kraft Business Envelopes, Security-Tint</t>
  </si>
  <si>
    <t>OFF-LA-10003435</t>
  </si>
  <si>
    <t>Harbour Creations File Folder Labels, Laser Printer Compatible</t>
  </si>
  <si>
    <t>OFF-LA-10001764</t>
  </si>
  <si>
    <t>Avery Round Labels, Adjustable</t>
  </si>
  <si>
    <t>IN-2013-11518</t>
  </si>
  <si>
    <t>RR-19315</t>
  </si>
  <si>
    <t>Ralph Ritter</t>
  </si>
  <si>
    <t>OFF-PA-10003969</t>
  </si>
  <si>
    <t>Green Bar Note Cards, 8.5 x 11</t>
  </si>
  <si>
    <t>IN-2014-52818</t>
  </si>
  <si>
    <t>JF-15565</t>
  </si>
  <si>
    <t>Jill Fjeld</t>
  </si>
  <si>
    <t>OFF-PA-10003938</t>
  </si>
  <si>
    <t>Eaton Cards &amp; Envelopes, Premium</t>
  </si>
  <si>
    <t>IN-2014-67959</t>
  </si>
  <si>
    <t>SJ-20215</t>
  </si>
  <si>
    <t>Sarah Jordon</t>
  </si>
  <si>
    <t>Udaipur</t>
  </si>
  <si>
    <t>Tripura</t>
  </si>
  <si>
    <t>OFF-PA-10003744</t>
  </si>
  <si>
    <t>Green Bar Parchment Paper, Multicolor</t>
  </si>
  <si>
    <t>OFF-BI-10001400</t>
  </si>
  <si>
    <t>Cardinal 3-Hole Punch, Economy</t>
  </si>
  <si>
    <t>IN-2014-46203</t>
  </si>
  <si>
    <t>OFF-ST-10000752</t>
  </si>
  <si>
    <t>Fellowes File Cart, Wire Frame</t>
  </si>
  <si>
    <t>ID-2012-59041</t>
  </si>
  <si>
    <t>IN-2011-48009</t>
  </si>
  <si>
    <t>OFF-BI-10003367</t>
  </si>
  <si>
    <t>Wilson Jones Binder, Recycled</t>
  </si>
  <si>
    <t>IN-2013-12407</t>
  </si>
  <si>
    <t>MS-17710</t>
  </si>
  <si>
    <t>Maurice Satty</t>
  </si>
  <si>
    <t>IN-2011-36879</t>
  </si>
  <si>
    <t>OFF-BI-10003166</t>
  </si>
  <si>
    <t>Cardinal Hole Reinforcements, Durable</t>
  </si>
  <si>
    <t>IN-2012-70731</t>
  </si>
  <si>
    <t>OFF-BI-10004224</t>
  </si>
  <si>
    <t>Avery Index Tab, Durable</t>
  </si>
  <si>
    <t>OFF-AR-10004009</t>
  </si>
  <si>
    <t>Boston Highlighters, Easy-Erase</t>
  </si>
  <si>
    <t>OFF-ST-10000220</t>
  </si>
  <si>
    <t>Rogers Shelving, Industrial</t>
  </si>
  <si>
    <t>IN-2012-55618</t>
  </si>
  <si>
    <t>MG-17695</t>
  </si>
  <si>
    <t>Maureen Gnade</t>
  </si>
  <si>
    <t>OFF-ST-10000007</t>
  </si>
  <si>
    <t>Fellowes File Cart, Single Width</t>
  </si>
  <si>
    <t>OFF-EN-10001109</t>
  </si>
  <si>
    <t>Ames Interoffice Envelope, Recycled</t>
  </si>
  <si>
    <t>OFF-LA-10002806</t>
  </si>
  <si>
    <t>Novimex Shipping Labels, 5000 Label Set</t>
  </si>
  <si>
    <t>OFF-FA-10003218</t>
  </si>
  <si>
    <t>Advantus Push Pins, Assorted Sizes</t>
  </si>
  <si>
    <t>OFF-SU-10000969</t>
  </si>
  <si>
    <t>Fiskars Box Cutter, Serrated</t>
  </si>
  <si>
    <t>OFF-SU-10000062</t>
  </si>
  <si>
    <t>Stiletto Scissors, High Speed</t>
  </si>
  <si>
    <t>IN-2013-59006</t>
  </si>
  <si>
    <t>SC-20845</t>
  </si>
  <si>
    <t>Sung Chung</t>
  </si>
  <si>
    <t>OFF-AP-10001621</t>
  </si>
  <si>
    <t>Cuisinart Blender, Silver</t>
  </si>
  <si>
    <t>IN-2012-74168</t>
  </si>
  <si>
    <t>OFF-AP-10004972</t>
  </si>
  <si>
    <t>Breville Coffee Grinder, Red</t>
  </si>
  <si>
    <t>OFF-AP-10001254</t>
  </si>
  <si>
    <t>KitchenAid Coffee Grinder, Red</t>
  </si>
  <si>
    <t>ID-2013-11777</t>
  </si>
  <si>
    <t>OFF-AR-10001770</t>
  </si>
  <si>
    <t>Binney &amp; Smith Markers, Water Color</t>
  </si>
  <si>
    <t>IN-2012-57424</t>
  </si>
  <si>
    <t>RW-19690</t>
  </si>
  <si>
    <t>Robert Waldorf</t>
  </si>
  <si>
    <t>Bhatinda</t>
  </si>
  <si>
    <t>OFF-AP-10004295</t>
  </si>
  <si>
    <t>Cuisinart Refrigerator, Silver</t>
  </si>
  <si>
    <t>IN-2014-64501</t>
  </si>
  <si>
    <t>TB-21250</t>
  </si>
  <si>
    <t>Tim Brockman</t>
  </si>
  <si>
    <t>OFF-AP-10002057</t>
  </si>
  <si>
    <t>Breville Coffee Grinder, Black</t>
  </si>
  <si>
    <t>IN-2013-55604</t>
  </si>
  <si>
    <t>AJ-10960</t>
  </si>
  <si>
    <t>Astrea Jones</t>
  </si>
  <si>
    <t>OFF-SU-10002909</t>
  </si>
  <si>
    <t>Fiskars Ruler, Easy Grip</t>
  </si>
  <si>
    <t>OFF-BI-10000561</t>
  </si>
  <si>
    <t>Acco Binding Machine, Durable</t>
  </si>
  <si>
    <t>OFF-BI-10001659</t>
  </si>
  <si>
    <t>IN-2012-55485</t>
  </si>
  <si>
    <t>OFF-EN-10001977</t>
  </si>
  <si>
    <t>Cameo Business Envelopes, Recycled</t>
  </si>
  <si>
    <t>OFF-LA-10002139</t>
  </si>
  <si>
    <t>Novimex Color Coded Labels, Alphabetical</t>
  </si>
  <si>
    <t>IN-2012-22900</t>
  </si>
  <si>
    <t>TS-21505</t>
  </si>
  <si>
    <t>Tony Sayre</t>
  </si>
  <si>
    <t>OFF-SU-10004696</t>
  </si>
  <si>
    <t>Acme Shears, Easy Grip</t>
  </si>
  <si>
    <t>IN-2014-41891</t>
  </si>
  <si>
    <t>TG-21310</t>
  </si>
  <si>
    <t>Toby Gnade</t>
  </si>
  <si>
    <t>Naihati</t>
  </si>
  <si>
    <t>OFF-PA-10000344</t>
  </si>
  <si>
    <t>SanDisk Memo Slips, 8.5 x 11</t>
  </si>
  <si>
    <t>OFF-LA-10004614</t>
  </si>
  <si>
    <t>Smead Round Labels, 5000 Label Set</t>
  </si>
  <si>
    <t>IN-2014-74224</t>
  </si>
  <si>
    <t>CM-12115</t>
  </si>
  <si>
    <t>Chad McGuire</t>
  </si>
  <si>
    <t>OFF-SU-10001535</t>
  </si>
  <si>
    <t>Elite Box Cutter, High Speed</t>
  </si>
  <si>
    <t>OFF-AR-10004068</t>
  </si>
  <si>
    <t>Boston Markers, Fluorescent</t>
  </si>
  <si>
    <t>IN-2012-63759</t>
  </si>
  <si>
    <t>CS-12460</t>
  </si>
  <si>
    <t>Chuck Sachs</t>
  </si>
  <si>
    <t>OFF-SU-10003834</t>
  </si>
  <si>
    <t>Stiletto Shears, High Speed</t>
  </si>
  <si>
    <t>OFF-PA-10004946</t>
  </si>
  <si>
    <t>SanDisk Note Cards, Multicolor</t>
  </si>
  <si>
    <t>OFF-LA-10003132</t>
  </si>
  <si>
    <t>Hon File Folder Labels, Adjustable</t>
  </si>
  <si>
    <t>OFF-PA-10004268</t>
  </si>
  <si>
    <t>SanDisk Note Cards, 8.5 x 11</t>
  </si>
  <si>
    <t>IN-2014-61211</t>
  </si>
  <si>
    <t>Gulbarga</t>
  </si>
  <si>
    <t>OFF-EN-10002985</t>
  </si>
  <si>
    <t>Cameo Peel and Seal, Recycled</t>
  </si>
  <si>
    <t>IN-2011-68904</t>
  </si>
  <si>
    <t>AH-10690</t>
  </si>
  <si>
    <t>Anna HŠberlin</t>
  </si>
  <si>
    <t>IN-2013-62443</t>
  </si>
  <si>
    <t>RF-19345</t>
  </si>
  <si>
    <t>Randy Ferguson</t>
  </si>
  <si>
    <t>OFF-AR-10002340</t>
  </si>
  <si>
    <t>Stanley Markers, Water Color</t>
  </si>
  <si>
    <t>OFF-FA-10004447</t>
  </si>
  <si>
    <t>Advantus Rubber Bands, Metal</t>
  </si>
  <si>
    <t>IN-2014-46343</t>
  </si>
  <si>
    <t>JW-15220</t>
  </si>
  <si>
    <t>Jane Waco</t>
  </si>
  <si>
    <t>Barddhaman</t>
  </si>
  <si>
    <t>IN-2011-71634</t>
  </si>
  <si>
    <t>MC-17425</t>
  </si>
  <si>
    <t>Mark Cousins</t>
  </si>
  <si>
    <t>IN-2013-18357</t>
  </si>
  <si>
    <t>YS-21880</t>
  </si>
  <si>
    <t>Yana Sorensen</t>
  </si>
  <si>
    <t>OFF-BI-10001904</t>
  </si>
  <si>
    <t>Cardinal Binder Covers, Durable</t>
  </si>
  <si>
    <t>IN-2011-29781</t>
  </si>
  <si>
    <t>MC-18130</t>
  </si>
  <si>
    <t>Mike Caudle</t>
  </si>
  <si>
    <t>OFF-FA-10004527</t>
  </si>
  <si>
    <t>Advantus Thumb Tacks, Bulk Pack</t>
  </si>
  <si>
    <t>OFF-LA-10000195</t>
  </si>
  <si>
    <t>Novimex File Folder Labels, Laser Printer Compatible</t>
  </si>
  <si>
    <t>IN-2014-18238</t>
  </si>
  <si>
    <t>KH-16690</t>
  </si>
  <si>
    <t>Kristen Hastings</t>
  </si>
  <si>
    <t>OFF-EN-10004473</t>
  </si>
  <si>
    <t>Ames Interoffice Envelope, with clear poly window</t>
  </si>
  <si>
    <t>IN-2013-28297</t>
  </si>
  <si>
    <t>BO-11350</t>
  </si>
  <si>
    <t>Bill Overfelt</t>
  </si>
  <si>
    <t>IN-2012-31867</t>
  </si>
  <si>
    <t>KD-16495</t>
  </si>
  <si>
    <t>Keith Dawkins</t>
  </si>
  <si>
    <t>Nasik</t>
  </si>
  <si>
    <t>OFF-AP-10000675</t>
  </si>
  <si>
    <t>Hamilton Beach Stove, White</t>
  </si>
  <si>
    <t>OFF-FA-10002481</t>
  </si>
  <si>
    <t>OIC Rubber Bands, 12 Pack</t>
  </si>
  <si>
    <t>OFF-FA-10004523</t>
  </si>
  <si>
    <t>OIC Thumb Tacks, Bulk Pack</t>
  </si>
  <si>
    <t>IN-2013-36081</t>
  </si>
  <si>
    <t>OFF-FA-10001082</t>
  </si>
  <si>
    <t>OIC Staples, Assorted Sizes</t>
  </si>
  <si>
    <t>IN-2013-41240</t>
  </si>
  <si>
    <t>CC-12610</t>
  </si>
  <si>
    <t>Corey Catlett</t>
  </si>
  <si>
    <t>OFF-PA-10000357</t>
  </si>
  <si>
    <t>Eaton Memo Slips, Recycled</t>
  </si>
  <si>
    <t>OFF-LA-10002107</t>
  </si>
  <si>
    <t>Harbour Creations Removable Labels, Laser Printer Compatible</t>
  </si>
  <si>
    <t>OFF-BI-10001326</t>
  </si>
  <si>
    <t>Cardinal Binder, Recycled</t>
  </si>
  <si>
    <t>OFF-PA-10000116</t>
  </si>
  <si>
    <t>Xerox Parchment Paper, Premium</t>
  </si>
  <si>
    <t>IN-2012-10209</t>
  </si>
  <si>
    <t>MF-18250</t>
  </si>
  <si>
    <t>Monica Federle</t>
  </si>
  <si>
    <t>OFF-SU-10000932</t>
  </si>
  <si>
    <t>Elite Shears, Steel</t>
  </si>
  <si>
    <t>OFF-ST-10004837</t>
  </si>
  <si>
    <t>Eldon File Cart, Single Width</t>
  </si>
  <si>
    <t>OFF-FA-10004659</t>
  </si>
  <si>
    <t>Stockwell Thumb Tacks, 12 Pack</t>
  </si>
  <si>
    <t>OFF-LA-10002939</t>
  </si>
  <si>
    <t>Harbour Creations Legal Exhibit Labels, 5000 Label Set</t>
  </si>
  <si>
    <t>IN-2011-36620</t>
  </si>
  <si>
    <t>OFF-LA-10000540</t>
  </si>
  <si>
    <t>Harbour Creations Round Labels, Adjustable</t>
  </si>
  <si>
    <t>IN-2013-77437</t>
  </si>
  <si>
    <t>IN-2014-62716</t>
  </si>
  <si>
    <t>RP-19270</t>
  </si>
  <si>
    <t>Rachel Payne</t>
  </si>
  <si>
    <t>OFF-AR-10002747</t>
  </si>
  <si>
    <t>Boston Canvas, Fluorescent</t>
  </si>
  <si>
    <t>OFF-AR-10003978</t>
  </si>
  <si>
    <t>Binney &amp; Smith Sketch Pad, Easy-Erase</t>
  </si>
  <si>
    <t>IN-2014-18777</t>
  </si>
  <si>
    <t>MZ-17515</t>
  </si>
  <si>
    <t>Mary Zewe</t>
  </si>
  <si>
    <t>IN-2012-31762</t>
  </si>
  <si>
    <t>JD-15895</t>
  </si>
  <si>
    <t>Jonathan Doherty</t>
  </si>
  <si>
    <t>OFF-BI-10000328</t>
  </si>
  <si>
    <t>Acco Binding Machine, Clear</t>
  </si>
  <si>
    <t>IN-2013-35969</t>
  </si>
  <si>
    <t>SN-20560</t>
  </si>
  <si>
    <t>Skye Norling</t>
  </si>
  <si>
    <t>OFF-BI-10001028</t>
  </si>
  <si>
    <t>Ibico 3-Hole Punch, Clear</t>
  </si>
  <si>
    <t>IN-2014-49675</t>
  </si>
  <si>
    <t>LB-16795</t>
  </si>
  <si>
    <t>Laurel Beltran</t>
  </si>
  <si>
    <t>OFF-BI-10001200</t>
  </si>
  <si>
    <t>Avery Binder, Durable</t>
  </si>
  <si>
    <t>IN-2014-21241</t>
  </si>
  <si>
    <t>OFF-AP-10003032</t>
  </si>
  <si>
    <t>Hoover Stove, Red</t>
  </si>
  <si>
    <t>OFF-EN-10001627</t>
  </si>
  <si>
    <t>Cameo Interoffice Envelope, with clear poly window</t>
  </si>
  <si>
    <t>OFF-AR-10000054</t>
  </si>
  <si>
    <t>Sanford Pencil Sharpener, Water Color</t>
  </si>
  <si>
    <t>IN-2014-23236</t>
  </si>
  <si>
    <t>EH-14005</t>
  </si>
  <si>
    <t>Erica Hernandez</t>
  </si>
  <si>
    <t>OFF-LA-10002851</t>
  </si>
  <si>
    <t>Hon Legal Exhibit Labels, 5000 Label Set</t>
  </si>
  <si>
    <t>IN-2011-49241</t>
  </si>
  <si>
    <t>MT-18070</t>
  </si>
  <si>
    <t>Michelle Tran</t>
  </si>
  <si>
    <t>OFF-SU-10003789</t>
  </si>
  <si>
    <t>Fiskars Box Cutter, Steel</t>
  </si>
  <si>
    <t>IN-2011-53770</t>
  </si>
  <si>
    <t>OFF-LA-10002703</t>
  </si>
  <si>
    <t>Novimex Removable Labels, Adjustable</t>
  </si>
  <si>
    <t>IN-2012-36410</t>
  </si>
  <si>
    <t>HR-14770</t>
  </si>
  <si>
    <t>Hallie Redmond</t>
  </si>
  <si>
    <t>Chandigarh</t>
  </si>
  <si>
    <t>OFF-FA-10003779</t>
  </si>
  <si>
    <t>Stockwell Paper Clips, Assorted Sizes</t>
  </si>
  <si>
    <t>IN-2014-33792</t>
  </si>
  <si>
    <t>HJ-14875</t>
  </si>
  <si>
    <t>Heather Jas</t>
  </si>
  <si>
    <t>OFF-FA-10003437</t>
  </si>
  <si>
    <t>Accos Clamps, Bulk Pack</t>
  </si>
  <si>
    <t>IN-2014-34842</t>
  </si>
  <si>
    <t>Varanasi</t>
  </si>
  <si>
    <t>OFF-AP-10002017</t>
  </si>
  <si>
    <t>Cuisinart Blender, Red</t>
  </si>
  <si>
    <t>IN-2014-14059</t>
  </si>
  <si>
    <t>SW-20350</t>
  </si>
  <si>
    <t>Sean Wendt</t>
  </si>
  <si>
    <t>IN-2014-40428</t>
  </si>
  <si>
    <t>AS-10135</t>
  </si>
  <si>
    <t>Adrian Shami</t>
  </si>
  <si>
    <t>OFF-SU-10002732</t>
  </si>
  <si>
    <t>Acme Box Cutter, High Speed</t>
  </si>
  <si>
    <t>OFF-PA-10001086</t>
  </si>
  <si>
    <t>Enermax Cards &amp; Envelopes, Multicolor</t>
  </si>
  <si>
    <t>IN-2012-45909</t>
  </si>
  <si>
    <t>TB-21190</t>
  </si>
  <si>
    <t>Thomas Brumley</t>
  </si>
  <si>
    <t>OFF-ST-10003206</t>
  </si>
  <si>
    <t>Eldon Shelving, Blue</t>
  </si>
  <si>
    <t>OFF-EN-10002258</t>
  </si>
  <si>
    <t>Jiffy Mailers, with clear poly window</t>
  </si>
  <si>
    <t>IN-2014-29893</t>
  </si>
  <si>
    <t>SC-20680</t>
  </si>
  <si>
    <t>Steve Carroll</t>
  </si>
  <si>
    <t>OFF-LA-10000861</t>
  </si>
  <si>
    <t>Avery Color Coded Labels, Alphabetical</t>
  </si>
  <si>
    <t>IN-2013-53861</t>
  </si>
  <si>
    <t>SP-20620</t>
  </si>
  <si>
    <t>Stefania Perrino</t>
  </si>
  <si>
    <t>OFF-ST-10004060</t>
  </si>
  <si>
    <t>Fellowes Lockers, Blue</t>
  </si>
  <si>
    <t>OFF-EN-10004784</t>
  </si>
  <si>
    <t>Kraft Business Envelopes, Recycled</t>
  </si>
  <si>
    <t>IN-2013-31055</t>
  </si>
  <si>
    <t>AD-10180</t>
  </si>
  <si>
    <t>Alan Dominguez</t>
  </si>
  <si>
    <t>OFF-SU-10001848</t>
  </si>
  <si>
    <t>Kleencut Ruler, Easy Grip</t>
  </si>
  <si>
    <t>IN-2014-37320</t>
  </si>
  <si>
    <t>BF-11005</t>
  </si>
  <si>
    <t>Barry Franz</t>
  </si>
  <si>
    <t>OFF-LA-10003381</t>
  </si>
  <si>
    <t>Novimex Removable Labels, Laser Printer Compatible</t>
  </si>
  <si>
    <t>OFF-AP-10002244</t>
  </si>
  <si>
    <t>Breville Refrigerator, White</t>
  </si>
  <si>
    <t>IN-2013-33372</t>
  </si>
  <si>
    <t>NF-18475</t>
  </si>
  <si>
    <t>Neil Franzšsisch</t>
  </si>
  <si>
    <t>OFF-AP-10001824</t>
  </si>
  <si>
    <t>Breville Stove, Silver</t>
  </si>
  <si>
    <t>IN-2014-29291</t>
  </si>
  <si>
    <t>OFF-EN-10004550</t>
  </si>
  <si>
    <t>GlobeWeis Interoffice Envelope, Recycled</t>
  </si>
  <si>
    <t>OFF-PA-10003455</t>
  </si>
  <si>
    <t>Green Bar Memo Slips, Recycled</t>
  </si>
  <si>
    <t>IN-2014-40932</t>
  </si>
  <si>
    <t>TG-21640</t>
  </si>
  <si>
    <t>Trudy Glocke</t>
  </si>
  <si>
    <t>IN-2013-59496</t>
  </si>
  <si>
    <t>LL-16840</t>
  </si>
  <si>
    <t>Lauren Leatherbury</t>
  </si>
  <si>
    <t>OFF-AR-10001405</t>
  </si>
  <si>
    <t>Binney &amp; Smith Highlighters, Fluorescent</t>
  </si>
  <si>
    <t>IN-2014-64753</t>
  </si>
  <si>
    <t>EB-13870</t>
  </si>
  <si>
    <t>Emily Burns</t>
  </si>
  <si>
    <t>OFF-AR-10000387</t>
  </si>
  <si>
    <t>Sanford Highlighters, Water Color</t>
  </si>
  <si>
    <t>IN-2014-17349</t>
  </si>
  <si>
    <t>RB-19570</t>
  </si>
  <si>
    <t>Rob Beeghly</t>
  </si>
  <si>
    <t>IN-2013-55933</t>
  </si>
  <si>
    <t>OFF-ST-10003445</t>
  </si>
  <si>
    <t>Rogers Folders, Industrial</t>
  </si>
  <si>
    <t>IN-2012-69765</t>
  </si>
  <si>
    <t>SV-20935</t>
  </si>
  <si>
    <t>Susan Vittorini</t>
  </si>
  <si>
    <t>OFF-ST-10003017</t>
  </si>
  <si>
    <t>Tenex Box, Industrial</t>
  </si>
  <si>
    <t>OFF-BI-10001744</t>
  </si>
  <si>
    <t>Acco Binding Machine, Economy</t>
  </si>
  <si>
    <t>IN-2012-78914</t>
  </si>
  <si>
    <t>IN-2013-17524</t>
  </si>
  <si>
    <t>GM-14440</t>
  </si>
  <si>
    <t>Gary McGarr</t>
  </si>
  <si>
    <t>OFF-ST-10001186</t>
  </si>
  <si>
    <t>Rogers Trays, Industrial</t>
  </si>
  <si>
    <t>OFF-LA-10002123</t>
  </si>
  <si>
    <t>Smead Legal Exhibit Labels, Alphabetical</t>
  </si>
  <si>
    <t>IN-2011-45489</t>
  </si>
  <si>
    <t>OFF-FA-10004698</t>
  </si>
  <si>
    <t>Stockwell Staples, Metal</t>
  </si>
  <si>
    <t>IN-2014-50480</t>
  </si>
  <si>
    <t>JW-15955</t>
  </si>
  <si>
    <t>Joni Wasserman</t>
  </si>
  <si>
    <t>Akola</t>
  </si>
  <si>
    <t>OFF-EN-10004424</t>
  </si>
  <si>
    <t>GlobeWeis Interoffice Envelope, Set of 50</t>
  </si>
  <si>
    <t>OFF-AR-10004218</t>
  </si>
  <si>
    <t>IN-2014-74644</t>
  </si>
  <si>
    <t>PS-18970</t>
  </si>
  <si>
    <t>Paul Stevenson</t>
  </si>
  <si>
    <t>Parbhani</t>
  </si>
  <si>
    <t>IN-2011-15165</t>
  </si>
  <si>
    <t>MG-17680</t>
  </si>
  <si>
    <t>Maureen Gastineau</t>
  </si>
  <si>
    <t>OFF-SU-10001618</t>
  </si>
  <si>
    <t>Kleencut Letter Opener, Easy Grip</t>
  </si>
  <si>
    <t>OFF-FA-10002459</t>
  </si>
  <si>
    <t>Advantus Clamps, Bulk Pack</t>
  </si>
  <si>
    <t>OFF-ST-10000103</t>
  </si>
  <si>
    <t>Smead Lockers, Industrial</t>
  </si>
  <si>
    <t>OFF-ST-10004365</t>
  </si>
  <si>
    <t>Fellowes Shelving, Wire Frame</t>
  </si>
  <si>
    <t>OFF-PA-10003407</t>
  </si>
  <si>
    <t>Enermax Memo Slips, Recycled</t>
  </si>
  <si>
    <t>IN-2014-73762</t>
  </si>
  <si>
    <t>OFF-LA-10002596</t>
  </si>
  <si>
    <t>Harbour Creations Round Labels, Laser Printer Compatible</t>
  </si>
  <si>
    <t>OFF-PA-10001006</t>
  </si>
  <si>
    <t>Eaton Message Books, Recycled</t>
  </si>
  <si>
    <t>IN-2012-33708</t>
  </si>
  <si>
    <t>JS-15940</t>
  </si>
  <si>
    <t>Joni Sundaresam</t>
  </si>
  <si>
    <t>OFF-LA-10000668</t>
  </si>
  <si>
    <t>Smead Removable Labels, Adjustable</t>
  </si>
  <si>
    <t>IN-2014-11427</t>
  </si>
  <si>
    <t>ED-13885</t>
  </si>
  <si>
    <t>Emily Ducich</t>
  </si>
  <si>
    <t>OFF-ST-10004703</t>
  </si>
  <si>
    <t>Tenex Folders, Single Width</t>
  </si>
  <si>
    <t>IN-2014-15543</t>
  </si>
  <si>
    <t>LO-17170</t>
  </si>
  <si>
    <t>Lori Olson</t>
  </si>
  <si>
    <t>OFF-AR-10001208</t>
  </si>
  <si>
    <t>Binney &amp; Smith Canvas, Water Color</t>
  </si>
  <si>
    <t>IN-2014-48940</t>
  </si>
  <si>
    <t>JK-15325</t>
  </si>
  <si>
    <t>Jason Klamczynski</t>
  </si>
  <si>
    <t>OFF-BI-10001645</t>
  </si>
  <si>
    <t>Ibico Binding Machine, Recycled</t>
  </si>
  <si>
    <t>OFF-LA-10002765</t>
  </si>
  <si>
    <t>Harbour Creations Legal Exhibit Labels, Adjustable</t>
  </si>
  <si>
    <t>OFF-AP-10002090</t>
  </si>
  <si>
    <t>Hamilton Beach Refrigerator, Red</t>
  </si>
  <si>
    <t>IN-2012-13828</t>
  </si>
  <si>
    <t>LS-17200</t>
  </si>
  <si>
    <t>Luke Schmidt</t>
  </si>
  <si>
    <t>IN-2013-22179</t>
  </si>
  <si>
    <t>OFF-PA-10001968</t>
  </si>
  <si>
    <t>Eaton Computer Printout Paper, 8.5 x 11</t>
  </si>
  <si>
    <t>OFF-SU-10002566</t>
  </si>
  <si>
    <t>Stiletto Trimmer, Steel</t>
  </si>
  <si>
    <t>OFF-BI-10000389</t>
  </si>
  <si>
    <t>Ibico Binding Machine, Clear</t>
  </si>
  <si>
    <t>OFF-EN-10000383</t>
  </si>
  <si>
    <t>Ames Clasp Envelope, Recycled</t>
  </si>
  <si>
    <t>OFF-AR-10004656</t>
  </si>
  <si>
    <t>Boston Sketch Pad, Easy-Erase</t>
  </si>
  <si>
    <t>OFF-BI-10002335</t>
  </si>
  <si>
    <t>Avery Binder Covers, Durable</t>
  </si>
  <si>
    <t>IN-2013-26785</t>
  </si>
  <si>
    <t>IN-2013-74350</t>
  </si>
  <si>
    <t>MS-17980</t>
  </si>
  <si>
    <t>Michael Stewart</t>
  </si>
  <si>
    <t>OFF-LA-10002575</t>
  </si>
  <si>
    <t>Smead Legal Exhibit Labels, 5000 Label Set</t>
  </si>
  <si>
    <t>IN-2014-19673</t>
  </si>
  <si>
    <t>NH-18610</t>
  </si>
  <si>
    <t>Nicole Hansen</t>
  </si>
  <si>
    <t>OFF-LA-10004114</t>
  </si>
  <si>
    <t>Avery File Folder Labels, Alphabetical</t>
  </si>
  <si>
    <t>IN-2013-31825</t>
  </si>
  <si>
    <t>OFF-AR-10003446</t>
  </si>
  <si>
    <t>BIC Highlighters, Water Color</t>
  </si>
  <si>
    <t>IN-2012-46903</t>
  </si>
  <si>
    <t>JG-15310</t>
  </si>
  <si>
    <t>Jason Gross</t>
  </si>
  <si>
    <t>OFF-SU-10004705</t>
  </si>
  <si>
    <t>Fiskars Ruler, Serrated</t>
  </si>
  <si>
    <t>IN-2011-69450</t>
  </si>
  <si>
    <t>OFF-LA-10000271</t>
  </si>
  <si>
    <t>Harbour Creations Shipping Labels, Alphabetical</t>
  </si>
  <si>
    <t>OFF-LA-10002992</t>
  </si>
  <si>
    <t>Novimex Removable Labels, 5000 Label Set</t>
  </si>
  <si>
    <t>IN-2011-61176</t>
  </si>
  <si>
    <t>IN-2014-68463</t>
  </si>
  <si>
    <t>DM-13345</t>
  </si>
  <si>
    <t>Denise Monton</t>
  </si>
  <si>
    <t>Bokaro</t>
  </si>
  <si>
    <t>IN-2014-50151</t>
  </si>
  <si>
    <t>OFF-AP-10002938</t>
  </si>
  <si>
    <t>KitchenAid Toaster, Black</t>
  </si>
  <si>
    <t>IN-2012-49500</t>
  </si>
  <si>
    <t>KN-16390</t>
  </si>
  <si>
    <t>Katherine Nockton</t>
  </si>
  <si>
    <t>Mau</t>
  </si>
  <si>
    <t>OFF-PA-10003784</t>
  </si>
  <si>
    <t>Eaton Note Cards, Premium</t>
  </si>
  <si>
    <t>OFF-BI-10004666</t>
  </si>
  <si>
    <t>Wilson Jones Binding Machine, Durable</t>
  </si>
  <si>
    <t>IN-2013-32063</t>
  </si>
  <si>
    <t>OFF-EN-10001528</t>
  </si>
  <si>
    <t>IN-2011-46322</t>
  </si>
  <si>
    <t>JD-16015</t>
  </si>
  <si>
    <t>Joy Daniels</t>
  </si>
  <si>
    <t>OFF-SU-10001731</t>
  </si>
  <si>
    <t>Elite Letter Opener, High Speed</t>
  </si>
  <si>
    <t>IN-2014-51187</t>
  </si>
  <si>
    <t>MN-17935</t>
  </si>
  <si>
    <t>Michael Nguyen</t>
  </si>
  <si>
    <t>OFF-EN-10000296</t>
  </si>
  <si>
    <t>Cameo Business Envelopes, Security-Tint</t>
  </si>
  <si>
    <t>IN-2014-38531</t>
  </si>
  <si>
    <t>IN-2012-40897</t>
  </si>
  <si>
    <t>BO-11425</t>
  </si>
  <si>
    <t>Bobby Odegard</t>
  </si>
  <si>
    <t>OFF-AR-10000851</t>
  </si>
  <si>
    <t>Sanford Sketch Pad, Blue</t>
  </si>
  <si>
    <t>IN-2011-44593</t>
  </si>
  <si>
    <t>OFF-AP-10000304</t>
  </si>
  <si>
    <t>Hoover Microwave, White</t>
  </si>
  <si>
    <t>IN-2012-41415</t>
  </si>
  <si>
    <t>OFF-EN-10002556</t>
  </si>
  <si>
    <t>Ames Business Envelopes, Recycled</t>
  </si>
  <si>
    <t>IN-2012-28171</t>
  </si>
  <si>
    <t>IN-2013-51103</t>
  </si>
  <si>
    <t>OFF-BI-10003582</t>
  </si>
  <si>
    <t>Cardinal Index Tab, Economy</t>
  </si>
  <si>
    <t>IN-2012-40918</t>
  </si>
  <si>
    <t>LH-17155</t>
  </si>
  <si>
    <t>Logan Haushalter</t>
  </si>
  <si>
    <t>OFF-EN-10002581</t>
  </si>
  <si>
    <t>GlobeWeis Peel and Seal, Set of 50</t>
  </si>
  <si>
    <t>IN-2012-31958</t>
  </si>
  <si>
    <t>JC-15775</t>
  </si>
  <si>
    <t>John Castell</t>
  </si>
  <si>
    <t>OFF-ST-10000078</t>
  </si>
  <si>
    <t>Eldon Trays, Single Width</t>
  </si>
  <si>
    <t>OFF-AR-10001266</t>
  </si>
  <si>
    <t>Boston Canvas, Blue</t>
  </si>
  <si>
    <t>IN-2012-40946</t>
  </si>
  <si>
    <t>PG-18895</t>
  </si>
  <si>
    <t>Paul Gonzalez</t>
  </si>
  <si>
    <t>OFF-BI-10004868</t>
  </si>
  <si>
    <t>Wilson Jones Hole Reinforcements, Durable</t>
  </si>
  <si>
    <t>ID-2011-11392</t>
  </si>
  <si>
    <t>OFF-ST-10003243</t>
  </si>
  <si>
    <t>Fellowes Folders, Blue</t>
  </si>
  <si>
    <t>IN-2014-70724</t>
  </si>
  <si>
    <t>OFF-SU-10002709</t>
  </si>
  <si>
    <t>Fiskars Letter Opener, Easy Grip</t>
  </si>
  <si>
    <t>IN-2014-32028</t>
  </si>
  <si>
    <t>IN-2012-74854</t>
  </si>
  <si>
    <t>CG-12520</t>
  </si>
  <si>
    <t>Claire Gute</t>
  </si>
  <si>
    <t>OFF-ST-10002240</t>
  </si>
  <si>
    <t>Fellowes Shelving, Blue</t>
  </si>
  <si>
    <t>IN-2012-71340</t>
  </si>
  <si>
    <t>IN-2012-19078</t>
  </si>
  <si>
    <t>OFF-FA-10004298</t>
  </si>
  <si>
    <t>Stockwell Staples, Bulk Pack</t>
  </si>
  <si>
    <t>IN-2011-59286</t>
  </si>
  <si>
    <t>TD-20995</t>
  </si>
  <si>
    <t>Tamara Dahlen</t>
  </si>
  <si>
    <t>OFF-PA-10002974</t>
  </si>
  <si>
    <t>Enermax Note Cards, 8.5 x 11</t>
  </si>
  <si>
    <t>OFF-PA-10001327</t>
  </si>
  <si>
    <t>SanDisk Cards &amp; Envelopes, Recycled</t>
  </si>
  <si>
    <t>IN-2013-60007</t>
  </si>
  <si>
    <t>HG-15025</t>
  </si>
  <si>
    <t>Hunter Glantz</t>
  </si>
  <si>
    <t>OFF-LA-10002493</t>
  </si>
  <si>
    <t>Hon Color Coded Labels, Adjustable</t>
  </si>
  <si>
    <t>OFF-EN-10004755</t>
  </si>
  <si>
    <t>Cameo Business Envelopes, Set of 50</t>
  </si>
  <si>
    <t>IN-2014-32084</t>
  </si>
  <si>
    <t>Salem</t>
  </si>
  <si>
    <t>IN-2013-15732</t>
  </si>
  <si>
    <t>RK-19300</t>
  </si>
  <si>
    <t>Ralph Kennedy</t>
  </si>
  <si>
    <t>OFF-ST-10003141</t>
  </si>
  <si>
    <t>Fellowes Trays, Industrial</t>
  </si>
  <si>
    <t>IN-2014-35619</t>
  </si>
  <si>
    <t>OFF-BI-10002881</t>
  </si>
  <si>
    <t>Wilson Jones Binding Machine, Economy</t>
  </si>
  <si>
    <t>IN-2014-78991</t>
  </si>
  <si>
    <t>JF-15355</t>
  </si>
  <si>
    <t>Jay Fein</t>
  </si>
  <si>
    <t>OFF-BI-10003340</t>
  </si>
  <si>
    <t>Acco Index Tab, Durable</t>
  </si>
  <si>
    <t>IN-2011-32371</t>
  </si>
  <si>
    <t>IN-2013-50018</t>
  </si>
  <si>
    <t>JH-15820</t>
  </si>
  <si>
    <t>John Huston</t>
  </si>
  <si>
    <t>OFF-EN-10002679</t>
  </si>
  <si>
    <t>Kraft Mailers, with clear poly window</t>
  </si>
  <si>
    <t>OFF-LA-10002364</t>
  </si>
  <si>
    <t>Smead Shipping Labels, Alphabetical</t>
  </si>
  <si>
    <t>IN-2012-66580</t>
  </si>
  <si>
    <t>IN-2014-35983</t>
  </si>
  <si>
    <t>SW-20275</t>
  </si>
  <si>
    <t>Scott Williamson</t>
  </si>
  <si>
    <t>OFF-BI-10003646</t>
  </si>
  <si>
    <t>Avery Index Tab, Economy</t>
  </si>
  <si>
    <t>IN-2013-17671</t>
  </si>
  <si>
    <t>CR-12730</t>
  </si>
  <si>
    <t>Craig Reiter</t>
  </si>
  <si>
    <t>OFF-AP-10002963</t>
  </si>
  <si>
    <t>Hoover Toaster, Red</t>
  </si>
  <si>
    <t>IN-2012-28367</t>
  </si>
  <si>
    <t>CS-11950</t>
  </si>
  <si>
    <t>Carlos Soltero</t>
  </si>
  <si>
    <t>OFF-FA-10002635</t>
  </si>
  <si>
    <t>Accos Thumb Tacks, Metal</t>
  </si>
  <si>
    <t>OFF-FA-10003817</t>
  </si>
  <si>
    <t>Stockwell Clamps, Metal</t>
  </si>
  <si>
    <t>OFF-SU-10000207</t>
  </si>
  <si>
    <t>Kleencut Box Cutter, High Speed</t>
  </si>
  <si>
    <t>OFF-FA-10000248</t>
  </si>
  <si>
    <t>OFF-AP-10001335</t>
  </si>
  <si>
    <t>Hoover Toaster, Black</t>
  </si>
  <si>
    <t>IN-2012-23054</t>
  </si>
  <si>
    <t>OFF-EN-10004560</t>
  </si>
  <si>
    <t>Ames Mailers, Security-Tint</t>
  </si>
  <si>
    <t>IN-2012-10720</t>
  </si>
  <si>
    <t>TEC-MA-10002340</t>
  </si>
  <si>
    <t>Konica Receipt Printer, White</t>
  </si>
  <si>
    <t>TEC-MA-10002680</t>
  </si>
  <si>
    <t>Konica Inkjet, White</t>
  </si>
  <si>
    <t>TEC-MA-10002148</t>
  </si>
  <si>
    <t>Epson Printer, Durable</t>
  </si>
  <si>
    <t>TEC-MA-10003314</t>
  </si>
  <si>
    <t>Epson Phone, White</t>
  </si>
  <si>
    <t>TEC-MA-10000555</t>
  </si>
  <si>
    <t>Panasonic Card Printer, Red</t>
  </si>
  <si>
    <t>IN-2014-47274</t>
  </si>
  <si>
    <t>CC-12670</t>
  </si>
  <si>
    <t>Craig Carreira</t>
  </si>
  <si>
    <t>TEC-MA-10002134</t>
  </si>
  <si>
    <t>IN-2014-48261</t>
  </si>
  <si>
    <t>CY-12745</t>
  </si>
  <si>
    <t>Craig Yedwab</t>
  </si>
  <si>
    <t>TEC-CO-10002376</t>
  </si>
  <si>
    <t>Hewlett Fax Machine, Laser</t>
  </si>
  <si>
    <t>TEC-CO-10000679</t>
  </si>
  <si>
    <t>Hewlett Personal Copier, High-Speed</t>
  </si>
  <si>
    <t>TEC-CO-10001472</t>
  </si>
  <si>
    <t>Sharp Copy Machine, Laser</t>
  </si>
  <si>
    <t>TEC-CO-10001419</t>
  </si>
  <si>
    <t>IN-2012-66342</t>
  </si>
  <si>
    <t>TEC-CO-10004997</t>
  </si>
  <si>
    <t>Hewlett Wireless Fax, Color</t>
  </si>
  <si>
    <t>TEC-CO-10001407</t>
  </si>
  <si>
    <t>Canon Ink, Digital</t>
  </si>
  <si>
    <t>TEC-CO-10004998</t>
  </si>
  <si>
    <t>HP Fax and Copier, Color</t>
  </si>
  <si>
    <t>TEC-CO-10002526</t>
  </si>
  <si>
    <t>Sharp Wireless Fax, Digital</t>
  </si>
  <si>
    <t>TEC-CO-10003250</t>
  </si>
  <si>
    <t>Brother Personal Copier, Digital</t>
  </si>
  <si>
    <t>IN-2014-15809</t>
  </si>
  <si>
    <t>TEC-CO-10000865</t>
  </si>
  <si>
    <t>Brother Fax Machine, High-Speed</t>
  </si>
  <si>
    <t>TEC-AC-10003217</t>
  </si>
  <si>
    <t>Enermax Keyboard, USB</t>
  </si>
  <si>
    <t>IN-2011-27408</t>
  </si>
  <si>
    <t>LA-16780</t>
  </si>
  <si>
    <t>Laura Armstrong</t>
  </si>
  <si>
    <t>ID-2011-41863</t>
  </si>
  <si>
    <t>BF-10975</t>
  </si>
  <si>
    <t>Barbara Fisher</t>
  </si>
  <si>
    <t>TEC-AC-10002086</t>
  </si>
  <si>
    <t>SanDisk Keyboard, Erganomic</t>
  </si>
  <si>
    <t>IN-2014-75267</t>
  </si>
  <si>
    <t>TEC-AC-10002172</t>
  </si>
  <si>
    <t>Memorex Keyboard, Programmable</t>
  </si>
  <si>
    <t>IN-2014-48982</t>
  </si>
  <si>
    <t>DH-13675</t>
  </si>
  <si>
    <t>Duane Huffman</t>
  </si>
  <si>
    <t>TEC-AC-10000596</t>
  </si>
  <si>
    <t>Enermax Memory Card, Erganomic</t>
  </si>
  <si>
    <t>TEC-AC-10004478</t>
  </si>
  <si>
    <t>SanDisk Numeric Keypad, Bluetooth</t>
  </si>
  <si>
    <t>IN-2014-69688</t>
  </si>
  <si>
    <t>MC-17575</t>
  </si>
  <si>
    <t>Matt Collins</t>
  </si>
  <si>
    <t>TEC-AC-10001840</t>
  </si>
  <si>
    <t>SanDisk Mouse, Erganomic</t>
  </si>
  <si>
    <t>IN-2014-47505</t>
  </si>
  <si>
    <t>WB-21850</t>
  </si>
  <si>
    <t>William Brown</t>
  </si>
  <si>
    <t>TEC-AC-10003889</t>
  </si>
  <si>
    <t>Enermax Mouse, USB</t>
  </si>
  <si>
    <t>IN-2014-54421</t>
  </si>
  <si>
    <t>TEC-AC-10001792</t>
  </si>
  <si>
    <t>Logitech Mouse, Programmable</t>
  </si>
  <si>
    <t>TEC-AC-10000483</t>
  </si>
  <si>
    <t>SanDisk Memory Card, Bluetooth</t>
  </si>
  <si>
    <t>TEC-AC-10004848</t>
  </si>
  <si>
    <t>SanDisk Memory Card, Erganomic</t>
  </si>
  <si>
    <t>TEC-AC-10004334</t>
  </si>
  <si>
    <t>Logitech Router, Erganomic</t>
  </si>
  <si>
    <t>IN-2013-15683</t>
  </si>
  <si>
    <t>TEC-AC-10000896</t>
  </si>
  <si>
    <t>Belkin Numeric Keypad, Erganomic</t>
  </si>
  <si>
    <t>IN-2012-47750</t>
  </si>
  <si>
    <t>TEC-PH-10001921</t>
  </si>
  <si>
    <t>Nokia Signal Booster, with Caller ID</t>
  </si>
  <si>
    <t>IN-2013-62205</t>
  </si>
  <si>
    <t>TP-21415</t>
  </si>
  <si>
    <t>Tom Prescott</t>
  </si>
  <si>
    <t>TEC-PH-10004559</t>
  </si>
  <si>
    <t>Nokia Speaker Phone, with Caller ID</t>
  </si>
  <si>
    <t>ID-2011-52937</t>
  </si>
  <si>
    <t>TEC-PH-10001614</t>
  </si>
  <si>
    <t>Motorola Audio Dock, VoIP</t>
  </si>
  <si>
    <t>TEC-PH-10004261</t>
  </si>
  <si>
    <t>Nokia Signal Booster, Full Size</t>
  </si>
  <si>
    <t>IN-2013-74203</t>
  </si>
  <si>
    <t>TEC-PH-10003823</t>
  </si>
  <si>
    <t>Apple Headset, Full Size</t>
  </si>
  <si>
    <t>TEC-PH-10004006</t>
  </si>
  <si>
    <t>Nokia Audio Dock, Full Size</t>
  </si>
  <si>
    <t>IN-2013-15277</t>
  </si>
  <si>
    <t>MR-17545</t>
  </si>
  <si>
    <t>Mathew Reese</t>
  </si>
  <si>
    <t>TEC-PH-10002152</t>
  </si>
  <si>
    <t>Apple Headset, Cordless</t>
  </si>
  <si>
    <t>IN-2012-24230</t>
  </si>
  <si>
    <t>EL-13735</t>
  </si>
  <si>
    <t>Ed Ludwig</t>
  </si>
  <si>
    <t>Mathura</t>
  </si>
  <si>
    <t>TEC-PH-10001640</t>
  </si>
  <si>
    <t>Motorola Office Telephone, Full Size</t>
  </si>
  <si>
    <t>IN-2011-51740</t>
  </si>
  <si>
    <t>Muzaffarpur</t>
  </si>
  <si>
    <t>TEC-PH-10001751</t>
  </si>
  <si>
    <t>Samsung Smart Phone, Cordless</t>
  </si>
  <si>
    <t>TEC-PH-10003488</t>
  </si>
  <si>
    <t>Nokia Signal Booster, VoIP</t>
  </si>
  <si>
    <t>IN-2011-46413</t>
  </si>
  <si>
    <t>FUR-CH-10000602</t>
  </si>
  <si>
    <t>Novimex Executive Leather Armchair, Red</t>
  </si>
  <si>
    <t>FUR-CH-10000994</t>
  </si>
  <si>
    <t>Harbour Creations Rocking Chair, Black</t>
  </si>
  <si>
    <t>FUR-CH-10002247</t>
  </si>
  <si>
    <t>Hon Executive Leather Armchair, Adjustable</t>
  </si>
  <si>
    <t>FUR-CH-10003760</t>
  </si>
  <si>
    <t>Office Star Bag Chairs, Set of Two</t>
  </si>
  <si>
    <t>FUR-CH-10003009</t>
  </si>
  <si>
    <t>Novimex Swivel Stool, Adjustable</t>
  </si>
  <si>
    <t>FUR-CH-10000258</t>
  </si>
  <si>
    <t>Office Star Steel Folding Chair, Red</t>
  </si>
  <si>
    <t>FUR-CH-10004163</t>
  </si>
  <si>
    <t>Novimex Steel Folding Chair, Adjustable</t>
  </si>
  <si>
    <t>IN-2012-46112</t>
  </si>
  <si>
    <t>JK-16120</t>
  </si>
  <si>
    <t>Julie Kriz</t>
  </si>
  <si>
    <t>FUR-CH-10003123</t>
  </si>
  <si>
    <t>Hon Chairmat, Black</t>
  </si>
  <si>
    <t>FUR-CH-10004331</t>
  </si>
  <si>
    <t>SAFCO Rocking Chair, Red</t>
  </si>
  <si>
    <t>FUR-CH-10004387</t>
  </si>
  <si>
    <t>Office Star Bag Chairs, Red</t>
  </si>
  <si>
    <t>IN-2014-21990</t>
  </si>
  <si>
    <t>SM-20320</t>
  </si>
  <si>
    <t>Sean Miller</t>
  </si>
  <si>
    <t>FUR-CH-10004580</t>
  </si>
  <si>
    <t>Office Star Bag Chairs, Adjustable</t>
  </si>
  <si>
    <t>IN-2011-70584</t>
  </si>
  <si>
    <t>PR-18880</t>
  </si>
  <si>
    <t>Patrick Ryan</t>
  </si>
  <si>
    <t>FUR-CH-10003965</t>
  </si>
  <si>
    <t>Hon Rocking Chair, Red</t>
  </si>
  <si>
    <t>IN-2013-58915</t>
  </si>
  <si>
    <t>FUR-CH-10001203</t>
  </si>
  <si>
    <t>Novimex Steel Folding Chair, Set of Two</t>
  </si>
  <si>
    <t>IN-2014-28157</t>
  </si>
  <si>
    <t>AJ-10945</t>
  </si>
  <si>
    <t>Ashley Jarboe</t>
  </si>
  <si>
    <t>FUR-CH-10003692</t>
  </si>
  <si>
    <t>SAFCO Swivel Stool, Set of Two</t>
  </si>
  <si>
    <t>ID-2013-48485</t>
  </si>
  <si>
    <t>FUR-CH-10000025</t>
  </si>
  <si>
    <t>Office Star Rocking Chair, Set of Two</t>
  </si>
  <si>
    <t>IN-2012-79439</t>
  </si>
  <si>
    <t>FUR-BO-10001372</t>
  </si>
  <si>
    <t>Safco Classic Bookcase, Pine</t>
  </si>
  <si>
    <t>FUR-BO-10003549</t>
  </si>
  <si>
    <t>Sauder Floating Shelf Set, Metal</t>
  </si>
  <si>
    <t>IN-2014-23761</t>
  </si>
  <si>
    <t>MH-18115</t>
  </si>
  <si>
    <t>Mick Hernandez</t>
  </si>
  <si>
    <t>FUR-BO-10000210</t>
  </si>
  <si>
    <t>Ikea Library with Doors, Pine</t>
  </si>
  <si>
    <t>FUR-BO-10001461</t>
  </si>
  <si>
    <t>Safco Floating Shelf Set, Traditional</t>
  </si>
  <si>
    <t>IN-2014-65334</t>
  </si>
  <si>
    <t>MM-18280</t>
  </si>
  <si>
    <t>Muhammed MacIntyre</t>
  </si>
  <si>
    <t>FUR-BO-10004537</t>
  </si>
  <si>
    <t>Dania Floating Shelf Set, Mobile</t>
  </si>
  <si>
    <t>FUR-BO-10003945</t>
  </si>
  <si>
    <t>Sauder 3-Shelf Cabinet, Metal</t>
  </si>
  <si>
    <t>IN-2011-15984</t>
  </si>
  <si>
    <t>Safco 3-Shelf Cabinet, Traditional</t>
  </si>
  <si>
    <t>FUR-FU-10000735</t>
  </si>
  <si>
    <t>Tenex Frame, Erganomic</t>
  </si>
  <si>
    <t>IN-2013-33302</t>
  </si>
  <si>
    <t>SZ-20035</t>
  </si>
  <si>
    <t>Sam Zeldin</t>
  </si>
  <si>
    <t>FUR-FU-10003960</t>
  </si>
  <si>
    <t>Deflect-O Stacking Tray, Erganomic</t>
  </si>
  <si>
    <t>FUR-FU-10000548</t>
  </si>
  <si>
    <t>Tenex Stacking Tray, Durable</t>
  </si>
  <si>
    <t>IN-2014-61218</t>
  </si>
  <si>
    <t>FUR-FU-10000496</t>
  </si>
  <si>
    <t>Eldon Clock, Duo Pack</t>
  </si>
  <si>
    <t>FUR-FU-10003540</t>
  </si>
  <si>
    <t>Deflect-O Light Bulb, Erganomic</t>
  </si>
  <si>
    <t>IN-2011-57704</t>
  </si>
  <si>
    <t>FUR-FU-10002292</t>
  </si>
  <si>
    <t>Deflect-O Door Stop, Duo Pack</t>
  </si>
  <si>
    <t>FUR-TA-10001360</t>
  </si>
  <si>
    <t>Bevis Round Table, Rectangular</t>
  </si>
  <si>
    <t>FUR-TA-10000403</t>
  </si>
  <si>
    <t>Barricks Computer Table, Fully Assembled</t>
  </si>
  <si>
    <t>ID-2013-13422</t>
  </si>
  <si>
    <t>AG-10765</t>
  </si>
  <si>
    <t>Anthony Garverick</t>
  </si>
  <si>
    <t>FUR-TA-10004416</t>
  </si>
  <si>
    <t>Bevis Wood Table, Adjustable Height</t>
  </si>
  <si>
    <t>IN-2011-37999</t>
  </si>
  <si>
    <t>FUR-FU-10002223</t>
  </si>
  <si>
    <t>Deflect-O Stacking Tray, Durable</t>
  </si>
  <si>
    <t>IN-2014-66076</t>
  </si>
  <si>
    <t>TT-21460</t>
  </si>
  <si>
    <t>Tonja Turnell</t>
  </si>
  <si>
    <t>TEC-PH-10000730</t>
  </si>
  <si>
    <t>Samsung Office Telephone, VoIP</t>
  </si>
  <si>
    <t>TEC-CO-10002911</t>
  </si>
  <si>
    <t>Hewlett Wireless Fax, Laser</t>
  </si>
  <si>
    <t>IN-2012-21892</t>
  </si>
  <si>
    <t>SB-20290</t>
  </si>
  <si>
    <t>Sean Braxton</t>
  </si>
  <si>
    <t>FUR-CH-10004600</t>
  </si>
  <si>
    <t>Harbour Creations Chairmat, Red</t>
  </si>
  <si>
    <t>TEC-PH-10001725</t>
  </si>
  <si>
    <t>Motorola Speaker Phone, Cordless</t>
  </si>
  <si>
    <t>FUR-TA-10001386</t>
  </si>
  <si>
    <t>Lesro Conference Table, Fully Assembled</t>
  </si>
  <si>
    <t>TEC-PH-10004358</t>
  </si>
  <si>
    <t>Samsung Office Telephone, Cordless</t>
  </si>
  <si>
    <t>TEC-PH-10003239</t>
  </si>
  <si>
    <t>Samsung Signal Booster, with Caller ID</t>
  </si>
  <si>
    <t>TEC-CO-10003951</t>
  </si>
  <si>
    <t>HP Copy Machine, High-Speed</t>
  </si>
  <si>
    <t>TEC-CO-10002587</t>
  </si>
  <si>
    <t>Sharp Fax and Copier, Laser</t>
  </si>
  <si>
    <t>IN-2014-62660</t>
  </si>
  <si>
    <t>JB-16045</t>
  </si>
  <si>
    <t>Julia Barnett</t>
  </si>
  <si>
    <t>TEC-AC-10001703</t>
  </si>
  <si>
    <t>Memorex Keyboard, USB</t>
  </si>
  <si>
    <t>FUR-BO-10001641</t>
  </si>
  <si>
    <t>Bush 3-Shelf Cabinet, Traditional</t>
  </si>
  <si>
    <t>IN-2014-72054</t>
  </si>
  <si>
    <t>IN-2014-47218</t>
  </si>
  <si>
    <t>VP-21760</t>
  </si>
  <si>
    <t>Victoria Pisteka</t>
  </si>
  <si>
    <t>TEC-PH-10004085</t>
  </si>
  <si>
    <t>Apple Audio Dock, with Caller ID</t>
  </si>
  <si>
    <t>IN-2013-46854</t>
  </si>
  <si>
    <t>IN-2013-78935</t>
  </si>
  <si>
    <t>FUR-BO-10001874</t>
  </si>
  <si>
    <t>Sauder Corner Shelving, Pine</t>
  </si>
  <si>
    <t>IN-2013-76590</t>
  </si>
  <si>
    <t>FUR-BO-10001708</t>
  </si>
  <si>
    <t>Safco Stackable Bookrack, Pine</t>
  </si>
  <si>
    <t>TEC-AC-10001352</t>
  </si>
  <si>
    <t>TEC-MA-10001711</t>
  </si>
  <si>
    <t>Konica Phone, White</t>
  </si>
  <si>
    <t>ID-2013-38748</t>
  </si>
  <si>
    <t>MJ-17740</t>
  </si>
  <si>
    <t>Max Jones</t>
  </si>
  <si>
    <t>TEC-MA-10001127</t>
  </si>
  <si>
    <t>Epson Inkjet, Wireless</t>
  </si>
  <si>
    <t>FUR-CH-10000783</t>
  </si>
  <si>
    <t>IN-2014-62135</t>
  </si>
  <si>
    <t>PN-18775</t>
  </si>
  <si>
    <t>Parhena Norris</t>
  </si>
  <si>
    <t>FUR-CH-10004826</t>
  </si>
  <si>
    <t>Hon Steel Folding Chair, Set of Two</t>
  </si>
  <si>
    <t>IN-2012-26274</t>
  </si>
  <si>
    <t>FUR-FU-10002648</t>
  </si>
  <si>
    <t>Rubbermaid Stacking Tray, Erganomic</t>
  </si>
  <si>
    <t>FUR-FU-10004064</t>
  </si>
  <si>
    <t>Rubbermaid Door Stop, Erganomic</t>
  </si>
  <si>
    <t>IN-2013-20107</t>
  </si>
  <si>
    <t>IN-2014-15662</t>
  </si>
  <si>
    <t>TEC-MA-10003492</t>
  </si>
  <si>
    <t>Okidata Printer, Wireless</t>
  </si>
  <si>
    <t>TEC-MA-10002827</t>
  </si>
  <si>
    <t>StarTech Printer, Red</t>
  </si>
  <si>
    <t>TEC-MA-10000429</t>
  </si>
  <si>
    <t>Konica Card Printer, Red</t>
  </si>
  <si>
    <t>IN-2014-71067</t>
  </si>
  <si>
    <t>TEC-MA-10004064</t>
  </si>
  <si>
    <t>Panasonic Calculator, Red</t>
  </si>
  <si>
    <t>TEC-CO-10003410</t>
  </si>
  <si>
    <t>Brother Ink, High-Speed</t>
  </si>
  <si>
    <t>IN-2013-27772</t>
  </si>
  <si>
    <t>TEC-AC-10001438</t>
  </si>
  <si>
    <t>SanDisk Flash Drive, Programmable</t>
  </si>
  <si>
    <t>TEC-AC-10002688</t>
  </si>
  <si>
    <t>Memorex Memory Card, Bluetooth</t>
  </si>
  <si>
    <t>TEC-PH-10000499</t>
  </si>
  <si>
    <t>Motorola Smart Phone, Full Size</t>
  </si>
  <si>
    <t>IN-2011-70850</t>
  </si>
  <si>
    <t>TEC-PH-10003002</t>
  </si>
  <si>
    <t>FUR-FU-10001674</t>
  </si>
  <si>
    <t>Deflect-O Clock, Duo Pack</t>
  </si>
  <si>
    <t>ID-2014-59517</t>
  </si>
  <si>
    <t>FUR-FU-10004182</t>
  </si>
  <si>
    <t>Eldon Stacking Tray, Black</t>
  </si>
  <si>
    <t>FUR-BO-10004806</t>
  </si>
  <si>
    <t>Safco Corner Shelving, Traditional</t>
  </si>
  <si>
    <t>IN-2011-39175</t>
  </si>
  <si>
    <t>NC-18625</t>
  </si>
  <si>
    <t>Noah Childs</t>
  </si>
  <si>
    <t>FUR-CH-10002060</t>
  </si>
  <si>
    <t>SAFCO Rocking Chair, Adjustable</t>
  </si>
  <si>
    <t>IN-2014-11672</t>
  </si>
  <si>
    <t>TB-21175</t>
  </si>
  <si>
    <t>Thomas Boland</t>
  </si>
  <si>
    <t>FUR-CH-10001913</t>
  </si>
  <si>
    <t>Office Star Swivel Stool, Adjustable</t>
  </si>
  <si>
    <t>FUR-CH-10001756</t>
  </si>
  <si>
    <t>Novimex Bag Chairs, Adjustable</t>
  </si>
  <si>
    <t>FUR-CH-10004082</t>
  </si>
  <si>
    <t>Office Star Chairmat, Black</t>
  </si>
  <si>
    <t>TEC-AC-10004487</t>
  </si>
  <si>
    <t>Memorex Router, Erganomic</t>
  </si>
  <si>
    <t>TEC-AC-10004652</t>
  </si>
  <si>
    <t>Belkin Mouse, Erganomic</t>
  </si>
  <si>
    <t>TEC-CO-10000208</t>
  </si>
  <si>
    <t>Brother Wireless Fax, Color</t>
  </si>
  <si>
    <t>IN-2014-51572</t>
  </si>
  <si>
    <t>TEC-MA-10003553</t>
  </si>
  <si>
    <t>Epson Printer, Red</t>
  </si>
  <si>
    <t>TEC-PH-10003813</t>
  </si>
  <si>
    <t>Samsung Signal Booster, VoIP</t>
  </si>
  <si>
    <t>IN-2013-30831</t>
  </si>
  <si>
    <t>Panihati</t>
  </si>
  <si>
    <t>TEC-PH-10003723</t>
  </si>
  <si>
    <t>Samsung Audio Dock, with Caller ID</t>
  </si>
  <si>
    <t>TEC-CO-10000427</t>
  </si>
  <si>
    <t>HP Fax Machine, Color</t>
  </si>
  <si>
    <t>FUR-FU-10001770</t>
  </si>
  <si>
    <t>Deflect-O Clock, Erganomic</t>
  </si>
  <si>
    <t>FUR-CH-10000660</t>
  </si>
  <si>
    <t>Novimex Executive Leather Armchair, Adjustable</t>
  </si>
  <si>
    <t>FUR-CH-10000027</t>
  </si>
  <si>
    <t>SAFCO Executive Leather Armchair, Black</t>
  </si>
  <si>
    <t>FUR-FU-10002928</t>
  </si>
  <si>
    <t>Rubbermaid Clock, Durable</t>
  </si>
  <si>
    <t>IN-2013-67014</t>
  </si>
  <si>
    <t>IN-2012-20597</t>
  </si>
  <si>
    <t>PK-19075</t>
  </si>
  <si>
    <t>Pete Kriz</t>
  </si>
  <si>
    <t>Jamnagar</t>
  </si>
  <si>
    <t>FUR-FU-10003447</t>
  </si>
  <si>
    <t>Eldon Light Bulb, Duo Pack</t>
  </si>
  <si>
    <t>FUR-FU-10001351</t>
  </si>
  <si>
    <t>Rubbermaid Photo Frame, Black</t>
  </si>
  <si>
    <t>TEC-CO-10000972</t>
  </si>
  <si>
    <t>Sharp Fax and Copier, Digital</t>
  </si>
  <si>
    <t>TEC-CO-10001482</t>
  </si>
  <si>
    <t>Sharp Ink, High-Speed</t>
  </si>
  <si>
    <t>IN-2012-68883</t>
  </si>
  <si>
    <t>ML-17410</t>
  </si>
  <si>
    <t>Maris LaWare</t>
  </si>
  <si>
    <t>TEC-AC-10000861</t>
  </si>
  <si>
    <t>SanDisk Router, Erganomic</t>
  </si>
  <si>
    <t>FUR-BO-10003408</t>
  </si>
  <si>
    <t>Ikea 3-Shelf Cabinet, Metal</t>
  </si>
  <si>
    <t>FUR-BO-10002308</t>
  </si>
  <si>
    <t>Safco Floating Shelf Set, Metal</t>
  </si>
  <si>
    <t>IN-2013-58152</t>
  </si>
  <si>
    <t>FUR-BO-10000961</t>
  </si>
  <si>
    <t>FUR-BO-10000610</t>
  </si>
  <si>
    <t>Ikea Stackable Bookrack, Mobile</t>
  </si>
  <si>
    <t>IN-2013-58873</t>
  </si>
  <si>
    <t>IN-2013-10097</t>
  </si>
  <si>
    <t>CJ-12010</t>
  </si>
  <si>
    <t>Caroline Jumper</t>
  </si>
  <si>
    <t>Ghaziabad</t>
  </si>
  <si>
    <t>TEC-PH-10001805</t>
  </si>
  <si>
    <t>Nokia Speaker Phone, Full Size</t>
  </si>
  <si>
    <t>FUR-FU-10001447</t>
  </si>
  <si>
    <t>Eldon Stacking Tray, Duo Pack</t>
  </si>
  <si>
    <t>IN-2012-48317</t>
  </si>
  <si>
    <t>IN-2014-34877</t>
  </si>
  <si>
    <t>LT-17110</t>
  </si>
  <si>
    <t>Liz Thompson</t>
  </si>
  <si>
    <t>IN-2014-24377</t>
  </si>
  <si>
    <t>BS-11755</t>
  </si>
  <si>
    <t>Bruce Stewart</t>
  </si>
  <si>
    <t>ID-2013-26806</t>
  </si>
  <si>
    <t>TEC-PH-10000688</t>
  </si>
  <si>
    <t>Nokia Speaker Phone, VoIP</t>
  </si>
  <si>
    <t>FUR-CH-10002209</t>
  </si>
  <si>
    <t>Novimex Chairmat, Red</t>
  </si>
  <si>
    <t>FUR-CH-10003822</t>
  </si>
  <si>
    <t>SAFCO Steel Folding Chair, Adjustable</t>
  </si>
  <si>
    <t>FUR-CH-10004339</t>
  </si>
  <si>
    <t>SAFCO Steel Folding Chair, Red</t>
  </si>
  <si>
    <t>TEC-CO-10004027</t>
  </si>
  <si>
    <t>Sharp Fax Machine, Color</t>
  </si>
  <si>
    <t>IN-2013-71753</t>
  </si>
  <si>
    <t>FUR-BO-10002204</t>
  </si>
  <si>
    <t>Bush Classic Bookcase, Pine</t>
  </si>
  <si>
    <t>IN-2014-32728</t>
  </si>
  <si>
    <t>BN-11515</t>
  </si>
  <si>
    <t>Bradley Nguyen</t>
  </si>
  <si>
    <t>FUR-TA-10002095</t>
  </si>
  <si>
    <t>Lesro Training Table, Fully Assembled</t>
  </si>
  <si>
    <t>IN-2013-29326</t>
  </si>
  <si>
    <t>IM-15070</t>
  </si>
  <si>
    <t>Irene Maddox</t>
  </si>
  <si>
    <t>IN-2011-37614</t>
  </si>
  <si>
    <t>AS-10090</t>
  </si>
  <si>
    <t>Adam Shillingsburg</t>
  </si>
  <si>
    <t>FUR-BO-10004161</t>
  </si>
  <si>
    <t>Bush Corner Shelving, Mobile</t>
  </si>
  <si>
    <t>FUR-FU-10000514</t>
  </si>
  <si>
    <t>Deflect-O Photo Frame, Erganomic</t>
  </si>
  <si>
    <t>FUR-FU-10002722</t>
  </si>
  <si>
    <t>Tenex Photo Frame, Erganomic</t>
  </si>
  <si>
    <t>IN-2012-32280</t>
  </si>
  <si>
    <t>FUR-CH-10001204</t>
  </si>
  <si>
    <t>Harbour Creations Steel Folding Chair, Red</t>
  </si>
  <si>
    <t>TEC-AC-10004081</t>
  </si>
  <si>
    <t>Logitech Keyboard, Bluetooth</t>
  </si>
  <si>
    <t>TEC-AC-10000398</t>
  </si>
  <si>
    <t>SanDisk Memory Card, Programmable</t>
  </si>
  <si>
    <t>IN-2014-38223</t>
  </si>
  <si>
    <t>MS-17770</t>
  </si>
  <si>
    <t>Maxwell Schwartz</t>
  </si>
  <si>
    <t>TEC-PH-10003062</t>
  </si>
  <si>
    <t>Apple Audio Dock, Full Size</t>
  </si>
  <si>
    <t>IN-2013-53455</t>
  </si>
  <si>
    <t>TEC-PH-10002154</t>
  </si>
  <si>
    <t>Cisco Headset, Full Size</t>
  </si>
  <si>
    <t>OFF-BI-10001867</t>
  </si>
  <si>
    <t>Acco Binder Covers, Recycled</t>
  </si>
  <si>
    <t>Suresh</t>
  </si>
  <si>
    <t>Sunil</t>
  </si>
  <si>
    <t>Sumita</t>
  </si>
  <si>
    <t>IN-2012-39651</t>
  </si>
  <si>
    <t>TS-21655</t>
  </si>
  <si>
    <t>Trudy Schmidt</t>
  </si>
  <si>
    <t>Suma</t>
  </si>
  <si>
    <t>Suraj</t>
  </si>
  <si>
    <t>OFF-ST-10003606</t>
  </si>
  <si>
    <t>Smead Box, Single Width</t>
  </si>
  <si>
    <t>OFF-PA-10004187</t>
  </si>
  <si>
    <t>Xerox Message Books, Multicolor</t>
  </si>
  <si>
    <t>OFF-PA-10004185</t>
  </si>
  <si>
    <t>SanDisk Message Books, Recycled</t>
  </si>
  <si>
    <t>IN-2011-33904</t>
  </si>
  <si>
    <t>OFF-AP-10002793</t>
  </si>
  <si>
    <t>KitchenAid Stove, Black</t>
  </si>
  <si>
    <t>OFF-LA-10000322</t>
  </si>
  <si>
    <t>Smead Round Labels, Laser Printer Compatible</t>
  </si>
  <si>
    <t>IN-2014-13597</t>
  </si>
  <si>
    <t>OFF-LA-10002088</t>
  </si>
  <si>
    <t>Novimex Round Labels, Laser Printer Compatible</t>
  </si>
  <si>
    <t>OFF-FA-10003962</t>
  </si>
  <si>
    <t>Accos Thumb Tacks, Assorted Sizes</t>
  </si>
  <si>
    <t>OFF-FA-10004910</t>
  </si>
  <si>
    <t>Advantus Staples, Assorted Sizes</t>
  </si>
  <si>
    <t>IN-2014-48163</t>
  </si>
  <si>
    <t>KA-16525</t>
  </si>
  <si>
    <t>Kelly Andreada</t>
  </si>
  <si>
    <t>IN-2012-17727</t>
  </si>
  <si>
    <t>OFF-ST-10004464</t>
  </si>
  <si>
    <t>Eldon Trays, Blue</t>
  </si>
  <si>
    <t>OFF-EN-10002784</t>
  </si>
  <si>
    <t>Cameo Manila Envelope, Recycled</t>
  </si>
  <si>
    <t>OFF-FA-10000197</t>
  </si>
  <si>
    <t>Stockwell Push Pins, Metal</t>
  </si>
  <si>
    <t>OFF-SU-10003723</t>
  </si>
  <si>
    <t>Elite Shears, High Speed</t>
  </si>
  <si>
    <t>OFF-SU-10000914</t>
  </si>
  <si>
    <t>Kleencut Scissors, Serrated</t>
  </si>
  <si>
    <t>OFF-PA-10002618</t>
  </si>
  <si>
    <t>Eaton Memo Slips, Multicolor</t>
  </si>
  <si>
    <t>OFF-AP-10000490</t>
  </si>
  <si>
    <t>Hamilton Beach Coffee Grinder, Silver</t>
  </si>
  <si>
    <t>IN-2014-39693</t>
  </si>
  <si>
    <t>CM-12235</t>
  </si>
  <si>
    <t>Chris McAfee</t>
  </si>
  <si>
    <t>OFF-AP-10000935</t>
  </si>
  <si>
    <t>Cuisinart Toaster, White</t>
  </si>
  <si>
    <t>ID-2011-45272</t>
  </si>
  <si>
    <t>TZ-21580</t>
  </si>
  <si>
    <t>Tracy Zic</t>
  </si>
  <si>
    <t>IN-2012-45979</t>
  </si>
  <si>
    <t>OFF-EN-10004053</t>
  </si>
  <si>
    <t>GlobeWeis Manila Envelope, with clear poly window</t>
  </si>
  <si>
    <t>OFF-SU-10002448</t>
  </si>
  <si>
    <t>Stiletto Trimmer, High Speed</t>
  </si>
  <si>
    <t>OFF-SU-10000484</t>
  </si>
  <si>
    <t>Kleencut Ruler, High Speed</t>
  </si>
  <si>
    <t>IN-2012-42367</t>
  </si>
  <si>
    <t>LH-16900</t>
  </si>
  <si>
    <t>Lena Hernandez</t>
  </si>
  <si>
    <t>OFF-EN-10003413</t>
  </si>
  <si>
    <t>Jiffy Interoffice Envelope, with clear poly window</t>
  </si>
  <si>
    <t>OFF-EN-10004892</t>
  </si>
  <si>
    <t>Ames Manila Envelope, with clear poly window</t>
  </si>
  <si>
    <t>IN-2013-55772</t>
  </si>
  <si>
    <t>OFF-EN-10000428</t>
  </si>
  <si>
    <t>Cameo Clasp Envelope, with clear poly window</t>
  </si>
  <si>
    <t>IN-2013-65950</t>
  </si>
  <si>
    <t>IN-2012-73930</t>
  </si>
  <si>
    <t>CD-12280</t>
  </si>
  <si>
    <t>Christina DeMoss</t>
  </si>
  <si>
    <t>OFF-FA-10001026</t>
  </si>
  <si>
    <t>IN-2014-30845</t>
  </si>
  <si>
    <t>MS-17530</t>
  </si>
  <si>
    <t>MaryBeth Skach</t>
  </si>
  <si>
    <t>OFF-PA-10003499</t>
  </si>
  <si>
    <t>Xerox Parchment Paper, 8.5 x 11</t>
  </si>
  <si>
    <t>IN-2011-45041</t>
  </si>
  <si>
    <t>OFF-BI-10002446</t>
  </si>
  <si>
    <t>Wilson Jones Binder, Economy</t>
  </si>
  <si>
    <t>OFF-PA-10003550</t>
  </si>
  <si>
    <t>Eaton Cards &amp; Envelopes, Recycled</t>
  </si>
  <si>
    <t>OFF-FA-10001596</t>
  </si>
  <si>
    <t>Stockwell Clamps, 12 Pack</t>
  </si>
  <si>
    <t>OFF-PA-10003332</t>
  </si>
  <si>
    <t>Xerox Cards &amp; Envelopes, Recycled</t>
  </si>
  <si>
    <t>IN-2013-76296</t>
  </si>
  <si>
    <t>OFF-AP-10002371</t>
  </si>
  <si>
    <t>KitchenAid Blender, Silver</t>
  </si>
  <si>
    <t>OFF-EN-10000699</t>
  </si>
  <si>
    <t>Cameo Interoffice Envelope, Set of 50</t>
  </si>
  <si>
    <t>IN-2014-52272</t>
  </si>
  <si>
    <t>BD-11770</t>
  </si>
  <si>
    <t>Bryan Davis</t>
  </si>
  <si>
    <t>ID-2014-52923</t>
  </si>
  <si>
    <t>OFF-LA-10001803</t>
  </si>
  <si>
    <t>Avery Legal Exhibit Labels, Adjustable</t>
  </si>
  <si>
    <t>OFF-LA-10000244</t>
  </si>
  <si>
    <t>Hon Legal Exhibit Labels, Alphabetical</t>
  </si>
  <si>
    <t>IN-2013-61127</t>
  </si>
  <si>
    <t>KB-16585</t>
  </si>
  <si>
    <t>Ken Black</t>
  </si>
  <si>
    <t>OFF-FA-10000838</t>
  </si>
  <si>
    <t>Stockwell Push Pins, Assorted Sizes</t>
  </si>
  <si>
    <t>OFF-PA-10001979</t>
  </si>
  <si>
    <t>Enermax Message Books, Premium</t>
  </si>
  <si>
    <t>IN-2011-74994</t>
  </si>
  <si>
    <t>AG-10495</t>
  </si>
  <si>
    <t>Andrew Gjertsen</t>
  </si>
  <si>
    <t>IN-2013-34457</t>
  </si>
  <si>
    <t>OFF-EN-10004173</t>
  </si>
  <si>
    <t>Ames Peel and Seal, Recycled</t>
  </si>
  <si>
    <t>IN-2013-27639</t>
  </si>
  <si>
    <t>OFF-ST-10002085</t>
  </si>
  <si>
    <t>Tenex File Cart, Industrial</t>
  </si>
  <si>
    <t>OFF-ST-10004325</t>
  </si>
  <si>
    <t>Eldon Box, Single Width</t>
  </si>
  <si>
    <t>IN-2012-58817</t>
  </si>
  <si>
    <t>OFF-SU-10003717</t>
  </si>
  <si>
    <t>Stiletto Ruler, Serrated</t>
  </si>
  <si>
    <t>OFF-AR-10001518</t>
  </si>
  <si>
    <t>Binney &amp; Smith Pencil Sharpener, Water Color</t>
  </si>
  <si>
    <t>IN-2012-18273</t>
  </si>
  <si>
    <t>EB-13975</t>
  </si>
  <si>
    <t>Erica Bern</t>
  </si>
  <si>
    <t>OFF-PA-10003511</t>
  </si>
  <si>
    <t>Green Bar Memo Slips, 8.5 x 11</t>
  </si>
  <si>
    <t>OFF-EN-10002700</t>
  </si>
  <si>
    <t>Kraft Interoffice Envelope, with clear poly window</t>
  </si>
  <si>
    <t>IN-2011-75526</t>
  </si>
  <si>
    <t>DM-12955</t>
  </si>
  <si>
    <t>Dario Medina</t>
  </si>
  <si>
    <t>OFF-BI-10004120</t>
  </si>
  <si>
    <t>Ibico 3-Hole Punch, Durable</t>
  </si>
  <si>
    <t>OFF-AR-10004900</t>
  </si>
  <si>
    <t>Boston Canvas, Easy-Erase</t>
  </si>
  <si>
    <t>OFF-BI-10002907</t>
  </si>
  <si>
    <t>Wilson Jones 3-Hole Punch, Economy</t>
  </si>
  <si>
    <t>OFF-AP-10002933</t>
  </si>
  <si>
    <t>Hoover Blender, Silver</t>
  </si>
  <si>
    <t>OFF-PA-10004943</t>
  </si>
  <si>
    <t>Enermax Memo Slips, 8.5 x 11</t>
  </si>
  <si>
    <t>IN-2011-41254</t>
  </si>
  <si>
    <t>SC-20230</t>
  </si>
  <si>
    <t>Scot Coram</t>
  </si>
  <si>
    <t>OFF-SU-10000178</t>
  </si>
  <si>
    <t>Acme Ruler, Easy Grip</t>
  </si>
  <si>
    <t>OFF-AR-10001073</t>
  </si>
  <si>
    <t>Sanford Markers, Easy-Erase</t>
  </si>
  <si>
    <t>OFF-AR-10002260</t>
  </si>
  <si>
    <t>Boston Pens, Blue</t>
  </si>
  <si>
    <t>OFF-ST-10004315</t>
  </si>
  <si>
    <t>Rogers Lockers, Blue</t>
  </si>
  <si>
    <t>IN-2014-74504</t>
  </si>
  <si>
    <t>EK-13795</t>
  </si>
  <si>
    <t>Eileen Kiefer</t>
  </si>
  <si>
    <t>OFF-AR-10002392</t>
  </si>
  <si>
    <t>Binney &amp; Smith Highlighters, Blue</t>
  </si>
  <si>
    <t>OFF-FA-10001246</t>
  </si>
  <si>
    <t>OIC Staples, Metal</t>
  </si>
  <si>
    <t>OFF-PA-10003139</t>
  </si>
  <si>
    <t>SanDisk Parchment Paper, Recycled</t>
  </si>
  <si>
    <t>OFF-FA-10000038</t>
  </si>
  <si>
    <t>Stockwell Clamps, Assorted Sizes</t>
  </si>
  <si>
    <t>IN-2011-72411</t>
  </si>
  <si>
    <t>AB-10255</t>
  </si>
  <si>
    <t>Alejandro Ballentine</t>
  </si>
  <si>
    <t>OFF-SU-10004575</t>
  </si>
  <si>
    <t>Fiskars Letter Opener, Steel</t>
  </si>
  <si>
    <t>IN-2012-56647</t>
  </si>
  <si>
    <t>PH-18790</t>
  </si>
  <si>
    <t>Patricia Hirasaki</t>
  </si>
  <si>
    <t>ID-2012-58201</t>
  </si>
  <si>
    <t>OFF-AR-10004153</t>
  </si>
  <si>
    <t>Binney &amp; Smith Highlighters, Easy-Erase</t>
  </si>
  <si>
    <t>OFF-BI-10003917</t>
  </si>
  <si>
    <t>Avery Hole Reinforcements, Economy</t>
  </si>
  <si>
    <t>IN-2012-26757</t>
  </si>
  <si>
    <t>VM-21685</t>
  </si>
  <si>
    <t>Valerie Mitchum</t>
  </si>
  <si>
    <t>OFF-ST-10004346</t>
  </si>
  <si>
    <t>Tenex Shelving, Single Width</t>
  </si>
  <si>
    <t>OFF-SU-10004177</t>
  </si>
  <si>
    <t>Fiskars Box Cutter, Easy Grip</t>
  </si>
  <si>
    <t>IN-2014-41954</t>
  </si>
  <si>
    <t>OFF-ST-10000485</t>
  </si>
  <si>
    <t>Fellowes Folders, Single Width</t>
  </si>
  <si>
    <t>OFF-AR-10003023</t>
  </si>
  <si>
    <t>Stanley Highlighters, Water Color</t>
  </si>
  <si>
    <t>OFF-FA-10004171</t>
  </si>
  <si>
    <t>Accos Paper Clips, Assorted Sizes</t>
  </si>
  <si>
    <t>ID-2014-21640</t>
  </si>
  <si>
    <t>SU-20665</t>
  </si>
  <si>
    <t>Stephanie Ulpright</t>
  </si>
  <si>
    <t>OFF-ST-10003306</t>
  </si>
  <si>
    <t>OFF-AP-10004711</t>
  </si>
  <si>
    <t>Breville Refrigerator, Silver</t>
  </si>
  <si>
    <t>IN-2011-44558</t>
  </si>
  <si>
    <t>RB-19795</t>
  </si>
  <si>
    <t>Ross Baird</t>
  </si>
  <si>
    <t>OFF-EN-10002671</t>
  </si>
  <si>
    <t>GlobeWeis Interoffice Envelope, with clear poly window</t>
  </si>
  <si>
    <t>IN-2011-16033</t>
  </si>
  <si>
    <t>OFF-PA-10001850</t>
  </si>
  <si>
    <t>IN-2014-58173</t>
  </si>
  <si>
    <t>Kakinada</t>
  </si>
  <si>
    <t>IN-2011-10552</t>
  </si>
  <si>
    <t>CC-12430</t>
  </si>
  <si>
    <t>Chuck Clark</t>
  </si>
  <si>
    <t>OFF-LA-10004430</t>
  </si>
  <si>
    <t>Avery Shipping Labels, Laser Printer Compatible</t>
  </si>
  <si>
    <t>OFF-SU-10002911</t>
  </si>
  <si>
    <t>Acme Scissors, Serrated</t>
  </si>
  <si>
    <t>IN-2014-63619</t>
  </si>
  <si>
    <t>OFF-PA-10000383</t>
  </si>
  <si>
    <t>OFF-FA-10003596</t>
  </si>
  <si>
    <t>Stockwell Push Pins, Bulk Pack</t>
  </si>
  <si>
    <t>OFF-BI-10002190</t>
  </si>
  <si>
    <t>Wilson Jones Binder, Durable</t>
  </si>
  <si>
    <t>OFF-ST-10001554</t>
  </si>
  <si>
    <t>Eldon Folders, Industrial</t>
  </si>
  <si>
    <t>IN-2012-57823</t>
  </si>
  <si>
    <t>CR-12625</t>
  </si>
  <si>
    <t>Corey Roper</t>
  </si>
  <si>
    <t>OFF-SU-10003651</t>
  </si>
  <si>
    <t>Elite Ruler, Serrated</t>
  </si>
  <si>
    <t>OFF-SU-10001686</t>
  </si>
  <si>
    <t>Kleencut Trimmer, Easy Grip</t>
  </si>
  <si>
    <t>IN-2014-26918</t>
  </si>
  <si>
    <t>OFF-EN-10004849</t>
  </si>
  <si>
    <t>Cameo Mailers, Security-Tint</t>
  </si>
  <si>
    <t>IN-2013-48471</t>
  </si>
  <si>
    <t>OFF-FA-10003980</t>
  </si>
  <si>
    <t>OIC Paper Clips, Metal</t>
  </si>
  <si>
    <t>OFF-PA-10003350</t>
  </si>
  <si>
    <t>Eaton Message Books, 8.5 x 11</t>
  </si>
  <si>
    <t>IN-2014-61974</t>
  </si>
  <si>
    <t>IN-2014-31587</t>
  </si>
  <si>
    <t>DF-13135</t>
  </si>
  <si>
    <t>David Flashing</t>
  </si>
  <si>
    <t>Shahjahanpur</t>
  </si>
  <si>
    <t>OFF-AR-10003554</t>
  </si>
  <si>
    <t>Stanley Canvas, Blue</t>
  </si>
  <si>
    <t>OFF-AR-10002727</t>
  </si>
  <si>
    <t>Stanley Pencil Sharpener, Fluorescent</t>
  </si>
  <si>
    <t>IN-2012-79103</t>
  </si>
  <si>
    <t>OFF-AR-10002036</t>
  </si>
  <si>
    <t>Binney &amp; Smith Pencil Sharpener, Fluorescent</t>
  </si>
  <si>
    <t>OFF-ST-10004802</t>
  </si>
  <si>
    <t>Rogers File Cart, Industrial</t>
  </si>
  <si>
    <t>IN-2013-66216</t>
  </si>
  <si>
    <t>OFF-BI-10003098</t>
  </si>
  <si>
    <t>Ibico Binding Machine, Economy</t>
  </si>
  <si>
    <t>IN-2014-36200</t>
  </si>
  <si>
    <t>PC-19000</t>
  </si>
  <si>
    <t>Pauline Chand</t>
  </si>
  <si>
    <t>IN-2014-73545</t>
  </si>
  <si>
    <t>GG-14650</t>
  </si>
  <si>
    <t>Greg Guthrie</t>
  </si>
  <si>
    <t>OFF-ST-10003121</t>
  </si>
  <si>
    <t>Rogers Box, Industrial</t>
  </si>
  <si>
    <t>IN-2013-60308</t>
  </si>
  <si>
    <t>PO-19195</t>
  </si>
  <si>
    <t>Phillina Ober</t>
  </si>
  <si>
    <t>OFF-LA-10000615</t>
  </si>
  <si>
    <t>Hon Removable Labels, Adjustable</t>
  </si>
  <si>
    <t>IN-2013-35017</t>
  </si>
  <si>
    <t>SR-20740</t>
  </si>
  <si>
    <t>Steven Roelle</t>
  </si>
  <si>
    <t>OFF-EN-10004418</t>
  </si>
  <si>
    <t>GlobeWeis Clasp Envelope, Recycled</t>
  </si>
  <si>
    <t>OFF-PA-10003115</t>
  </si>
  <si>
    <t>Enermax Note Cards, Premium</t>
  </si>
  <si>
    <t>OFF-LA-10001191</t>
  </si>
  <si>
    <t>Harbour Creations File Folder Labels, Alphabetical</t>
  </si>
  <si>
    <t>OFF-FA-10003833</t>
  </si>
  <si>
    <t>OIC Thumb Tacks, Metal</t>
  </si>
  <si>
    <t>OFF-ST-10000287</t>
  </si>
  <si>
    <t>Rogers Box, Blue</t>
  </si>
  <si>
    <t>IN-2011-31496</t>
  </si>
  <si>
    <t>OFF-PA-10000070</t>
  </si>
  <si>
    <t>Eaton Computer Printout Paper, Recycled</t>
  </si>
  <si>
    <t>OFF-SU-10000283</t>
  </si>
  <si>
    <t>Stiletto Letter Opener, Easy Grip</t>
  </si>
  <si>
    <t>IN-2011-10426</t>
  </si>
  <si>
    <t>OFF-ST-10004331</t>
  </si>
  <si>
    <t>Eldon Folders, Single Width</t>
  </si>
  <si>
    <t>OFF-PA-10004648</t>
  </si>
  <si>
    <t>Xerox Message Books, Recycled</t>
  </si>
  <si>
    <t>IN-2013-50410</t>
  </si>
  <si>
    <t>NP-18685</t>
  </si>
  <si>
    <t>Nora Pelletier</t>
  </si>
  <si>
    <t>OFF-ST-10003256</t>
  </si>
  <si>
    <t>Eldon Shelving, Wire Frame</t>
  </si>
  <si>
    <t>OFF-PA-10002022</t>
  </si>
  <si>
    <t>Xerox Message Books, 8.5 x 11</t>
  </si>
  <si>
    <t>OFF-EN-10002434</t>
  </si>
  <si>
    <t>Kraft Manila Envelope, Recycled</t>
  </si>
  <si>
    <t>OFF-SU-10004846</t>
  </si>
  <si>
    <t>Acme Box Cutter, Serrated</t>
  </si>
  <si>
    <t>OFF-PA-10001236</t>
  </si>
  <si>
    <t>Enermax Message Books, Recycled</t>
  </si>
  <si>
    <t>OFF-ST-10003088</t>
  </si>
  <si>
    <t>Fellowes Box, Wire Frame</t>
  </si>
  <si>
    <t>IN-2013-22102</t>
  </si>
  <si>
    <t>OFF-ST-10001534</t>
  </si>
  <si>
    <t>Smead Folders, Industrial</t>
  </si>
  <si>
    <t>OFF-EN-10000328</t>
  </si>
  <si>
    <t>Kraft Business Envelopes, Set of 50</t>
  </si>
  <si>
    <t>OFF-BI-10001399</t>
  </si>
  <si>
    <t>Avery Binder Covers, Clear</t>
  </si>
  <si>
    <t>OFF-AR-10002022</t>
  </si>
  <si>
    <t>Stanley Sketch Pad, Water Color</t>
  </si>
  <si>
    <t>IN-2014-72313</t>
  </si>
  <si>
    <t>CM-12715</t>
  </si>
  <si>
    <t>Craig Molinari</t>
  </si>
  <si>
    <t>IN-2014-19981</t>
  </si>
  <si>
    <t>CA-12310</t>
  </si>
  <si>
    <t>Christine Abelman</t>
  </si>
  <si>
    <t>OFF-AR-10004780</t>
  </si>
  <si>
    <t>Stanley Markers, Blue</t>
  </si>
  <si>
    <t>OFF-AR-10000058</t>
  </si>
  <si>
    <t>Stanley Canvas, Water Color</t>
  </si>
  <si>
    <t>OFF-SU-10004236</t>
  </si>
  <si>
    <t>Stiletto Letter Opener, Steel</t>
  </si>
  <si>
    <t>IN-2013-48807</t>
  </si>
  <si>
    <t>IN-2014-71998</t>
  </si>
  <si>
    <t>IN-2014-72565</t>
  </si>
  <si>
    <t>MW-18235</t>
  </si>
  <si>
    <t>Mitch Willingham</t>
  </si>
  <si>
    <t>OFF-FA-10003819</t>
  </si>
  <si>
    <t>OFF-AR-10001922</t>
  </si>
  <si>
    <t>Sanford Pens, Blue</t>
  </si>
  <si>
    <t>IN-2013-68449</t>
  </si>
  <si>
    <t>PC-18745</t>
  </si>
  <si>
    <t>Pamela Coakley</t>
  </si>
  <si>
    <t>OFF-LA-10001658</t>
  </si>
  <si>
    <t>Avery Round Labels, 5000 Label Set</t>
  </si>
  <si>
    <t>IN-2011-23712</t>
  </si>
  <si>
    <t>IN-2012-17986</t>
  </si>
  <si>
    <t>KD-16615</t>
  </si>
  <si>
    <t>Ken Dana</t>
  </si>
  <si>
    <t>OFF-LA-10000658</t>
  </si>
  <si>
    <t>Avery Shipping Labels, 5000 Label Set</t>
  </si>
  <si>
    <t>OFF-BI-10003806</t>
  </si>
  <si>
    <t>OFF-EN-10002427</t>
  </si>
  <si>
    <t>Ames Manila Envelope, Recycled</t>
  </si>
  <si>
    <t>OFF-AR-10004424</t>
  </si>
  <si>
    <t>Boston Markers, Blue</t>
  </si>
  <si>
    <t>OFF-AR-10004614</t>
  </si>
  <si>
    <t>Boston Pencil Sharpener, Water Color</t>
  </si>
  <si>
    <t>OFF-EN-10002613</t>
  </si>
  <si>
    <t>Ames Clasp Envelope, Security-Tint</t>
  </si>
  <si>
    <t>OFF-EN-10000657</t>
  </si>
  <si>
    <t>Jiffy Peel and Seal, with clear poly window</t>
  </si>
  <si>
    <t>OFF-FA-10003893</t>
  </si>
  <si>
    <t>OIC Paper Clips, 12 Pack</t>
  </si>
  <si>
    <t>OFF-LA-10000879</t>
  </si>
  <si>
    <t>Hon File Folder Labels, Alphabetical</t>
  </si>
  <si>
    <t>OFF-LA-10000425</t>
  </si>
  <si>
    <t>Avery Shipping Labels, Alphabetical</t>
  </si>
  <si>
    <t>IN-2013-22879</t>
  </si>
  <si>
    <t>ID-2011-58726</t>
  </si>
  <si>
    <t>DL-12865</t>
  </si>
  <si>
    <t>Dan Lawera</t>
  </si>
  <si>
    <t>OFF-LA-10003848</t>
  </si>
  <si>
    <t>Avery File Folder Labels, 5000 Label Set</t>
  </si>
  <si>
    <t>ID-2014-67602</t>
  </si>
  <si>
    <t>IN-2014-10272</t>
  </si>
  <si>
    <t>OFF-SU-10001346</t>
  </si>
  <si>
    <t>Stiletto Shears, Steel</t>
  </si>
  <si>
    <t>OFF-SU-10003085</t>
  </si>
  <si>
    <t>Stiletto Ruler, Easy Grip</t>
  </si>
  <si>
    <t>IN-2014-19820</t>
  </si>
  <si>
    <t>LF-17185</t>
  </si>
  <si>
    <t>Luke Foster</t>
  </si>
  <si>
    <t>OFF-LA-10004398</t>
  </si>
  <si>
    <t>Hon Color Coded Labels, Alphabetical</t>
  </si>
  <si>
    <t>OFF-SU-10002445</t>
  </si>
  <si>
    <t>Fiskars Trimmer, High Speed</t>
  </si>
  <si>
    <t>OFF-PA-10003731</t>
  </si>
  <si>
    <t>OFF-ST-10000622</t>
  </si>
  <si>
    <t>Rogers File Cart, Single Width</t>
  </si>
  <si>
    <t>OFF-SU-10000375</t>
  </si>
  <si>
    <t>Kleencut Box Cutter, Steel</t>
  </si>
  <si>
    <t>IN-2013-34030</t>
  </si>
  <si>
    <t>OFF-FA-10000757</t>
  </si>
  <si>
    <t>OFF-AP-10000904</t>
  </si>
  <si>
    <t>Cuisinart Coffee Grinder, Silver</t>
  </si>
  <si>
    <t>IN-2013-25651</t>
  </si>
  <si>
    <t>LE-16810</t>
  </si>
  <si>
    <t>Laurel Elliston</t>
  </si>
  <si>
    <t>OFF-AR-10003684</t>
  </si>
  <si>
    <t>BIC Sketch Pad, Fluorescent</t>
  </si>
  <si>
    <t>OFF-AR-10002144</t>
  </si>
  <si>
    <t>Stanley Pens, Blue</t>
  </si>
  <si>
    <t>OFF-BI-10002562</t>
  </si>
  <si>
    <t>Ibico Binding Machine, Durable</t>
  </si>
  <si>
    <t>OFF-BI-10003018</t>
  </si>
  <si>
    <t>Avery Binder, Clear</t>
  </si>
  <si>
    <t>IN-2014-47946</t>
  </si>
  <si>
    <t>JK-15625</t>
  </si>
  <si>
    <t>Jim Karlsson</t>
  </si>
  <si>
    <t>OFF-FA-10001272</t>
  </si>
  <si>
    <t>OIC Thumb Tacks, Assorted Sizes</t>
  </si>
  <si>
    <t>OFF-PA-10000302</t>
  </si>
  <si>
    <t>Eaton Computer Printout Paper, Multicolor</t>
  </si>
  <si>
    <t>OFF-EN-10004144</t>
  </si>
  <si>
    <t>Cameo Clasp Envelope, Security-Tint</t>
  </si>
  <si>
    <t>OFF-PA-10000924</t>
  </si>
  <si>
    <t>Green Bar Message Books, Multicolor</t>
  </si>
  <si>
    <t>ID-2012-18938</t>
  </si>
  <si>
    <t>Acme Letter Opener, Serrated</t>
  </si>
  <si>
    <t>IN-2014-34863</t>
  </si>
  <si>
    <t>IN-2014-18672</t>
  </si>
  <si>
    <t>OFF-FA-10004606</t>
  </si>
  <si>
    <t>Stockwell Staples, 12 Pack</t>
  </si>
  <si>
    <t>OFF-FA-10003604</t>
  </si>
  <si>
    <t>OFF-EN-10000947</t>
  </si>
  <si>
    <t>GlobeWeis Mailers, Security-Tint</t>
  </si>
  <si>
    <t>ID-2014-17314</t>
  </si>
  <si>
    <t>OFF-SU-10001343</t>
  </si>
  <si>
    <t>Elite Scissors, High Speed</t>
  </si>
  <si>
    <t>IN-2011-52783</t>
  </si>
  <si>
    <t>SP-20920</t>
  </si>
  <si>
    <t>Susan Pistek</t>
  </si>
  <si>
    <t>TEC-MA-10001267</t>
  </si>
  <si>
    <t>Epson Calculator, Red</t>
  </si>
  <si>
    <t>IN-2014-22207</t>
  </si>
  <si>
    <t>TEC-MA-10004997</t>
  </si>
  <si>
    <t>Konica Receipt Printer, Red</t>
  </si>
  <si>
    <t>TEC-MA-10001358</t>
  </si>
  <si>
    <t>StarTech Phone, Wireless</t>
  </si>
  <si>
    <t>IN-2013-22746</t>
  </si>
  <si>
    <t>GH-14410</t>
  </si>
  <si>
    <t>Gary Hansen</t>
  </si>
  <si>
    <t>TEC-MA-10002155</t>
  </si>
  <si>
    <t>Panasonic Receipt Printer, Durable</t>
  </si>
  <si>
    <t>TEC-CO-10002150</t>
  </si>
  <si>
    <t>Canon Fax and Copier, Digital</t>
  </si>
  <si>
    <t>TEC-CO-10000269</t>
  </si>
  <si>
    <t>HP Ink, Laser</t>
  </si>
  <si>
    <t>TEC-CO-10002788</t>
  </si>
  <si>
    <t>Hewlett Personal Copier, Digital</t>
  </si>
  <si>
    <t>TEC-CO-10004689</t>
  </si>
  <si>
    <t>Canon Ink, Color</t>
  </si>
  <si>
    <t>TEC-CO-10000560</t>
  </si>
  <si>
    <t>Hewlett Ink, High-Speed</t>
  </si>
  <si>
    <t>IN-2011-69751</t>
  </si>
  <si>
    <t>IN-2013-26743</t>
  </si>
  <si>
    <t>TEC-AC-10002884</t>
  </si>
  <si>
    <t>Belkin Keyboard, USB</t>
  </si>
  <si>
    <t>IN-2014-16579</t>
  </si>
  <si>
    <t>BS-11590</t>
  </si>
  <si>
    <t>Brendan Sweed</t>
  </si>
  <si>
    <t>TEC-AC-10004566</t>
  </si>
  <si>
    <t>Belkin Mouse, USB</t>
  </si>
  <si>
    <t>TEC-AC-10002833</t>
  </si>
  <si>
    <t>Logitech Mouse, USB</t>
  </si>
  <si>
    <t>TEC-AC-10001664</t>
  </si>
  <si>
    <t>SanDisk Keyboard, USB</t>
  </si>
  <si>
    <t>IN-2014-74672</t>
  </si>
  <si>
    <t>TEC-AC-10003989</t>
  </si>
  <si>
    <t>TEC-AC-10003895</t>
  </si>
  <si>
    <t>Enermax Mouse, Bluetooth</t>
  </si>
  <si>
    <t>IN-2014-32651</t>
  </si>
  <si>
    <t>TEC-AC-10001500</t>
  </si>
  <si>
    <t>Logitech Memory Card, Erganomic</t>
  </si>
  <si>
    <t>TEC-AC-10003276</t>
  </si>
  <si>
    <t>Enermax Router, USB</t>
  </si>
  <si>
    <t>TEC-PH-10001585</t>
  </si>
  <si>
    <t>Nokia Signal Booster, Cordless</t>
  </si>
  <si>
    <t>IN-2014-28416</t>
  </si>
  <si>
    <t>IN-2013-22438</t>
  </si>
  <si>
    <t>TC-21475</t>
  </si>
  <si>
    <t>Tony Chapman</t>
  </si>
  <si>
    <t>TEC-PH-10003784</t>
  </si>
  <si>
    <t>Motorola Signal Booster, with Caller ID</t>
  </si>
  <si>
    <t>TEC-PH-10001619</t>
  </si>
  <si>
    <t>Cisco Signal Booster, Full Size</t>
  </si>
  <si>
    <t>TEC-PH-10001457</t>
  </si>
  <si>
    <t>Apple Smart Phone, Full Size</t>
  </si>
  <si>
    <t>IN-2012-29977</t>
  </si>
  <si>
    <t>IN-2014-46875</t>
  </si>
  <si>
    <t>IN-2013-18973</t>
  </si>
  <si>
    <t>GT-14635</t>
  </si>
  <si>
    <t>Grant Thornton</t>
  </si>
  <si>
    <t>FUR-CH-10004810</t>
  </si>
  <si>
    <t>Hon Swivel Stool, Set of Two</t>
  </si>
  <si>
    <t>IN-2012-23957</t>
  </si>
  <si>
    <t>FUR-CH-10000825</t>
  </si>
  <si>
    <t>SAFCO Chairmat, Red</t>
  </si>
  <si>
    <t>FUR-BO-10004852</t>
  </si>
  <si>
    <t>Sauder Classic Bookcase, Traditional</t>
  </si>
  <si>
    <t>IN-2013-34968</t>
  </si>
  <si>
    <t>FUR-BO-10004679</t>
  </si>
  <si>
    <t>Safco Library with Doors, Pine</t>
  </si>
  <si>
    <t>IN-2012-54729</t>
  </si>
  <si>
    <t>PV-18985</t>
  </si>
  <si>
    <t>Paul Van Hugh</t>
  </si>
  <si>
    <t>IN-2014-32168</t>
  </si>
  <si>
    <t>TC-20980</t>
  </si>
  <si>
    <t>Tamara Chand</t>
  </si>
  <si>
    <t>Eldon Light Bulb, Erganomic</t>
  </si>
  <si>
    <t>IN-2012-76121</t>
  </si>
  <si>
    <t>FUR-FU-10004797</t>
  </si>
  <si>
    <t>FUR-FU-10001557</t>
  </si>
  <si>
    <t>Advantus Clock, Duo Pack</t>
  </si>
  <si>
    <t>FUR-FU-10003094</t>
  </si>
  <si>
    <t>Eldon Clock, Erganomic</t>
  </si>
  <si>
    <t>FUR-FU-10000606</t>
  </si>
  <si>
    <t>Deflect-O Photo Frame, Durable</t>
  </si>
  <si>
    <t>FUR-FU-10003414</t>
  </si>
  <si>
    <t>Tenex Clock, Duo Pack</t>
  </si>
  <si>
    <t>IN-2014-40400</t>
  </si>
  <si>
    <t>FUR-FU-10002829</t>
  </si>
  <si>
    <t>Deflect-O Clock, Black</t>
  </si>
  <si>
    <t>IN-2014-10083</t>
  </si>
  <si>
    <t>FUR-FU-10004811</t>
  </si>
  <si>
    <t>Eldon Door Stop, Erganomic</t>
  </si>
  <si>
    <t>IN-2011-29592</t>
  </si>
  <si>
    <t>FUR-FU-10000666</t>
  </si>
  <si>
    <t>Rubbermaid Frame, Black</t>
  </si>
  <si>
    <t>FUR-TA-10000226</t>
  </si>
  <si>
    <t>Chromcraft Conference Table, with Bottom Storage</t>
  </si>
  <si>
    <t>FUR-BO-10004529</t>
  </si>
  <si>
    <t>Sauder 3-Shelf Cabinet, Pine</t>
  </si>
  <si>
    <t>IN-2014-63206</t>
  </si>
  <si>
    <t>DV-13465</t>
  </si>
  <si>
    <t>Dianna Vittorini</t>
  </si>
  <si>
    <t>IN-2014-29116</t>
  </si>
  <si>
    <t>IN-2014-44138</t>
  </si>
  <si>
    <t>FUR-BO-10001147</t>
  </si>
  <si>
    <t>Bush Floating Shelf Set, Metal</t>
  </si>
  <si>
    <t>FUR-BO-10000071</t>
  </si>
  <si>
    <t>Safco 3-Shelf Cabinet, Metal</t>
  </si>
  <si>
    <t>FUR-FU-10002210</t>
  </si>
  <si>
    <t>Tenex Clock, Black</t>
  </si>
  <si>
    <t>IN-2012-57123</t>
  </si>
  <si>
    <t>PK-18910</t>
  </si>
  <si>
    <t>Paul Knutson</t>
  </si>
  <si>
    <t>IN-2011-16341</t>
  </si>
  <si>
    <t>IN-2012-77773</t>
  </si>
  <si>
    <t>Gaya</t>
  </si>
  <si>
    <t>FUR-BO-10004541</t>
  </si>
  <si>
    <t>Dania Library with Doors, Mobile</t>
  </si>
  <si>
    <t>IN-2013-12771</t>
  </si>
  <si>
    <t>FUR-CH-10002188</t>
  </si>
  <si>
    <t>SAFCO Steel Folding Chair, Set of Two</t>
  </si>
  <si>
    <t>TEC-AC-10003407</t>
  </si>
  <si>
    <t>Memorex Mouse, Erganomic</t>
  </si>
  <si>
    <t>TEC-CO-10003992</t>
  </si>
  <si>
    <t>HP Ink, Color</t>
  </si>
  <si>
    <t>TEC-PH-10003348</t>
  </si>
  <si>
    <t>Cisco Speaker Phone, with Caller ID</t>
  </si>
  <si>
    <t>TEC-PH-10000840</t>
  </si>
  <si>
    <t>Cisco Audio Dock, VoIP</t>
  </si>
  <si>
    <t>IN-2013-52398</t>
  </si>
  <si>
    <t>TEC-PH-10000822</t>
  </si>
  <si>
    <t>Apple Speaker Phone, Full Size</t>
  </si>
  <si>
    <t>IN-2013-51285</t>
  </si>
  <si>
    <t>JP-16135</t>
  </si>
  <si>
    <t>Julie Prescott</t>
  </si>
  <si>
    <t>FUR-FU-10002972</t>
  </si>
  <si>
    <t>Advantus Light Bulb, Duo Pack</t>
  </si>
  <si>
    <t>FUR-BO-10001212</t>
  </si>
  <si>
    <t>Safco Classic Bookcase, Mobile</t>
  </si>
  <si>
    <t>FUR-TA-10001116</t>
  </si>
  <si>
    <t>Barricks Conference Table, Fully Assembled</t>
  </si>
  <si>
    <t>TEC-MA-10003632</t>
  </si>
  <si>
    <t>Epson Calculator, Wireless</t>
  </si>
  <si>
    <t>TEC-AC-10000742</t>
  </si>
  <si>
    <t>SanDisk Flash Drive, Erganomic</t>
  </si>
  <si>
    <t>TEC-AC-10001254</t>
  </si>
  <si>
    <t>Enermax Memory Card, Programmable</t>
  </si>
  <si>
    <t>TEC-AC-10000860</t>
  </si>
  <si>
    <t>Enermax Numeric Keypad, USB</t>
  </si>
  <si>
    <t>TEC-PH-10000030</t>
  </si>
  <si>
    <t>Samsung Smart Phone, with Caller ID</t>
  </si>
  <si>
    <t>IN-2014-12323</t>
  </si>
  <si>
    <t>TEC-PH-10001478</t>
  </si>
  <si>
    <t>Nokia Headset, Full Size</t>
  </si>
  <si>
    <t>IN-2013-73412</t>
  </si>
  <si>
    <t>AM-10360</t>
  </si>
  <si>
    <t>Alice McCarthy</t>
  </si>
  <si>
    <t>IN-2013-61232</t>
  </si>
  <si>
    <t>HG-14965</t>
  </si>
  <si>
    <t>Henry Goldwyn</t>
  </si>
  <si>
    <t>FUR-BO-10000243</t>
  </si>
  <si>
    <t>Safco Floating Shelf Set, Pine</t>
  </si>
  <si>
    <t>FUR-TA-10001531</t>
  </si>
  <si>
    <t>Lesro Training Table, Adjustable Height</t>
  </si>
  <si>
    <t>IN-2011-16418</t>
  </si>
  <si>
    <t>DL-13495</t>
  </si>
  <si>
    <t>Dionis Lloyd</t>
  </si>
  <si>
    <t>FUR-CH-10003846</t>
  </si>
  <si>
    <t>Office Star Swivel Stool, Set of Two</t>
  </si>
  <si>
    <t>TEC-CO-10003506</t>
  </si>
  <si>
    <t>HP Fax Machine, Laser</t>
  </si>
  <si>
    <t>TEC-CO-10000452</t>
  </si>
  <si>
    <t>HP Copy Machine, Laser</t>
  </si>
  <si>
    <t>TEC-CO-10001501</t>
  </si>
  <si>
    <t>Canon Fax and Copier, Laser</t>
  </si>
  <si>
    <t>IN-2012-17335</t>
  </si>
  <si>
    <t>BF-11020</t>
  </si>
  <si>
    <t>Barry Franzšsisch</t>
  </si>
  <si>
    <t>TEC-MA-10000606</t>
  </si>
  <si>
    <t>Okidata Printer, White</t>
  </si>
  <si>
    <t>IN-2014-62247</t>
  </si>
  <si>
    <t>TEC-MA-10002998</t>
  </si>
  <si>
    <t>Okidata Receipt Printer, Durable</t>
  </si>
  <si>
    <t>TEC-MA-10001311</t>
  </si>
  <si>
    <t>Epson Printer, Wireless</t>
  </si>
  <si>
    <t>TEC-PH-10004402</t>
  </si>
  <si>
    <t>Cisco Headset, with Caller ID</t>
  </si>
  <si>
    <t>IN-2011-49087</t>
  </si>
  <si>
    <t>HR-14830</t>
  </si>
  <si>
    <t>Harold Ryan</t>
  </si>
  <si>
    <t>IN-2012-79817</t>
  </si>
  <si>
    <t>TEC-CO-10001157</t>
  </si>
  <si>
    <t>Hewlett Personal Copier, Color</t>
  </si>
  <si>
    <t>IN-2013-61001</t>
  </si>
  <si>
    <t>RP-19855</t>
  </si>
  <si>
    <t>Roy Phan</t>
  </si>
  <si>
    <t>TEC-AC-10004704</t>
  </si>
  <si>
    <t>SanDisk Numeric Keypad, USB</t>
  </si>
  <si>
    <t>TEC-PH-10001428</t>
  </si>
  <si>
    <t>Motorola Headset, VoIP</t>
  </si>
  <si>
    <t>IN-2014-78396</t>
  </si>
  <si>
    <t>MG-18145</t>
  </si>
  <si>
    <t>Mike Gockenbach</t>
  </si>
  <si>
    <t>Bhilwara</t>
  </si>
  <si>
    <t>FUR-TA-10004744</t>
  </si>
  <si>
    <t>Lesro Conference Table, with Bottom Storage</t>
  </si>
  <si>
    <t>FUR-TA-10002860</t>
  </si>
  <si>
    <t>Hon Training Table, with Bottom Storage</t>
  </si>
  <si>
    <t>IN-2011-31895</t>
  </si>
  <si>
    <t>RD-19900</t>
  </si>
  <si>
    <t>Ruben Dartt</t>
  </si>
  <si>
    <t>FUR-CH-10001871</t>
  </si>
  <si>
    <t>Harbour Creations Steel Folding Chair, Set of Two</t>
  </si>
  <si>
    <t>FUR-FU-10003052</t>
  </si>
  <si>
    <t>Advantus Photo Frame, Duo Pack</t>
  </si>
  <si>
    <t>FUR-FU-10003214</t>
  </si>
  <si>
    <t>Eldon Stacking Tray, Durable</t>
  </si>
  <si>
    <t>IN-2012-59538</t>
  </si>
  <si>
    <t>Hisar</t>
  </si>
  <si>
    <t>TEC-PH-10004680</t>
  </si>
  <si>
    <t>Samsung Speaker Phone, with Caller ID</t>
  </si>
  <si>
    <t>TEC-CO-10001703</t>
  </si>
  <si>
    <t>Brother Copy Machine, Laser</t>
  </si>
  <si>
    <t>IN-2013-33428</t>
  </si>
  <si>
    <t>TEC-MA-10001627</t>
  </si>
  <si>
    <t>Konica Printer, White</t>
  </si>
  <si>
    <t>TEC-MA-10001726</t>
  </si>
  <si>
    <t>Epson Receipt Printer, White</t>
  </si>
  <si>
    <t>IN-2012-31111</t>
  </si>
  <si>
    <t>TEC-AC-10003776</t>
  </si>
  <si>
    <t>Belkin Flash Drive, Programmable</t>
  </si>
  <si>
    <t>ID-2013-77836</t>
  </si>
  <si>
    <t>FUR-CH-10000432</t>
  </si>
  <si>
    <t>Harbour Creations Swivel Stool, Adjustable</t>
  </si>
  <si>
    <t>TEC-CO-10003113</t>
  </si>
  <si>
    <t>Hewlett Fax Machine, Color</t>
  </si>
  <si>
    <t>TEC-MA-10004666</t>
  </si>
  <si>
    <t>Panasonic Inkjet, Red</t>
  </si>
  <si>
    <t>TEC-MA-10000473</t>
  </si>
  <si>
    <t>Epson Receipt Printer, Durable</t>
  </si>
  <si>
    <t>FUR-TA-10002256</t>
  </si>
  <si>
    <t>Hon Wood Table, Fully Assembled</t>
  </si>
  <si>
    <t>FUR-FU-10003451</t>
  </si>
  <si>
    <t>Eldon Frame, Black</t>
  </si>
  <si>
    <t>FUR-FU-10000628</t>
  </si>
  <si>
    <t>Rubbermaid Light Bulb, Black</t>
  </si>
  <si>
    <t>TEC-MA-10004954</t>
  </si>
  <si>
    <t>StarTech Calculator, Red</t>
  </si>
  <si>
    <t>TEC-AC-10004414</t>
  </si>
  <si>
    <t>Enermax Router, Bluetooth</t>
  </si>
  <si>
    <t>FUR-BO-10003282</t>
  </si>
  <si>
    <t>Ikea Classic Bookcase, Mobile</t>
  </si>
  <si>
    <t>FUR-BO-10003206</t>
  </si>
  <si>
    <t>Sauder Floating Shelf Set, Pine</t>
  </si>
  <si>
    <t>FUR-TA-10001237</t>
  </si>
  <si>
    <t>Barricks Coffee Table, Fully Assembled</t>
  </si>
  <si>
    <t>TEC-PH-10002042</t>
  </si>
  <si>
    <t>Cisco Audio Dock, Full Size</t>
  </si>
  <si>
    <t>FUR-TA-10001786</t>
  </si>
  <si>
    <t>Chromcraft Computer Table, with Bottom Storage</t>
  </si>
  <si>
    <t>TEC-PH-10003481</t>
  </si>
  <si>
    <t>Apple Office Telephone, Full Size</t>
  </si>
  <si>
    <t>IN-2013-10027</t>
  </si>
  <si>
    <t>FUR-FU-10002659</t>
  </si>
  <si>
    <t>Eldon Clock, Black</t>
  </si>
  <si>
    <t>IN-2014-56241</t>
  </si>
  <si>
    <t>HZ-14950</t>
  </si>
  <si>
    <t>Henia Zydlo</t>
  </si>
  <si>
    <t>FUR-TA-10002351</t>
  </si>
  <si>
    <t>Hon Training Table, Adjustable Height</t>
  </si>
  <si>
    <t>IN-2014-15585</t>
  </si>
  <si>
    <t>IN-2014-31902</t>
  </si>
  <si>
    <t>LC-17140</t>
  </si>
  <si>
    <t>Logan Currie</t>
  </si>
  <si>
    <t>FUR-CH-10002631</t>
  </si>
  <si>
    <t>Office Star Bag Chairs, Black</t>
  </si>
  <si>
    <t>TEC-AC-10004252</t>
  </si>
  <si>
    <t>SanDisk Mouse, Bluetooth</t>
  </si>
  <si>
    <t>IN-2012-26337</t>
  </si>
  <si>
    <t>TB-21520</t>
  </si>
  <si>
    <t>Tracy Blumstein</t>
  </si>
  <si>
    <t>TEC-PH-10002138</t>
  </si>
  <si>
    <t>Apple Audio Dock, Cordless</t>
  </si>
  <si>
    <t>IN-2012-48520</t>
  </si>
  <si>
    <t>ID-2011-29389</t>
  </si>
  <si>
    <t>OFF-AR-10000989</t>
  </si>
  <si>
    <t>Binney &amp; Smith Canvas, Blue</t>
  </si>
  <si>
    <t>IN-2013-52230</t>
  </si>
  <si>
    <t>SC-20380</t>
  </si>
  <si>
    <t>Shahid Collister</t>
  </si>
  <si>
    <t>OFF-PA-10003020</t>
  </si>
  <si>
    <t>Xerox Message Books, Premium</t>
  </si>
  <si>
    <t>IN-2011-19953</t>
  </si>
  <si>
    <t>SC-20725</t>
  </si>
  <si>
    <t>Steven Cartwright</t>
  </si>
  <si>
    <t>IN-2013-19337</t>
  </si>
  <si>
    <t>BW-11200</t>
  </si>
  <si>
    <t>Ben Wallace</t>
  </si>
  <si>
    <t>IN-2014-55912</t>
  </si>
  <si>
    <t>OFF-AP-10000004</t>
  </si>
  <si>
    <t>Cuisinart Stove, Silver</t>
  </si>
  <si>
    <t>IN-2014-78116</t>
  </si>
  <si>
    <t>DL-12925</t>
  </si>
  <si>
    <t>Daniel Lacy</t>
  </si>
  <si>
    <t>IN-2012-43291</t>
  </si>
  <si>
    <t>GB-14575</t>
  </si>
  <si>
    <t>Giulietta Baptist</t>
  </si>
  <si>
    <t>IN-2013-54736</t>
  </si>
  <si>
    <t>IN-2011-43109</t>
  </si>
  <si>
    <t>OFF-ST-10000351</t>
  </si>
  <si>
    <t>Smead Shelving, Wire Frame</t>
  </si>
  <si>
    <t>IN-2012-35668</t>
  </si>
  <si>
    <t>SO-20335</t>
  </si>
  <si>
    <t>Sean O'Donnell</t>
  </si>
  <si>
    <t>IN-2013-21192</t>
  </si>
  <si>
    <t>OFF-SU-10004077</t>
  </si>
  <si>
    <t>Acme Letter Opener, Easy Grip</t>
  </si>
  <si>
    <t>IN-2013-64452</t>
  </si>
  <si>
    <t>Darbhanga</t>
  </si>
  <si>
    <t>IN-2012-32343</t>
  </si>
  <si>
    <t>OFF-BI-10002632</t>
  </si>
  <si>
    <t>Acco Binding Machine, Recycled</t>
  </si>
  <si>
    <t>IN-2012-37957</t>
  </si>
  <si>
    <t>IN-2013-77766</t>
  </si>
  <si>
    <t>IN-2013-29683</t>
  </si>
  <si>
    <t>AS-10225</t>
  </si>
  <si>
    <t>Alan Schoenberger</t>
  </si>
  <si>
    <t>OFF-LA-10003379</t>
  </si>
  <si>
    <t>Smead Color Coded Labels, Laser Printer Compatible</t>
  </si>
  <si>
    <t>IN-2013-34506</t>
  </si>
  <si>
    <t>GR-14560</t>
  </si>
  <si>
    <t>Georgia Rosenberg</t>
  </si>
  <si>
    <t>IN-2014-55471</t>
  </si>
  <si>
    <t>GM-14695</t>
  </si>
  <si>
    <t>Greg Maxwell</t>
  </si>
  <si>
    <t>OFF-EN-10001882</t>
  </si>
  <si>
    <t>Jiffy Manila Envelope, with clear poly window</t>
  </si>
  <si>
    <t>IN-2011-29438</t>
  </si>
  <si>
    <t>OFF-ST-10003547</t>
  </si>
  <si>
    <t>Smead Shelving, Blue</t>
  </si>
  <si>
    <t>IN-2013-49423</t>
  </si>
  <si>
    <t>IN-2011-73734</t>
  </si>
  <si>
    <t>MG-17890</t>
  </si>
  <si>
    <t>Michael Granlund</t>
  </si>
  <si>
    <t>OFF-BI-10004440</t>
  </si>
  <si>
    <t>Cardinal Binder, Economy</t>
  </si>
  <si>
    <t>IN-2014-34653</t>
  </si>
  <si>
    <t>NK-18490</t>
  </si>
  <si>
    <t>Neil Knudson</t>
  </si>
  <si>
    <t>IN-2013-60049</t>
  </si>
  <si>
    <t>OFF-LA-10000219</t>
  </si>
  <si>
    <t>Harbour Creations File Folder Labels, Adjustable</t>
  </si>
  <si>
    <t>IN-2014-68218</t>
  </si>
  <si>
    <t>GK-14620</t>
  </si>
  <si>
    <t>Grace Kelly</t>
  </si>
  <si>
    <t>OFF-ST-10001124</t>
  </si>
  <si>
    <t>Fellowes Trays, Wire Frame</t>
  </si>
  <si>
    <t>OFF-PA-10003381</t>
  </si>
  <si>
    <t>Eaton Cards &amp; Envelopes, Multicolor</t>
  </si>
  <si>
    <t>ID-2013-74882</t>
  </si>
  <si>
    <t>OFF-LA-10003236</t>
  </si>
  <si>
    <t>Hon Round Labels, Adjustable</t>
  </si>
  <si>
    <t>IN-2012-57116</t>
  </si>
  <si>
    <t>IN-2013-55016</t>
  </si>
  <si>
    <t>TN-21040</t>
  </si>
  <si>
    <t>Tanja Norvell</t>
  </si>
  <si>
    <t>IN-2014-13051</t>
  </si>
  <si>
    <t>IN-2012-70472</t>
  </si>
  <si>
    <t>SA-20830</t>
  </si>
  <si>
    <t>Sue Ann Reed</t>
  </si>
  <si>
    <t>IN-2014-65712</t>
  </si>
  <si>
    <t>OFF-EN-10000061</t>
  </si>
  <si>
    <t>Jiffy Clasp Envelope, Security-Tint</t>
  </si>
  <si>
    <t>IN-2012-41926</t>
  </si>
  <si>
    <t>IN-2012-42045</t>
  </si>
  <si>
    <t>IN-2013-70381</t>
  </si>
  <si>
    <t>OFF-AR-10001850</t>
  </si>
  <si>
    <t>BIC Highlighters, Fluorescent</t>
  </si>
  <si>
    <t>IN-2014-53427</t>
  </si>
  <si>
    <t>IN-2011-22368</t>
  </si>
  <si>
    <t>JM-15250</t>
  </si>
  <si>
    <t>Janet Martin</t>
  </si>
  <si>
    <t>IN-2011-46581</t>
  </si>
  <si>
    <t>TA-21385</t>
  </si>
  <si>
    <t>Tom Ashbrook</t>
  </si>
  <si>
    <t>IN-2014-63374</t>
  </si>
  <si>
    <t>OFF-LA-10004062</t>
  </si>
  <si>
    <t>Hon Removable Labels, 5000 Label Set</t>
  </si>
  <si>
    <t>IN-2012-66090</t>
  </si>
  <si>
    <t>SH-20635</t>
  </si>
  <si>
    <t>Stefanie Holloman</t>
  </si>
  <si>
    <t>OFF-AP-10000043</t>
  </si>
  <si>
    <t>Cuisinart Toaster, Silver</t>
  </si>
  <si>
    <t>ID-2014-23642</t>
  </si>
  <si>
    <t>KC-16255</t>
  </si>
  <si>
    <t>Karen Carlisle</t>
  </si>
  <si>
    <t>OFF-ST-10003411</t>
  </si>
  <si>
    <t>Eldon Trays, Wire Frame</t>
  </si>
  <si>
    <t>IN-2012-11476</t>
  </si>
  <si>
    <t>ID-2013-69464</t>
  </si>
  <si>
    <t>OFF-LA-10001383</t>
  </si>
  <si>
    <t>Smead Shipping Labels, Adjustable</t>
  </si>
  <si>
    <t>IN-2014-16439</t>
  </si>
  <si>
    <t>IN-2013-61617</t>
  </si>
  <si>
    <t>IN-2012-48548</t>
  </si>
  <si>
    <t>RB-19360</t>
  </si>
  <si>
    <t>Raymond Buch</t>
  </si>
  <si>
    <t>OFF-SU-10000649</t>
  </si>
  <si>
    <t>Fiskars Box Cutter, High Speed</t>
  </si>
  <si>
    <t>IN-2014-53707</t>
  </si>
  <si>
    <t>DJ-13630</t>
  </si>
  <si>
    <t>Doug Jacobs</t>
  </si>
  <si>
    <t>OFF-LA-10003678</t>
  </si>
  <si>
    <t>Hon Round Labels, 5000 Label Set</t>
  </si>
  <si>
    <t>IN-2014-25847</t>
  </si>
  <si>
    <t>IN-2013-74952</t>
  </si>
  <si>
    <t>IN-2011-29928</t>
  </si>
  <si>
    <t>OFF-BI-10002301</t>
  </si>
  <si>
    <t>Cardinal Hole Reinforcements, Economy</t>
  </si>
  <si>
    <t>IN-2014-41898</t>
  </si>
  <si>
    <t>OFF-SU-10002961</t>
  </si>
  <si>
    <t>Kleencut Ruler, Serrated</t>
  </si>
  <si>
    <t>IN-2014-23922</t>
  </si>
  <si>
    <t>JK-15730</t>
  </si>
  <si>
    <t>Joe Kamberova</t>
  </si>
  <si>
    <t>OFF-PA-10003943</t>
  </si>
  <si>
    <t>Green Bar Computer Printout Paper, Multicolor</t>
  </si>
  <si>
    <t>IN-2012-53420</t>
  </si>
  <si>
    <t>TEC-CO-10004961</t>
  </si>
  <si>
    <t>HP Wireless Fax, Color</t>
  </si>
  <si>
    <t>IN-2011-25035</t>
  </si>
  <si>
    <t>TEC-AC-10000284</t>
  </si>
  <si>
    <t>Belkin Flash Drive, Bluetooth</t>
  </si>
  <si>
    <t>IN-2013-47393</t>
  </si>
  <si>
    <t>MH-17455</t>
  </si>
  <si>
    <t>Mark Hamilton</t>
  </si>
  <si>
    <t>TEC-PH-10001884</t>
  </si>
  <si>
    <t>Nokia Office Telephone, Full Size</t>
  </si>
  <si>
    <t>IN-2013-17482</t>
  </si>
  <si>
    <t>FUR-CH-10004009</t>
  </si>
  <si>
    <t>SAFCO Rocking Chair, Set of Two</t>
  </si>
  <si>
    <t>IN-2014-47449</t>
  </si>
  <si>
    <t>IN-2012-70619</t>
  </si>
  <si>
    <t>FUR-CH-10004572</t>
  </si>
  <si>
    <t>Harbour Creations Bag Chairs, Red</t>
  </si>
  <si>
    <t>IN-2014-69527</t>
  </si>
  <si>
    <t>IN-2012-67735</t>
  </si>
  <si>
    <t>FUR-CH-10004913</t>
  </si>
  <si>
    <t>Office Star Rocking Chair, Red</t>
  </si>
  <si>
    <t>FUR-BO-10000288</t>
  </si>
  <si>
    <t>Safco Classic Bookcase, Traditional</t>
  </si>
  <si>
    <t>IN-2014-43872</t>
  </si>
  <si>
    <t>FUR-FU-10000556</t>
  </si>
  <si>
    <t>Tenex Light Bulb, Durable</t>
  </si>
  <si>
    <t>IN-2014-49815</t>
  </si>
  <si>
    <t>RB-19330</t>
  </si>
  <si>
    <t>Randy Bradley</t>
  </si>
  <si>
    <t>FUR-TA-10004711</t>
  </si>
  <si>
    <t>Lesro Conference Table, Adjustable Height</t>
  </si>
  <si>
    <t>IN-2011-62016</t>
  </si>
  <si>
    <t>NM-18520</t>
  </si>
  <si>
    <t>Neoma Murray</t>
  </si>
  <si>
    <t>FUR-TA-10000558</t>
  </si>
  <si>
    <t>Hon Wood Table, Rectangular</t>
  </si>
  <si>
    <t>IN-2014-60623</t>
  </si>
  <si>
    <t>TEC-PH-10001730</t>
  </si>
  <si>
    <t>Motorola Signal Booster, Full Size</t>
  </si>
  <si>
    <t>TEC-CO-10003917</t>
  </si>
  <si>
    <t>HP Fax and Copier, Digital</t>
  </si>
  <si>
    <t>IN-2012-65397</t>
  </si>
  <si>
    <t>TEC-AC-10002455</t>
  </si>
  <si>
    <t>Logitech Flash Drive, Programmable</t>
  </si>
  <si>
    <t>IN-2011-78284</t>
  </si>
  <si>
    <t>TEC-CO-10004267</t>
  </si>
  <si>
    <t>Brother Ink, Laser</t>
  </si>
  <si>
    <t>ID-2012-46210</t>
  </si>
  <si>
    <t>FUR-FU-10001130</t>
  </si>
  <si>
    <t>IN-2013-76835</t>
  </si>
  <si>
    <t>RA-19285</t>
  </si>
  <si>
    <t>Ralph Arnett</t>
  </si>
  <si>
    <t>TEC-CO-10004170</t>
  </si>
  <si>
    <t>HP Wireless Fax, High-Speed</t>
  </si>
  <si>
    <t>TEC-PH-10003913</t>
  </si>
  <si>
    <t>Samsung Signal Booster, Cordless</t>
  </si>
  <si>
    <t>IN-2011-56710</t>
  </si>
  <si>
    <t>TS-21340</t>
  </si>
  <si>
    <t>Toby Swindell</t>
  </si>
  <si>
    <t>IN-2013-64865</t>
  </si>
  <si>
    <t>IN-2013-33596</t>
  </si>
  <si>
    <t>Tumkur</t>
  </si>
  <si>
    <t>IN-2014-39371</t>
  </si>
  <si>
    <t>FUR-CH-10001147</t>
  </si>
  <si>
    <t>Hon Swivel Stool, Adjustable</t>
  </si>
  <si>
    <t>IN-2014-42801</t>
  </si>
  <si>
    <t>JP-15460</t>
  </si>
  <si>
    <t>Jennifer Patt</t>
  </si>
  <si>
    <t>IN-2012-46259</t>
  </si>
  <si>
    <t>RW-19630</t>
  </si>
  <si>
    <t>Rob Williams</t>
  </si>
  <si>
    <t>TEC-MA-10003868</t>
  </si>
  <si>
    <t>StarTech Phone, Durable</t>
  </si>
  <si>
    <t>IN-2013-19176</t>
  </si>
  <si>
    <t>IN-2012-29571</t>
  </si>
  <si>
    <t>MD-17860</t>
  </si>
  <si>
    <t>Michael Dominguez</t>
  </si>
  <si>
    <t>IN-2013-30257</t>
  </si>
  <si>
    <t>JR-16210</t>
  </si>
  <si>
    <t>Justin Ritter</t>
  </si>
  <si>
    <t>IN-2013-25042</t>
  </si>
  <si>
    <t>FUR-TA-10000665</t>
  </si>
  <si>
    <t>Bevis Computer Table, Fully Assembled</t>
  </si>
  <si>
    <t>IN-2012-30117</t>
  </si>
  <si>
    <t>FUR-BO-10001192</t>
  </si>
  <si>
    <t>Bush Library with Doors, Mobile</t>
  </si>
  <si>
    <t>IN-2014-57172</t>
  </si>
  <si>
    <t>CB-12025</t>
  </si>
  <si>
    <t>Cassandra Brandow</t>
  </si>
  <si>
    <t>IN-2012-74210</t>
  </si>
  <si>
    <t>TEC-PH-10004959</t>
  </si>
  <si>
    <t>Motorola Audio Dock, with Caller ID</t>
  </si>
  <si>
    <t>IN-2014-19967</t>
  </si>
  <si>
    <t>IN-2013-46798</t>
  </si>
  <si>
    <t>TEC-PH-10002936</t>
  </si>
  <si>
    <t>Nokia Smart Phone, Full Size</t>
  </si>
  <si>
    <t>IN-2014-40764</t>
  </si>
  <si>
    <t>FUR-BO-10004648</t>
  </si>
  <si>
    <t>Sauder Library with Doors, Pine</t>
  </si>
  <si>
    <t>IN-2013-64515</t>
  </si>
  <si>
    <t>TEC-AC-10000221</t>
  </si>
  <si>
    <t>Belkin Memory Card, Programmable</t>
  </si>
  <si>
    <t>IN-2013-12092</t>
  </si>
  <si>
    <t>ID-2014-59489</t>
  </si>
  <si>
    <t>FUR-CH-10003419</t>
  </si>
  <si>
    <t>Hon Steel Folding Chair, Black</t>
  </si>
  <si>
    <t>FUR-CH-10000187</t>
  </si>
  <si>
    <t>Hon Chairmat, Red</t>
  </si>
  <si>
    <t>IN-2012-70325</t>
  </si>
  <si>
    <t>TEC-AC-10004054</t>
  </si>
  <si>
    <t>Memorex Keyboard, Bluetooth</t>
  </si>
  <si>
    <t>IN-2013-13583</t>
  </si>
  <si>
    <t>BF-11080</t>
  </si>
  <si>
    <t>Bart Folk</t>
  </si>
  <si>
    <t>OFF-PA-10004380</t>
  </si>
  <si>
    <t>SanDisk Memo Slips, Multicolor</t>
  </si>
  <si>
    <t>IN-2011-70402</t>
  </si>
  <si>
    <t>BD-11500</t>
  </si>
  <si>
    <t>Bradley Drucker</t>
  </si>
  <si>
    <t>OFF-PA-10003416</t>
  </si>
  <si>
    <t>Green Bar Parchment Paper, Recycled</t>
  </si>
  <si>
    <t>IN-2013-63633</t>
  </si>
  <si>
    <t>OFF-AR-10000681</t>
  </si>
  <si>
    <t>Binney &amp; Smith Sketch Pad, Water Color</t>
  </si>
  <si>
    <t>IN-2011-61372</t>
  </si>
  <si>
    <t>TB-21400</t>
  </si>
  <si>
    <t>Tom Boeckenhauer</t>
  </si>
  <si>
    <t>OFF-PA-10004815</t>
  </si>
  <si>
    <t>Xerox Note Cards, Premium</t>
  </si>
  <si>
    <t>OFF-ST-10000344</t>
  </si>
  <si>
    <t>Fellowes Box, Industrial</t>
  </si>
  <si>
    <t>OFF-EN-10000871</t>
  </si>
  <si>
    <t>Ames Interoffice Envelope, Set of 50</t>
  </si>
  <si>
    <t>IN-2013-71774</t>
  </si>
  <si>
    <t>Barasat</t>
  </si>
  <si>
    <t>OFF-LA-10003973</t>
  </si>
  <si>
    <t>Hon Removable Labels, Laser Printer Compatible</t>
  </si>
  <si>
    <t>IN-2014-52048</t>
  </si>
  <si>
    <t>Karnal</t>
  </si>
  <si>
    <t>OFF-SU-10002362</t>
  </si>
  <si>
    <t>Acme Ruler, Serrated</t>
  </si>
  <si>
    <t>IN-2012-52076</t>
  </si>
  <si>
    <t>ML-17395</t>
  </si>
  <si>
    <t>Marina Lichtenstein</t>
  </si>
  <si>
    <t>OFF-BI-10002627</t>
  </si>
  <si>
    <t>Avery Binder Covers, Economy</t>
  </si>
  <si>
    <t>OFF-PA-10000030</t>
  </si>
  <si>
    <t>Eaton Parchment Paper, Recycled</t>
  </si>
  <si>
    <t>OFF-SU-10003559</t>
  </si>
  <si>
    <t>Kleencut Ruler, Steel</t>
  </si>
  <si>
    <t>IN-2014-30264</t>
  </si>
  <si>
    <t>OFF-BI-10000698</t>
  </si>
  <si>
    <t>Wilson Jones Hole Reinforcements, Recycled</t>
  </si>
  <si>
    <t>IN-2014-15011</t>
  </si>
  <si>
    <t>MC-17635</t>
  </si>
  <si>
    <t>Matthew Clasen</t>
  </si>
  <si>
    <t>IN-2011-13534</t>
  </si>
  <si>
    <t>MG-17875</t>
  </si>
  <si>
    <t>Michael Grace</t>
  </si>
  <si>
    <t>OFF-EN-10003455</t>
  </si>
  <si>
    <t>Cameo Manila Envelope, Set of 50</t>
  </si>
  <si>
    <t>IN-2012-53490</t>
  </si>
  <si>
    <t>OFF-LA-10004623</t>
  </si>
  <si>
    <t>Smead Removable Labels, 5000 Label Set</t>
  </si>
  <si>
    <t>IN-2013-19400</t>
  </si>
  <si>
    <t>DP-13390</t>
  </si>
  <si>
    <t>Dennis Pardue</t>
  </si>
  <si>
    <t>OFF-BI-10004534</t>
  </si>
  <si>
    <t>Wilson Jones Binding Machine, Recycled</t>
  </si>
  <si>
    <t>OFF-SU-10002547</t>
  </si>
  <si>
    <t>Acme Ruler, Steel</t>
  </si>
  <si>
    <t>IN-2012-50823</t>
  </si>
  <si>
    <t>OFF-FA-10002058</t>
  </si>
  <si>
    <t>Stockwell Thumb Tacks, Assorted Sizes</t>
  </si>
  <si>
    <t>IN-2012-58432</t>
  </si>
  <si>
    <t>AS-10630</t>
  </si>
  <si>
    <t>Ann Steele</t>
  </si>
  <si>
    <t>OFF-EN-10003463</t>
  </si>
  <si>
    <t>Jiffy Peel and Seal, Recycled</t>
  </si>
  <si>
    <t>ID-2011-65152</t>
  </si>
  <si>
    <t>IN-2011-60917</t>
  </si>
  <si>
    <t>SP-20860</t>
  </si>
  <si>
    <t>Sung Pak</t>
  </si>
  <si>
    <t>IN-2014-21920</t>
  </si>
  <si>
    <t>OFF-AR-10001132</t>
  </si>
  <si>
    <t>BIC Markers, Blue</t>
  </si>
  <si>
    <t>IN-2014-20870</t>
  </si>
  <si>
    <t>EM-14140</t>
  </si>
  <si>
    <t>Eugene Moren</t>
  </si>
  <si>
    <t>OFF-SU-10002344</t>
  </si>
  <si>
    <t>Stiletto Box Cutter, Serrated</t>
  </si>
  <si>
    <t>IN-2012-32826</t>
  </si>
  <si>
    <t>AG-10270</t>
  </si>
  <si>
    <t>Alejandro Grove</t>
  </si>
  <si>
    <t>IN-2013-79292</t>
  </si>
  <si>
    <t>IN-2011-60063</t>
  </si>
  <si>
    <t>TS-21610</t>
  </si>
  <si>
    <t>Troy Staebel</t>
  </si>
  <si>
    <t>IN-2012-63500</t>
  </si>
  <si>
    <t>SM-20005</t>
  </si>
  <si>
    <t>Sally Matthias</t>
  </si>
  <si>
    <t>Rohtak</t>
  </si>
  <si>
    <t>IN-2013-55184</t>
  </si>
  <si>
    <t>RH-19555</t>
  </si>
  <si>
    <t>Ritsa Hightower</t>
  </si>
  <si>
    <t>IN-2013-59552</t>
  </si>
  <si>
    <t>NP-18325</t>
  </si>
  <si>
    <t>Naresj Patel</t>
  </si>
  <si>
    <t>OFF-BI-10004869</t>
  </si>
  <si>
    <t>Avery 3-Hole Punch, Recycled</t>
  </si>
  <si>
    <t>IN-2014-27954</t>
  </si>
  <si>
    <t>IN-2011-47533</t>
  </si>
  <si>
    <t>OFF-SU-10001709</t>
  </si>
  <si>
    <t>Kleencut Scissors, High Speed</t>
  </si>
  <si>
    <t>IN-2011-73244</t>
  </si>
  <si>
    <t>IN-2014-38664</t>
  </si>
  <si>
    <t>IN-2014-13737</t>
  </si>
  <si>
    <t>IN-2013-54757</t>
  </si>
  <si>
    <t>AR-10825</t>
  </si>
  <si>
    <t>Anthony Rawles</t>
  </si>
  <si>
    <t>IN-2012-59874</t>
  </si>
  <si>
    <t>BG-11695</t>
  </si>
  <si>
    <t>Brooke Gillingham</t>
  </si>
  <si>
    <t>OFF-ST-10000892</t>
  </si>
  <si>
    <t>Tenex Trays, Wire Frame</t>
  </si>
  <si>
    <t>IN-2014-25840</t>
  </si>
  <si>
    <t>BD-11320</t>
  </si>
  <si>
    <t>Bill Donatelli</t>
  </si>
  <si>
    <t>IN-2012-16166</t>
  </si>
  <si>
    <t>IN-2011-47309</t>
  </si>
  <si>
    <t>PW-19240</t>
  </si>
  <si>
    <t>Pierre Wener</t>
  </si>
  <si>
    <t>IN-2012-47757</t>
  </si>
  <si>
    <t>JF-15415</t>
  </si>
  <si>
    <t>Jennifer Ferguson</t>
  </si>
  <si>
    <t>OFF-SU-10001689</t>
  </si>
  <si>
    <t>Acme Box Cutter, Easy Grip</t>
  </si>
  <si>
    <t>IN-2011-29067</t>
  </si>
  <si>
    <t>ST-20530</t>
  </si>
  <si>
    <t>Shui Tom</t>
  </si>
  <si>
    <t>New Delhi</t>
  </si>
  <si>
    <t>TEC-MA-10003682</t>
  </si>
  <si>
    <t>Panasonic Phone, White</t>
  </si>
  <si>
    <t>TEC-MA-10002039</t>
  </si>
  <si>
    <t>Panasonic Calculator, Wireless</t>
  </si>
  <si>
    <t>IN-2014-41485</t>
  </si>
  <si>
    <t>TEC-CO-10000953</t>
  </si>
  <si>
    <t>HP Wireless Fax, Laser</t>
  </si>
  <si>
    <t>IN-2011-19421</t>
  </si>
  <si>
    <t>IN-2012-74028</t>
  </si>
  <si>
    <t>TEC-PH-10004300</t>
  </si>
  <si>
    <t>Apple Office Telephone, Cordless</t>
  </si>
  <si>
    <t>IN-2013-69331</t>
  </si>
  <si>
    <t>FUR-FU-10002525</t>
  </si>
  <si>
    <t>Deflect-O Door Stop, Erganomic</t>
  </si>
  <si>
    <t>IN-2014-17230</t>
  </si>
  <si>
    <t>TEC-CO-10003982</t>
  </si>
  <si>
    <t>HP Ink, High-Speed</t>
  </si>
  <si>
    <t>IN-2013-55170</t>
  </si>
  <si>
    <t>FUR-CH-10002872</t>
  </si>
  <si>
    <t>SAFCO Executive Leather Armchair, Adjustable</t>
  </si>
  <si>
    <t>IN-2014-44089</t>
  </si>
  <si>
    <t>FUR-CH-10004863</t>
  </si>
  <si>
    <t>SAFCO Swivel Stool, Black</t>
  </si>
  <si>
    <t>IN-2011-29872</t>
  </si>
  <si>
    <t>FUR-FU-10001471</t>
  </si>
  <si>
    <t>Eldon Door Stop, Durable</t>
  </si>
  <si>
    <t>TEC-MA-10003441</t>
  </si>
  <si>
    <t>TEC-AC-10003668</t>
  </si>
  <si>
    <t>Belkin Memory Card, Bluetooth</t>
  </si>
  <si>
    <t>IN-2013-27247</t>
  </si>
  <si>
    <t>Thanjavur</t>
  </si>
  <si>
    <t>FUR-FU-10000482</t>
  </si>
  <si>
    <t>Eldon Photo Frame, Duo Pack</t>
  </si>
  <si>
    <t>IN-2014-59706</t>
  </si>
  <si>
    <t>FUR-CH-10000117</t>
  </si>
  <si>
    <t>Novimex Steel Folding Chair, Black</t>
  </si>
  <si>
    <t>TEC-CO-10001787</t>
  </si>
  <si>
    <t>HP Fax and Copier, Laser</t>
  </si>
  <si>
    <t>Dania Floating Shelf Set, Traditional</t>
  </si>
  <si>
    <t>FUR-FU-10000339</t>
  </si>
  <si>
    <t>Tenex Frame, Black</t>
  </si>
  <si>
    <t>IN-2012-65894</t>
  </si>
  <si>
    <t>FUR-FU-10000422</t>
  </si>
  <si>
    <t>Deflect-O Photo Frame, Black</t>
  </si>
  <si>
    <t>IN-2012-54134</t>
  </si>
  <si>
    <t>LB-16735</t>
  </si>
  <si>
    <t>Larry Blacks</t>
  </si>
  <si>
    <t>TEC-CO-10003759</t>
  </si>
  <si>
    <t>Canon Fax Machine, Laser</t>
  </si>
  <si>
    <t>IN-2011-12288</t>
  </si>
  <si>
    <t>JS-15880</t>
  </si>
  <si>
    <t>John Stevenson</t>
  </si>
  <si>
    <t>ID-2012-65236</t>
  </si>
  <si>
    <t>AA-10375</t>
  </si>
  <si>
    <t>Allen Armold</t>
  </si>
  <si>
    <t>FUR-BO-10000208</t>
  </si>
  <si>
    <t>Bush Stackable Bookrack, Mobile</t>
  </si>
  <si>
    <t>FUR-CH-10004447</t>
  </si>
  <si>
    <t>Harbour Creations Rocking Chair, Set of Two</t>
  </si>
  <si>
    <t>TEC-AC-10002719</t>
  </si>
  <si>
    <t>Enermax Router, Programmable</t>
  </si>
  <si>
    <t>IN-2013-50809</t>
  </si>
  <si>
    <t>TEC-PH-10000169</t>
  </si>
  <si>
    <t>Apple Smart Phone, with Caller ID</t>
  </si>
  <si>
    <t>FUR-BO-10001471</t>
  </si>
  <si>
    <t>Sauder Classic Bookcase, Metal</t>
  </si>
  <si>
    <t>ID-2013-35094</t>
  </si>
  <si>
    <t>JM-15580</t>
  </si>
  <si>
    <t>Jill Matthias</t>
  </si>
  <si>
    <t>FUR-TA-10002172</t>
  </si>
  <si>
    <t>Hon Conference Table, Rectangular</t>
  </si>
  <si>
    <t>IN-2014-10377</t>
  </si>
  <si>
    <t>BD-11725</t>
  </si>
  <si>
    <t>Bruce Degenhardt</t>
  </si>
  <si>
    <t>OFF-LA-10000707</t>
  </si>
  <si>
    <t>Avery Removable Labels, Adjustable</t>
  </si>
  <si>
    <t>OFF-PA-10000944</t>
  </si>
  <si>
    <t>Enermax Computer Printout Paper, 8.5 x 11</t>
  </si>
  <si>
    <t>IN-2014-45734</t>
  </si>
  <si>
    <t>OFF-ST-10001753</t>
  </si>
  <si>
    <t>Eldon Shelving, Industrial</t>
  </si>
  <si>
    <t>IN-2014-39546</t>
  </si>
  <si>
    <t>CA-12265</t>
  </si>
  <si>
    <t>Christina Anderson</t>
  </si>
  <si>
    <t>OFF-AR-10002400</t>
  </si>
  <si>
    <t>Boston Highlighters, Water Color</t>
  </si>
  <si>
    <t>IN-2012-52496</t>
  </si>
  <si>
    <t>OFF-ST-10004226</t>
  </si>
  <si>
    <t>Fellowes File Cart, Blue</t>
  </si>
  <si>
    <t>IN-2013-59867</t>
  </si>
  <si>
    <t>EP-13915</t>
  </si>
  <si>
    <t>Emily Phan</t>
  </si>
  <si>
    <t>OFF-BI-10004181</t>
  </si>
  <si>
    <t>Avery 3-Hole Punch, Clear</t>
  </si>
  <si>
    <t>IN-2012-28269</t>
  </si>
  <si>
    <t>IN-2013-40134</t>
  </si>
  <si>
    <t>IN-2012-37362</t>
  </si>
  <si>
    <t>DB-13120</t>
  </si>
  <si>
    <t>David Bremer</t>
  </si>
  <si>
    <t>IN-2014-10020</t>
  </si>
  <si>
    <t>OFF-PA-10002073</t>
  </si>
  <si>
    <t>Green Bar Parchment Paper, 8.5 x 11</t>
  </si>
  <si>
    <t>OFF-AP-10002226</t>
  </si>
  <si>
    <t>Hoover Blender, Black</t>
  </si>
  <si>
    <t>OFF-AR-10003536</t>
  </si>
  <si>
    <t>Stanley Pencil Sharpener, Water Color</t>
  </si>
  <si>
    <t>OFF-ST-10004015</t>
  </si>
  <si>
    <t>Smead Trays, Blue</t>
  </si>
  <si>
    <t>IN-2013-49024</t>
  </si>
  <si>
    <t>OFF-AR-10000539</t>
  </si>
  <si>
    <t>Boston Markers, Easy-Erase</t>
  </si>
  <si>
    <t>OFF-BI-10003475</t>
  </si>
  <si>
    <t>Wilson Jones Index Tab, Recycled</t>
  </si>
  <si>
    <t>IN-2013-42087</t>
  </si>
  <si>
    <t>OFF-AP-10001305</t>
  </si>
  <si>
    <t>Breville Microwave, White</t>
  </si>
  <si>
    <t>OFF-AR-10002417</t>
  </si>
  <si>
    <t>Boston Sketch Pad, Water Color</t>
  </si>
  <si>
    <t>IN-2012-26624</t>
  </si>
  <si>
    <t>JJ-15760</t>
  </si>
  <si>
    <t>Joel Jenkins</t>
  </si>
  <si>
    <t>OFF-SU-10003665</t>
  </si>
  <si>
    <t>Kleencut Trimmer, Serrated</t>
  </si>
  <si>
    <t>OFF-FA-10004839</t>
  </si>
  <si>
    <t>Accos Clamps, Metal</t>
  </si>
  <si>
    <t>IN-2011-31713</t>
  </si>
  <si>
    <t>OFF-AR-10000097</t>
  </si>
  <si>
    <t>BIC Sketch Pad, Blue</t>
  </si>
  <si>
    <t>OFF-FA-10004739</t>
  </si>
  <si>
    <t>Accos Rubber Bands, Bulk Pack</t>
  </si>
  <si>
    <t>OFF-AP-10000391</t>
  </si>
  <si>
    <t>Hamilton Beach Coffee Grinder, Black</t>
  </si>
  <si>
    <t>OFF-AR-10003592</t>
  </si>
  <si>
    <t>Sanford Pencil Sharpener, Fluorescent</t>
  </si>
  <si>
    <t>OFF-PA-10004124</t>
  </si>
  <si>
    <t>SanDisk Message Books, 8.5 x 11</t>
  </si>
  <si>
    <t>IN-2011-76198</t>
  </si>
  <si>
    <t>OFF-AR-10002256</t>
  </si>
  <si>
    <t>BIC Sketch Pad, Easy-Erase</t>
  </si>
  <si>
    <t>IN-2014-39434</t>
  </si>
  <si>
    <t>JB-15925</t>
  </si>
  <si>
    <t>Joni Blumstein</t>
  </si>
  <si>
    <t>IN-2014-23488</t>
  </si>
  <si>
    <t>OFF-AR-10000242</t>
  </si>
  <si>
    <t>BIC Pencil Sharpener, Blue</t>
  </si>
  <si>
    <t>IN-2011-42570</t>
  </si>
  <si>
    <t>MH-17785</t>
  </si>
  <si>
    <t>Maya Herman</t>
  </si>
  <si>
    <t>OFF-EN-10004590</t>
  </si>
  <si>
    <t>Ames Peel and Seal, with clear poly window</t>
  </si>
  <si>
    <t>OFF-PA-10003252</t>
  </si>
  <si>
    <t>Xerox Note Cards, 8.5 x 11</t>
  </si>
  <si>
    <t>OFF-EN-10003601</t>
  </si>
  <si>
    <t>GlobeWeis Clasp Envelope, Set of 50</t>
  </si>
  <si>
    <t>IN-2013-30775</t>
  </si>
  <si>
    <t>AR-10405</t>
  </si>
  <si>
    <t>Allen Rosenblatt</t>
  </si>
  <si>
    <t>IN-2014-10475</t>
  </si>
  <si>
    <t>TH-21100</t>
  </si>
  <si>
    <t>Thea Hendricks</t>
  </si>
  <si>
    <t>OFF-LA-10000216</t>
  </si>
  <si>
    <t>Novimex Round Labels, Alphabetical</t>
  </si>
  <si>
    <t>OFF-ST-10004668</t>
  </si>
  <si>
    <t>Smead Trays, Industrial</t>
  </si>
  <si>
    <t>IN-2014-52636</t>
  </si>
  <si>
    <t>TEC-CO-10004404</t>
  </si>
  <si>
    <t>Brother Copy Machine, High-Speed</t>
  </si>
  <si>
    <t>ID-2011-71851</t>
  </si>
  <si>
    <t>MK-17905</t>
  </si>
  <si>
    <t>Michael Kennedy</t>
  </si>
  <si>
    <t>TEC-AC-10002243</t>
  </si>
  <si>
    <t>SanDisk Keyboard, Programmable</t>
  </si>
  <si>
    <t>IN-2011-62982</t>
  </si>
  <si>
    <t>TEC-AC-10001835</t>
  </si>
  <si>
    <t>Belkin Mouse, Programmable</t>
  </si>
  <si>
    <t>IN-2014-26561</t>
  </si>
  <si>
    <t>FUR-CH-10003861</t>
  </si>
  <si>
    <t>Novimex Rocking Chair, Set of Two</t>
  </si>
  <si>
    <t>IN-2012-66727</t>
  </si>
  <si>
    <t>EC-14050</t>
  </si>
  <si>
    <t>Erin Creighton</t>
  </si>
  <si>
    <t>TEC-AC-10002244</t>
  </si>
  <si>
    <t>Enermax Router, Erganomic</t>
  </si>
  <si>
    <t>IN-2014-23124</t>
  </si>
  <si>
    <t>AJ-10780</t>
  </si>
  <si>
    <t>Anthony Jacobs</t>
  </si>
  <si>
    <t>FUR-BO-10003301</t>
  </si>
  <si>
    <t>Dania Floating Shelf Set, Metal</t>
  </si>
  <si>
    <t>TEC-PH-10003075</t>
  </si>
  <si>
    <t>Samsung Signal Booster, Full Size</t>
  </si>
  <si>
    <t>FUR-CH-10003580</t>
  </si>
  <si>
    <t>Harbour Creations Bag Chairs, Black</t>
  </si>
  <si>
    <t>TEC-CO-10003702</t>
  </si>
  <si>
    <t>Brother Ink, Digital</t>
  </si>
  <si>
    <t>TEC-MA-10000697</t>
  </si>
  <si>
    <t>StarTech Card Printer, Wireless</t>
  </si>
  <si>
    <t>FUR-FU-10004780</t>
  </si>
  <si>
    <t>Deflect-O Frame, Duo Pack</t>
  </si>
  <si>
    <t>IN-2011-21983</t>
  </si>
  <si>
    <t>TEC-CO-10003087</t>
  </si>
  <si>
    <t>Canon Wireless Fax, Laser</t>
  </si>
  <si>
    <t>IN-2011-69835</t>
  </si>
  <si>
    <t>LC-16960</t>
  </si>
  <si>
    <t>Lindsay Castell</t>
  </si>
  <si>
    <t>FUR-FU-10001942</t>
  </si>
  <si>
    <t>Eldon Frame, Duo Pack</t>
  </si>
  <si>
    <t>FUR-FU-10001452</t>
  </si>
  <si>
    <t>Rubbermaid Door Stop, Black</t>
  </si>
  <si>
    <t>FUR-BO-10003783</t>
  </si>
  <si>
    <t>Dania Library with Doors, Pine</t>
  </si>
  <si>
    <t>FUR-BO-10004507</t>
  </si>
  <si>
    <t>Ikea Corner Shelving, Metal</t>
  </si>
  <si>
    <t>TEC-AC-10000269</t>
  </si>
  <si>
    <t>Memorex Numeric Keypad, USB</t>
  </si>
  <si>
    <t>TEC-PH-10003546</t>
  </si>
  <si>
    <t>Apple Signal Booster, with Caller ID</t>
  </si>
  <si>
    <t>IN-2012-67609</t>
  </si>
  <si>
    <t>MY-17380</t>
  </si>
  <si>
    <t>Maribeth Yedwab</t>
  </si>
  <si>
    <t>FUR-FU-10003420</t>
  </si>
  <si>
    <t>Deflect-O Door Stop, Durable</t>
  </si>
  <si>
    <t>IN-2014-50088</t>
  </si>
  <si>
    <t>TEC-PH-10002443</t>
  </si>
  <si>
    <t>Cisco Signal Booster, with Caller ID</t>
  </si>
  <si>
    <t>IN-2014-66510</t>
  </si>
  <si>
    <t>TEC-AC-10003951</t>
  </si>
  <si>
    <t>Logitech Numeric Keypad, USB</t>
  </si>
  <si>
    <t>IN-2014-63325</t>
  </si>
  <si>
    <t>TEC-AC-10003416</t>
  </si>
  <si>
    <t>Memorex Mouse, USB</t>
  </si>
  <si>
    <t>IN-2013-14675</t>
  </si>
  <si>
    <t>CS-12130</t>
  </si>
  <si>
    <t>Chad Sievert</t>
  </si>
  <si>
    <t>TEC-CO-10002035</t>
  </si>
  <si>
    <t>Canon Wireless Fax, High-Speed</t>
  </si>
  <si>
    <t>•••  Using vlookup for solve this questions</t>
  </si>
  <si>
    <t>Q1.. calculate the total number of custmers</t>
  </si>
  <si>
    <t>Q2.. find statement of row id =1400</t>
  </si>
  <si>
    <t>Q3..find city name,region id=IN-2013-71333</t>
  </si>
  <si>
    <t>Q4..find city nam,rigio"Toby Ritter"</t>
  </si>
  <si>
    <t>city</t>
  </si>
  <si>
    <t>rigion</t>
  </si>
  <si>
    <t xml:space="preserve">Q5 </t>
  </si>
  <si>
    <t>find category and product name for this product id:OFF-SU-10004872</t>
  </si>
  <si>
    <t>product name</t>
  </si>
  <si>
    <t xml:space="preserve">sales </t>
  </si>
  <si>
    <t>quantity</t>
  </si>
  <si>
    <t>profit</t>
  </si>
  <si>
    <t>••• using hlookup for solve this question</t>
  </si>
  <si>
    <t>Q1 calculate the total number of custmers</t>
  </si>
  <si>
    <t>Q2 find statement of row id =1400</t>
  </si>
  <si>
    <t>Q3find city name,region id=IN-2013-71333</t>
  </si>
  <si>
    <t>Q4find city nam,rigio"Toby Ritter"</t>
  </si>
  <si>
    <t xml:space="preserve">city </t>
  </si>
  <si>
    <t>Q6 find segment and city for product id OFF-PA-10000776</t>
  </si>
  <si>
    <t xml:space="preserve">NOTE: here vlookup is not possible because lookup value is present in right side </t>
  </si>
  <si>
    <t xml:space="preserve">dropdown list </t>
  </si>
  <si>
    <t xml:space="preserve">Q1 for given row id find cityb,segment,manager name,team lead </t>
  </si>
  <si>
    <t xml:space="preserve">given row id  </t>
  </si>
  <si>
    <t>segment</t>
  </si>
  <si>
    <t>manager name</t>
  </si>
  <si>
    <t>team lead</t>
  </si>
  <si>
    <t>Q2 for given custmer name find custmer id,segment,region</t>
  </si>
  <si>
    <t xml:space="preserve"> Given(cust name)</t>
  </si>
  <si>
    <t>cust id</t>
  </si>
  <si>
    <t>region</t>
  </si>
  <si>
    <t>••• sove this questions for using lookup</t>
  </si>
  <si>
    <t>syntax of lookup:</t>
  </si>
  <si>
    <t>LOOKUP(lookup value,lookup array,result array)</t>
  </si>
  <si>
    <t>index(array,row,column number)</t>
  </si>
  <si>
    <t>match</t>
  </si>
  <si>
    <t>(position of given value)</t>
  </si>
  <si>
    <t>index(valu of give row and column )</t>
  </si>
  <si>
    <t>match(lookup value ,lookup array,0)</t>
  </si>
  <si>
    <t>if we use noth fun together then it will we work al flexible vlookup(left to right,top to biottom,right-left-bottom-no limitation.</t>
  </si>
  <si>
    <t>vloookuo</t>
  </si>
  <si>
    <t>xlookup</t>
  </si>
  <si>
    <t>index-match</t>
  </si>
  <si>
    <t>std id</t>
  </si>
  <si>
    <t>std name</t>
  </si>
  <si>
    <t xml:space="preserve">course name  name </t>
  </si>
  <si>
    <t xml:space="preserve">Q1.find position of vaibhavi </t>
  </si>
  <si>
    <t xml:space="preserve">chetna </t>
  </si>
  <si>
    <t>DA</t>
  </si>
  <si>
    <t>Ratnagiri</t>
  </si>
  <si>
    <t>aniket</t>
  </si>
  <si>
    <t>DS</t>
  </si>
  <si>
    <t>pune</t>
  </si>
  <si>
    <t>Q2 find coursename city for std id=90</t>
  </si>
  <si>
    <t>manda</t>
  </si>
  <si>
    <t>python</t>
  </si>
  <si>
    <t>mumbai</t>
  </si>
  <si>
    <t>tanmay</t>
  </si>
  <si>
    <t>sql</t>
  </si>
  <si>
    <t>nashik</t>
  </si>
  <si>
    <t>kanchan</t>
  </si>
  <si>
    <t>excel</t>
  </si>
  <si>
    <t>nagpur</t>
  </si>
  <si>
    <t>vlook+match</t>
  </si>
  <si>
    <t>vaibhavi</t>
  </si>
  <si>
    <t>kaustubh</t>
  </si>
  <si>
    <t>SA</t>
  </si>
  <si>
    <t>vidya</t>
  </si>
  <si>
    <t>da</t>
  </si>
  <si>
    <t>Q3 find value at position 10</t>
  </si>
  <si>
    <t>Aniket</t>
  </si>
  <si>
    <t>B</t>
  </si>
  <si>
    <t>Aggregation Function Questions</t>
  </si>
  <si>
    <r>
      <t xml:space="preserve">1. What is the </t>
    </r>
    <r>
      <rPr>
        <b/>
        <sz val="15"/>
        <color theme="1"/>
        <rFont val="Cambria"/>
        <family val="2"/>
      </rPr>
      <t>total Sales</t>
    </r>
    <r>
      <rPr>
        <sz val="15"/>
        <color theme="1"/>
        <rFont val="Cambria"/>
        <family val="2"/>
      </rPr>
      <t xml:space="preserve"> amount in the dataset?</t>
    </r>
  </si>
  <si>
    <t>sum</t>
  </si>
  <si>
    <t>KPI</t>
  </si>
  <si>
    <t>key performas indictors</t>
  </si>
  <si>
    <r>
      <t xml:space="preserve">2. What is the </t>
    </r>
    <r>
      <rPr>
        <b/>
        <sz val="15"/>
        <color theme="1"/>
        <rFont val="Cambria"/>
        <family val="2"/>
      </rPr>
      <t>average Profit</t>
    </r>
    <r>
      <rPr>
        <sz val="15"/>
        <color theme="1"/>
        <rFont val="Cambria"/>
        <family val="2"/>
      </rPr>
      <t xml:space="preserve"> of all records?</t>
    </r>
  </si>
  <si>
    <t>average</t>
  </si>
  <si>
    <t xml:space="preserve">measurable value </t>
  </si>
  <si>
    <t>total sales,total profit and loss,total quantity</t>
  </si>
  <si>
    <r>
      <t xml:space="preserve">3. What is the </t>
    </r>
    <r>
      <rPr>
        <b/>
        <sz val="15"/>
        <color theme="1"/>
        <rFont val="Cambria"/>
        <family val="2"/>
      </rPr>
      <t>highest Shipping Cost</t>
    </r>
    <r>
      <rPr>
        <sz val="15"/>
        <color theme="1"/>
        <rFont val="Cambria"/>
        <family val="2"/>
      </rPr>
      <t xml:space="preserve"> recorded?</t>
    </r>
  </si>
  <si>
    <t>max</t>
  </si>
  <si>
    <r>
      <t xml:space="preserve">4. What is the </t>
    </r>
    <r>
      <rPr>
        <b/>
        <sz val="15"/>
        <color theme="1"/>
        <rFont val="Cambria"/>
        <family val="2"/>
      </rPr>
      <t>lowest Profit</t>
    </r>
    <r>
      <rPr>
        <sz val="15"/>
        <color theme="1"/>
        <rFont val="Cambria"/>
        <family val="2"/>
      </rPr>
      <t xml:space="preserve"> recorded?</t>
    </r>
  </si>
  <si>
    <t>min</t>
  </si>
  <si>
    <t>Ranking &amp; Sorting Questions</t>
  </si>
  <si>
    <r>
      <t xml:space="preserve">5. What is the </t>
    </r>
    <r>
      <rPr>
        <b/>
        <sz val="15"/>
        <color theme="1"/>
        <rFont val="Cambria"/>
        <family val="2"/>
      </rPr>
      <t>second highest Quantity</t>
    </r>
    <r>
      <rPr>
        <sz val="15"/>
        <color theme="1"/>
        <rFont val="Cambria"/>
        <family val="2"/>
      </rPr>
      <t xml:space="preserve"> ordered?</t>
    </r>
  </si>
  <si>
    <t>large</t>
  </si>
  <si>
    <r>
      <t xml:space="preserve">6. What is the </t>
    </r>
    <r>
      <rPr>
        <b/>
        <sz val="15"/>
        <color theme="1"/>
        <rFont val="Cambria"/>
        <family val="2"/>
      </rPr>
      <t>third lowest Sales</t>
    </r>
    <r>
      <rPr>
        <sz val="15"/>
        <color theme="1"/>
        <rFont val="Cambria"/>
        <family val="2"/>
      </rPr>
      <t xml:space="preserve"> value?</t>
    </r>
  </si>
  <si>
    <t>small</t>
  </si>
  <si>
    <t>Row Labels</t>
  </si>
  <si>
    <t>Count of Order ID</t>
  </si>
  <si>
    <t>Count-Based Questions</t>
  </si>
  <si>
    <r>
      <t xml:space="preserve">7. How many </t>
    </r>
    <r>
      <rPr>
        <b/>
        <sz val="15"/>
        <color theme="1"/>
        <rFont val="Cambria"/>
        <family val="2"/>
      </rPr>
      <t>non-empty values</t>
    </r>
    <r>
      <rPr>
        <sz val="15"/>
        <color theme="1"/>
        <rFont val="Cambria"/>
        <family val="2"/>
      </rPr>
      <t xml:space="preserve"> are there in the "Target" column?</t>
    </r>
  </si>
  <si>
    <t>count</t>
  </si>
  <si>
    <r>
      <t xml:space="preserve">8. How many </t>
    </r>
    <r>
      <rPr>
        <b/>
        <sz val="15"/>
        <color theme="1"/>
        <rFont val="Cambria"/>
        <family val="2"/>
      </rPr>
      <t>blank cells</t>
    </r>
    <r>
      <rPr>
        <sz val="15"/>
        <color theme="1"/>
        <rFont val="Cambria"/>
        <family val="2"/>
      </rPr>
      <t xml:space="preserve"> are there in the "Target" column?</t>
    </r>
  </si>
  <si>
    <t>countblank</t>
  </si>
  <si>
    <r>
      <t xml:space="preserve">9. How many </t>
    </r>
    <r>
      <rPr>
        <b/>
        <sz val="15"/>
        <color theme="1"/>
        <rFont val="Cambria"/>
        <family val="2"/>
      </rPr>
      <t>orders were placed by Team Lead Surag</t>
    </r>
    <r>
      <rPr>
        <sz val="15"/>
        <color theme="1"/>
        <rFont val="Cambria"/>
        <family val="2"/>
      </rPr>
      <t>?</t>
    </r>
  </si>
  <si>
    <t>countif</t>
  </si>
  <si>
    <r>
      <t xml:space="preserve">10. How many </t>
    </r>
    <r>
      <rPr>
        <b/>
        <sz val="15"/>
        <color theme="1"/>
        <rFont val="Cambria"/>
        <family val="2"/>
      </rPr>
      <t>unique Team Leads</t>
    </r>
    <r>
      <rPr>
        <sz val="15"/>
        <color theme="1"/>
        <rFont val="Cambria"/>
        <family val="2"/>
      </rPr>
      <t xml:space="preserve"> are present?</t>
    </r>
  </si>
  <si>
    <t>Percentage-Based Questions</t>
  </si>
  <si>
    <t>(blank)</t>
  </si>
  <si>
    <t>Grand Total</t>
  </si>
  <si>
    <r>
      <t xml:space="preserve">11. What </t>
    </r>
    <r>
      <rPr>
        <b/>
        <sz val="15"/>
        <color theme="1"/>
        <rFont val="Cambria"/>
        <family val="2"/>
      </rPr>
      <t>percentage of total sales</t>
    </r>
    <r>
      <rPr>
        <sz val="15"/>
        <color theme="1"/>
        <rFont val="Cambria"/>
        <family val="2"/>
      </rPr>
      <t xml:space="preserve"> was made by Team Lead "Mohan”?</t>
    </r>
  </si>
  <si>
    <t>G+J37:K51Row Labels</t>
  </si>
  <si>
    <t>Sum of Sales</t>
  </si>
  <si>
    <t xml:space="preserve">12. What percentage of total orders need by each manager </t>
  </si>
  <si>
    <t>Additional Easy Questions</t>
  </si>
  <si>
    <r>
      <t xml:space="preserve">13. What is the </t>
    </r>
    <r>
      <rPr>
        <b/>
        <sz val="15"/>
        <color theme="1"/>
        <rFont val="Cambria"/>
        <family val="2"/>
      </rPr>
      <t>total number of orders</t>
    </r>
    <r>
      <rPr>
        <sz val="15"/>
        <color theme="1"/>
        <rFont val="Cambria"/>
        <family val="2"/>
      </rPr>
      <t xml:space="preserve"> in the dataset?</t>
    </r>
  </si>
  <si>
    <r>
      <t xml:space="preserve">14. Which </t>
    </r>
    <r>
      <rPr>
        <b/>
        <sz val="15"/>
        <color theme="1"/>
        <rFont val="Cambria"/>
        <family val="2"/>
      </rPr>
      <t>City</t>
    </r>
    <r>
      <rPr>
        <sz val="15"/>
        <color theme="1"/>
        <rFont val="Cambria"/>
        <family val="2"/>
      </rPr>
      <t xml:space="preserve"> has the </t>
    </r>
    <r>
      <rPr>
        <b/>
        <sz val="15"/>
        <color theme="1"/>
        <rFont val="Cambria"/>
        <family val="2"/>
      </rPr>
      <t>highest number of orders</t>
    </r>
    <r>
      <rPr>
        <sz val="15"/>
        <color theme="1"/>
        <rFont val="Cambria"/>
        <family val="2"/>
      </rPr>
      <t>?</t>
    </r>
  </si>
  <si>
    <r>
      <t xml:space="preserve">15. What is the </t>
    </r>
    <r>
      <rPr>
        <b/>
        <sz val="15"/>
        <color theme="1"/>
        <rFont val="Cambria"/>
        <family val="2"/>
      </rPr>
      <t>most frequently occurring Category</t>
    </r>
    <r>
      <rPr>
        <sz val="15"/>
        <color theme="1"/>
        <rFont val="Cambria"/>
        <family val="2"/>
      </rPr>
      <t>?</t>
    </r>
  </si>
  <si>
    <t>Que  show yearwise total sales</t>
  </si>
  <si>
    <t>&lt;06-01-2021</t>
  </si>
  <si>
    <t>2021</t>
  </si>
  <si>
    <t>2022</t>
  </si>
  <si>
    <t>2023</t>
  </si>
  <si>
    <t>2024</t>
  </si>
  <si>
    <t>Count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</si>
</sst>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#,\ \K"/>
  </numFmts>
  <fonts count="10">
    <font>
      <sz val="15"/>
      <color theme="1"/>
      <name val="Cambria"/>
      <family val="2"/>
    </font>
    <font>
      <b/>
      <sz val="15"/>
      <color theme="0"/>
      <name val="Cambria"/>
      <family val="2"/>
    </font>
    <font>
      <b/>
      <sz val="15"/>
      <color theme="1"/>
      <name val="Cambria"/>
      <family val="2"/>
    </font>
    <font>
      <b/>
      <sz val="13.5"/>
      <color theme="1"/>
      <name val="Cambria"/>
      <family val="2"/>
    </font>
    <font>
      <sz val="15"/>
      <color theme="2"/>
      <name val="Cambria"/>
      <family val="2"/>
    </font>
    <font>
      <b/>
      <sz val="15"/>
      <color theme="5"/>
      <name val="Cambria"/>
      <family val="1"/>
    </font>
    <font>
      <b/>
      <sz val="28"/>
      <color theme="8"/>
      <name val="Cambria"/>
      <family val="1"/>
    </font>
    <font>
      <b/>
      <sz val="26"/>
      <color rgb="FF92D050"/>
      <name val="Bodoni MT Condensed"/>
      <family val="1"/>
    </font>
    <font>
      <sz val="15"/>
      <color theme="9" tint="-0.249977111117893"/>
      <name val="Cambria"/>
      <family val="2"/>
    </font>
    <font>
      <sz val="20"/>
      <color rgb="FFFF0000"/>
      <name val="Cambria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0" fillId="0" borderId="4" xfId="0" applyBorder="1"/>
    <xf numFmtId="15" fontId="0" fillId="0" borderId="1" xfId="0" applyNumberFormat="1" applyBorder="1"/>
    <xf numFmtId="15" fontId="0" fillId="0" borderId="2" xfId="0" applyNumberFormat="1" applyBorder="1"/>
    <xf numFmtId="15" fontId="0" fillId="0" borderId="5" xfId="0" applyNumberFormat="1" applyBorder="1"/>
    <xf numFmtId="15" fontId="0" fillId="0" borderId="6" xfId="0" applyNumberForma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2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1" fillId="2" borderId="11" xfId="0" applyFont="1" applyFill="1" applyBorder="1"/>
    <xf numFmtId="0" fontId="0" fillId="3" borderId="11" xfId="0" applyFill="1" applyBorder="1"/>
    <xf numFmtId="0" fontId="0" fillId="0" borderId="11" xfId="0" applyBorder="1"/>
    <xf numFmtId="0" fontId="1" fillId="2" borderId="1" xfId="0" applyFont="1" applyFill="1" applyBorder="1"/>
    <xf numFmtId="15" fontId="0" fillId="3" borderId="1" xfId="0" applyNumberFormat="1" applyFill="1" applyBorder="1"/>
    <xf numFmtId="15" fontId="0" fillId="3" borderId="11" xfId="0" applyNumberFormat="1" applyFill="1" applyBorder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12" xfId="0" applyBorder="1"/>
    <xf numFmtId="0" fontId="4" fillId="6" borderId="1" xfId="0" applyFont="1" applyFill="1" applyBorder="1"/>
    <xf numFmtId="0" fontId="0" fillId="7" borderId="0" xfId="0" applyFill="1"/>
    <xf numFmtId="165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7" borderId="0" xfId="0" applyFill="1" applyAlignment="1">
      <alignment horizontal="center"/>
    </xf>
    <xf numFmtId="0" fontId="8" fillId="8" borderId="1" xfId="0" applyFont="1" applyFill="1" applyBorder="1"/>
    <xf numFmtId="0" fontId="8" fillId="8" borderId="2" xfId="0" applyFont="1" applyFill="1" applyBorder="1"/>
    <xf numFmtId="0" fontId="9" fillId="8" borderId="1" xfId="0" applyFont="1" applyFill="1" applyBorder="1"/>
    <xf numFmtId="0" fontId="9" fillId="8" borderId="2" xfId="0" applyFont="1" applyFill="1" applyBorder="1"/>
  </cellXfs>
  <cellStyles count="1">
    <cellStyle name="Normal" xfId="0" builtinId="0"/>
  </cellStyles>
  <dxfs count="29">
    <dxf>
      <numFmt numFmtId="164" formatCode="dd\-mmm\-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priject 1.xlsx]questions!PivotTable1</c:name>
    <c:fmtId val="3"/>
  </c:pivotSource>
  <c:chart>
    <c:title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questions!$L$20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questions!$K$21:$K$34</c:f>
              <c:strCache>
                <c:ptCount val="13"/>
                <c:pt idx="0">
                  <c:v>Manu</c:v>
                </c:pt>
                <c:pt idx="1">
                  <c:v>Meena</c:v>
                </c:pt>
                <c:pt idx="2">
                  <c:v>Mohan</c:v>
                </c:pt>
                <c:pt idx="3">
                  <c:v>Mohit</c:v>
                </c:pt>
                <c:pt idx="4">
                  <c:v>Radha</c:v>
                </c:pt>
                <c:pt idx="5">
                  <c:v>Ram</c:v>
                </c:pt>
                <c:pt idx="6">
                  <c:v>Renuka</c:v>
                </c:pt>
                <c:pt idx="7">
                  <c:v>Rohit</c:v>
                </c:pt>
                <c:pt idx="8">
                  <c:v>Suma</c:v>
                </c:pt>
                <c:pt idx="9">
                  <c:v>Sumita</c:v>
                </c:pt>
                <c:pt idx="10">
                  <c:v>Sunil</c:v>
                </c:pt>
                <c:pt idx="11">
                  <c:v>Suraj</c:v>
                </c:pt>
                <c:pt idx="12">
                  <c:v>(blank)</c:v>
                </c:pt>
              </c:strCache>
            </c:strRef>
          </c:cat>
          <c:val>
            <c:numRef>
              <c:f>questions!$L$21:$L$34</c:f>
              <c:numCache>
                <c:formatCode>General</c:formatCode>
                <c:ptCount val="13"/>
                <c:pt idx="0">
                  <c:v>127</c:v>
                </c:pt>
                <c:pt idx="1">
                  <c:v>126</c:v>
                </c:pt>
                <c:pt idx="2">
                  <c:v>127</c:v>
                </c:pt>
                <c:pt idx="3">
                  <c:v>127</c:v>
                </c:pt>
                <c:pt idx="4">
                  <c:v>129</c:v>
                </c:pt>
                <c:pt idx="5">
                  <c:v>128</c:v>
                </c:pt>
                <c:pt idx="6">
                  <c:v>129</c:v>
                </c:pt>
                <c:pt idx="7">
                  <c:v>128</c:v>
                </c:pt>
                <c:pt idx="8">
                  <c:v>133</c:v>
                </c:pt>
                <c:pt idx="9">
                  <c:v>134</c:v>
                </c:pt>
                <c:pt idx="10">
                  <c:v>134</c:v>
                </c:pt>
                <c:pt idx="11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3-458C-A797-464C061E5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099471"/>
        <c:axId val="30100911"/>
      </c:barChart>
      <c:catAx>
        <c:axId val="3009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0911"/>
        <c:crosses val="autoZero"/>
        <c:auto val="1"/>
        <c:lblAlgn val="ctr"/>
        <c:lblOffset val="100"/>
        <c:noMultiLvlLbl val="0"/>
      </c:catAx>
      <c:valAx>
        <c:axId val="301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priject 1.xlsx]questions!PivotTable2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layout>
        <c:manualLayout>
          <c:xMode val="edge"/>
          <c:yMode val="edge"/>
          <c:x val="0.41682220994933206"/>
          <c:y val="0.118283678839848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0370085584826972E-2"/>
          <c:y val="0.29573495905639535"/>
          <c:w val="0.72332670642809804"/>
          <c:h val="0.6771599314548491"/>
        </c:manualLayout>
      </c:layout>
      <c:pie3DChart>
        <c:varyColors val="1"/>
        <c:ser>
          <c:idx val="0"/>
          <c:order val="0"/>
          <c:tx>
            <c:strRef>
              <c:f>questions!$J$35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2E8-4E61-8835-F56F94D12A7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2E8-4E61-8835-F56F94D12A7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2E8-4E61-8835-F56F94D12A7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2E8-4E61-8835-F56F94D12A71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32E8-4E61-8835-F56F94D12A71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32E8-4E61-8835-F56F94D12A71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32E8-4E61-8835-F56F94D12A71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32E8-4E61-8835-F56F94D12A71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32E8-4E61-8835-F56F94D12A71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32E8-4E61-8835-F56F94D12A71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32E8-4E61-8835-F56F94D12A7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32E8-4E61-8835-F56F94D12A71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32E8-4E61-8835-F56F94D12A7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2E8-4E61-8835-F56F94D12A7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2E8-4E61-8835-F56F94D12A7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2E8-4E61-8835-F56F94D12A7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2E8-4E61-8835-F56F94D12A7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2E8-4E61-8835-F56F94D12A7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32E8-4E61-8835-F56F94D12A7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32E8-4E61-8835-F56F94D12A7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32E8-4E61-8835-F56F94D12A7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32E8-4E61-8835-F56F94D12A7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32E8-4E61-8835-F56F94D12A71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32E8-4E61-8835-F56F94D12A71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32E8-4E61-8835-F56F94D12A71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32E8-4E61-8835-F56F94D12A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questions!$I$36:$I$49</c:f>
              <c:strCache>
                <c:ptCount val="13"/>
                <c:pt idx="0">
                  <c:v>Manu</c:v>
                </c:pt>
                <c:pt idx="1">
                  <c:v>Meena</c:v>
                </c:pt>
                <c:pt idx="2">
                  <c:v>Mohan</c:v>
                </c:pt>
                <c:pt idx="3">
                  <c:v>Mohit</c:v>
                </c:pt>
                <c:pt idx="4">
                  <c:v>Radha</c:v>
                </c:pt>
                <c:pt idx="5">
                  <c:v>Ram</c:v>
                </c:pt>
                <c:pt idx="6">
                  <c:v>Renuka</c:v>
                </c:pt>
                <c:pt idx="7">
                  <c:v>Rohit</c:v>
                </c:pt>
                <c:pt idx="8">
                  <c:v>Suma</c:v>
                </c:pt>
                <c:pt idx="9">
                  <c:v>Sumita</c:v>
                </c:pt>
                <c:pt idx="10">
                  <c:v>Sunil</c:v>
                </c:pt>
                <c:pt idx="11">
                  <c:v>Suraj</c:v>
                </c:pt>
                <c:pt idx="12">
                  <c:v>(blank)</c:v>
                </c:pt>
              </c:strCache>
            </c:strRef>
          </c:cat>
          <c:val>
            <c:numRef>
              <c:f>questions!$J$36:$J$49</c:f>
              <c:numCache>
                <c:formatCode>General</c:formatCode>
                <c:ptCount val="13"/>
                <c:pt idx="0">
                  <c:v>55627.785000000011</c:v>
                </c:pt>
                <c:pt idx="1">
                  <c:v>51572.009999999973</c:v>
                </c:pt>
                <c:pt idx="2">
                  <c:v>44397.149999999987</c:v>
                </c:pt>
                <c:pt idx="3">
                  <c:v>58751.970000000016</c:v>
                </c:pt>
                <c:pt idx="4">
                  <c:v>42975.15</c:v>
                </c:pt>
                <c:pt idx="5">
                  <c:v>38212.304999999986</c:v>
                </c:pt>
                <c:pt idx="6">
                  <c:v>49935.074999999997</c:v>
                </c:pt>
                <c:pt idx="7">
                  <c:v>45690.929999999978</c:v>
                </c:pt>
                <c:pt idx="8">
                  <c:v>52008.029999999984</c:v>
                </c:pt>
                <c:pt idx="9">
                  <c:v>47251.125000000007</c:v>
                </c:pt>
                <c:pt idx="10">
                  <c:v>46824.359999999993</c:v>
                </c:pt>
                <c:pt idx="11">
                  <c:v>56404.214999999982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2E8-4E61-8835-F56F94D12A7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priject 1.xlsx]questions!PivotTable3</c:name>
    <c:fmtId val="15"/>
  </c:pivotSource>
  <c:chart>
    <c:title>
      <c:overlay val="0"/>
      <c:spPr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0165303283932391E-2"/>
          <c:y val="0.24297356387438873"/>
          <c:w val="0.80703517958723359"/>
          <c:h val="0.66466050250891506"/>
        </c:manualLayout>
      </c:layout>
      <c:pie3DChart>
        <c:varyColors val="1"/>
        <c:ser>
          <c:idx val="0"/>
          <c:order val="0"/>
          <c:tx>
            <c:strRef>
              <c:f>questions!$J$53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D72-4FD4-AD49-EAA0B77BD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D72-4FD4-AD49-EAA0B77BD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D72-4FD4-AD49-EAA0B77BD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D72-4FD4-AD49-EAA0B77BDB1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questions!$I$54:$I$58</c:f>
              <c:strCache>
                <c:ptCount val="4"/>
                <c:pt idx="0">
                  <c:v>Suresh</c:v>
                </c:pt>
                <c:pt idx="1">
                  <c:v>Ramesh</c:v>
                </c:pt>
                <c:pt idx="2">
                  <c:v>Mahesh</c:v>
                </c:pt>
                <c:pt idx="3">
                  <c:v>(blank)</c:v>
                </c:pt>
              </c:strCache>
            </c:strRef>
          </c:cat>
          <c:val>
            <c:numRef>
              <c:f>questions!$J$54:$J$58</c:f>
              <c:numCache>
                <c:formatCode>General</c:formatCode>
                <c:ptCount val="4"/>
                <c:pt idx="0">
                  <c:v>534</c:v>
                </c:pt>
                <c:pt idx="1">
                  <c:v>514</c:v>
                </c:pt>
                <c:pt idx="2">
                  <c:v>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72-4FD4-AD49-EAA0B77BDB15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[Excel priject 1.xlsx]questions!PivotTable5</c:name>
    <c:fmtId val="13"/>
  </c:pivotSource>
  <c:chart>
    <c:title>
      <c:overlay val="0"/>
      <c:spPr>
        <a:gradFill rotWithShape="1">
          <a:gsLst>
            <a:gs pos="0">
              <a:schemeClr val="accent2">
                <a:satMod val="103000"/>
                <a:lumMod val="102000"/>
                <a:tint val="94000"/>
              </a:schemeClr>
            </a:gs>
            <a:gs pos="50000">
              <a:schemeClr val="accent2">
                <a:satMod val="110000"/>
                <a:lumMod val="100000"/>
                <a:shade val="100000"/>
              </a:schemeClr>
            </a:gs>
            <a:gs pos="100000">
              <a:schemeClr val="accent2"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questions!$J$60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questions!$I$61:$I$66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Mumbai</c:v>
                </c:pt>
                <c:pt idx="4">
                  <c:v>Pune</c:v>
                </c:pt>
              </c:strCache>
            </c:strRef>
          </c:cat>
          <c:val>
            <c:numRef>
              <c:f>questions!$J$61:$J$66</c:f>
              <c:numCache>
                <c:formatCode>General</c:formatCode>
                <c:ptCount val="5"/>
                <c:pt idx="0">
                  <c:v>50</c:v>
                </c:pt>
                <c:pt idx="1">
                  <c:v>44</c:v>
                </c:pt>
                <c:pt idx="2">
                  <c:v>58</c:v>
                </c:pt>
                <c:pt idx="3">
                  <c:v>55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C-4D76-BDE5-8ECEB2BBE0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202031"/>
        <c:axId val="22202511"/>
        <c:axId val="0"/>
      </c:bar3DChart>
      <c:catAx>
        <c:axId val="2220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2511"/>
        <c:crosses val="autoZero"/>
        <c:auto val="1"/>
        <c:lblAlgn val="ctr"/>
        <c:lblOffset val="100"/>
        <c:noMultiLvlLbl val="0"/>
      </c:catAx>
      <c:valAx>
        <c:axId val="2220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[Excel priject 1.xlsx]questions!PivotTable6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3"/>
            </a:outerShdw>
          </a:effectLst>
        </c:spPr>
        <c:marker>
          <c:symbol val="circle"/>
          <c:size val="5"/>
          <c:spPr>
            <a:solidFill>
              <a:schemeClr val="accent3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08190840364486"/>
          <c:y val="0.24662533889212432"/>
          <c:w val="0.6926929982166935"/>
          <c:h val="0.59442805162625434"/>
        </c:manualLayout>
      </c:layout>
      <c:lineChart>
        <c:grouping val="standard"/>
        <c:varyColors val="0"/>
        <c:ser>
          <c:idx val="0"/>
          <c:order val="0"/>
          <c:tx>
            <c:strRef>
              <c:f>questions!$C$53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5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questions!$B$54:$B$59</c:f>
              <c:strCache>
                <c:ptCount val="5"/>
                <c:pt idx="0">
                  <c:v>&lt;06-01-2021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questions!$C$54:$C$59</c:f>
              <c:numCache>
                <c:formatCode>General</c:formatCode>
                <c:ptCount val="5"/>
                <c:pt idx="1">
                  <c:v>98294.639999999941</c:v>
                </c:pt>
                <c:pt idx="2">
                  <c:v>133235.84999999998</c:v>
                </c:pt>
                <c:pt idx="3">
                  <c:v>135261.50999999992</c:v>
                </c:pt>
                <c:pt idx="4">
                  <c:v>222858.10500000004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7-4B4A-9C3E-5DBD2CC9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6387935"/>
        <c:axId val="26386975"/>
      </c:lineChart>
      <c:catAx>
        <c:axId val="2638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6975"/>
        <c:crosses val="autoZero"/>
        <c:auto val="1"/>
        <c:lblAlgn val="ctr"/>
        <c:lblOffset val="100"/>
        <c:noMultiLvlLbl val="0"/>
      </c:catAx>
      <c:valAx>
        <c:axId val="2638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3"/>
    </a:solidFill>
    <a:ln w="9525" cap="flat" cmpd="sng" algn="ctr">
      <a:solidFill>
        <a:schemeClr val="accent3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priject 1.xlsx]questions!PivotTable8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7914260717410325E-2"/>
          <c:y val="0.3142107757363663"/>
          <c:w val="0.76349759405074369"/>
          <c:h val="0.487257582385535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questions!$C$62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questions!$B$63:$B$67</c:f>
              <c:strCache>
                <c:ptCount val="4"/>
                <c:pt idx="0">
                  <c:v>Office Supplies</c:v>
                </c:pt>
                <c:pt idx="1">
                  <c:v>Furniture</c:v>
                </c:pt>
                <c:pt idx="2">
                  <c:v>Technology</c:v>
                </c:pt>
                <c:pt idx="3">
                  <c:v>(blank)</c:v>
                </c:pt>
              </c:strCache>
            </c:strRef>
          </c:cat>
          <c:val>
            <c:numRef>
              <c:f>questions!$C$63:$C$67</c:f>
              <c:numCache>
                <c:formatCode>General</c:formatCode>
                <c:ptCount val="4"/>
                <c:pt idx="0">
                  <c:v>841</c:v>
                </c:pt>
                <c:pt idx="1">
                  <c:v>360</c:v>
                </c:pt>
                <c:pt idx="2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E-45B0-9F46-F084E3E23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8946928"/>
        <c:axId val="1808944528"/>
        <c:axId val="0"/>
      </c:bar3DChart>
      <c:catAx>
        <c:axId val="18089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944528"/>
        <c:crosses val="autoZero"/>
        <c:auto val="1"/>
        <c:lblAlgn val="ctr"/>
        <c:lblOffset val="100"/>
        <c:noMultiLvlLbl val="0"/>
      </c:catAx>
      <c:valAx>
        <c:axId val="18089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94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3</xdr:row>
      <xdr:rowOff>220980</xdr:rowOff>
    </xdr:from>
    <xdr:to>
      <xdr:col>2</xdr:col>
      <xdr:colOff>891540</xdr:colOff>
      <xdr:row>7</xdr:row>
      <xdr:rowOff>175260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ABCD6D-C1B2-617B-51C4-1F31EAAE442C}"/>
            </a:ext>
          </a:extLst>
        </xdr:cNvPr>
        <xdr:cNvSpPr/>
      </xdr:nvSpPr>
      <xdr:spPr>
        <a:xfrm>
          <a:off x="1104900" y="952500"/>
          <a:ext cx="1737360" cy="9296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         Total sales</a:t>
          </a:r>
        </a:p>
      </xdr:txBody>
    </xdr:sp>
    <xdr:clientData/>
  </xdr:twoCellAnchor>
  <xdr:twoCellAnchor>
    <xdr:from>
      <xdr:col>1</xdr:col>
      <xdr:colOff>121920</xdr:colOff>
      <xdr:row>1</xdr:row>
      <xdr:rowOff>182880</xdr:rowOff>
    </xdr:from>
    <xdr:to>
      <xdr:col>9</xdr:col>
      <xdr:colOff>563880</xdr:colOff>
      <xdr:row>3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4275D0-2BF4-FCDD-8C5B-0DB402C67764}"/>
            </a:ext>
          </a:extLst>
        </xdr:cNvPr>
        <xdr:cNvSpPr txBox="1"/>
      </xdr:nvSpPr>
      <xdr:spPr>
        <a:xfrm>
          <a:off x="1101634" y="427809"/>
          <a:ext cx="8279675" cy="45175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600" b="1">
              <a:solidFill>
                <a:schemeClr val="bg1"/>
              </a:solidFill>
              <a:effectLst/>
              <a:latin typeface="Algerian" panose="04020705040A02060702" pitchFamily="82" charset="0"/>
            </a:rPr>
            <a:t>                                                     </a:t>
          </a:r>
          <a:r>
            <a:rPr lang="en-IN" sz="1600" b="1">
              <a:solidFill>
                <a:srgbClr val="FFC000"/>
              </a:solidFill>
              <a:effectLst/>
              <a:latin typeface="Algerian" panose="04020705040A02060702" pitchFamily="82" charset="0"/>
            </a:rPr>
            <a:t>India Data Sale</a:t>
          </a:r>
          <a:r>
            <a:rPr lang="en-IN" sz="1600" b="1" baseline="0">
              <a:solidFill>
                <a:srgbClr val="FFC000"/>
              </a:solidFill>
              <a:effectLst/>
              <a:latin typeface="Algerian" panose="04020705040A02060702" pitchFamily="82" charset="0"/>
            </a:rPr>
            <a:t>s analysis</a:t>
          </a:r>
          <a:endParaRPr lang="en-IN" sz="1600" b="1">
            <a:solidFill>
              <a:srgbClr val="FFC000"/>
            </a:solidFill>
            <a:effectLst/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533400</xdr:colOff>
      <xdr:row>5</xdr:row>
      <xdr:rowOff>220980</xdr:rowOff>
    </xdr:from>
    <xdr:to>
      <xdr:col>2</xdr:col>
      <xdr:colOff>495300</xdr:colOff>
      <xdr:row>7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27FAF74-8FF4-E8BA-C642-6DEE5025FA15}"/>
            </a:ext>
          </a:extLst>
        </xdr:cNvPr>
        <xdr:cNvSpPr/>
      </xdr:nvSpPr>
      <xdr:spPr>
        <a:xfrm>
          <a:off x="1508760" y="1440180"/>
          <a:ext cx="937260" cy="2743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i="0" u="none" strike="noStrike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rPr>
            <a:t>       590 K</a:t>
          </a:r>
          <a:r>
            <a:rPr lang="en-IN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endParaRPr lang="en-IN" sz="11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>
    <xdr:from>
      <xdr:col>3</xdr:col>
      <xdr:colOff>144780</xdr:colOff>
      <xdr:row>3</xdr:row>
      <xdr:rowOff>220980</xdr:rowOff>
    </xdr:from>
    <xdr:to>
      <xdr:col>4</xdr:col>
      <xdr:colOff>906780</xdr:colOff>
      <xdr:row>7</xdr:row>
      <xdr:rowOff>175260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B140604-951E-5E12-88A9-926E4DCDF698}"/>
            </a:ext>
          </a:extLst>
        </xdr:cNvPr>
        <xdr:cNvSpPr/>
      </xdr:nvSpPr>
      <xdr:spPr>
        <a:xfrm>
          <a:off x="3070860" y="952500"/>
          <a:ext cx="1737360" cy="9296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     Average</a:t>
          </a:r>
          <a:r>
            <a:rPr lang="en-IN" sz="16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profit</a:t>
          </a:r>
          <a:endParaRPr lang="en-IN" sz="16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twoCellAnchor>
  <xdr:twoCellAnchor>
    <xdr:from>
      <xdr:col>3</xdr:col>
      <xdr:colOff>533400</xdr:colOff>
      <xdr:row>5</xdr:row>
      <xdr:rowOff>213360</xdr:rowOff>
    </xdr:from>
    <xdr:to>
      <xdr:col>4</xdr:col>
      <xdr:colOff>495300</xdr:colOff>
      <xdr:row>7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6C4A168-9036-F80D-D2B0-2246D1C21226}"/>
            </a:ext>
          </a:extLst>
        </xdr:cNvPr>
        <xdr:cNvSpPr/>
      </xdr:nvSpPr>
      <xdr:spPr>
        <a:xfrm>
          <a:off x="3459480" y="1432560"/>
          <a:ext cx="937260" cy="2743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i="0" u="none" strike="noStrike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rPr>
            <a:t>             83</a:t>
          </a:r>
          <a:r>
            <a:rPr lang="en-IN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endParaRPr lang="en-IN" sz="11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>
    <xdr:from>
      <xdr:col>5</xdr:col>
      <xdr:colOff>123503</xdr:colOff>
      <xdr:row>3</xdr:row>
      <xdr:rowOff>228600</xdr:rowOff>
    </xdr:from>
    <xdr:to>
      <xdr:col>7</xdr:col>
      <xdr:colOff>192083</xdr:colOff>
      <xdr:row>7</xdr:row>
      <xdr:rowOff>182880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9D3D9DA-5C2A-09D8-A944-4968C5455E48}"/>
            </a:ext>
          </a:extLst>
        </xdr:cNvPr>
        <xdr:cNvSpPr/>
      </xdr:nvSpPr>
      <xdr:spPr>
        <a:xfrm>
          <a:off x="4997334" y="955964"/>
          <a:ext cx="2018113" cy="92409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l"/>
          <a:r>
            <a:rPr lang="en-IN" sz="1600" b="1" cap="none" spc="0">
              <a:ln/>
              <a:solidFill>
                <a:schemeClr val="accent3"/>
              </a:solidFill>
              <a:effectLst/>
            </a:rPr>
            <a:t>Highest</a:t>
          </a:r>
          <a:r>
            <a:rPr lang="en-IN" sz="1600" b="1" cap="none" spc="0" baseline="0">
              <a:ln/>
              <a:solidFill>
                <a:schemeClr val="accent3"/>
              </a:solidFill>
              <a:effectLst/>
            </a:rPr>
            <a:t> shipping Cost</a:t>
          </a:r>
          <a:endParaRPr lang="en-IN" sz="1600" b="1" cap="none" spc="0">
            <a:ln/>
            <a:solidFill>
              <a:schemeClr val="accent3"/>
            </a:solidFill>
            <a:effectLst/>
          </a:endParaRPr>
        </a:p>
      </xdr:txBody>
    </xdr:sp>
    <xdr:clientData/>
  </xdr:twoCellAnchor>
  <xdr:twoCellAnchor>
    <xdr:from>
      <xdr:col>5</xdr:col>
      <xdr:colOff>739140</xdr:colOff>
      <xdr:row>5</xdr:row>
      <xdr:rowOff>228600</xdr:rowOff>
    </xdr:from>
    <xdr:to>
      <xdr:col>6</xdr:col>
      <xdr:colOff>701040</xdr:colOff>
      <xdr:row>7</xdr:row>
      <xdr:rowOff>15240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9864F57-D5DE-9951-DB71-7EC28B188308}"/>
            </a:ext>
          </a:extLst>
        </xdr:cNvPr>
        <xdr:cNvSpPr/>
      </xdr:nvSpPr>
      <xdr:spPr>
        <a:xfrm>
          <a:off x="5615940" y="1447800"/>
          <a:ext cx="937260" cy="2743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i="0" u="none" strike="noStrike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rPr>
            <a:t>      704.08</a:t>
          </a:r>
          <a:r>
            <a:rPr lang="en-IN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endParaRPr lang="en-IN" sz="11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twoCellAnchor>
  <xdr:twoCellAnchor>
    <xdr:from>
      <xdr:col>7</xdr:col>
      <xdr:colOff>408510</xdr:colOff>
      <xdr:row>4</xdr:row>
      <xdr:rowOff>990</xdr:rowOff>
    </xdr:from>
    <xdr:to>
      <xdr:col>9</xdr:col>
      <xdr:colOff>477090</xdr:colOff>
      <xdr:row>7</xdr:row>
      <xdr:rowOff>197724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D3B453D-7CBF-AC66-5908-7799A9BC8C8B}"/>
            </a:ext>
          </a:extLst>
        </xdr:cNvPr>
        <xdr:cNvSpPr/>
      </xdr:nvSpPr>
      <xdr:spPr>
        <a:xfrm>
          <a:off x="7266510" y="980704"/>
          <a:ext cx="2028009" cy="9315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        Lowest</a:t>
          </a:r>
          <a:r>
            <a:rPr lang="en-IN" sz="16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profit</a:t>
          </a:r>
          <a:endParaRPr lang="en-IN" sz="16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  <xdr:twoCellAnchor>
    <xdr:from>
      <xdr:col>8</xdr:col>
      <xdr:colOff>40070</xdr:colOff>
      <xdr:row>5</xdr:row>
      <xdr:rowOff>171493</xdr:rowOff>
    </xdr:from>
    <xdr:to>
      <xdr:col>9</xdr:col>
      <xdr:colOff>1970</xdr:colOff>
      <xdr:row>6</xdr:row>
      <xdr:rowOff>201973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60C95BE-3EBD-A8F6-5BFD-66630C828CC7}"/>
            </a:ext>
          </a:extLst>
        </xdr:cNvPr>
        <xdr:cNvSpPr/>
      </xdr:nvSpPr>
      <xdr:spPr>
        <a:xfrm>
          <a:off x="7848430" y="1370145"/>
          <a:ext cx="937944" cy="27021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IN" sz="1100" b="1" i="0" u="none" strike="noStrike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rPr>
            <a:t>-522.09</a:t>
          </a:r>
          <a:r>
            <a:rPr lang="en-IN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   </a:t>
          </a:r>
          <a:endParaRPr lang="en-IN" sz="1100"/>
        </a:p>
      </xdr:txBody>
    </xdr:sp>
    <xdr:clientData/>
  </xdr:twoCellAnchor>
  <xdr:twoCellAnchor>
    <xdr:from>
      <xdr:col>0</xdr:col>
      <xdr:colOff>855624</xdr:colOff>
      <xdr:row>8</xdr:row>
      <xdr:rowOff>196484</xdr:rowOff>
    </xdr:from>
    <xdr:to>
      <xdr:col>5</xdr:col>
      <xdr:colOff>910052</xdr:colOff>
      <xdr:row>20</xdr:row>
      <xdr:rowOff>238938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A64623E-D495-42AA-8895-F7FBA1205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205672</xdr:colOff>
      <xdr:row>8</xdr:row>
      <xdr:rowOff>224560</xdr:rowOff>
    </xdr:from>
    <xdr:to>
      <xdr:col>9</xdr:col>
      <xdr:colOff>472634</xdr:colOff>
      <xdr:row>20</xdr:row>
      <xdr:rowOff>144683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705A4ED-D334-4253-8E6F-ACE8EF27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549797</xdr:colOff>
      <xdr:row>21</xdr:row>
      <xdr:rowOff>238759</xdr:rowOff>
    </xdr:from>
    <xdr:to>
      <xdr:col>5</xdr:col>
      <xdr:colOff>192911</xdr:colOff>
      <xdr:row>33</xdr:row>
      <xdr:rowOff>54791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7F4FC9E-A513-436B-928E-41270D975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695929</xdr:colOff>
      <xdr:row>21</xdr:row>
      <xdr:rowOff>203038</xdr:rowOff>
    </xdr:from>
    <xdr:to>
      <xdr:col>9</xdr:col>
      <xdr:colOff>416207</xdr:colOff>
      <xdr:row>33</xdr:row>
      <xdr:rowOff>19772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F6BE9B3-C0A4-44A8-A241-193C7B43AF4E}"/>
            </a:ext>
            <a:ext uri="{147F2762-F138-4A5C-976F-8EAC2B608ADB}">
              <a16:predDERef xmlns:a16="http://schemas.microsoft.com/office/drawing/2014/main" pred="{77F4FC9E-A513-436B-928E-41270D975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77163</xdr:colOff>
      <xdr:row>34</xdr:row>
      <xdr:rowOff>173621</xdr:rowOff>
    </xdr:from>
    <xdr:to>
      <xdr:col>5</xdr:col>
      <xdr:colOff>659112</xdr:colOff>
      <xdr:row>49</xdr:row>
      <xdr:rowOff>62810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E83DE31-EBA9-487D-BB07-E1B54E9E9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819874</xdr:colOff>
      <xdr:row>34</xdr:row>
      <xdr:rowOff>86810</xdr:rowOff>
    </xdr:from>
    <xdr:to>
      <xdr:col>9</xdr:col>
      <xdr:colOff>945266</xdr:colOff>
      <xdr:row>50</xdr:row>
      <xdr:rowOff>34448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09F39D-5B6C-4E7D-A8F6-9E301BC04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ket unde" refreshedDate="45806.666264814812" createdVersion="8" refreshedVersion="8" minRefreshableVersion="3" recordCount="1557" xr:uid="{F832C785-5301-4938-A74C-83CB9A66ABC3}">
  <cacheSource type="worksheet">
    <worksheetSource name="India_Data"/>
  </cacheSource>
  <cacheFields count="28">
    <cacheField name="Row ID" numFmtId="0">
      <sharedItems containsString="0" containsBlank="1" containsNumber="1" containsInteger="1" minValue="1" maxValue="1555" count="15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m/>
      </sharedItems>
    </cacheField>
    <cacheField name="Order ID" numFmtId="0">
      <sharedItems containsBlank="1" count="786">
        <s v="IN-2014-54694"/>
        <s v="IN-2013-53763"/>
        <s v="IN-2014-15473"/>
        <s v="IN-2014-24622"/>
        <s v="IN-2012-29130"/>
        <s v="IN-2013-22648"/>
        <s v="IN-2011-24769"/>
        <s v="IN-2012-43165"/>
        <s v="IN-2012-32882"/>
        <s v="IN-2011-59510"/>
        <s v="IN-2014-63766"/>
        <s v="IN-2011-78823"/>
        <s v="IN-2013-18707"/>
        <s v="IN-2013-46252"/>
        <s v="IN-2011-16831"/>
        <s v="IN-2014-16082"/>
        <s v="IN-2013-11448"/>
        <s v="IN-2014-46777"/>
        <s v="IN-2011-29998"/>
        <s v="IN-2014-55191"/>
        <s v="IN-2011-39392"/>
        <s v="IN-2012-39763"/>
        <s v="IN-2013-46091"/>
        <s v="IN-2014-17244"/>
        <s v="IN-2014-61414"/>
        <s v="IN-2014-21143"/>
        <s v="IN-2011-12890"/>
        <s v="IN-2013-58747"/>
        <s v="IN-2013-65075"/>
        <s v="IN-2014-41723"/>
        <s v="IN-2013-51502"/>
        <s v="IN-2014-69205"/>
        <s v="IN-2014-75785"/>
        <s v="IN-2011-18959"/>
        <s v="IN-2014-65992"/>
        <s v="IN-2012-28528"/>
        <s v="IN-2013-59748"/>
        <s v="IN-2012-35752"/>
        <s v="IN-2014-54967"/>
        <s v="IN-2013-52972"/>
        <s v="IN-2012-25231"/>
        <s v="IN-2012-43081"/>
        <s v="IN-2014-29074"/>
        <s v="IN-2014-48534"/>
        <s v="IN-2013-18483"/>
        <s v="IN-2013-79390"/>
        <s v="IN-2011-10055"/>
        <s v="IN-2011-12554"/>
        <s v="IN-2012-56857"/>
        <s v="IN-2014-34128"/>
        <s v="IN-2011-14983"/>
        <s v="IN-2012-26204"/>
        <s v="IN-2011-67840"/>
        <s v="IN-2012-57844"/>
        <s v="IN-2013-44432"/>
        <s v="IN-2014-53000"/>
        <s v="IN-2012-61918"/>
        <s v="IN-2014-19463"/>
        <s v="IN-2012-13037"/>
        <s v="IN-2012-38713"/>
        <s v="IN-2013-28094"/>
        <s v="IN-2014-13331"/>
        <s v="IN-2014-75911"/>
        <s v="IN-2014-39826"/>
        <s v="IN-2011-40155"/>
        <s v="IN-2011-78263"/>
        <s v="IN-2013-71193"/>
        <s v="IN-2011-14941"/>
        <s v="IN-2014-55513"/>
        <s v="IN-2013-27492"/>
        <s v="IN-2013-22760"/>
        <s v="IN-2011-62499"/>
        <s v="IN-2014-14227"/>
        <s v="IN-2011-62450"/>
        <s v="IN-2014-31811"/>
        <s v="IN-2014-14780"/>
        <s v="IN-2014-32665"/>
        <s v="IN-2014-14374"/>
        <s v="IN-2012-40596"/>
        <s v="IN-2012-32805"/>
        <s v="IN-2014-71102"/>
        <s v="IN-2012-31076"/>
        <s v="IN-2012-45951"/>
        <s v="IN-2013-50515"/>
        <s v="ID-2012-43963"/>
        <s v="IN-2011-49129"/>
        <s v="IN-2012-49766"/>
        <s v="IN-2013-11301"/>
        <s v="ID-2012-41520"/>
        <s v="IN-2011-38307"/>
        <s v="IN-2011-76961"/>
        <s v="IN-2011-23131"/>
        <s v="IN-2012-53105"/>
        <s v="IN-2012-47008"/>
        <s v="IN-2013-54078"/>
        <s v="IN-2012-53042"/>
        <s v="IN-2014-71907"/>
        <s v="IN-2014-64669"/>
        <s v="IN-2012-33218"/>
        <s v="IN-2014-71256"/>
        <s v="IN-2011-50445"/>
        <s v="IN-2011-22585"/>
        <s v="IN-2012-44278"/>
        <s v="IN-2014-44012"/>
        <s v="IN-2014-45188"/>
        <s v="IN-2014-59650"/>
        <s v="IN-2012-13919"/>
        <s v="IN-2013-71333"/>
        <s v="IN-2014-72327"/>
        <s v="IN-2014-35731"/>
        <s v="IN-2013-35787"/>
        <s v="IN-2013-30663"/>
        <s v="IN-2014-36795"/>
        <s v="IN-2014-77339"/>
        <s v="IN-2013-26540"/>
        <s v="IN-2014-65488"/>
        <s v="IN-2013-13387"/>
        <s v="IN-2012-75904"/>
        <s v="IN-2012-22431"/>
        <s v="IN-2014-75603"/>
        <s v="IN-2011-45993"/>
        <s v="IN-2014-76016"/>
        <s v="IN-2014-51719"/>
        <s v="IN-2012-24783"/>
        <s v="IN-2012-43459"/>
        <s v="IN-2014-48632"/>
        <s v="IN-2013-76667"/>
        <s v="IN-2012-55282"/>
        <s v="IN-2012-35143"/>
        <s v="IN-2013-12757"/>
        <s v="IN-2014-15872"/>
        <s v="IN-2014-45258"/>
        <s v="IN-2014-76555"/>
        <s v="IN-2014-72838"/>
        <s v="IN-2014-56360"/>
        <s v="IN-2012-24797"/>
        <s v="IN-2013-26029"/>
        <s v="IN-2011-74609"/>
        <s v="IN-2014-75918"/>
        <s v="IN-2012-49801"/>
        <s v="IN-2013-41569"/>
        <s v="IN-2013-25532"/>
        <s v="IN-2014-63710"/>
        <s v="IN-2011-55275"/>
        <s v="IN-2013-40806"/>
        <s v="IN-2014-47806"/>
        <s v="ID-2012-32623"/>
        <s v="IN-2014-11693"/>
        <s v="IN-2011-46504"/>
        <s v="IN-2012-26113"/>
        <s v="IN-2013-72901"/>
        <s v="IN-2012-65915"/>
        <s v="IN-2012-52314"/>
        <s v="IN-2011-29935"/>
        <s v="IN-2013-29018"/>
        <s v="IN-2014-14003"/>
        <s v="IN-2012-44943"/>
        <s v="IN-2011-60826"/>
        <s v="IN-2013-62723"/>
        <s v="IN-2013-10811"/>
        <s v="IN-2014-28192"/>
        <s v="IN-2014-76576"/>
        <s v="IN-2013-61841"/>
        <s v="IN-2013-78809"/>
        <s v="IN-2012-62765"/>
        <s v="IN-2011-17594"/>
        <s v="IN-2013-79306"/>
        <s v="IN-2013-53819"/>
        <s v="IN-2014-52412"/>
        <s v="IN-2012-64221"/>
        <s v="IN-2014-77689"/>
        <s v="IN-2011-73335"/>
        <s v="IN-2011-46728"/>
        <s v="IN-2014-16887"/>
        <s v="IN-2012-40211"/>
        <s v="IN-2014-57984"/>
        <s v="IN-2011-53203"/>
        <s v="IN-2012-52111"/>
        <s v="IN-2011-75218"/>
        <s v="IN-2011-51964"/>
        <s v="IN-2014-16852"/>
        <s v="IN-2012-70836"/>
        <s v="IN-2014-65194"/>
        <s v="IN-2014-19120"/>
        <s v="IN-2011-55268"/>
        <s v="IN-2012-38132"/>
        <s v="IN-2012-79012"/>
        <s v="IN-2014-40526"/>
        <s v="IN-2014-71837"/>
        <s v="IN-2012-46448"/>
        <s v="IN-2013-20933"/>
        <s v="IN-2014-34576"/>
        <s v="IN-2012-48240"/>
        <s v="IN-2012-40638"/>
        <s v="IN-2012-44810"/>
        <s v="IN-2011-23530"/>
        <s v="IN-2013-37761"/>
        <s v="IN-2013-12183"/>
        <s v="IN-2012-15137"/>
        <s v="IN-2014-10657"/>
        <s v="IN-2012-11749"/>
        <s v="IN-2014-65243"/>
        <s v="IN-2014-42276"/>
        <s v="IN-2014-18532"/>
        <s v="IN-2013-53742"/>
        <s v="IN-2014-16320"/>
        <s v="IN-2013-12729"/>
        <s v="IN-2013-49857"/>
        <s v="IN-2013-59027"/>
        <s v="IN-2014-62156"/>
        <s v="IN-2011-44901"/>
        <s v="IN-2013-29578"/>
        <s v="IN-2014-11231"/>
        <s v="IN-2012-13345"/>
        <s v="IN-2014-76114"/>
        <s v="IN-2014-14150"/>
        <s v="IN-2013-72355"/>
        <s v="IN-2014-42402"/>
        <s v="IN-2014-58957"/>
        <s v="IN-2012-69695"/>
        <s v="IN-2013-74231"/>
        <s v="IN-2013-73342"/>
        <s v="IN-2011-77479"/>
        <s v="IN-2013-60700"/>
        <s v="IN-2013-26659"/>
        <s v="IN-2014-14458"/>
        <s v="IN-2014-17426"/>
        <s v="IN-2013-70297"/>
        <s v="IN-2014-32770"/>
        <s v="IN-2012-33813"/>
        <s v="IN-2014-46616"/>
        <s v="IN-2012-64494"/>
        <s v="IN-2012-55653"/>
        <s v="IN-2012-21206"/>
        <s v="IN-2012-68358"/>
        <s v="IN-2012-18518"/>
        <s v="IN-2011-30341"/>
        <s v="IN-2011-51271"/>
        <s v="IN-2014-54197"/>
        <s v="IN-2013-79530"/>
        <s v="ID-2013-69345"/>
        <s v="IN-2014-26981"/>
        <s v="IN-2012-33820"/>
        <s v="IN-2013-31601"/>
        <s v="IN-2014-42808"/>
        <s v="IN-2013-63829"/>
        <s v="IN-2014-37166"/>
        <s v="IN-2012-68918"/>
        <s v="IN-2014-23173"/>
        <s v="ID-2012-61659"/>
        <s v="IN-2011-16362"/>
        <s v="IN-2014-70738"/>
        <s v="IN-2013-50753"/>
        <s v="IN-2012-29459"/>
        <s v="IN-2012-64424"/>
        <s v="IN-2012-53357"/>
        <s v="ID-2013-38776"/>
        <s v="IN-2013-41037"/>
        <s v="IN-2011-51117"/>
        <s v="IN-2011-26176"/>
        <s v="IN-2014-44264"/>
        <s v="IN-2014-28038"/>
        <s v="IN-2013-34471"/>
        <s v="IN-2014-71928"/>
        <s v="IN-2013-32945"/>
        <s v="IN-2011-43599"/>
        <s v="IN-2014-78368"/>
        <s v="IN-2012-40799"/>
        <s v="IN-2014-35479"/>
        <s v="IN-2012-40848"/>
        <s v="IN-2013-11357"/>
        <s v="IN-2011-59685"/>
        <s v="IN-2013-34268"/>
        <s v="IN-2014-49472"/>
        <s v="IN-2014-69856"/>
        <s v="IN-2014-45426"/>
        <s v="IN-2013-73748"/>
        <s v="IN-2012-27583"/>
        <s v="IN-2014-12365"/>
        <s v="IN-2012-77234"/>
        <s v="IN-2013-66776"/>
        <s v="IN-2012-24209"/>
        <s v="IN-2013-42080"/>
        <s v="IN-2013-24300"/>
        <s v="IN-2012-56395"/>
        <s v="ID-2013-62177"/>
        <s v="IN-2011-69177"/>
        <s v="IN-2012-40148"/>
        <s v="IN-2014-31622"/>
        <s v="IN-2013-51621"/>
        <s v="IN-2012-34324"/>
        <s v="IN-2013-63927"/>
        <s v="IN-2014-36627"/>
        <s v="IN-2013-49577"/>
        <s v="IN-2014-28675"/>
        <s v="IN-2014-50179"/>
        <s v="IN-2013-21024"/>
        <s v="IN-2013-64956"/>
        <s v="IN-2011-24986"/>
        <s v="IN-2013-11721"/>
        <s v="IN-2012-36123"/>
        <s v="IN-2013-11518"/>
        <s v="IN-2014-52818"/>
        <s v="IN-2014-67959"/>
        <s v="IN-2014-46203"/>
        <s v="ID-2012-59041"/>
        <s v="IN-2011-48009"/>
        <s v="IN-2013-12407"/>
        <s v="IN-2011-36879"/>
        <s v="IN-2012-70731"/>
        <s v="IN-2012-55618"/>
        <s v="IN-2013-59006"/>
        <s v="IN-2012-74168"/>
        <s v="ID-2013-11777"/>
        <s v="IN-2012-57424"/>
        <s v="IN-2014-64501"/>
        <s v="IN-2013-55604"/>
        <s v="IN-2012-55485"/>
        <s v="IN-2012-22900"/>
        <s v="IN-2014-41891"/>
        <s v="IN-2014-74224"/>
        <s v="IN-2012-63759"/>
        <s v="IN-2014-61211"/>
        <s v="IN-2011-68904"/>
        <s v="IN-2013-62443"/>
        <s v="IN-2014-46343"/>
        <s v="IN-2011-71634"/>
        <s v="IN-2013-18357"/>
        <s v="IN-2011-29781"/>
        <s v="IN-2014-18238"/>
        <s v="IN-2013-28297"/>
        <s v="IN-2012-31867"/>
        <s v="IN-2013-36081"/>
        <s v="IN-2013-41240"/>
        <s v="IN-2012-10209"/>
        <s v="IN-2011-36620"/>
        <s v="IN-2013-77437"/>
        <s v="IN-2014-62716"/>
        <s v="IN-2014-18777"/>
        <s v="IN-2012-31762"/>
        <s v="IN-2013-35969"/>
        <s v="IN-2014-49675"/>
        <s v="IN-2014-21241"/>
        <s v="IN-2014-23236"/>
        <s v="IN-2011-49241"/>
        <s v="IN-2011-53770"/>
        <s v="IN-2012-36410"/>
        <s v="IN-2014-33792"/>
        <s v="IN-2014-34842"/>
        <s v="IN-2014-14059"/>
        <s v="IN-2014-40428"/>
        <s v="IN-2012-45909"/>
        <s v="IN-2014-29893"/>
        <s v="IN-2013-53861"/>
        <s v="IN-2013-31055"/>
        <s v="IN-2014-37320"/>
        <s v="IN-2013-33372"/>
        <s v="IN-2014-29291"/>
        <s v="IN-2014-40932"/>
        <s v="IN-2013-59496"/>
        <s v="IN-2014-64753"/>
        <s v="IN-2014-17349"/>
        <s v="IN-2013-55933"/>
        <s v="IN-2012-69765"/>
        <s v="IN-2012-78914"/>
        <s v="IN-2013-17524"/>
        <s v="IN-2011-45489"/>
        <s v="IN-2014-50480"/>
        <s v="IN-2014-74644"/>
        <s v="IN-2011-15165"/>
        <s v="IN-2014-73762"/>
        <s v="IN-2012-33708"/>
        <s v="IN-2014-11427"/>
        <s v="IN-2014-15543"/>
        <s v="IN-2014-48940"/>
        <s v="IN-2012-13828"/>
        <s v="IN-2013-22179"/>
        <s v="IN-2013-26785"/>
        <s v="IN-2013-74350"/>
        <s v="IN-2014-19673"/>
        <s v="IN-2013-31825"/>
        <s v="IN-2012-46903"/>
        <s v="IN-2011-69450"/>
        <s v="IN-2011-61176"/>
        <s v="IN-2014-68463"/>
        <s v="IN-2014-50151"/>
        <s v="IN-2012-49500"/>
        <s v="IN-2013-32063"/>
        <s v="IN-2011-46322"/>
        <s v="IN-2014-51187"/>
        <s v="IN-2014-38531"/>
        <s v="IN-2012-40897"/>
        <s v="IN-2011-44593"/>
        <s v="IN-2012-41415"/>
        <s v="IN-2012-28171"/>
        <s v="IN-2013-51103"/>
        <s v="IN-2012-40918"/>
        <s v="IN-2012-31958"/>
        <s v="IN-2012-40946"/>
        <s v="ID-2011-11392"/>
        <s v="IN-2014-70724"/>
        <s v="IN-2014-32028"/>
        <s v="IN-2012-74854"/>
        <s v="IN-2012-71340"/>
        <s v="IN-2012-19078"/>
        <s v="IN-2011-59286"/>
        <s v="IN-2013-60007"/>
        <s v="IN-2014-32084"/>
        <s v="IN-2013-15732"/>
        <s v="IN-2014-35619"/>
        <s v="IN-2014-78991"/>
        <s v="IN-2011-32371"/>
        <s v="IN-2013-50018"/>
        <s v="IN-2012-66580"/>
        <s v="IN-2014-35983"/>
        <s v="IN-2013-17671"/>
        <s v="IN-2012-28367"/>
        <s v="IN-2012-23054"/>
        <s v="IN-2012-10720"/>
        <s v="IN-2014-47274"/>
        <s v="IN-2014-48261"/>
        <s v="IN-2012-66342"/>
        <s v="IN-2014-15809"/>
        <s v="IN-2011-27408"/>
        <s v="ID-2011-41863"/>
        <s v="IN-2014-75267"/>
        <s v="IN-2014-48982"/>
        <s v="IN-2014-69688"/>
        <s v="IN-2014-47505"/>
        <s v="IN-2014-54421"/>
        <s v="IN-2013-15683"/>
        <s v="IN-2012-47750"/>
        <s v="IN-2013-62205"/>
        <s v="ID-2011-52937"/>
        <s v="IN-2013-74203"/>
        <s v="IN-2013-15277"/>
        <s v="IN-2012-24230"/>
        <s v="IN-2011-51740"/>
        <s v="IN-2011-46413"/>
        <s v="IN-2012-46112"/>
        <s v="IN-2014-21990"/>
        <s v="IN-2011-70584"/>
        <s v="IN-2013-58915"/>
        <s v="IN-2014-28157"/>
        <s v="ID-2013-48485"/>
        <s v="IN-2012-79439"/>
        <s v="IN-2014-23761"/>
        <s v="IN-2014-65334"/>
        <s v="IN-2011-15984"/>
        <s v="IN-2013-33302"/>
        <s v="IN-2014-61218"/>
        <s v="IN-2011-57704"/>
        <s v="ID-2013-13422"/>
        <s v="IN-2011-37999"/>
        <s v="IN-2014-66076"/>
        <s v="IN-2012-21892"/>
        <s v="IN-2014-62660"/>
        <s v="IN-2014-72054"/>
        <s v="IN-2014-47218"/>
        <s v="IN-2013-46854"/>
        <s v="IN-2013-78935"/>
        <s v="IN-2013-76590"/>
        <s v="ID-2013-38748"/>
        <s v="IN-2014-62135"/>
        <s v="IN-2012-26274"/>
        <s v="IN-2013-20107"/>
        <s v="IN-2014-15662"/>
        <s v="IN-2014-71067"/>
        <s v="IN-2013-27772"/>
        <s v="IN-2011-70850"/>
        <s v="ID-2014-59517"/>
        <s v="IN-2011-39175"/>
        <s v="IN-2014-11672"/>
        <s v="IN-2014-51572"/>
        <s v="IN-2013-30831"/>
        <s v="IN-2013-67014"/>
        <s v="IN-2012-20597"/>
        <s v="IN-2012-68883"/>
        <s v="IN-2013-58152"/>
        <s v="IN-2013-58873"/>
        <s v="IN-2013-10097"/>
        <s v="IN-2012-48317"/>
        <s v="IN-2014-34877"/>
        <s v="IN-2014-24377"/>
        <s v="ID-2013-26806"/>
        <s v="IN-2013-71753"/>
        <s v="IN-2014-32728"/>
        <s v="IN-2013-29326"/>
        <s v="IN-2011-37614"/>
        <s v="IN-2012-32280"/>
        <s v="IN-2014-38223"/>
        <s v="IN-2013-53455"/>
        <s v="IN-2012-39651"/>
        <s v="IN-2011-33904"/>
        <s v="IN-2014-13597"/>
        <s v="IN-2014-48163"/>
        <s v="IN-2012-17727"/>
        <s v="IN-2014-39693"/>
        <s v="ID-2011-45272"/>
        <s v="IN-2012-45979"/>
        <s v="IN-2012-42367"/>
        <s v="IN-2013-55772"/>
        <s v="IN-2013-65950"/>
        <s v="IN-2012-73930"/>
        <s v="IN-2014-30845"/>
        <s v="IN-2011-45041"/>
        <s v="IN-2013-76296"/>
        <s v="IN-2014-52272"/>
        <s v="ID-2014-52923"/>
        <s v="IN-2013-61127"/>
        <s v="IN-2011-74994"/>
        <s v="IN-2013-34457"/>
        <s v="IN-2013-27639"/>
        <s v="IN-2012-58817"/>
        <s v="IN-2012-18273"/>
        <s v="IN-2011-75526"/>
        <s v="IN-2011-41254"/>
        <s v="IN-2014-74504"/>
        <s v="IN-2011-72411"/>
        <s v="IN-2012-56647"/>
        <s v="ID-2012-58201"/>
        <s v="IN-2012-26757"/>
        <s v="IN-2014-41954"/>
        <s v="ID-2014-21640"/>
        <s v="IN-2011-44558"/>
        <s v="IN-2011-16033"/>
        <s v="IN-2014-58173"/>
        <s v="IN-2011-10552"/>
        <s v="IN-2014-63619"/>
        <s v="IN-2012-57823"/>
        <s v="IN-2014-26918"/>
        <s v="IN-2013-48471"/>
        <s v="IN-2014-61974"/>
        <s v="IN-2014-31587"/>
        <s v="IN-2012-79103"/>
        <s v="IN-2013-66216"/>
        <s v="IN-2014-36200"/>
        <s v="IN-2014-73545"/>
        <s v="IN-2013-60308"/>
        <s v="IN-2013-35017"/>
        <s v="IN-2011-31496"/>
        <s v="IN-2011-10426"/>
        <s v="IN-2013-50410"/>
        <s v="IN-2013-22102"/>
        <s v="IN-2014-72313"/>
        <s v="IN-2014-19981"/>
        <s v="IN-2013-48807"/>
        <s v="IN-2014-71998"/>
        <s v="IN-2014-72565"/>
        <s v="IN-2013-68449"/>
        <s v="IN-2011-23712"/>
        <s v="IN-2012-17986"/>
        <s v="IN-2013-22879"/>
        <s v="ID-2011-58726"/>
        <s v="ID-2014-67602"/>
        <s v="IN-2014-10272"/>
        <s v="IN-2014-19820"/>
        <s v="IN-2013-34030"/>
        <s v="IN-2013-25651"/>
        <s v="IN-2014-47946"/>
        <s v="ID-2012-18938"/>
        <s v="IN-2014-34863"/>
        <s v="IN-2014-18672"/>
        <s v="ID-2014-17314"/>
        <s v="IN-2011-52783"/>
        <s v="IN-2014-22207"/>
        <s v="IN-2013-22746"/>
        <s v="IN-2011-69751"/>
        <s v="IN-2013-26743"/>
        <s v="IN-2014-16579"/>
        <s v="IN-2014-74672"/>
        <s v="IN-2014-32651"/>
        <s v="IN-2014-28416"/>
        <s v="IN-2013-22438"/>
        <s v="IN-2012-29977"/>
        <s v="IN-2014-46875"/>
        <s v="IN-2013-18973"/>
        <s v="IN-2012-23957"/>
        <s v="IN-2013-34968"/>
        <s v="IN-2012-54729"/>
        <s v="IN-2014-32168"/>
        <s v="IN-2012-76121"/>
        <s v="IN-2014-40400"/>
        <s v="IN-2014-10083"/>
        <s v="IN-2011-29592"/>
        <s v="IN-2014-63206"/>
        <s v="IN-2014-29116"/>
        <s v="IN-2014-44138"/>
        <s v="IN-2012-57123"/>
        <s v="IN-2011-16341"/>
        <s v="IN-2012-77773"/>
        <s v="IN-2013-12771"/>
        <s v="IN-2013-52398"/>
        <s v="IN-2013-51285"/>
        <s v="IN-2014-12323"/>
        <s v="IN-2013-73412"/>
        <s v="IN-2013-61232"/>
        <s v="IN-2011-16418"/>
        <s v="IN-2012-17335"/>
        <s v="IN-2014-62247"/>
        <s v="IN-2011-49087"/>
        <s v="IN-2012-79817"/>
        <s v="IN-2013-61001"/>
        <s v="IN-2014-78396"/>
        <s v="IN-2011-31895"/>
        <s v="IN-2012-59538"/>
        <s v="IN-2013-33428"/>
        <s v="IN-2012-31111"/>
        <s v="ID-2013-77836"/>
        <s v="IN-2013-10027"/>
        <s v="IN-2014-56241"/>
        <s v="IN-2014-15585"/>
        <s v="IN-2014-31902"/>
        <s v="IN-2012-26337"/>
        <s v="IN-2012-48520"/>
        <s v="ID-2011-29389"/>
        <s v="IN-2013-52230"/>
        <s v="IN-2011-19953"/>
        <s v="IN-2013-19337"/>
        <s v="IN-2014-55912"/>
        <s v="IN-2014-78116"/>
        <s v="IN-2012-43291"/>
        <s v="IN-2013-54736"/>
        <s v="IN-2011-43109"/>
        <s v="IN-2012-35668"/>
        <s v="IN-2013-21192"/>
        <s v="IN-2013-64452"/>
        <s v="IN-2012-32343"/>
        <s v="IN-2012-37957"/>
        <s v="IN-2013-77766"/>
        <s v="IN-2013-29683"/>
        <s v="IN-2013-34506"/>
        <s v="IN-2014-55471"/>
        <s v="IN-2011-29438"/>
        <s v="IN-2013-49423"/>
        <s v="IN-2011-73734"/>
        <s v="IN-2014-34653"/>
        <s v="IN-2013-60049"/>
        <s v="IN-2014-68218"/>
        <s v="ID-2013-74882"/>
        <s v="IN-2012-57116"/>
        <s v="IN-2013-55016"/>
        <s v="IN-2014-13051"/>
        <s v="IN-2012-70472"/>
        <s v="IN-2014-65712"/>
        <s v="IN-2012-41926"/>
        <s v="IN-2012-42045"/>
        <s v="IN-2013-70381"/>
        <s v="IN-2014-53427"/>
        <s v="IN-2011-22368"/>
        <s v="IN-2011-46581"/>
        <s v="IN-2014-63374"/>
        <s v="IN-2012-66090"/>
        <s v="ID-2014-23642"/>
        <s v="IN-2012-11476"/>
        <s v="ID-2013-69464"/>
        <s v="IN-2014-16439"/>
        <s v="IN-2013-61617"/>
        <s v="IN-2012-48548"/>
        <s v="IN-2014-53707"/>
        <s v="IN-2014-25847"/>
        <s v="IN-2013-74952"/>
        <s v="IN-2011-29928"/>
        <s v="IN-2014-41898"/>
        <s v="IN-2014-23922"/>
        <s v="IN-2012-53420"/>
        <s v="IN-2011-25035"/>
        <s v="IN-2013-47393"/>
        <s v="IN-2013-17482"/>
        <s v="IN-2014-47449"/>
        <s v="IN-2012-70619"/>
        <s v="IN-2014-69527"/>
        <s v="IN-2012-67735"/>
        <s v="IN-2014-43872"/>
        <s v="IN-2014-49815"/>
        <s v="IN-2011-62016"/>
        <s v="IN-2014-60623"/>
        <s v="IN-2012-65397"/>
        <s v="IN-2011-78284"/>
        <s v="ID-2012-46210"/>
        <s v="IN-2013-76835"/>
        <s v="IN-2011-56710"/>
        <s v="IN-2013-64865"/>
        <s v="IN-2013-33596"/>
        <s v="IN-2014-39371"/>
        <s v="IN-2014-42801"/>
        <s v="IN-2012-46259"/>
        <s v="IN-2013-19176"/>
        <s v="IN-2012-29571"/>
        <s v="IN-2013-30257"/>
        <s v="IN-2013-25042"/>
        <s v="IN-2012-30117"/>
        <s v="IN-2014-57172"/>
        <s v="IN-2012-74210"/>
        <s v="IN-2014-19967"/>
        <s v="IN-2013-46798"/>
        <s v="IN-2014-40764"/>
        <s v="IN-2013-64515"/>
        <s v="IN-2013-12092"/>
        <s v="ID-2014-59489"/>
        <s v="IN-2012-70325"/>
        <s v="IN-2013-13583"/>
        <s v="IN-2011-70402"/>
        <s v="IN-2013-63633"/>
        <s v="IN-2011-61372"/>
        <s v="IN-2013-71774"/>
        <s v="IN-2014-52048"/>
        <s v="IN-2012-52076"/>
        <s v="IN-2014-30264"/>
        <s v="IN-2014-15011"/>
        <s v="IN-2011-13534"/>
        <s v="IN-2012-53490"/>
        <s v="IN-2013-19400"/>
        <s v="IN-2012-50823"/>
        <s v="IN-2012-58432"/>
        <s v="ID-2011-65152"/>
        <s v="IN-2011-60917"/>
        <s v="IN-2014-21920"/>
        <s v="IN-2014-20870"/>
        <s v="IN-2012-32826"/>
        <s v="IN-2013-79292"/>
        <s v="IN-2011-60063"/>
        <s v="IN-2012-63500"/>
        <s v="IN-2013-55184"/>
        <s v="IN-2013-59552"/>
        <s v="IN-2014-27954"/>
        <s v="IN-2011-47533"/>
        <s v="IN-2011-73244"/>
        <s v="IN-2014-38664"/>
        <s v="IN-2014-13737"/>
        <s v="IN-2013-54757"/>
        <s v="IN-2012-59874"/>
        <s v="IN-2014-25840"/>
        <s v="IN-2012-16166"/>
        <s v="IN-2011-47309"/>
        <s v="IN-2012-47757"/>
        <s v="IN-2011-29067"/>
        <s v="IN-2014-41485"/>
        <s v="IN-2011-19421"/>
        <s v="IN-2012-74028"/>
        <s v="IN-2013-69331"/>
        <s v="IN-2014-17230"/>
        <s v="IN-2013-55170"/>
        <s v="IN-2014-44089"/>
        <s v="IN-2011-29872"/>
        <s v="IN-2013-27247"/>
        <s v="IN-2014-59706"/>
        <s v="IN-2012-65894"/>
        <s v="IN-2012-54134"/>
        <s v="IN-2011-12288"/>
        <s v="ID-2012-65236"/>
        <s v="IN-2013-50809"/>
        <s v="ID-2013-35094"/>
        <s v="IN-2014-10377"/>
        <s v="IN-2014-45734"/>
        <s v="IN-2014-39546"/>
        <s v="IN-2012-52496"/>
        <s v="IN-2013-59867"/>
        <s v="IN-2012-28269"/>
        <s v="IN-2013-40134"/>
        <s v="IN-2012-37362"/>
        <s v="IN-2014-10020"/>
        <s v="IN-2013-49024"/>
        <s v="IN-2013-42087"/>
        <s v="IN-2012-26624"/>
        <s v="IN-2011-31713"/>
        <s v="IN-2011-76198"/>
        <s v="IN-2014-39434"/>
        <s v="IN-2014-23488"/>
        <s v="IN-2011-42570"/>
        <s v="IN-2013-30775"/>
        <s v="IN-2014-10475"/>
        <s v="IN-2014-52636"/>
        <s v="ID-2011-71851"/>
        <s v="IN-2011-62982"/>
        <s v="IN-2014-26561"/>
        <s v="IN-2012-66727"/>
        <s v="IN-2014-23124"/>
        <s v="IN-2011-21983"/>
        <s v="IN-2011-69835"/>
        <s v="IN-2012-67609"/>
        <s v="IN-2014-50088"/>
        <s v="IN-2014-66510"/>
        <s v="IN-2014-63325"/>
        <s v="IN-2013-14675"/>
        <m/>
      </sharedItems>
    </cacheField>
    <cacheField name="Ship Mode" numFmtId="0">
      <sharedItems containsBlank="1"/>
    </cacheField>
    <cacheField name="Customer ID" numFmtId="0">
      <sharedItems containsBlank="1" count="495">
        <s v="HG-14845"/>
        <s v="AR-10510"/>
        <s v="TP-21130"/>
        <s v="MM-17920"/>
        <s v="JR-15700"/>
        <s v="SF-20065"/>
        <s v="JM-15535"/>
        <s v="MM-17260"/>
        <s v="TR-21325"/>
        <s v="DK-12985"/>
        <s v="MK-18160"/>
        <s v="ME-17725"/>
        <s v="JF-15190"/>
        <s v="ZC-21910"/>
        <s v="VM-21835"/>
        <s v="SC-20305"/>
        <s v="TC-21295"/>
        <s v="KD-16345"/>
        <s v="GT-14755"/>
        <s v="AA-10315"/>
        <s v="KH-16360"/>
        <s v="TM-21490"/>
        <s v="JJ-15445"/>
        <s v="DC-12850"/>
        <s v="CT-11995"/>
        <s v="LR-16915"/>
        <s v="GZ-14470"/>
        <s v="IL-15100"/>
        <s v="CC-12370"/>
        <s v="LC-16885"/>
        <s v="KW-16570"/>
        <s v="CA-12775"/>
        <s v="Co-12640"/>
        <s v="OT-18730"/>
        <s v="BD-11620"/>
        <s v="SC-20695"/>
        <s v="JS-15685"/>
        <s v="CS-12250"/>
        <s v="AC-10615"/>
        <s v="ND-18460"/>
        <s v="TS-21370"/>
        <s v="YC-21895"/>
        <s v="GB-14530"/>
        <s v="KN-16450"/>
        <s v="GH-14485"/>
        <s v="DB-13555"/>
        <s v="VG-21805"/>
        <s v="CS-12490"/>
        <s v="DW-13195"/>
        <s v="JO-15145"/>
        <s v="ON-18715"/>
        <s v="LW-16825"/>
        <s v="AH-10075"/>
        <s v="SC-20770"/>
        <s v="BD-11560"/>
        <s v="CG-12040"/>
        <s v="RS-19870"/>
        <s v="CL-12700"/>
        <s v="BF-11215"/>
        <s v="BT-11530"/>
        <s v="DA-13450"/>
        <s v="CR-12580"/>
        <s v="BE-11335"/>
        <s v="VT-21700"/>
        <s v="MH-17440"/>
        <s v="AJ-10795"/>
        <s v="AY-10555"/>
        <s v="HW-14935"/>
        <s v="CR-12820"/>
        <s v="SL-20155"/>
        <s v="EM-14065"/>
        <s v="RM-19375"/>
        <s v="AF-10885"/>
        <s v="RD-19585"/>
        <s v="MB-17305"/>
        <s v="JG-15115"/>
        <s v="DK-13090"/>
        <s v="CC-12685"/>
        <s v="MV-18190"/>
        <s v="MC-18100"/>
        <s v="PO-18850"/>
        <s v="SE-20110"/>
        <s v="RE-19450"/>
        <s v="JG-15160"/>
        <s v="FG-14260"/>
        <s v="AB-10165"/>
        <s v="BT-11485"/>
        <s v="VP-21730"/>
        <s v="HP-14815"/>
        <s v="NM-18445"/>
        <s v="AT-10435"/>
        <s v="NZ-18565"/>
        <s v="PS-19045"/>
        <s v="DR-12940"/>
        <s v="AW-10930"/>
        <s v="CW-11905"/>
        <s v="JE-15610"/>
        <s v="KH-16330"/>
        <s v="Dl-13600"/>
        <s v="KE-16420"/>
        <s v="SV-20815"/>
        <s v="CV-12805"/>
        <s v="JC-16105"/>
        <s v="DJ-13510"/>
        <s v="CP-12340"/>
        <s v="AG-10525"/>
        <s v="BW-11110"/>
        <s v="AS-10285"/>
        <s v="BS-11365"/>
        <s v="LR-17035"/>
        <s v="DV-13045"/>
        <s v="GZ-14545"/>
        <s v="DG-13300"/>
        <s v="EM-13810"/>
        <s v="LW-16990"/>
        <s v="AS-10240"/>
        <s v="RO-19780"/>
        <s v="PS-18760"/>
        <s v="JL-15235"/>
        <s v="EB-14170"/>
        <s v="RF-19840"/>
        <s v="JC-15385"/>
        <s v="SS-20410"/>
        <s v="KH-16510"/>
        <s v="EN-13780"/>
        <s v="BS-11665"/>
        <s v="JS-16030"/>
        <s v="RP-19390"/>
        <s v="AB-10015"/>
        <s v="NP-18700"/>
        <s v="AC-10450"/>
        <s v="DO-13435"/>
        <s v="ND-18370"/>
        <s v="LT-16765"/>
        <s v="DB-13210"/>
        <s v="CC-12145"/>
        <s v="TB-21055"/>
        <s v="JM-16195"/>
        <s v="JE-15715"/>
        <s v="GH-14425"/>
        <s v="BE-11410"/>
        <s v="KM-16660"/>
        <s v="SJ-20500"/>
        <s v="JW-16075"/>
        <s v="NW-18400"/>
        <s v="CM-12385"/>
        <s v="AG-10900"/>
        <s v="RM-19750"/>
        <s v="DP-13165"/>
        <s v="TB-21595"/>
        <s v="SC-20020"/>
        <s v="AO-10810"/>
        <s v="SC-20050"/>
        <s v="EH-14125"/>
        <s v="KB-16600"/>
        <s v="CC-12475"/>
        <s v="CS-12505"/>
        <s v="AH-10195"/>
        <s v="JH-16180"/>
        <s v="AH-10465"/>
        <s v="AB-10105"/>
        <s v="GW-14605"/>
        <s v="AR-10540"/>
        <s v="AF-10870"/>
        <s v="AW-10840"/>
        <s v="GT-14710"/>
        <s v="NC-18340"/>
        <s v="JF-15490"/>
        <s v="PF-19165"/>
        <s v="SW-20245"/>
        <s v="NL-18310"/>
        <s v="CC-12100"/>
        <s v="GP-14740"/>
        <s v="FH-14275"/>
        <s v="BP-11230"/>
        <s v="KB-16240"/>
        <s v="HH-15010"/>
        <s v="CS-12175"/>
        <s v="DB-13615"/>
        <s v="SM-20905"/>
        <s v="BE-11455"/>
        <s v="EH-13990"/>
        <s v="AP-10915"/>
        <s v="AH-10030"/>
        <s v="DW-13480"/>
        <s v="KT-16480"/>
        <s v="SF-20200"/>
        <s v="SS-20875"/>
        <s v="GM-14455"/>
        <s v="MG-18205"/>
        <s v="JO-15280"/>
        <s v="CS-11845"/>
        <s v="BN-11470"/>
        <s v="LD-17005"/>
        <s v="ML-17755"/>
        <s v="TM-21010"/>
        <s v="DK-13225"/>
        <s v="KT-16465"/>
        <s v="MH-17290"/>
        <s v="MC-17845"/>
        <s v="AB-10600"/>
        <s v="DS-13030"/>
        <s v="LS-16975"/>
        <s v="AP-10720"/>
        <s v="CA-12055"/>
        <s v="MA-17560"/>
        <s v="DW-13585"/>
        <s v="SC-20800"/>
        <s v="ML-18265"/>
        <s v="TT-21070"/>
        <s v="BD-11635"/>
        <s v="DB-13405"/>
        <s v="AA-10645"/>
        <s v="EM-13960"/>
        <s v="JM-15865"/>
        <s v="KB-16405"/>
        <s v="PB-18805"/>
        <s v="Dp-13240"/>
        <s v="MA-17995"/>
        <s v="HD-14785"/>
        <s v="VF-21715"/>
        <s v="RH-19510"/>
        <s v="RB-19465"/>
        <s v="TS-21430"/>
        <s v="TH-21115"/>
        <s v="RA-19885"/>
        <s v="DR-12880"/>
        <s v="SP-20545"/>
        <s v="DM-13525"/>
        <s v="SW-20755"/>
        <s v="DH-13075"/>
        <s v="FA-14230"/>
        <s v="PW-19030"/>
        <s v="JG-15805"/>
        <s v="AR-10345"/>
        <s v="DJ-13420"/>
        <s v="JH-15910"/>
        <s v="BM-11785"/>
        <s v="LC-16870"/>
        <s v="SG-20470"/>
        <s v="DL-13330"/>
        <s v="BG-11035"/>
        <s v="MC-17275"/>
        <s v="NG-18430"/>
        <s v="AR-10570"/>
        <s v="TB-21625"/>
        <s v="VG-21790"/>
        <s v="LP-17095"/>
        <s v="SG-20080"/>
        <s v="SS-20590"/>
        <s v="RL-19615"/>
        <s v="EG-13900"/>
        <s v="JK-16090"/>
        <s v="RB-19435"/>
        <s v="BG-11740"/>
        <s v="PJ-19015"/>
        <s v="RR-19315"/>
        <s v="JF-15565"/>
        <s v="SJ-20215"/>
        <s v="MS-17710"/>
        <s v="MG-17695"/>
        <s v="SC-20845"/>
        <s v="RW-19690"/>
        <s v="TB-21250"/>
        <s v="AJ-10960"/>
        <s v="TS-21505"/>
        <s v="TG-21310"/>
        <s v="CM-12115"/>
        <s v="CS-12460"/>
        <s v="AH-10690"/>
        <s v="RF-19345"/>
        <s v="JW-15220"/>
        <s v="MC-17425"/>
        <s v="YS-21880"/>
        <s v="MC-18130"/>
        <s v="KH-16690"/>
        <s v="BO-11350"/>
        <s v="KD-16495"/>
        <s v="CC-12610"/>
        <s v="MF-18250"/>
        <s v="RP-19270"/>
        <s v="MZ-17515"/>
        <s v="JD-15895"/>
        <s v="SN-20560"/>
        <s v="LB-16795"/>
        <s v="EH-14005"/>
        <s v="MT-18070"/>
        <s v="HR-14770"/>
        <s v="HJ-14875"/>
        <s v="SW-20350"/>
        <s v="AS-10135"/>
        <s v="TB-21190"/>
        <s v="SC-20680"/>
        <s v="SP-20620"/>
        <s v="AD-10180"/>
        <s v="BF-11005"/>
        <s v="NF-18475"/>
        <s v="TG-21640"/>
        <s v="LL-16840"/>
        <s v="EB-13870"/>
        <s v="RB-19570"/>
        <s v="SV-20935"/>
        <s v="GM-14440"/>
        <s v="JW-15955"/>
        <s v="PS-18970"/>
        <s v="MG-17680"/>
        <s v="JS-15940"/>
        <s v="ED-13885"/>
        <s v="LO-17170"/>
        <s v="JK-15325"/>
        <s v="LS-17200"/>
        <s v="MS-17980"/>
        <s v="NH-18610"/>
        <s v="JG-15310"/>
        <s v="DM-13345"/>
        <s v="KN-16390"/>
        <s v="JD-16015"/>
        <s v="MN-17935"/>
        <s v="BO-11425"/>
        <s v="LH-17155"/>
        <s v="JC-15775"/>
        <s v="PG-18895"/>
        <s v="CG-12520"/>
        <s v="TD-20995"/>
        <s v="HG-15025"/>
        <s v="RK-19300"/>
        <s v="JF-15355"/>
        <s v="JH-15820"/>
        <s v="SW-20275"/>
        <s v="CR-12730"/>
        <s v="CS-11950"/>
        <s v="CC-12670"/>
        <s v="CY-12745"/>
        <s v="LA-16780"/>
        <s v="BF-10975"/>
        <s v="DH-13675"/>
        <s v="MC-17575"/>
        <s v="WB-21850"/>
        <s v="TP-21415"/>
        <s v="MR-17545"/>
        <s v="EL-13735"/>
        <s v="JK-16120"/>
        <s v="SM-20320"/>
        <s v="PR-18880"/>
        <s v="AJ-10945"/>
        <s v="MH-18115"/>
        <s v="MM-18280"/>
        <s v="SZ-20035"/>
        <s v="AG-10765"/>
        <s v="TT-21460"/>
        <s v="SB-20290"/>
        <s v="JB-16045"/>
        <s v="VP-21760"/>
        <s v="MJ-17740"/>
        <s v="PN-18775"/>
        <s v="NC-18625"/>
        <s v="TB-21175"/>
        <s v="PK-19075"/>
        <s v="ML-17410"/>
        <s v="CJ-12010"/>
        <s v="LT-17110"/>
        <s v="BS-11755"/>
        <s v="BN-11515"/>
        <s v="IM-15070"/>
        <s v="AS-10090"/>
        <s v="MS-17770"/>
        <s v="TS-21655"/>
        <s v="KA-16525"/>
        <s v="CM-12235"/>
        <s v="TZ-21580"/>
        <s v="LH-16900"/>
        <s v="CD-12280"/>
        <s v="MS-17530"/>
        <s v="BD-11770"/>
        <s v="KB-16585"/>
        <s v="AG-10495"/>
        <s v="EB-13975"/>
        <s v="DM-12955"/>
        <s v="SC-20230"/>
        <s v="EK-13795"/>
        <s v="AB-10255"/>
        <s v="PH-18790"/>
        <s v="VM-21685"/>
        <s v="SU-20665"/>
        <s v="RB-19795"/>
        <s v="CC-12430"/>
        <s v="CR-12625"/>
        <s v="DF-13135"/>
        <s v="PC-19000"/>
        <s v="GG-14650"/>
        <s v="PO-19195"/>
        <s v="SR-20740"/>
        <s v="NP-18685"/>
        <s v="CM-12715"/>
        <s v="CA-12310"/>
        <s v="MW-18235"/>
        <s v="PC-18745"/>
        <s v="KD-16615"/>
        <s v="DL-12865"/>
        <s v="LF-17185"/>
        <s v="LE-16810"/>
        <s v="JK-15625"/>
        <s v="SP-20920"/>
        <s v="GH-14410"/>
        <s v="BS-11590"/>
        <s v="TC-21475"/>
        <s v="GT-14635"/>
        <s v="PV-18985"/>
        <s v="TC-20980"/>
        <s v="DV-13465"/>
        <s v="PK-18910"/>
        <s v="JP-16135"/>
        <s v="AM-10360"/>
        <s v="HG-14965"/>
        <s v="DL-13495"/>
        <s v="BF-11020"/>
        <s v="HR-14830"/>
        <s v="RP-19855"/>
        <s v="MG-18145"/>
        <s v="RD-19900"/>
        <s v="HZ-14950"/>
        <s v="LC-17140"/>
        <s v="TB-21520"/>
        <s v="SC-20380"/>
        <s v="SC-20725"/>
        <s v="BW-11200"/>
        <s v="DL-12925"/>
        <s v="GB-14575"/>
        <s v="SO-20335"/>
        <s v="AS-10225"/>
        <s v="GR-14560"/>
        <s v="GM-14695"/>
        <s v="MG-17890"/>
        <s v="NK-18490"/>
        <s v="GK-14620"/>
        <s v="TN-21040"/>
        <s v="SA-20830"/>
        <s v="JM-15250"/>
        <s v="TA-21385"/>
        <s v="SH-20635"/>
        <s v="KC-16255"/>
        <s v="RB-19360"/>
        <s v="DJ-13630"/>
        <s v="JK-15730"/>
        <s v="MH-17455"/>
        <s v="RB-19330"/>
        <s v="NM-18520"/>
        <s v="RA-19285"/>
        <s v="TS-21340"/>
        <s v="JP-15460"/>
        <s v="RW-19630"/>
        <s v="MD-17860"/>
        <s v="JR-16210"/>
        <s v="CB-12025"/>
        <s v="BF-11080"/>
        <s v="BD-11500"/>
        <s v="TB-21400"/>
        <s v="ML-17395"/>
        <s v="MC-17635"/>
        <s v="MG-17875"/>
        <s v="DP-13390"/>
        <s v="AS-10630"/>
        <s v="SP-20860"/>
        <s v="EM-14140"/>
        <s v="AG-10270"/>
        <s v="TS-21610"/>
        <s v="SM-20005"/>
        <s v="RH-19555"/>
        <s v="NP-18325"/>
        <s v="AR-10825"/>
        <s v="BG-11695"/>
        <s v="BD-11320"/>
        <s v="PW-19240"/>
        <s v="JF-15415"/>
        <s v="ST-20530"/>
        <s v="LB-16735"/>
        <s v="JS-15880"/>
        <s v="AA-10375"/>
        <s v="JM-15580"/>
        <s v="BD-11725"/>
        <s v="CA-12265"/>
        <s v="EP-13915"/>
        <s v="DB-13120"/>
        <s v="JJ-15760"/>
        <s v="JB-15925"/>
        <s v="MH-17785"/>
        <s v="AR-10405"/>
        <s v="TH-21100"/>
        <s v="MK-17905"/>
        <s v="EC-14050"/>
        <s v="AJ-10780"/>
        <s v="LC-16960"/>
        <s v="MY-17380"/>
        <s v="CS-12130"/>
        <m/>
      </sharedItems>
    </cacheField>
    <cacheField name="Customer Name" numFmtId="0">
      <sharedItems containsBlank="1" count="495">
        <s v="Harry Greene"/>
        <s v="Andrew Roberts"/>
        <s v="Theone Pippenger"/>
        <s v="Michael Moore"/>
        <s v="Jocasta Rupert"/>
        <s v="Sandra Flanagan"/>
        <s v="Jessica Myrick"/>
        <s v="Magdelene Morse"/>
        <s v="Toby Ritter"/>
        <s v="Darren Koutras"/>
        <s v="Mike Kennedy"/>
        <s v="Max Engle"/>
        <s v="Jamie Frazer"/>
        <s v="Zuschuss Carroll"/>
        <s v="Vivian Mathis"/>
        <s v="Sean Christensen"/>
        <s v="Toby Carlisle"/>
        <s v="Katherine Ducich"/>
        <s v="Guy Thornton"/>
        <s v="Alex Avila"/>
        <s v="Katherine Hughes"/>
        <s v="Tony Molinari"/>
        <s v="Jennifer Jackson"/>
        <s v="Dan Campbell"/>
        <s v="Carol Triggs"/>
        <s v="Lena Radford"/>
        <s v="Gary Zandusky"/>
        <s v="Ivan Liston"/>
        <s v="Christopher Conant"/>
        <s v="Lena Creighton"/>
        <s v="Kelly Williams"/>
        <s v="Cynthia Arntzen"/>
        <s v="Corey-Lock"/>
        <s v="Olvera Toch"/>
        <s v="Brian DeCherney"/>
        <s v="Steve Chapman"/>
        <s v="Jim Sink"/>
        <s v="Chris Selesnick"/>
        <s v="Ann Chong"/>
        <s v="Neil Ducich"/>
        <s v="Todd Sumrall"/>
        <s v="Yoseph Carroll"/>
        <s v="George Bell"/>
        <s v="Kean Nguyen"/>
        <s v="Gene Hale"/>
        <s v="Dorothy Badders"/>
        <s v="Vivek Grady"/>
        <s v="Cindy Schnelling"/>
        <s v="David Wiener"/>
        <s v="Jack O'Briant"/>
        <s v="Odella Nelson"/>
        <s v="Laurel Workman"/>
        <s v="Adam Hart"/>
        <s v="Stewart Carmichael"/>
        <s v="Brendan Dodson"/>
        <s v="Catherine Glotzbach"/>
        <s v="Roy Skaria"/>
        <s v="Craig Leslie"/>
        <s v="Benjamin Farhat"/>
        <s v="Bradley Talbott"/>
        <s v="Dianna Arnett"/>
        <s v="Clay Rozendal"/>
        <s v="Bill Eplett"/>
        <s v="Valerie Takahito"/>
        <s v="Mark Haberlin"/>
        <s v="Anthony Johnson"/>
        <s v="Andy Yotov"/>
        <s v="Helen Wasserman"/>
        <s v="Cyra Reiten"/>
        <s v="Sara Luxemburg"/>
        <s v="Erin Mull"/>
        <s v="Raymond Messe"/>
        <s v="Art Foster"/>
        <s v="Rob Dowd"/>
        <s v="Maria Bertelson"/>
        <s v="Jack Garza"/>
        <s v="Dave Kipp"/>
        <s v="Craig Carroll"/>
        <s v="Mike Vittorini"/>
        <s v="Mick Crebagga"/>
        <s v="Patrick O'Brill"/>
        <s v="Sanjit Engle"/>
        <s v="Richard Eichhorn"/>
        <s v="James Galang"/>
        <s v="Frank Gastineau"/>
        <s v="Alan Barnes"/>
        <s v="Brad Thomas"/>
        <s v="Victor Preis"/>
        <s v="Harold Pawlan"/>
        <s v="Nathan Mautz"/>
        <s v="Alyssa Tate"/>
        <s v="Nick Zandusky"/>
        <s v="Penelope Sewall"/>
        <s v="Daniel Raglin"/>
        <s v="Arthur Wiediger"/>
        <s v="Carl Weiss"/>
        <s v="Jim Epp"/>
        <s v="Katharine Harms"/>
        <s v="Dorris liebe"/>
        <s v="Katrina Edelman"/>
        <s v="Stuart Van"/>
        <s v="Cynthia Voltz"/>
        <s v="Julie Creighton"/>
        <s v="Don Jones"/>
        <s v="Christine Phan"/>
        <s v="Andy Gerbode"/>
        <s v="Bart Watters"/>
        <s v="Alejandro Savely"/>
        <s v="Bill Shonely"/>
        <s v="Lisa Ryan"/>
        <s v="Darrin Van Huff"/>
        <s v="George Zrebassa"/>
        <s v="Deirdre Greer"/>
        <s v="Eleni McCrary"/>
        <s v="Lindsay Williams"/>
        <s v="Alan Shonely"/>
        <s v="Rose O'Brian"/>
        <s v="Pamela Stobb"/>
        <s v="Janet Lee"/>
        <s v="Evan Bailliet"/>
        <s v="Roy Franzšsisch"/>
        <s v="Jenna Caffey"/>
        <s v="Shahid Shariari"/>
        <s v="Keith Herrera"/>
        <s v="Edward Nazzal"/>
        <s v="Brian Stugart"/>
        <s v="Joy Smith"/>
        <s v="Resi Pšlking"/>
        <s v="Aaron Bergman"/>
        <s v="Nora Preis"/>
        <s v="Amy Cox"/>
        <s v="Denny Ordway"/>
        <s v="Natalie DeCherney"/>
        <s v="Larry Tron"/>
        <s v="Dean Braden"/>
        <s v="Charles Crestani"/>
        <s v="Ted Butterfield"/>
        <s v="Justin MacKendrick"/>
        <s v="Joe Elijah"/>
        <s v="Gary Hwang"/>
        <s v="Bobby Elias"/>
        <s v="Khloe Miller"/>
        <s v="Shirley Jackson"/>
        <s v="Julia West"/>
        <s v="Natalie Webber"/>
        <s v="Christopher Martinez"/>
        <s v="Arthur Gainer"/>
        <s v="Roland Murray"/>
        <s v="David Philippe"/>
        <s v="Troy Blackwell"/>
        <s v="Sam Craven"/>
        <s v="Anthony O'Donnell"/>
        <s v="Sample Company A"/>
        <s v="Eugene Hildebrand"/>
        <s v="Ken Brennan"/>
        <s v="Cindy Chapman"/>
        <s v="Cindy Stewart"/>
        <s v="Alan Haines"/>
        <s v="Justin Hirsh"/>
        <s v="Amy Hunt"/>
        <s v="Adrian Barton"/>
        <s v="Giulietta Weimer"/>
        <s v="Andy Reiter"/>
        <s v="Art Ferguson"/>
        <s v="Anthony Witt"/>
        <s v="Greg Tran"/>
        <s v="Nat Carroll"/>
        <s v="Jeremy Farry"/>
        <s v="Philip Fox"/>
        <s v="Scot Wooten"/>
        <s v="Nancy Lomonaco"/>
        <s v="Chad Cunningham"/>
        <s v="Guy Phonely"/>
        <s v="Frank Hawley"/>
        <s v="Benjamin Patterson"/>
        <s v="Karen Bern"/>
        <s v="Hilary Holden"/>
        <s v="Charles Sheldon"/>
        <s v="Doug Bickford"/>
        <s v="Susan MacKendrick"/>
        <s v="Brad Eason"/>
        <s v="Erica Hackney"/>
        <s v="Arthur Prichep"/>
        <s v="Aaron Hawkins"/>
        <s v="Dianna Wilson"/>
        <s v="Kean Thornton"/>
        <s v="Sarah Foster"/>
        <s v="Sung Shariari"/>
        <s v="Gary Mitchum"/>
        <s v="Mitch Gastineau"/>
        <s v="Jas O'Carroll"/>
        <s v="Cari Sayre"/>
        <s v="Brad Norvell"/>
        <s v="Lisa DeCherney"/>
        <s v="Max Ludwig"/>
        <s v="Tamara Manning"/>
        <s v="Dean Katz"/>
        <s v="Kean Takahito"/>
        <s v="Marc Harrigan"/>
        <s v="Michael Chen"/>
        <s v="Ann Blume"/>
        <s v="Darrin Sayre"/>
        <s v="Lindsay Shagiari"/>
        <s v="Anne Pryor"/>
        <s v="Cathy Armstrong"/>
        <s v="Matt Abelman"/>
        <s v="Dorothy Wardle"/>
        <s v="Stuart Calhoun"/>
        <s v="Muhammed Lee"/>
        <s v="Ted Trevino"/>
        <s v="Brian Derr"/>
        <s v="Denny Blanton"/>
        <s v="Anna Andreadi"/>
        <s v="Eric Murdock"/>
        <s v="John Murray"/>
        <s v="Katrina Bavinger"/>
        <s v="Patrick Bzostek"/>
        <s v="Dean percer"/>
        <s v="Michelle Arnett"/>
        <s v="Harold Dahlen"/>
        <s v="Vicky Freymann"/>
        <s v="Rick Huthwaite"/>
        <s v="Rick Bensley"/>
        <s v="Tom Stivers"/>
        <s v="Thea Hudgings"/>
        <s v="Ruben Ausman"/>
        <s v="Dan Reichenbach"/>
        <s v="Sibella Parks"/>
        <s v="Don Miller"/>
        <s v="Steven Ward"/>
        <s v="Dave Hallsten"/>
        <s v="Frank Atkinson"/>
        <s v="Pauline Webber"/>
        <s v="John Grady"/>
        <s v="Alex Russell"/>
        <s v="Denny Joy"/>
        <s v="Jonathan Howell"/>
        <s v="Bryan Mills"/>
        <s v="Lena Cacioppo"/>
        <s v="Sheri Gordon"/>
        <s v="Denise Leinenbach"/>
        <s v="Barry Gonzalez"/>
        <s v="Marc Crier"/>
        <s v="Nathan Gelder"/>
        <s v="Anemone Ratner"/>
        <s v="Trudy Brown"/>
        <s v="Vivek Gonzalez"/>
        <s v="Liz Preis"/>
        <s v="Sandra Glassco"/>
        <s v="Sonia Sunley"/>
        <s v="Rob Lucas"/>
        <s v="Emily Grady"/>
        <s v="Juliana Krohn"/>
        <s v="Richard Bierner"/>
        <s v="Bruce Geld"/>
        <s v="Pauline Johnson"/>
        <s v="Ralph Ritter"/>
        <s v="Jill Fjeld"/>
        <s v="Sarah Jordon"/>
        <s v="Maurice Satty"/>
        <s v="Maureen Gnade"/>
        <s v="Sung Chung"/>
        <s v="Robert Waldorf"/>
        <s v="Tim Brockman"/>
        <s v="Astrea Jones"/>
        <s v="Tony Sayre"/>
        <s v="Toby Gnade"/>
        <s v="Chad McGuire"/>
        <s v="Chuck Sachs"/>
        <s v="Anna HŠberlin"/>
        <s v="Randy Ferguson"/>
        <s v="Jane Waco"/>
        <s v="Mark Cousins"/>
        <s v="Yana Sorensen"/>
        <s v="Mike Caudle"/>
        <s v="Kristen Hastings"/>
        <s v="Bill Overfelt"/>
        <s v="Keith Dawkins"/>
        <s v="Corey Catlett"/>
        <s v="Monica Federle"/>
        <s v="Rachel Payne"/>
        <s v="Mary Zewe"/>
        <s v="Jonathan Doherty"/>
        <s v="Skye Norling"/>
        <s v="Laurel Beltran"/>
        <s v="Erica Hernandez"/>
        <s v="Michelle Tran"/>
        <s v="Hallie Redmond"/>
        <s v="Heather Jas"/>
        <s v="Sean Wendt"/>
        <s v="Adrian Shami"/>
        <s v="Thomas Brumley"/>
        <s v="Steve Carroll"/>
        <s v="Stefania Perrino"/>
        <s v="Alan Dominguez"/>
        <s v="Barry Franz"/>
        <s v="Neil Franzšsisch"/>
        <s v="Trudy Glocke"/>
        <s v="Lauren Leatherbury"/>
        <s v="Emily Burns"/>
        <s v="Rob Beeghly"/>
        <s v="Susan Vittorini"/>
        <s v="Gary McGarr"/>
        <s v="Joni Wasserman"/>
        <s v="Paul Stevenson"/>
        <s v="Maureen Gastineau"/>
        <s v="Joni Sundaresam"/>
        <s v="Emily Ducich"/>
        <s v="Lori Olson"/>
        <s v="Jason Klamczynski"/>
        <s v="Luke Schmidt"/>
        <s v="Michael Stewart"/>
        <s v="Nicole Hansen"/>
        <s v="Jason Gross"/>
        <s v="Denise Monton"/>
        <s v="Katherine Nockton"/>
        <s v="Joy Daniels"/>
        <s v="Michael Nguyen"/>
        <s v="Bobby Odegard"/>
        <s v="Logan Haushalter"/>
        <s v="John Castell"/>
        <s v="Paul Gonzalez"/>
        <s v="Claire Gute"/>
        <s v="Tamara Dahlen"/>
        <s v="Hunter Glantz"/>
        <s v="Ralph Kennedy"/>
        <s v="Jay Fein"/>
        <s v="John Huston"/>
        <s v="Scott Williamson"/>
        <s v="Craig Reiter"/>
        <s v="Carlos Soltero"/>
        <s v="Craig Carreira"/>
        <s v="Craig Yedwab"/>
        <s v="Laura Armstrong"/>
        <s v="Barbara Fisher"/>
        <s v="Duane Huffman"/>
        <s v="Matt Collins"/>
        <s v="William Brown"/>
        <s v="Tom Prescott"/>
        <s v="Mathew Reese"/>
        <s v="Ed Ludwig"/>
        <s v="Julie Kriz"/>
        <s v="Sean Miller"/>
        <s v="Patrick Ryan"/>
        <s v="Ashley Jarboe"/>
        <s v="Mick Hernandez"/>
        <s v="Muhammed MacIntyre"/>
        <s v="Sam Zeldin"/>
        <s v="Anthony Garverick"/>
        <s v="Tonja Turnell"/>
        <s v="Sean Braxton"/>
        <s v="Julia Barnett"/>
        <s v="Victoria Pisteka"/>
        <s v="Max Jones"/>
        <s v="Parhena Norris"/>
        <s v="Noah Childs"/>
        <s v="Thomas Boland"/>
        <s v="Pete Kriz"/>
        <s v="Maris LaWare"/>
        <s v="Caroline Jumper"/>
        <s v="Liz Thompson"/>
        <s v="Bruce Stewart"/>
        <s v="Bradley Nguyen"/>
        <s v="Irene Maddox"/>
        <s v="Adam Shillingsburg"/>
        <s v="Maxwell Schwartz"/>
        <s v="Trudy Schmidt"/>
        <s v="Kelly Andreada"/>
        <s v="Chris McAfee"/>
        <s v="Tracy Zic"/>
        <s v="Lena Hernandez"/>
        <s v="Christina DeMoss"/>
        <s v="MaryBeth Skach"/>
        <s v="Bryan Davis"/>
        <s v="Ken Black"/>
        <s v="Andrew Gjertsen"/>
        <s v="Erica Bern"/>
        <s v="Dario Medina"/>
        <s v="Scot Coram"/>
        <s v="Eileen Kiefer"/>
        <s v="Alejandro Ballentine"/>
        <s v="Patricia Hirasaki"/>
        <s v="Valerie Mitchum"/>
        <s v="Stephanie Ulpright"/>
        <s v="Ross Baird"/>
        <s v="Chuck Clark"/>
        <s v="Corey Roper"/>
        <s v="David Flashing"/>
        <s v="Pauline Chand"/>
        <s v="Greg Guthrie"/>
        <s v="Phillina Ober"/>
        <s v="Steven Roelle"/>
        <s v="Nora Pelletier"/>
        <s v="Craig Molinari"/>
        <s v="Christine Abelman"/>
        <s v="Mitch Willingham"/>
        <s v="Pamela Coakley"/>
        <s v="Ken Dana"/>
        <s v="Dan Lawera"/>
        <s v="Luke Foster"/>
        <s v="Laurel Elliston"/>
        <s v="Jim Karlsson"/>
        <s v="Susan Pistek"/>
        <s v="Gary Hansen"/>
        <s v="Brendan Sweed"/>
        <s v="Tony Chapman"/>
        <s v="Grant Thornton"/>
        <s v="Paul Van Hugh"/>
        <s v="Tamara Chand"/>
        <s v="Dianna Vittorini"/>
        <s v="Paul Knutson"/>
        <s v="Julie Prescott"/>
        <s v="Alice McCarthy"/>
        <s v="Henry Goldwyn"/>
        <s v="Dionis Lloyd"/>
        <s v="Barry Franzšsisch"/>
        <s v="Harold Ryan"/>
        <s v="Roy Phan"/>
        <s v="Mike Gockenbach"/>
        <s v="Ruben Dartt"/>
        <s v="Henia Zydlo"/>
        <s v="Logan Currie"/>
        <s v="Tracy Blumstein"/>
        <s v="Shahid Collister"/>
        <s v="Steven Cartwright"/>
        <s v="Ben Wallace"/>
        <s v="Daniel Lacy"/>
        <s v="Giulietta Baptist"/>
        <s v="Sean O'Donnell"/>
        <s v="Alan Schoenberger"/>
        <s v="Georgia Rosenberg"/>
        <s v="Greg Maxwell"/>
        <s v="Michael Granlund"/>
        <s v="Neil Knudson"/>
        <s v="Grace Kelly"/>
        <s v="Tanja Norvell"/>
        <s v="Sue Ann Reed"/>
        <s v="Janet Martin"/>
        <s v="Tom Ashbrook"/>
        <s v="Stefanie Holloman"/>
        <s v="Karen Carlisle"/>
        <s v="Raymond Buch"/>
        <s v="Doug Jacobs"/>
        <s v="Joe Kamberova"/>
        <s v="Mark Hamilton"/>
        <s v="Randy Bradley"/>
        <s v="Neoma Murray"/>
        <s v="Ralph Arnett"/>
        <s v="Toby Swindell"/>
        <s v="Jennifer Patt"/>
        <s v="Rob Williams"/>
        <s v="Michael Dominguez"/>
        <s v="Justin Ritter"/>
        <s v="Cassandra Brandow"/>
        <s v="Bart Folk"/>
        <s v="Bradley Drucker"/>
        <s v="Tom Boeckenhauer"/>
        <s v="Marina Lichtenstein"/>
        <s v="Matthew Clasen"/>
        <s v="Michael Grace"/>
        <s v="Dennis Pardue"/>
        <s v="Ann Steele"/>
        <s v="Sung Pak"/>
        <s v="Eugene Moren"/>
        <s v="Alejandro Grove"/>
        <s v="Troy Staebel"/>
        <s v="Sally Matthias"/>
        <s v="Ritsa Hightower"/>
        <s v="Naresj Patel"/>
        <s v="Anthony Rawles"/>
        <s v="Brooke Gillingham"/>
        <s v="Bill Donatelli"/>
        <s v="Pierre Wener"/>
        <s v="Jennifer Ferguson"/>
        <s v="Shui Tom"/>
        <s v="Larry Blacks"/>
        <s v="John Stevenson"/>
        <s v="Allen Armold"/>
        <s v="Jill Matthias"/>
        <s v="Bruce Degenhardt"/>
        <s v="Christina Anderson"/>
        <s v="Emily Phan"/>
        <s v="David Bremer"/>
        <s v="Joel Jenkins"/>
        <s v="Joni Blumstein"/>
        <s v="Maya Herman"/>
        <s v="Allen Rosenblatt"/>
        <s v="Thea Hendricks"/>
        <s v="Michael Kennedy"/>
        <s v="Erin Creighton"/>
        <s v="Anthony Jacobs"/>
        <s v="Lindsay Castell"/>
        <s v="Maribeth Yedwab"/>
        <s v="Chad Sievert"/>
        <m/>
      </sharedItems>
    </cacheField>
    <cacheField name="Segment" numFmtId="0">
      <sharedItems containsBlank="1"/>
    </cacheField>
    <cacheField name="City" numFmtId="0">
      <sharedItems containsBlank="1" count="147">
        <s v="Rajkot"/>
        <s v="Durg"/>
        <s v="Mangalore"/>
        <s v="Bijapur"/>
        <s v="Kollam"/>
        <s v="Ratlam"/>
        <s v="Solapur"/>
        <s v="Puducherry"/>
        <s v="Kanpur"/>
        <s v="Meerut"/>
        <s v="Raipur"/>
        <s v="Indore"/>
        <s v="Tiruppur"/>
        <s v="Kota"/>
        <s v="Dhule"/>
        <s v="Hubli"/>
        <s v="Surat"/>
        <s v="Bilaspur"/>
        <s v="Chennai"/>
        <s v="Ajmer"/>
        <s v="Sangli"/>
        <s v="Durgapur"/>
        <s v="Kolhapur"/>
        <s v="Bharatpur"/>
        <s v="Gorakhpur"/>
        <s v="Ludhiana"/>
        <s v="Bhilai"/>
        <s v="Guwahati"/>
        <s v="Satna"/>
        <s v="Bangalore"/>
        <s v="Delhi"/>
        <s v="Malegaon"/>
        <s v="Mysore"/>
        <s v="Visakhapatnam"/>
        <s v="Ambattur"/>
        <s v="Panipat"/>
        <s v="Avadi"/>
        <s v="Kozhikode"/>
        <s v="Faridabad"/>
        <s v="Kamarhati"/>
        <s v="Nagercoil"/>
        <s v="Ujjain"/>
        <s v="Jodhpur"/>
        <s v="Kulti"/>
        <s v="Pune"/>
        <s v="Nagpur"/>
        <s v="Amritsar"/>
        <s v="Bareilly"/>
        <s v="Patna"/>
        <s v="Mumbai"/>
        <s v="Vadodara"/>
        <s v="Patiala"/>
        <s v="Hyderabad"/>
        <s v="Bhopal"/>
        <s v="Tirunelveli"/>
        <s v="Nellore"/>
        <s v="Latur"/>
        <s v="Jaipur"/>
        <s v="Coimbatore"/>
        <s v="Jabalpur"/>
        <s v="Aurangabad"/>
        <s v="Lucknow"/>
        <s v="Hapur"/>
        <s v="Anantapur"/>
        <s v="Jalna"/>
        <s v="Amravati"/>
        <s v="Thane"/>
        <s v="Jhansi"/>
        <s v="Jammu"/>
        <s v="Vijayawada"/>
        <s v="Agra"/>
        <s v="Thiruvananthapuram"/>
        <s v="Madurai"/>
        <s v="Saharanpur"/>
        <s v="Bhubaneswar"/>
        <s v="Aligarh"/>
        <s v="Srinagar"/>
        <s v="Kalyan"/>
        <s v="Allahabad"/>
        <s v="Cuttack"/>
        <s v="Ranchi"/>
        <s v="Karimnagar"/>
        <s v="Bhavnagar"/>
        <s v="Sonipat"/>
        <s v="Jamshedpur"/>
        <s v="Warangal"/>
        <s v="Bikaner"/>
        <s v="Pimpri"/>
        <s v="Etawah"/>
        <s v="Dewas"/>
        <s v="Bhatpara"/>
        <s v="Dehra Dun"/>
        <s v="Asansol"/>
        <s v="Ichalkaranji"/>
        <s v="Nizamabad"/>
        <s v="Belgaum"/>
        <s v="Kochi"/>
        <s v="Baranagar"/>
        <s v="Ganganagar"/>
        <s v="Fatehpur"/>
        <s v="Moradabad"/>
        <s v="Mirzapur"/>
        <s v="Guntur"/>
        <s v="Gwalior"/>
        <s v="Brahmapur"/>
        <s v="Imphal"/>
        <s v="Bellary"/>
        <s v="Ulhasnagar"/>
        <s v="Bhiwandi"/>
        <s v="Shimoga"/>
        <s v="Bihar Sharif"/>
        <s v="Tiruchchirappalli"/>
        <s v="Kukatpalli"/>
        <s v="Firozabad"/>
        <s v="Tirupati"/>
        <s v="Korba"/>
        <s v="Udaipur"/>
        <s v="Bhatinda"/>
        <s v="Naihati"/>
        <s v="Gulbarga"/>
        <s v="Barddhaman"/>
        <s v="Nasik"/>
        <s v="Chandigarh"/>
        <s v="Varanasi"/>
        <s v="Akola"/>
        <s v="Parbhani"/>
        <s v="Bokaro"/>
        <s v="Mau"/>
        <s v="Salem"/>
        <s v="Mathura"/>
        <s v="Muzaffarpur"/>
        <s v="Panihati"/>
        <s v="Jamnagar"/>
        <s v="Ghaziabad"/>
        <s v="Kakinada"/>
        <s v="Shahjahanpur"/>
        <s v="Gaya"/>
        <s v="Bhilwara"/>
        <s v="Hisar"/>
        <s v="Darbhanga"/>
        <s v="Tumkur"/>
        <s v="Barasat"/>
        <s v="Karnal"/>
        <s v="Rohtak"/>
        <s v="New Delhi"/>
        <s v="Thanjavur"/>
        <m/>
      </sharedItems>
    </cacheField>
    <cacheField name="State" numFmtId="0">
      <sharedItems containsBlank="1"/>
    </cacheField>
    <cacheField name="Country" numFmtId="0">
      <sharedItems containsBlank="1"/>
    </cacheField>
    <cacheField name="Region" numFmtId="0">
      <sharedItems containsBlank="1"/>
    </cacheField>
    <cacheField name="Product ID" numFmtId="0">
      <sharedItems containsBlank="1"/>
    </cacheField>
    <cacheField name="Category" numFmtId="0">
      <sharedItems containsBlank="1" count="4">
        <s v="Office Supplies"/>
        <s v="Technology"/>
        <s v="Furniture"/>
        <m/>
      </sharedItems>
    </cacheField>
    <cacheField name="Sub-Category" numFmtId="0">
      <sharedItems containsBlank="1"/>
    </cacheField>
    <cacheField name="Product Name" numFmtId="0">
      <sharedItems containsBlank="1"/>
    </cacheField>
    <cacheField name="Sales" numFmtId="0">
      <sharedItems containsString="0" containsBlank="1" containsNumber="1" minValue="4.53" maxValue="5751.54"/>
    </cacheField>
    <cacheField name="Quantity" numFmtId="0">
      <sharedItems containsString="0" containsBlank="1" containsNumber="1" containsInteger="1" minValue="1" maxValue="14"/>
    </cacheField>
    <cacheField name="Profit" numFmtId="0">
      <sharedItems containsString="0" containsBlank="1" containsNumber="1" minValue="-522.09" maxValue="2817.99"/>
    </cacheField>
    <cacheField name="Shipping Cost" numFmtId="0">
      <sharedItems containsString="0" containsBlank="1" containsNumber="1" minValue="0.01" maxValue="704.08"/>
    </cacheField>
    <cacheField name="Order Priority" numFmtId="0">
      <sharedItems containsBlank="1"/>
    </cacheField>
    <cacheField name="Target" numFmtId="0">
      <sharedItems containsString="0" containsBlank="1" containsNumber="1" containsInteger="1" minValue="5" maxValue="800"/>
    </cacheField>
    <cacheField name="Manager" numFmtId="0">
      <sharedItems containsBlank="1" count="4">
        <s v="Mahesh"/>
        <s v="Ramesh"/>
        <s v="Suresh"/>
        <m/>
      </sharedItems>
    </cacheField>
    <cacheField name="Team lead" numFmtId="0">
      <sharedItems containsBlank="1" count="13">
        <s v="Mohit"/>
        <s v="Mohan"/>
        <s v="Manu"/>
        <s v="Meena"/>
        <s v="Radha"/>
        <s v="Renuka"/>
        <s v="Ram"/>
        <s v="Rohit"/>
        <s v="Sunil"/>
        <s v="Sumita"/>
        <s v="Suma"/>
        <s v="Suraj"/>
        <m/>
      </sharedItems>
    </cacheField>
    <cacheField name="Gender" numFmtId="0">
      <sharedItems containsBlank="1"/>
    </cacheField>
    <cacheField name="Order Date" numFmtId="0">
      <sharedItems containsNonDate="0" containsDate="1" containsString="0" containsBlank="1" minDate="2021-01-06T00:00:00" maxDate="2025-01-01T00:00:00" count="554">
        <d v="2024-01-12T00:00:00"/>
        <d v="2023-12-27T00:00:00"/>
        <d v="2024-02-12T00:00:00"/>
        <d v="2024-10-22T00:00:00"/>
        <d v="2021-09-27T00:00:00"/>
        <d v="2022-06-16T00:00:00"/>
        <d v="2023-05-14T00:00:00"/>
        <d v="2021-05-09T00:00:00"/>
        <d v="2022-01-24T00:00:00"/>
        <d v="2022-08-17T00:00:00"/>
        <d v="2021-03-18T00:00:00"/>
        <d v="2024-11-22T00:00:00"/>
        <d v="2021-09-15T00:00:00"/>
        <d v="2023-09-18T00:00:00"/>
        <d v="2023-01-05T00:00:00"/>
        <d v="2023-09-08T00:00:00"/>
        <d v="2021-06-12T00:00:00"/>
        <d v="2021-07-29T00:00:00"/>
        <d v="2024-06-10T00:00:00"/>
        <d v="2023-06-02T00:00:00"/>
        <d v="2024-01-25T00:00:00"/>
        <d v="2023-12-06T00:00:00"/>
        <d v="2024-09-08T00:00:00"/>
        <d v="2021-12-30T00:00:00"/>
        <d v="2024-12-23T00:00:00"/>
        <d v="2024-12-06T00:00:00"/>
        <d v="2021-03-30T00:00:00"/>
        <d v="2022-10-12T00:00:00"/>
        <d v="2023-01-07T00:00:00"/>
        <d v="2024-01-22T00:00:00"/>
        <d v="2024-01-16T00:00:00"/>
        <d v="2022-11-27T00:00:00"/>
        <d v="2024-09-25T00:00:00"/>
        <d v="2023-05-31T00:00:00"/>
        <d v="2021-06-21T00:00:00"/>
        <d v="2023-07-02T00:00:00"/>
        <d v="2023-03-23T00:00:00"/>
        <d v="2024-07-08T00:00:00"/>
        <d v="2023-09-12T00:00:00"/>
        <d v="2024-08-13T00:00:00"/>
        <d v="2024-03-20T00:00:00"/>
        <d v="2021-02-11T00:00:00"/>
        <d v="2024-11-18T00:00:00"/>
        <d v="2022-01-10T00:00:00"/>
        <d v="2023-06-14T00:00:00"/>
        <d v="2022-09-05T00:00:00"/>
        <d v="2022-07-07T00:00:00"/>
        <d v="2024-09-09T00:00:00"/>
        <d v="2023-08-30T00:00:00"/>
        <d v="2023-12-31T00:00:00"/>
        <d v="2022-05-16T00:00:00"/>
        <d v="2022-07-04T00:00:00"/>
        <d v="2024-07-11T00:00:00"/>
        <d v="2024-12-19T00:00:00"/>
        <d v="2023-05-24T00:00:00"/>
        <d v="2023-07-05T00:00:00"/>
        <d v="2023-08-07T00:00:00"/>
        <d v="2022-08-29T00:00:00"/>
        <d v="2021-06-10T00:00:00"/>
        <d v="2022-10-03T00:00:00"/>
        <d v="2022-08-10T00:00:00"/>
        <d v="2024-04-15T00:00:00"/>
        <d v="2021-10-10T00:00:00"/>
        <d v="2022-08-12T00:00:00"/>
        <d v="2021-02-08T00:00:00"/>
        <d v="2023-07-01T00:00:00"/>
        <d v="2022-12-28T00:00:00"/>
        <d v="2023-06-08T00:00:00"/>
        <d v="2023-10-05T00:00:00"/>
        <d v="2023-12-10T00:00:00"/>
        <d v="2022-07-19T00:00:00"/>
        <d v="2022-09-21T00:00:00"/>
        <d v="2024-12-09T00:00:00"/>
        <d v="2023-06-18T00:00:00"/>
        <d v="2021-11-28T00:00:00"/>
        <d v="2024-11-17T00:00:00"/>
        <d v="2024-04-17T00:00:00"/>
        <d v="2024-06-24T00:00:00"/>
        <d v="2021-12-02T00:00:00"/>
        <d v="2024-05-30T00:00:00"/>
        <d v="2021-11-14T00:00:00"/>
        <d v="2021-02-16T00:00:00"/>
        <d v="2023-09-11T00:00:00"/>
        <d v="2021-12-22T00:00:00"/>
        <d v="2024-09-12T00:00:00"/>
        <d v="2023-10-23T00:00:00"/>
        <d v="2023-07-30T00:00:00"/>
        <d v="2021-05-18T00:00:00"/>
        <d v="2024-10-30T00:00:00"/>
        <d v="2024-08-05T00:00:00"/>
        <d v="2021-06-13T00:00:00"/>
        <d v="2023-12-01T00:00:00"/>
        <d v="2024-10-17T00:00:00"/>
        <d v="2022-11-09T00:00:00"/>
        <d v="2024-06-08T00:00:00"/>
        <d v="2023-12-11T00:00:00"/>
        <d v="2024-12-15T00:00:00"/>
        <d v="2022-01-14T00:00:00"/>
        <d v="2022-12-19T00:00:00"/>
        <d v="2024-12-11T00:00:00"/>
        <d v="2024-06-01T00:00:00"/>
        <d v="2022-12-07T00:00:00"/>
        <d v="2022-05-09T00:00:00"/>
        <d v="2022-02-11T00:00:00"/>
        <d v="2023-11-11T00:00:00"/>
        <d v="2022-05-11T00:00:00"/>
        <d v="2021-03-21T00:00:00"/>
        <d v="2022-09-22T00:00:00"/>
        <d v="2023-05-19T00:00:00"/>
        <d v="2022-12-09T00:00:00"/>
        <d v="2022-06-27T00:00:00"/>
        <d v="2022-11-13T00:00:00"/>
        <d v="2021-07-12T00:00:00"/>
        <d v="2021-06-17T00:00:00"/>
        <d v="2021-12-21T00:00:00"/>
        <d v="2022-03-03T00:00:00"/>
        <d v="2022-08-23T00:00:00"/>
        <d v="2023-07-12T00:00:00"/>
        <d v="2023-09-30T00:00:00"/>
        <d v="2024-09-05T00:00:00"/>
        <d v="2021-11-08T00:00:00"/>
        <d v="2022-04-14T00:00:00"/>
        <d v="2024-05-05T00:00:00"/>
        <d v="2024-01-20T00:00:00"/>
        <d v="2021-06-28T00:00:00"/>
        <d v="2022-02-03T00:00:00"/>
        <d v="2024-06-30T00:00:00"/>
        <d v="2024-01-05T00:00:00"/>
        <d v="2021-12-26T00:00:00"/>
        <d v="2021-08-20T00:00:00"/>
        <d v="2022-04-05T00:00:00"/>
        <d v="2024-03-11T00:00:00"/>
        <d v="2022-10-09T00:00:00"/>
        <d v="2023-09-13T00:00:00"/>
        <d v="2024-12-26T00:00:00"/>
        <d v="2023-12-24T00:00:00"/>
        <d v="2023-11-25T00:00:00"/>
        <d v="2024-12-27T00:00:00"/>
        <d v="2024-10-06T00:00:00"/>
        <d v="2023-02-09T00:00:00"/>
        <d v="2024-07-17T00:00:00"/>
        <d v="2023-10-24T00:00:00"/>
        <d v="2022-10-05T00:00:00"/>
        <d v="2022-03-21T00:00:00"/>
        <d v="2022-08-31T00:00:00"/>
        <d v="2024-12-31T00:00:00"/>
        <d v="2024-10-31T00:00:00"/>
        <d v="2021-10-14T00:00:00"/>
        <d v="2024-09-26T00:00:00"/>
        <d v="2024-11-21T00:00:00"/>
        <d v="2022-10-29T00:00:00"/>
        <d v="2022-12-17T00:00:00"/>
        <d v="2022-09-08T00:00:00"/>
        <d v="2024-01-14T00:00:00"/>
        <d v="2023-11-02T00:00:00"/>
        <d v="2024-11-10T00:00:00"/>
        <d v="2023-04-06T00:00:00"/>
        <d v="2023-06-27T00:00:00"/>
        <d v="2022-11-05T00:00:00"/>
        <d v="2022-01-23T00:00:00"/>
        <d v="2023-07-06T00:00:00"/>
        <d v="2024-01-10T00:00:00"/>
        <d v="2024-05-29T00:00:00"/>
        <d v="2024-08-22T00:00:00"/>
        <d v="2024-09-17T00:00:00"/>
        <d v="2024-08-10T00:00:00"/>
        <d v="2023-12-20T00:00:00"/>
        <d v="2021-04-08T00:00:00"/>
        <d v="2024-03-09T00:00:00"/>
        <d v="2022-06-06T00:00:00"/>
        <d v="2023-12-03T00:00:00"/>
        <d v="2021-08-11T00:00:00"/>
        <d v="2023-06-24T00:00:00"/>
        <d v="2024-05-17T00:00:00"/>
        <d v="2022-11-15T00:00:00"/>
        <d v="2024-09-15T00:00:00"/>
        <d v="2021-02-19T00:00:00"/>
        <d v="2023-11-09T00:00:00"/>
        <d v="2022-02-15T00:00:00"/>
        <d v="2022-04-06T00:00:00"/>
        <d v="2022-10-18T00:00:00"/>
        <d v="2021-10-06T00:00:00"/>
        <d v="2023-10-29T00:00:00"/>
        <d v="2024-05-26T00:00:00"/>
        <d v="2022-09-27T00:00:00"/>
        <d v="2024-12-03T00:00:00"/>
        <d v="2021-09-17T00:00:00"/>
        <d v="2023-09-15T00:00:00"/>
        <d v="2023-09-17T00:00:00"/>
        <d v="2024-09-01T00:00:00"/>
        <d v="2024-10-05T00:00:00"/>
        <d v="2023-04-26T00:00:00"/>
        <d v="2023-01-22T00:00:00"/>
        <d v="2024-04-28T00:00:00"/>
        <d v="2022-06-19T00:00:00"/>
        <d v="2021-09-22T00:00:00"/>
        <d v="2023-01-11T00:00:00"/>
        <d v="2024-02-10T00:00:00"/>
        <d v="2022-05-07T00:00:00"/>
        <d v="2024-06-28T00:00:00"/>
        <d v="2021-07-06T00:00:00"/>
        <d v="2022-12-04T00:00:00"/>
        <d v="2022-12-15T00:00:00"/>
        <d v="2024-06-18T00:00:00"/>
        <d v="2021-12-08T00:00:00"/>
        <d v="2022-11-30T00:00:00"/>
        <d v="2021-05-31T00:00:00"/>
        <d v="2021-12-28T00:00:00"/>
        <d v="2022-03-10T00:00:00"/>
        <d v="2024-03-27T00:00:00"/>
        <d v="2021-07-09T00:00:00"/>
        <d v="2022-04-21T00:00:00"/>
        <d v="2022-03-27T00:00:00"/>
        <d v="2024-03-30T00:00:00"/>
        <d v="2022-05-31T00:00:00"/>
        <d v="2023-10-15T00:00:00"/>
        <d v="2024-08-21T00:00:00"/>
        <d v="2022-05-25T00:00:00"/>
        <d v="2022-10-19T00:00:00"/>
        <d v="2022-02-25T00:00:00"/>
        <d v="2021-09-11T00:00:00"/>
        <d v="2022-10-04T00:00:00"/>
        <d v="2024-11-25T00:00:00"/>
        <d v="2023-03-29T00:00:00"/>
        <d v="2022-03-12T00:00:00"/>
        <d v="2024-04-12T00:00:00"/>
        <d v="2024-10-16T00:00:00"/>
        <d v="2024-12-07T00:00:00"/>
        <d v="2023-03-25T00:00:00"/>
        <d v="2024-10-27T00:00:00"/>
        <d v="2023-03-05T00:00:00"/>
        <d v="2023-07-10T00:00:00"/>
        <d v="2022-07-31T00:00:00"/>
        <d v="2023-04-12T00:00:00"/>
        <d v="2022-12-11T00:00:00"/>
        <d v="2021-02-23T00:00:00"/>
        <d v="2023-08-24T00:00:00"/>
        <d v="2024-12-16T00:00:00"/>
        <d v="2022-06-28T00:00:00"/>
        <d v="2024-08-08T00:00:00"/>
        <d v="2024-04-21T00:00:00"/>
        <d v="2022-07-14T00:00:00"/>
        <d v="2023-09-20T00:00:00"/>
        <d v="2024-01-29T00:00:00"/>
        <d v="2023-11-13T00:00:00"/>
        <d v="2021-08-25T00:00:00"/>
        <d v="2023-11-28T00:00:00"/>
        <d v="2024-09-06T00:00:00"/>
        <d v="2023-07-08T00:00:00"/>
        <d v="2021-12-07T00:00:00"/>
        <d v="2024-01-24T00:00:00"/>
        <d v="2023-12-16T00:00:00"/>
        <d v="2024-07-10T00:00:00"/>
        <d v="2024-03-22T00:00:00"/>
        <d v="2024-12-08T00:00:00"/>
        <d v="2022-02-01T00:00:00"/>
        <d v="2022-11-29T00:00:00"/>
        <d v="2021-08-29T00:00:00"/>
        <d v="2022-09-15T00:00:00"/>
        <d v="2022-06-02T00:00:00"/>
        <d v="2022-07-06T00:00:00"/>
        <d v="2022-04-10T00:00:00"/>
        <d v="2021-01-11T00:00:00"/>
        <d v="2024-03-31T00:00:00"/>
        <d v="2023-12-08T00:00:00"/>
        <d v="2023-05-20T00:00:00"/>
        <d v="2023-09-19T00:00:00"/>
        <d v="2024-10-24T00:00:00"/>
        <d v="2022-11-12T00:00:00"/>
        <d v="2021-10-09T00:00:00"/>
        <d v="2023-06-17T00:00:00"/>
        <d v="2024-06-11T00:00:00"/>
        <d v="2023-01-08T00:00:00"/>
        <d v="2024-04-24T00:00:00"/>
        <d v="2021-02-22T00:00:00"/>
        <d v="2024-12-17T00:00:00"/>
        <d v="2022-10-25T00:00:00"/>
        <d v="2022-02-08T00:00:00"/>
        <d v="2022-02-06T00:00:00"/>
        <d v="2023-08-19T00:00:00"/>
        <d v="2023-10-08T00:00:00"/>
        <d v="2023-12-30T00:00:00"/>
        <d v="2021-12-15T00:00:00"/>
        <d v="2021-08-16T00:00:00"/>
        <d v="2024-10-18T00:00:00"/>
        <d v="2024-05-06T00:00:00"/>
        <d v="2024-11-09T00:00:00"/>
        <d v="2023-11-06T00:00:00"/>
        <d v="2024-04-03T00:00:00"/>
        <d v="2023-12-26T00:00:00"/>
        <d v="2021-02-06T00:00:00"/>
        <d v="2022-09-14T00:00:00"/>
        <d v="2022-03-29T00:00:00"/>
        <d v="2024-01-17T00:00:00"/>
        <d v="2024-10-03T00:00:00"/>
        <d v="2022-07-01T00:00:00"/>
        <d v="2022-11-08T00:00:00"/>
        <d v="2023-04-03T00:00:00"/>
        <d v="2024-06-17T00:00:00"/>
        <d v="2024-07-04T00:00:00"/>
        <d v="2023-12-13T00:00:00"/>
        <d v="2022-02-24T00:00:00"/>
        <d v="2024-06-09T00:00:00"/>
        <d v="2023-12-23T00:00:00"/>
        <d v="2022-12-24T00:00:00"/>
        <d v="2023-03-26T00:00:00"/>
        <d v="2023-10-18T00:00:00"/>
        <d v="2023-07-31T00:00:00"/>
        <d v="2022-01-12T00:00:00"/>
        <d v="2023-10-17T00:00:00"/>
        <d v="2021-10-27T00:00:00"/>
        <d v="2022-11-23T00:00:00"/>
        <d v="2023-09-21T00:00:00"/>
        <d v="2022-11-01T00:00:00"/>
        <d v="2023-07-22T00:00:00"/>
        <d v="2024-10-13T00:00:00"/>
        <d v="2023-07-23T00:00:00"/>
        <d v="2021-06-22T00:00:00"/>
        <d v="2023-04-22T00:00:00"/>
        <d v="2022-10-26T00:00:00"/>
        <d v="2024-12-13T00:00:00"/>
        <d v="2023-09-05T00:00:00"/>
        <d v="2024-05-16T00:00:00"/>
        <d v="2021-07-28T00:00:00"/>
        <d v="2024-05-08T00:00:00"/>
        <d v="2021-12-17T00:00:00"/>
        <d v="2023-03-18T00:00:00"/>
        <d v="2021-02-09T00:00:00"/>
        <d v="2022-12-12T00:00:00"/>
        <d v="2021-09-28T00:00:00"/>
        <d v="2023-05-15T00:00:00"/>
        <d v="2022-10-20T00:00:00"/>
        <d v="2023-12-19T00:00:00"/>
        <d v="2024-12-29T00:00:00"/>
        <d v="2023-05-08T00:00:00"/>
        <d v="2022-03-05T00:00:00"/>
        <d v="2022-08-14T00:00:00"/>
        <d v="2024-07-03T00:00:00"/>
        <d v="2024-04-06T00:00:00"/>
        <d v="2024-08-18T00:00:00"/>
        <d v="2023-08-05T00:00:00"/>
        <d v="2021-09-26T00:00:00"/>
        <d v="2024-09-23T00:00:00"/>
        <d v="2021-01-06T00:00:00"/>
        <d v="2021-03-10T00:00:00"/>
        <d v="2024-02-05T00:00:00"/>
        <d v="2022-01-08T00:00:00"/>
        <d v="2023-11-18T00:00:00"/>
        <d v="2023-09-22T00:00:00"/>
        <d v="2024-08-28T00:00:00"/>
        <d v="2023-03-15T00:00:00"/>
        <d v="2024-11-26T00:00:00"/>
        <d v="2024-10-19T00:00:00"/>
        <d v="2024-04-09T00:00:00"/>
        <d v="2022-05-12T00:00:00"/>
        <d v="2023-08-23T00:00:00"/>
        <d v="2024-01-03T00:00:00"/>
        <d v="2024-05-27T00:00:00"/>
        <d v="2024-03-10T00:00:00"/>
        <d v="2021-08-26T00:00:00"/>
        <d v="2023-08-29T00:00:00"/>
        <d v="2022-12-31T00:00:00"/>
        <d v="2024-07-18T00:00:00"/>
        <d v="2022-05-10T00:00:00"/>
        <d v="2022-10-08T00:00:00"/>
        <d v="2023-06-25T00:00:00"/>
        <d v="2021-11-02T00:00:00"/>
        <d v="2024-11-11T00:00:00"/>
        <d v="2024-05-31T00:00:00"/>
        <d v="2024-09-07T00:00:00"/>
        <d v="2024-08-26T00:00:00"/>
        <d v="2023-04-04T00:00:00"/>
        <d v="2024-07-21T00:00:00"/>
        <d v="2023-07-18T00:00:00"/>
        <d v="2021-08-30T00:00:00"/>
        <d v="2023-10-12T00:00:00"/>
        <d v="2023-08-06T00:00:00"/>
        <d v="2023-10-01T00:00:00"/>
        <d v="2024-12-05T00:00:00"/>
        <d v="2024-10-10T00:00:00"/>
        <d v="2021-05-26T00:00:00"/>
        <d v="2024-04-23T00:00:00"/>
        <d v="2021-10-17T00:00:00"/>
        <d v="2022-01-17T00:00:00"/>
        <d v="2024-06-13T00:00:00"/>
        <d v="2024-11-15T00:00:00"/>
        <d v="2024-08-19T00:00:00"/>
        <d v="2022-01-13T00:00:00"/>
        <d v="2023-05-23T00:00:00"/>
        <d v="2023-08-16T00:00:00"/>
        <d v="2024-03-21T00:00:00"/>
        <d v="2022-06-22T00:00:00"/>
        <d v="2022-11-06T00:00:00"/>
        <d v="2021-09-24T00:00:00"/>
        <d v="2021-11-23T00:00:00"/>
        <d v="2024-05-22T00:00:00"/>
        <d v="2024-01-11T00:00:00"/>
        <d v="2022-01-05T00:00:00"/>
        <d v="2021-06-27T00:00:00"/>
        <d v="2024-05-20T00:00:00"/>
        <d v="2024-08-20T00:00:00"/>
        <d v="2022-06-29T00:00:00"/>
        <d v="2022-06-04T00:00:00"/>
        <d v="2021-04-14T00:00:00"/>
        <d v="2022-08-06T00:00:00"/>
        <d v="2023-09-04T00:00:00"/>
        <d v="2022-06-21T00:00:00"/>
        <d v="2022-07-25T00:00:00"/>
        <d v="2021-08-31T00:00:00"/>
        <d v="2022-08-16T00:00:00"/>
        <d v="2022-06-25T00:00:00"/>
        <d v="2022-06-15T00:00:00"/>
        <d v="2023-02-22T00:00:00"/>
        <d v="2023-01-10T00:00:00"/>
        <d v="2024-11-27T00:00:00"/>
        <d v="2021-11-22T00:00:00"/>
        <d v="2023-02-20T00:00:00"/>
        <d v="2022-05-24T00:00:00"/>
        <d v="2022-11-28T00:00:00"/>
        <d v="2021-05-30T00:00:00"/>
        <d v="2024-10-23T00:00:00"/>
        <d v="2022-05-30T00:00:00"/>
        <d v="2024-09-30T00:00:00"/>
        <d v="2024-11-13T00:00:00"/>
        <d v="2021-05-12T00:00:00"/>
        <d v="2021-09-23T00:00:00"/>
        <d v="2024-03-07T00:00:00"/>
        <d v="2024-02-13T00:00:00"/>
        <d v="2023-10-28T00:00:00"/>
        <d v="2023-02-01T00:00:00"/>
        <d v="2021-07-11T00:00:00"/>
        <d v="2023-08-14T00:00:00"/>
        <d v="2022-05-15T00:00:00"/>
        <d v="2021-03-08T00:00:00"/>
        <d v="2022-12-10T00:00:00"/>
        <d v="2021-10-28T00:00:00"/>
        <d v="2022-03-09T00:00:00"/>
        <d v="2021-04-15T00:00:00"/>
        <d v="2023-08-08T00:00:00"/>
        <d v="2022-04-02T00:00:00"/>
        <d v="2024-02-06T00:00:00"/>
        <d v="2021-11-16T00:00:00"/>
        <d v="2023-05-17T00:00:00"/>
        <d v="2021-04-19T00:00:00"/>
        <d v="2021-06-30T00:00:00"/>
        <d v="2022-03-22T00:00:00"/>
        <d v="2024-05-28T00:00:00"/>
        <d v="2024-01-15T00:00:00"/>
        <d v="2024-11-06T00:00:00"/>
        <d v="2023-09-14T00:00:00"/>
        <d v="2023-08-26T00:00:00"/>
        <d v="2021-11-01T00:00:00"/>
        <d v="2022-02-27T00:00:00"/>
        <d v="2023-04-18T00:00:00"/>
        <d v="2024-05-13T00:00:00"/>
        <d v="2023-10-14T00:00:00"/>
        <d v="2021-11-21T00:00:00"/>
        <d v="2024-05-11T00:00:00"/>
        <d v="2021-10-18T00:00:00"/>
        <d v="2024-11-16T00:00:00"/>
        <d v="2023-08-11T00:00:00"/>
        <d v="2022-11-14T00:00:00"/>
        <d v="2022-11-26T00:00:00"/>
        <d v="2022-08-28T00:00:00"/>
        <d v="2023-11-21T00:00:00"/>
        <d v="2023-06-22T00:00:00"/>
        <d v="2024-08-07T00:00:00"/>
        <d v="2022-10-15T00:00:00"/>
        <d v="2024-02-08T00:00:00"/>
        <d v="2023-06-19T00:00:00"/>
        <d v="2022-11-19T00:00:00"/>
        <d v="2021-10-13T00:00:00"/>
        <d v="2024-11-28T00:00:00"/>
        <d v="2022-04-16T00:00:00"/>
        <d v="2022-07-02T00:00:00"/>
        <d v="2021-06-05T00:00:00"/>
        <d v="2023-05-28T00:00:00"/>
        <d v="2023-09-26T00:00:00"/>
        <d v="2023-12-21T00:00:00"/>
        <d v="2023-05-16T00:00:00"/>
        <d v="2024-11-30T00:00:00"/>
        <d v="2022-08-26T00:00:00"/>
        <d v="2021-08-22T00:00:00"/>
        <d v="2021-04-10T00:00:00"/>
        <d v="2023-10-30T00:00:00"/>
        <d v="2022-01-25T00:00:00"/>
        <d v="2024-11-23T00:00:00"/>
        <d v="2021-10-11T00:00:00"/>
        <d v="2021-01-24T00:00:00"/>
        <d v="2021-09-06T00:00:00"/>
        <d v="2023-02-13T00:00:00"/>
        <d v="2024-11-19T00:00:00"/>
        <d v="2023-02-02T00:00:00"/>
        <d v="2024-10-15T00:00:00"/>
        <d v="2021-01-26T00:00:00"/>
        <d v="2023-02-11T00:00:00"/>
        <d v="2024-11-29T00:00:00"/>
        <d v="2021-06-07T00:00:00"/>
        <d v="2023-01-01T00:00:00"/>
        <d v="2024-07-23T00:00:00"/>
        <d v="2024-02-04T00:00:00"/>
        <d v="2023-05-12T00:00:00"/>
        <d v="2024-07-27T00:00:00"/>
        <d v="2023-01-28T00:00:00"/>
        <d v="2021-12-14T00:00:00"/>
        <d v="2022-03-19T00:00:00"/>
        <d v="2023-05-29T00:00:00"/>
        <d v="2024-11-07T00:00:00"/>
        <d v="2021-07-20T00:00:00"/>
        <d v="2024-10-12T00:00:00"/>
        <d v="2023-03-27T00:00:00"/>
        <d v="2023-09-16T00:00:00"/>
        <d v="2022-10-17T00:00:00"/>
        <d v="2024-03-18T00:00:00"/>
        <d v="2024-05-23T00:00:00"/>
        <d v="2024-08-11T00:00:00"/>
        <d v="2024-08-12T00:00:00"/>
        <d v="2024-06-27T00:00:00"/>
        <d v="2021-10-19T00:00:00"/>
        <d v="2021-10-05T00:00:00"/>
        <d v="2023-02-08T00:00:00"/>
        <d v="2024-02-09T00:00:00"/>
        <d v="2023-04-24T00:00:00"/>
        <d v="2022-02-09T00:00:00"/>
        <d v="2022-09-20T00:00:00"/>
        <d v="2023-10-27T00:00:00"/>
        <d v="2022-12-20T00:00:00"/>
        <d v="2024-09-24T00:00:00"/>
        <d v="2024-06-20T00:00:00"/>
        <d v="2024-08-29T00:00:00"/>
        <d v="2021-12-29T00:00:00"/>
        <d v="2022-06-12T00:00:00"/>
        <d v="2023-06-04T00:00:00"/>
        <d v="2021-11-29T00:00:00"/>
        <d v="2024-04-25T00:00:00"/>
        <d v="2023-01-25T00:00:00"/>
        <d v="2023-05-07T00:00:00"/>
        <d v="2021-03-11T00:00:00"/>
        <d v="2022-09-10T00:00:00"/>
        <d v="2024-08-23T00:00:00"/>
        <d v="2021-09-20T00:00:00"/>
        <d v="2022-09-26T00:00:00"/>
        <d v="2023-12-17T00:00:00"/>
        <d v="2022-09-28T00:00:00"/>
        <d v="2024-03-24T00:00:00"/>
        <d v="2021-02-18T00:00:00"/>
        <d v="2024-08-27T00:00:00"/>
        <d v="2024-11-03T00:00:00"/>
        <d v="2022-11-21T00:00:00"/>
        <d v="2024-12-18T00:00:00"/>
        <d v="2022-05-06T00:00:00"/>
        <d v="2023-06-26T00:00:00"/>
        <d v="2022-01-26T00:00:00"/>
        <m/>
      </sharedItems>
      <fieldGroup par="27"/>
    </cacheField>
    <cacheField name="Ship Date" numFmtId="0">
      <sharedItems containsNonDate="0" containsDate="1" containsString="0" containsBlank="1" minDate="2021-01-02T00:00:00" maxDate="2025-05-02T00:00:00"/>
    </cacheField>
    <cacheField name="Months (Order Date)" numFmtId="0" databaseField="0">
      <fieldGroup base="23">
        <rangePr groupBy="months" startDate="2021-01-06T00:00:00" endDate="2025-01-01T00:00:00"/>
        <groupItems count="14">
          <s v="&lt;06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5"/>
        </groupItems>
      </fieldGroup>
    </cacheField>
    <cacheField name="Quarters (Order Date)" numFmtId="0" databaseField="0">
      <fieldGroup base="23">
        <rangePr groupBy="quarters" startDate="2021-01-06T00:00:00" endDate="2025-01-01T00:00:00"/>
        <groupItems count="6">
          <s v="&lt;06-01-2021"/>
          <s v="Qtr1"/>
          <s v="Qtr2"/>
          <s v="Qtr3"/>
          <s v="Qtr4"/>
          <s v="&gt;01-01-2025"/>
        </groupItems>
      </fieldGroup>
    </cacheField>
    <cacheField name="Years (Order Date)" numFmtId="0" databaseField="0">
      <fieldGroup base="23">
        <rangePr groupBy="years" startDate="2021-01-06T00:00:00" endDate="2025-01-01T00:00:00"/>
        <groupItems count="7">
          <s v="&lt;06-01-2021"/>
          <s v="2021"/>
          <s v="2022"/>
          <s v="2023"/>
          <s v="2024"/>
          <s v="2025"/>
          <s v="&gt;01-01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7">
  <r>
    <x v="0"/>
    <x v="0"/>
    <s v="Standard Class"/>
    <x v="0"/>
    <x v="0"/>
    <s v="Consumer"/>
    <x v="0"/>
    <s v="Gujarat"/>
    <s v="India"/>
    <s v="West"/>
    <s v="OFF-BI-10001312"/>
    <x v="0"/>
    <s v="Binders"/>
    <s v="Cardinal 3-Hole Punch, Clear"/>
    <n v="56.52"/>
    <n v="2"/>
    <n v="23.7"/>
    <n v="2.15"/>
    <s v="Medium"/>
    <n v="386"/>
    <x v="0"/>
    <x v="0"/>
    <s v="Male"/>
    <x v="0"/>
    <d v="2024-05-12T00:00:00"/>
  </r>
  <r>
    <x v="1"/>
    <x v="1"/>
    <s v="Standard Class"/>
    <x v="1"/>
    <x v="1"/>
    <s v="Consumer"/>
    <x v="1"/>
    <s v="Chhattisgarh"/>
    <s v="India"/>
    <s v="East"/>
    <s v="OFF-BI-10002386"/>
    <x v="0"/>
    <s v="Binders"/>
    <s v="Acco Index Tab, Clear"/>
    <n v="17.16"/>
    <n v="2"/>
    <n v="2.04"/>
    <n v="1.5"/>
    <s v="Medium"/>
    <n v="401"/>
    <x v="0"/>
    <x v="1"/>
    <s v="Female"/>
    <x v="1"/>
    <d v="2023-12-31T00:00:00"/>
  </r>
  <r>
    <x v="2"/>
    <x v="2"/>
    <s v="Standard Class"/>
    <x v="2"/>
    <x v="2"/>
    <s v="Consumer"/>
    <x v="2"/>
    <s v="Karnataka"/>
    <s v="India"/>
    <s v="South"/>
    <s v="OFF-BI-10004436"/>
    <x v="0"/>
    <s v="Binders"/>
    <s v="Acco Hole Reinforcements, Recycled"/>
    <n v="14.04"/>
    <n v="2"/>
    <n v="0.24"/>
    <n v="0.79"/>
    <s v="Medium"/>
    <n v="293"/>
    <x v="0"/>
    <x v="2"/>
    <s v="Female"/>
    <x v="2"/>
    <d v="2024-07-12T00:00:00"/>
  </r>
  <r>
    <x v="3"/>
    <x v="3"/>
    <s v="Standard Class"/>
    <x v="3"/>
    <x v="3"/>
    <s v="Consumer"/>
    <x v="3"/>
    <s v="Karnataka"/>
    <s v="India"/>
    <s v="South"/>
    <s v="OFF-BI-10002885"/>
    <x v="0"/>
    <s v="Binders"/>
    <s v="Avery Hole Reinforcements, Recycled"/>
    <n v="9.5399999999999991"/>
    <n v="2"/>
    <n v="4.4400000000000004"/>
    <n v="0.14000000000000001"/>
    <s v="Medium"/>
    <n v="609"/>
    <x v="0"/>
    <x v="3"/>
    <s v="Female"/>
    <x v="3"/>
    <d v="2024-10-28T00:00:00"/>
  </r>
  <r>
    <x v="4"/>
    <x v="4"/>
    <s v="Standard Class"/>
    <x v="4"/>
    <x v="4"/>
    <s v="Consumer"/>
    <x v="4"/>
    <s v="Kerala"/>
    <s v="India"/>
    <s v="South"/>
    <s v="OFF-ST-10001290"/>
    <x v="0"/>
    <s v="Storage"/>
    <s v="Rogers Shelving, Single Width"/>
    <n v="124.32"/>
    <n v="2"/>
    <n v="54.66"/>
    <n v="11.12"/>
    <s v="Medium"/>
    <n v="750"/>
    <x v="0"/>
    <x v="1"/>
    <s v="Male"/>
    <x v="4"/>
    <d v="2021-01-10T00:00:00"/>
  </r>
  <r>
    <x v="5"/>
    <x v="5"/>
    <s v="Standard Class"/>
    <x v="5"/>
    <x v="5"/>
    <s v="Consumer"/>
    <x v="5"/>
    <s v="Madhya Pradesh"/>
    <s v="India"/>
    <s v="West"/>
    <s v="OFF-ST-10000327"/>
    <x v="0"/>
    <s v="Storage"/>
    <s v="Smead Folders, Wire Frame"/>
    <n v="33.119999999999997"/>
    <n v="2"/>
    <n v="4.62"/>
    <n v="0.91"/>
    <s v="Medium"/>
    <n v="647"/>
    <x v="0"/>
    <x v="2"/>
    <s v="Female"/>
    <x v="5"/>
    <d v="2022-06-22T00:00:00"/>
  </r>
  <r>
    <x v="6"/>
    <x v="6"/>
    <s v="Standard Class"/>
    <x v="6"/>
    <x v="6"/>
    <s v="Consumer"/>
    <x v="6"/>
    <s v="Maharashtra"/>
    <s v="India"/>
    <s v="West"/>
    <s v="OFF-EN-10003632"/>
    <x v="0"/>
    <s v="Envelopes"/>
    <s v="Jiffy Mailers, Recycled"/>
    <n v="71.94"/>
    <n v="2"/>
    <n v="10.74"/>
    <n v="8.4600000000000009"/>
    <s v="Medium"/>
    <n v="167"/>
    <x v="0"/>
    <x v="3"/>
    <s v="Female"/>
    <x v="6"/>
    <d v="2023-05-20T00:00:00"/>
  </r>
  <r>
    <x v="7"/>
    <x v="7"/>
    <s v="Standard Class"/>
    <x v="7"/>
    <x v="7"/>
    <s v="Consumer"/>
    <x v="7"/>
    <s v="Puducherry"/>
    <s v="India"/>
    <s v="South"/>
    <s v="OFF-EN-10002007"/>
    <x v="0"/>
    <s v="Envelopes"/>
    <s v="Kraft Clasp Envelope, with clear poly window"/>
    <n v="25.08"/>
    <n v="2"/>
    <n v="3.96"/>
    <n v="1.88"/>
    <s v="Medium"/>
    <n v="189"/>
    <x v="0"/>
    <x v="0"/>
    <s v="Female"/>
    <x v="7"/>
    <d v="2021-11-09T00:00:00"/>
  </r>
  <r>
    <x v="8"/>
    <x v="8"/>
    <s v="Standard Class"/>
    <x v="8"/>
    <x v="8"/>
    <s v="Consumer"/>
    <x v="8"/>
    <s v="Uttar Pradesh"/>
    <s v="India"/>
    <s v="North"/>
    <s v="OFF-LA-10003273"/>
    <x v="0"/>
    <s v="Labels"/>
    <s v="Harbour Creations Color Coded Labels, Adjustable"/>
    <n v="21.6"/>
    <n v="2"/>
    <n v="1.26"/>
    <n v="1.38"/>
    <s v="Medium"/>
    <n v="774"/>
    <x v="0"/>
    <x v="1"/>
    <s v="Male"/>
    <x v="8"/>
    <d v="2022-01-30T00:00:00"/>
  </r>
  <r>
    <x v="9"/>
    <x v="9"/>
    <s v="Standard Class"/>
    <x v="9"/>
    <x v="9"/>
    <s v="Consumer"/>
    <x v="9"/>
    <s v="Uttar Pradesh"/>
    <s v="India"/>
    <s v="North"/>
    <s v="OFF-LA-10002272"/>
    <x v="0"/>
    <s v="Labels"/>
    <s v="Smead File Folder Labels, Alphabetical"/>
    <n v="17.399999999999999"/>
    <n v="2"/>
    <n v="1.38"/>
    <n v="1.36"/>
    <s v="Medium"/>
    <n v="389"/>
    <x v="0"/>
    <x v="2"/>
    <s v="Female"/>
    <x v="9"/>
    <d v="2022-08-22T00:00:00"/>
  </r>
  <r>
    <x v="10"/>
    <x v="10"/>
    <s v="Standard Class"/>
    <x v="10"/>
    <x v="10"/>
    <s v="Consumer"/>
    <x v="2"/>
    <s v="Karnataka"/>
    <s v="India"/>
    <s v="South"/>
    <s v="OFF-LA-10004745"/>
    <x v="0"/>
    <s v="Labels"/>
    <s v="Harbour Creations Shipping Labels, Adjustable"/>
    <n v="18.72"/>
    <n v="2"/>
    <n v="9.1199999999999992"/>
    <n v="1.26"/>
    <s v="Medium"/>
    <n v="585"/>
    <x v="0"/>
    <x v="3"/>
    <s v="Male"/>
    <x v="10"/>
    <d v="2021-03-23T00:00:00"/>
  </r>
  <r>
    <x v="11"/>
    <x v="11"/>
    <s v="Standard Class"/>
    <x v="11"/>
    <x v="11"/>
    <s v="Consumer"/>
    <x v="10"/>
    <s v="Rajasthan"/>
    <s v="India"/>
    <s v="West"/>
    <s v="OFF-FA-10000577"/>
    <x v="0"/>
    <s v="Fasteners"/>
    <s v="Stockwell Push Pins, 12 Pack"/>
    <n v="26.82"/>
    <n v="2"/>
    <n v="13.38"/>
    <n v="2.4900000000000002"/>
    <s v="Medium"/>
    <n v="146"/>
    <x v="0"/>
    <x v="0"/>
    <s v="Male"/>
    <x v="11"/>
    <d v="2024-11-26T00:00:00"/>
  </r>
  <r>
    <x v="12"/>
    <x v="12"/>
    <s v="Standard Class"/>
    <x v="12"/>
    <x v="12"/>
    <s v="Consumer"/>
    <x v="11"/>
    <s v="Madhya Pradesh"/>
    <s v="India"/>
    <s v="West"/>
    <s v="OFF-SU-10004872"/>
    <x v="0"/>
    <s v="Supplies"/>
    <s v="Elite Letter Opener, Easy Grip"/>
    <n v="57.84"/>
    <n v="2"/>
    <n v="15"/>
    <n v="5.33"/>
    <s v="Medium"/>
    <n v="671"/>
    <x v="0"/>
    <x v="1"/>
    <s v="Male"/>
    <x v="12"/>
    <d v="2021-09-20T00:00:00"/>
  </r>
  <r>
    <x v="13"/>
    <x v="7"/>
    <s v="Standard Class"/>
    <x v="7"/>
    <x v="7"/>
    <s v="Consumer"/>
    <x v="7"/>
    <s v="Puducherry"/>
    <s v="India"/>
    <s v="South"/>
    <s v="OFF-SU-10000970"/>
    <x v="0"/>
    <s v="Supplies"/>
    <s v="Elite Box Cutter, Easy Grip"/>
    <n v="73.02"/>
    <n v="2"/>
    <n v="9.48"/>
    <n v="2.75"/>
    <s v="Medium"/>
    <n v="399"/>
    <x v="0"/>
    <x v="2"/>
    <s v="Male"/>
    <x v="13"/>
    <d v="2023-09-24T00:00:00"/>
  </r>
  <r>
    <x v="14"/>
    <x v="13"/>
    <s v="Standard Class"/>
    <x v="13"/>
    <x v="13"/>
    <s v="Consumer"/>
    <x v="12"/>
    <s v="Tamil Nadu"/>
    <s v="India"/>
    <s v="South"/>
    <s v="OFF-PA-10000776"/>
    <x v="0"/>
    <s v="Paper"/>
    <s v="Xerox Cards &amp; Envelopes, Premium"/>
    <n v="89.94"/>
    <n v="2"/>
    <n v="42.24"/>
    <n v="5.51"/>
    <s v="Medium"/>
    <n v="256"/>
    <x v="0"/>
    <x v="3"/>
    <s v="Male"/>
    <x v="8"/>
    <d v="2022-01-30T00:00:00"/>
  </r>
  <r>
    <x v="15"/>
    <x v="14"/>
    <s v="Standard Class"/>
    <x v="14"/>
    <x v="14"/>
    <s v="Consumer"/>
    <x v="13"/>
    <s v="Rajasthan"/>
    <s v="India"/>
    <s v="West"/>
    <s v="OFF-ST-10003274"/>
    <x v="0"/>
    <s v="Storage"/>
    <s v="Eldon Box, Wire Frame"/>
    <n v="9.33"/>
    <n v="1"/>
    <n v="2.04"/>
    <n v="0.49"/>
    <s v="Medium"/>
    <n v="25"/>
    <x v="0"/>
    <x v="1"/>
    <s v="Female"/>
    <x v="14"/>
    <d v="2023-05-05T00:00:00"/>
  </r>
  <r>
    <x v="16"/>
    <x v="15"/>
    <s v="Standard Class"/>
    <x v="15"/>
    <x v="15"/>
    <s v="Consumer"/>
    <x v="14"/>
    <s v="Maharashtra"/>
    <s v="India"/>
    <s v="West"/>
    <s v="OFF-EN-10001946"/>
    <x v="0"/>
    <s v="Envelopes"/>
    <s v="Kraft Mailers, Security-Tint"/>
    <n v="40.049999999999997"/>
    <n v="1"/>
    <n v="18.809999999999999"/>
    <n v="1.1200000000000001"/>
    <s v="Medium"/>
    <n v="495"/>
    <x v="0"/>
    <x v="3"/>
    <s v="Female"/>
    <x v="15"/>
    <d v="2023-08-15T00:00:00"/>
  </r>
  <r>
    <x v="17"/>
    <x v="16"/>
    <s v="Standard Class"/>
    <x v="16"/>
    <x v="16"/>
    <s v="Consumer"/>
    <x v="15"/>
    <s v="Karnataka"/>
    <s v="India"/>
    <s v="South"/>
    <s v="OFF-EN-10000114"/>
    <x v="0"/>
    <s v="Envelopes"/>
    <s v="Kraft Clasp Envelope, Security-Tint"/>
    <n v="11.4"/>
    <n v="1"/>
    <n v="0.21"/>
    <n v="0.28000000000000003"/>
    <s v="Medium"/>
    <n v="411"/>
    <x v="0"/>
    <x v="0"/>
    <s v="Female"/>
    <x v="16"/>
    <d v="2021-11-12T00:00:00"/>
  </r>
  <r>
    <x v="18"/>
    <x v="17"/>
    <s v="Standard Class"/>
    <x v="17"/>
    <x v="17"/>
    <s v="Consumer"/>
    <x v="16"/>
    <s v="Gujarat"/>
    <s v="India"/>
    <s v="West"/>
    <s v="OFF-LA-10000624"/>
    <x v="0"/>
    <s v="Labels"/>
    <s v="Hon File Folder Labels, 5000 Label Set"/>
    <n v="9.0299999999999994"/>
    <n v="1"/>
    <n v="3.33"/>
    <n v="0.79"/>
    <s v="Medium"/>
    <n v="30"/>
    <x v="0"/>
    <x v="1"/>
    <s v="Male"/>
    <x v="17"/>
    <d v="2021-03-08T00:00:00"/>
  </r>
  <r>
    <x v="19"/>
    <x v="8"/>
    <s v="Standard Class"/>
    <x v="8"/>
    <x v="8"/>
    <s v="Consumer"/>
    <x v="8"/>
    <s v="Uttar Pradesh"/>
    <s v="India"/>
    <s v="North"/>
    <s v="OFF-FA-10002015"/>
    <x v="0"/>
    <s v="Fasteners"/>
    <s v="Stockwell Push Pins, 12 Pack"/>
    <n v="13.8"/>
    <n v="1"/>
    <n v="1.77"/>
    <n v="0.85"/>
    <s v="Medium"/>
    <n v="332"/>
    <x v="0"/>
    <x v="2"/>
    <s v="Female"/>
    <x v="18"/>
    <d v="2024-10-10T00:00:00"/>
  </r>
  <r>
    <x v="20"/>
    <x v="18"/>
    <s v="Standard Class"/>
    <x v="18"/>
    <x v="18"/>
    <s v="Consumer"/>
    <x v="17"/>
    <s v="Uttar Pradesh"/>
    <s v="India"/>
    <s v="North"/>
    <s v="OFF-BI-10001967"/>
    <x v="0"/>
    <s v="Binders"/>
    <s v="Acco Binder, Recycled"/>
    <n v="46.53"/>
    <n v="3"/>
    <n v="1.8"/>
    <n v="3.9"/>
    <s v="Medium"/>
    <n v="597"/>
    <x v="0"/>
    <x v="1"/>
    <s v="Female"/>
    <x v="19"/>
    <d v="2023-11-02T00:00:00"/>
  </r>
  <r>
    <x v="21"/>
    <x v="19"/>
    <s v="Standard Class"/>
    <x v="19"/>
    <x v="19"/>
    <s v="Consumer"/>
    <x v="18"/>
    <s v="Tamil Nadu"/>
    <s v="India"/>
    <s v="South"/>
    <s v="OFF-BI-10004700"/>
    <x v="0"/>
    <s v="Binders"/>
    <s v="Cardinal Binder, Durable"/>
    <n v="45.99"/>
    <n v="3"/>
    <n v="13.32"/>
    <n v="2.57"/>
    <s v="Medium"/>
    <n v="367"/>
    <x v="0"/>
    <x v="2"/>
    <s v="Female"/>
    <x v="20"/>
    <d v="2024-01-29T00:00:00"/>
  </r>
  <r>
    <x v="22"/>
    <x v="20"/>
    <s v="Standard Class"/>
    <x v="18"/>
    <x v="18"/>
    <s v="Consumer"/>
    <x v="19"/>
    <s v="Rajasthan"/>
    <s v="India"/>
    <s v="West"/>
    <s v="OFF-BI-10004369"/>
    <x v="0"/>
    <s v="Binders"/>
    <s v="Ibico Hole Reinforcements, Recycled"/>
    <n v="22.05"/>
    <n v="3"/>
    <n v="7.92"/>
    <n v="1.19"/>
    <s v="Medium"/>
    <n v="327"/>
    <x v="0"/>
    <x v="0"/>
    <s v="Male"/>
    <x v="9"/>
    <d v="2022-08-22T00:00:00"/>
  </r>
  <r>
    <x v="23"/>
    <x v="21"/>
    <s v="Standard Class"/>
    <x v="7"/>
    <x v="7"/>
    <s v="Consumer"/>
    <x v="20"/>
    <s v="Maharashtra"/>
    <s v="India"/>
    <s v="West"/>
    <s v="OFF-BI-10002684"/>
    <x v="0"/>
    <s v="Binders"/>
    <s v="Avery Hole Reinforcements, Clear"/>
    <n v="11.61"/>
    <n v="3"/>
    <n v="5.49"/>
    <n v="0.86"/>
    <s v="Medium"/>
    <n v="677"/>
    <x v="0"/>
    <x v="1"/>
    <s v="Male"/>
    <x v="21"/>
    <d v="2023-06-16T00:00:00"/>
  </r>
  <r>
    <x v="24"/>
    <x v="22"/>
    <s v="Standard Class"/>
    <x v="20"/>
    <x v="20"/>
    <s v="Consumer"/>
    <x v="18"/>
    <s v="Tamil Nadu"/>
    <s v="India"/>
    <s v="South"/>
    <s v="OFF-BI-10000168"/>
    <x v="0"/>
    <s v="Binders"/>
    <s v="Cardinal Hole Reinforcements, Recycled"/>
    <n v="17.100000000000001"/>
    <n v="3"/>
    <n v="4.2300000000000004"/>
    <n v="0.67"/>
    <s v="Medium"/>
    <n v="294"/>
    <x v="0"/>
    <x v="2"/>
    <s v="Female"/>
    <x v="22"/>
    <d v="2024-08-13T00:00:00"/>
  </r>
  <r>
    <x v="25"/>
    <x v="23"/>
    <s v="Standard Class"/>
    <x v="21"/>
    <x v="21"/>
    <s v="Consumer"/>
    <x v="21"/>
    <s v="Maharashtra"/>
    <s v="India"/>
    <s v="West"/>
    <s v="OFF-EN-10002119"/>
    <x v="0"/>
    <s v="Envelopes"/>
    <s v="Ames Manila Envelope, Security-Tint"/>
    <n v="81.27"/>
    <n v="3"/>
    <n v="36.54"/>
    <n v="4.1900000000000004"/>
    <s v="Medium"/>
    <n v="18"/>
    <x v="0"/>
    <x v="3"/>
    <s v="Female"/>
    <x v="23"/>
    <d v="2022-03-01T00:00:00"/>
  </r>
  <r>
    <x v="26"/>
    <x v="24"/>
    <s v="Standard Class"/>
    <x v="22"/>
    <x v="22"/>
    <s v="Consumer"/>
    <x v="22"/>
    <s v="Maharashtra"/>
    <s v="India"/>
    <s v="West"/>
    <s v="OFF-LA-10004738"/>
    <x v="0"/>
    <s v="Labels"/>
    <s v="Harbour Creations Legal Exhibit Labels, Alphabetical"/>
    <n v="32.31"/>
    <n v="3"/>
    <n v="12.6"/>
    <n v="3.33"/>
    <s v="Medium"/>
    <n v="744"/>
    <x v="0"/>
    <x v="0"/>
    <s v="Female"/>
    <x v="24"/>
    <d v="2024-12-29T00:00:00"/>
  </r>
  <r>
    <x v="27"/>
    <x v="11"/>
    <s v="Standard Class"/>
    <x v="11"/>
    <x v="11"/>
    <s v="Consumer"/>
    <x v="10"/>
    <s v="Rajasthan"/>
    <s v="India"/>
    <s v="West"/>
    <s v="OFF-FA-10004813"/>
    <x v="0"/>
    <s v="Fasteners"/>
    <s v="Stockwell Rubber Bands, Bulk Pack"/>
    <n v="49.59"/>
    <n v="3"/>
    <n v="12.33"/>
    <n v="3"/>
    <s v="Medium"/>
    <n v="484"/>
    <x v="0"/>
    <x v="1"/>
    <s v="Male"/>
    <x v="25"/>
    <d v="2024-06-18T00:00:00"/>
  </r>
  <r>
    <x v="28"/>
    <x v="25"/>
    <s v="Standard Class"/>
    <x v="23"/>
    <x v="23"/>
    <s v="Consumer"/>
    <x v="8"/>
    <s v="Uttar Pradesh"/>
    <s v="India"/>
    <s v="North"/>
    <s v="OFF-SU-10000789"/>
    <x v="0"/>
    <s v="Supplies"/>
    <s v="Kleencut Box Cutter, Serrated"/>
    <n v="94.05"/>
    <n v="3"/>
    <n v="33.840000000000003"/>
    <n v="8.3699999999999992"/>
    <s v="Medium"/>
    <n v="247"/>
    <x v="0"/>
    <x v="3"/>
    <s v="Female"/>
    <x v="26"/>
    <d v="2021-06-04T00:00:00"/>
  </r>
  <r>
    <x v="29"/>
    <x v="26"/>
    <s v="Standard Class"/>
    <x v="24"/>
    <x v="24"/>
    <s v="Consumer"/>
    <x v="23"/>
    <s v="Rajasthan"/>
    <s v="India"/>
    <s v="West"/>
    <s v="OFF-PA-10003654"/>
    <x v="0"/>
    <s v="Paper"/>
    <s v="SanDisk Memo Slips, Recycled"/>
    <n v="50.67"/>
    <n v="3"/>
    <n v="10.62"/>
    <n v="3.35"/>
    <s v="Medium"/>
    <n v="555"/>
    <x v="0"/>
    <x v="1"/>
    <s v="Male"/>
    <x v="27"/>
    <d v="2022-12-16T00:00:00"/>
  </r>
  <r>
    <x v="30"/>
    <x v="27"/>
    <s v="Standard Class"/>
    <x v="25"/>
    <x v="25"/>
    <s v="Consumer"/>
    <x v="24"/>
    <s v="Haryana"/>
    <s v="India"/>
    <s v="North"/>
    <s v="OFF-AR-10003774"/>
    <x v="0"/>
    <s v="Art"/>
    <s v="Stanley Sketch Pad, Fluorescent"/>
    <n v="182.76"/>
    <n v="4"/>
    <n v="74.88"/>
    <n v="7.39"/>
    <s v="Medium"/>
    <n v="236"/>
    <x v="0"/>
    <x v="2"/>
    <s v="Male"/>
    <x v="28"/>
    <d v="2023-06-07T00:00:00"/>
  </r>
  <r>
    <x v="31"/>
    <x v="28"/>
    <s v="Standard Class"/>
    <x v="26"/>
    <x v="26"/>
    <s v="Consumer"/>
    <x v="25"/>
    <s v="Punjab"/>
    <s v="India"/>
    <s v="North"/>
    <s v="OFF-ST-10004382"/>
    <x v="0"/>
    <s v="Storage"/>
    <s v="Tenex Folders, Industrial"/>
    <n v="94.8"/>
    <n v="4"/>
    <n v="19.8"/>
    <n v="5.41"/>
    <s v="Medium"/>
    <n v="421"/>
    <x v="0"/>
    <x v="3"/>
    <s v="Female"/>
    <x v="29"/>
    <d v="2024-01-26T00:00:00"/>
  </r>
  <r>
    <x v="32"/>
    <x v="29"/>
    <s v="Standard Class"/>
    <x v="27"/>
    <x v="27"/>
    <s v="Consumer"/>
    <x v="26"/>
    <s v="Chhattisgarh"/>
    <s v="India"/>
    <s v="East"/>
    <s v="OFF-BI-10004651"/>
    <x v="0"/>
    <s v="Binders"/>
    <s v="Cardinal Binding Machine, Clear"/>
    <n v="196.92"/>
    <n v="4"/>
    <n v="90.48"/>
    <n v="13.96"/>
    <s v="Medium"/>
    <n v="394"/>
    <x v="0"/>
    <x v="0"/>
    <s v="Male"/>
    <x v="30"/>
    <d v="2024-01-23T00:00:00"/>
  </r>
  <r>
    <x v="33"/>
    <x v="3"/>
    <s v="Standard Class"/>
    <x v="3"/>
    <x v="3"/>
    <s v="Consumer"/>
    <x v="3"/>
    <s v="Karnataka"/>
    <s v="India"/>
    <s v="South"/>
    <s v="OFF-BI-10003025"/>
    <x v="0"/>
    <s v="Binders"/>
    <s v="Cardinal Binding Machine, Durable"/>
    <n v="205.08"/>
    <n v="4"/>
    <n v="36.840000000000003"/>
    <n v="13.11"/>
    <s v="Medium"/>
    <n v="586"/>
    <x v="0"/>
    <x v="1"/>
    <s v="Male"/>
    <x v="12"/>
    <d v="2021-09-20T00:00:00"/>
  </r>
  <r>
    <x v="34"/>
    <x v="30"/>
    <s v="Standard Class"/>
    <x v="28"/>
    <x v="28"/>
    <s v="Consumer"/>
    <x v="10"/>
    <s v="Uttarakhand"/>
    <s v="India"/>
    <s v="North"/>
    <s v="OFF-BI-10000089"/>
    <x v="0"/>
    <s v="Binders"/>
    <s v="Wilson Jones 3-Hole Punch, Recycled"/>
    <n v="141.75"/>
    <n v="5"/>
    <n v="69.45"/>
    <n v="7.79"/>
    <s v="Medium"/>
    <n v="362"/>
    <x v="0"/>
    <x v="2"/>
    <s v="Male"/>
    <x v="31"/>
    <d v="2022-03-12T00:00:00"/>
  </r>
  <r>
    <x v="35"/>
    <x v="31"/>
    <s v="Standard Class"/>
    <x v="29"/>
    <x v="29"/>
    <s v="Consumer"/>
    <x v="27"/>
    <s v="Assam"/>
    <s v="India"/>
    <s v="East"/>
    <s v="OFF-BI-10002594"/>
    <x v="0"/>
    <s v="Binders"/>
    <s v="Cardinal Binder Covers, Recycled"/>
    <n v="61.8"/>
    <n v="5"/>
    <n v="26.55"/>
    <n v="4.21"/>
    <s v="Medium"/>
    <n v="671"/>
    <x v="0"/>
    <x v="3"/>
    <s v="Female"/>
    <x v="32"/>
    <d v="2024-09-29T00:00:00"/>
  </r>
  <r>
    <x v="36"/>
    <x v="13"/>
    <s v="Standard Class"/>
    <x v="13"/>
    <x v="13"/>
    <s v="Consumer"/>
    <x v="12"/>
    <s v="Tamil Nadu"/>
    <s v="India"/>
    <s v="South"/>
    <s v="OFF-BI-10001808"/>
    <x v="0"/>
    <s v="Binders"/>
    <s v="Ibico Index Tab, Clear"/>
    <n v="44.55"/>
    <n v="5"/>
    <n v="1.2"/>
    <n v="2.09"/>
    <s v="Medium"/>
    <n v="494"/>
    <x v="0"/>
    <x v="0"/>
    <s v="Male"/>
    <x v="33"/>
    <d v="2023-05-06T00:00:00"/>
  </r>
  <r>
    <x v="37"/>
    <x v="13"/>
    <s v="Standard Class"/>
    <x v="13"/>
    <x v="13"/>
    <s v="Consumer"/>
    <x v="12"/>
    <s v="Tamil Nadu"/>
    <s v="India"/>
    <s v="South"/>
    <s v="OFF-EN-10002464"/>
    <x v="0"/>
    <s v="Envelopes"/>
    <s v="Cameo Peel and Seal, Security-Tint"/>
    <n v="117"/>
    <n v="5"/>
    <n v="22.2"/>
    <n v="8.7899999999999991"/>
    <s v="Medium"/>
    <n v="743"/>
    <x v="0"/>
    <x v="2"/>
    <s v="Male"/>
    <x v="34"/>
    <d v="2021-06-25T00:00:00"/>
  </r>
  <r>
    <x v="38"/>
    <x v="32"/>
    <s v="Standard Class"/>
    <x v="30"/>
    <x v="30"/>
    <s v="Consumer"/>
    <x v="9"/>
    <s v="Uttar Pradesh"/>
    <s v="India"/>
    <s v="North"/>
    <s v="OFF-EN-10000224"/>
    <x v="0"/>
    <s v="Envelopes"/>
    <s v="Cameo Clasp Envelope, Recycled"/>
    <n v="41.55"/>
    <n v="5"/>
    <n v="8.25"/>
    <n v="2.6"/>
    <s v="Medium"/>
    <n v="142"/>
    <x v="0"/>
    <x v="3"/>
    <s v="Male"/>
    <x v="35"/>
    <d v="2023-11-02T00:00:00"/>
  </r>
  <r>
    <x v="39"/>
    <x v="33"/>
    <s v="Standard Class"/>
    <x v="31"/>
    <x v="31"/>
    <s v="Consumer"/>
    <x v="28"/>
    <s v="Madhya Pradesh"/>
    <s v="India"/>
    <s v="West"/>
    <s v="OFF-LA-10002674"/>
    <x v="0"/>
    <s v="Labels"/>
    <s v="Harbour Creations Color Coded Labels, 5000 Label Set"/>
    <n v="66.45"/>
    <n v="5"/>
    <n v="3.9"/>
    <n v="4.88"/>
    <s v="Medium"/>
    <n v="452"/>
    <x v="0"/>
    <x v="0"/>
    <s v="Female"/>
    <x v="36"/>
    <d v="2023-03-27T00:00:00"/>
  </r>
  <r>
    <x v="40"/>
    <x v="34"/>
    <s v="Standard Class"/>
    <x v="32"/>
    <x v="32"/>
    <s v="Consumer"/>
    <x v="29"/>
    <s v="Karnataka"/>
    <s v="India"/>
    <s v="South"/>
    <s v="OFF-LA-10001672"/>
    <x v="0"/>
    <s v="Labels"/>
    <s v="Avery Legal Exhibit Labels, Alphabetical"/>
    <n v="55.8"/>
    <n v="5"/>
    <n v="6.6"/>
    <n v="3.48"/>
    <s v="Medium"/>
    <n v="137"/>
    <x v="0"/>
    <x v="1"/>
    <s v="Male"/>
    <x v="37"/>
    <d v="2024-12-08T00:00:00"/>
  </r>
  <r>
    <x v="41"/>
    <x v="13"/>
    <s v="Standard Class"/>
    <x v="13"/>
    <x v="13"/>
    <s v="Consumer"/>
    <x v="12"/>
    <s v="Tamil Nadu"/>
    <s v="India"/>
    <s v="South"/>
    <s v="OFF-FA-10000697"/>
    <x v="0"/>
    <s v="Fasteners"/>
    <s v="Advantus Rubber Bands, 12 Pack"/>
    <n v="80.099999999999994"/>
    <n v="5"/>
    <n v="11.1"/>
    <n v="5.89"/>
    <s v="Medium"/>
    <n v="555"/>
    <x v="0"/>
    <x v="2"/>
    <s v="Male"/>
    <x v="3"/>
    <d v="2024-10-28T00:00:00"/>
  </r>
  <r>
    <x v="42"/>
    <x v="8"/>
    <s v="Standard Class"/>
    <x v="8"/>
    <x v="8"/>
    <s v="Consumer"/>
    <x v="8"/>
    <s v="Uttar Pradesh"/>
    <s v="India"/>
    <s v="North"/>
    <s v="OFF-FA-10003530"/>
    <x v="0"/>
    <s v="Fasteners"/>
    <s v="OIC Clamps, Bulk Pack"/>
    <n v="98.85"/>
    <n v="5"/>
    <n v="24.6"/>
    <n v="3.72"/>
    <s v="Medium"/>
    <n v="474"/>
    <x v="0"/>
    <x v="3"/>
    <s v="Male"/>
    <x v="38"/>
    <d v="2023-12-14T00:00:00"/>
  </r>
  <r>
    <x v="43"/>
    <x v="35"/>
    <s v="Standard Class"/>
    <x v="31"/>
    <x v="31"/>
    <s v="Consumer"/>
    <x v="30"/>
    <s v="Delhi"/>
    <s v="India"/>
    <s v="North"/>
    <s v="OFF-PA-10004930"/>
    <x v="0"/>
    <s v="Paper"/>
    <s v="Xerox Note Cards, Recycled"/>
    <n v="131.4"/>
    <n v="5"/>
    <n v="55.05"/>
    <n v="3.58"/>
    <s v="Medium"/>
    <n v="705"/>
    <x v="0"/>
    <x v="0"/>
    <s v="Male"/>
    <x v="39"/>
    <d v="2024-08-19T00:00:00"/>
  </r>
  <r>
    <x v="44"/>
    <x v="36"/>
    <s v="Standard Class"/>
    <x v="8"/>
    <x v="8"/>
    <s v="Consumer"/>
    <x v="21"/>
    <s v="West Bengal"/>
    <s v="India"/>
    <s v="East"/>
    <s v="OFF-EN-10001491"/>
    <x v="0"/>
    <s v="Envelopes"/>
    <s v="Jiffy Interoffice Envelope, Set of 50"/>
    <n v="278.64"/>
    <n v="6"/>
    <n v="55.62"/>
    <n v="20.91"/>
    <s v="Medium"/>
    <n v="291"/>
    <x v="0"/>
    <x v="1"/>
    <s v="Female"/>
    <x v="14"/>
    <d v="2023-05-05T00:00:00"/>
  </r>
  <r>
    <x v="45"/>
    <x v="37"/>
    <s v="Standard Class"/>
    <x v="33"/>
    <x v="33"/>
    <s v="Consumer"/>
    <x v="10"/>
    <s v="Chhattisgarh"/>
    <s v="India"/>
    <s v="East"/>
    <s v="OFF-PA-10001944"/>
    <x v="0"/>
    <s v="Paper"/>
    <s v="SanDisk Computer Printout Paper, Premium"/>
    <n v="178.74"/>
    <n v="6"/>
    <n v="14.22"/>
    <n v="11.09"/>
    <s v="Medium"/>
    <n v="752"/>
    <x v="0"/>
    <x v="3"/>
    <s v="Male"/>
    <x v="4"/>
    <d v="2021-03-10T00:00:00"/>
  </r>
  <r>
    <x v="46"/>
    <x v="10"/>
    <s v="Standard Class"/>
    <x v="10"/>
    <x v="10"/>
    <s v="Consumer"/>
    <x v="2"/>
    <s v="Karnataka"/>
    <s v="India"/>
    <s v="South"/>
    <s v="OFF-BI-10003265"/>
    <x v="0"/>
    <s v="Binders"/>
    <s v="Wilson Jones Binder, Clear"/>
    <n v="87.36"/>
    <n v="7"/>
    <n v="7.77"/>
    <n v="7.72"/>
    <s v="Medium"/>
    <n v="364"/>
    <x v="0"/>
    <x v="0"/>
    <s v="Female"/>
    <x v="14"/>
    <d v="2023-05-05T00:00:00"/>
  </r>
  <r>
    <x v="47"/>
    <x v="38"/>
    <s v="Standard Class"/>
    <x v="30"/>
    <x v="30"/>
    <s v="Consumer"/>
    <x v="18"/>
    <s v="Tamil Nadu"/>
    <s v="India"/>
    <s v="South"/>
    <s v="OFF-BI-10002432"/>
    <x v="0"/>
    <s v="Binders"/>
    <s v="Ibico Binder, Recycled"/>
    <n v="110.88"/>
    <n v="7"/>
    <n v="43.05"/>
    <n v="5.7"/>
    <s v="Medium"/>
    <n v="353"/>
    <x v="0"/>
    <x v="1"/>
    <s v="Male"/>
    <x v="40"/>
    <d v="2024-03-24T00:00:00"/>
  </r>
  <r>
    <x v="48"/>
    <x v="36"/>
    <s v="Standard Class"/>
    <x v="8"/>
    <x v="8"/>
    <s v="Consumer"/>
    <x v="21"/>
    <s v="West Bengal"/>
    <s v="India"/>
    <s v="East"/>
    <s v="OFF-PA-10003805"/>
    <x v="0"/>
    <s v="Paper"/>
    <s v="Eaton Note Cards, Multicolor"/>
    <n v="215.04"/>
    <n v="7"/>
    <n v="53.76"/>
    <n v="20.39"/>
    <s v="Medium"/>
    <n v="525"/>
    <x v="0"/>
    <x v="2"/>
    <s v="Female"/>
    <x v="41"/>
    <d v="2021-07-11T00:00:00"/>
  </r>
  <r>
    <x v="49"/>
    <x v="4"/>
    <s v="Standard Class"/>
    <x v="4"/>
    <x v="4"/>
    <s v="Consumer"/>
    <x v="4"/>
    <s v="Kerala"/>
    <s v="India"/>
    <s v="South"/>
    <s v="OFF-AP-10003275"/>
    <x v="0"/>
    <s v="Appliances"/>
    <s v="KitchenAid Microwave, Silver"/>
    <n v="2799.63"/>
    <n v="9"/>
    <n v="391.77"/>
    <n v="265.45999999999998"/>
    <s v="Medium"/>
    <n v="550"/>
    <x v="0"/>
    <x v="0"/>
    <s v="Male"/>
    <x v="42"/>
    <d v="2024-11-22T00:00:00"/>
  </r>
  <r>
    <x v="50"/>
    <x v="39"/>
    <s v="Standard Class"/>
    <x v="34"/>
    <x v="34"/>
    <s v="Consumer"/>
    <x v="31"/>
    <s v="Maharashtra"/>
    <s v="India"/>
    <s v="West"/>
    <s v="OFF-PA-10001258"/>
    <x v="0"/>
    <s v="Paper"/>
    <s v="Green Bar Cards &amp; Envelopes, Multicolor"/>
    <n v="498"/>
    <n v="10"/>
    <n v="44.7"/>
    <n v="41.18"/>
    <s v="Medium"/>
    <n v="695"/>
    <x v="0"/>
    <x v="1"/>
    <s v="Male"/>
    <x v="14"/>
    <d v="2023-05-05T00:00:00"/>
  </r>
  <r>
    <x v="51"/>
    <x v="40"/>
    <s v="Standard Class"/>
    <x v="35"/>
    <x v="35"/>
    <s v="Corporate"/>
    <x v="1"/>
    <s v="Chhattisgarh"/>
    <s v="India"/>
    <s v="East"/>
    <s v="OFF-LA-10000869"/>
    <x v="0"/>
    <s v="Labels"/>
    <s v="Harbour Creations Removable Labels, Adjustable"/>
    <n v="85.92"/>
    <n v="8"/>
    <n v="30"/>
    <n v="5.38"/>
    <s v="Medium"/>
    <n v="109"/>
    <x v="0"/>
    <x v="2"/>
    <s v="Female"/>
    <x v="9"/>
    <d v="2022-08-22T00:00:00"/>
  </r>
  <r>
    <x v="52"/>
    <x v="41"/>
    <s v="Standard Class"/>
    <x v="36"/>
    <x v="36"/>
    <s v="Corporate"/>
    <x v="30"/>
    <s v="Delhi"/>
    <s v="India"/>
    <s v="North"/>
    <s v="OFF-SU-10000835"/>
    <x v="0"/>
    <s v="Supplies"/>
    <s v="Acme Box Cutter, Steel"/>
    <n v="260.39999999999998"/>
    <n v="7"/>
    <n v="31.08"/>
    <n v="21.26"/>
    <s v="Medium"/>
    <n v="273"/>
    <x v="0"/>
    <x v="3"/>
    <s v="Male"/>
    <x v="43"/>
    <d v="2022-07-10T00:00:00"/>
  </r>
  <r>
    <x v="53"/>
    <x v="42"/>
    <s v="Standard Class"/>
    <x v="37"/>
    <x v="37"/>
    <s v="Corporate"/>
    <x v="19"/>
    <s v="Rajasthan"/>
    <s v="India"/>
    <s v="West"/>
    <s v="OFF-AP-10001670"/>
    <x v="0"/>
    <s v="Appliances"/>
    <s v="Hoover Coffee Grinder, White"/>
    <n v="401.58"/>
    <n v="6"/>
    <n v="16.02"/>
    <n v="35.28"/>
    <s v="Medium"/>
    <n v="774"/>
    <x v="0"/>
    <x v="0"/>
    <s v="Male"/>
    <x v="44"/>
    <d v="2023-06-19T00:00:00"/>
  </r>
  <r>
    <x v="54"/>
    <x v="43"/>
    <s v="Standard Class"/>
    <x v="38"/>
    <x v="38"/>
    <s v="Corporate"/>
    <x v="21"/>
    <s v="Maharashtra"/>
    <s v="India"/>
    <s v="West"/>
    <s v="OFF-EN-10002007"/>
    <x v="0"/>
    <s v="Envelopes"/>
    <s v="Kraft Clasp Envelope, with clear poly window"/>
    <n v="75.239999999999995"/>
    <n v="6"/>
    <n v="11.88"/>
    <n v="7.34"/>
    <s v="Medium"/>
    <n v="235"/>
    <x v="0"/>
    <x v="1"/>
    <s v="Female"/>
    <x v="45"/>
    <d v="2022-05-14T00:00:00"/>
  </r>
  <r>
    <x v="55"/>
    <x v="44"/>
    <s v="Standard Class"/>
    <x v="39"/>
    <x v="39"/>
    <s v="Corporate"/>
    <x v="10"/>
    <s v="Uttarakhand"/>
    <s v="India"/>
    <s v="North"/>
    <s v="OFF-AR-10001226"/>
    <x v="0"/>
    <s v="Art"/>
    <s v="Boston Pencil Sharpener, Fluorescent"/>
    <n v="173.7"/>
    <n v="6"/>
    <n v="3.42"/>
    <n v="11.37"/>
    <s v="Medium"/>
    <n v="97"/>
    <x v="0"/>
    <x v="2"/>
    <s v="Female"/>
    <x v="46"/>
    <d v="2022-12-07T00:00:00"/>
  </r>
  <r>
    <x v="56"/>
    <x v="45"/>
    <s v="Standard Class"/>
    <x v="35"/>
    <x v="35"/>
    <s v="Corporate"/>
    <x v="32"/>
    <s v="Karnataka"/>
    <s v="India"/>
    <s v="South"/>
    <s v="OFF-FA-10003838"/>
    <x v="0"/>
    <s v="Fasteners"/>
    <s v="Stockwell Rubber Bands, Assorted Sizes"/>
    <n v="67.95"/>
    <n v="5"/>
    <n v="12.15"/>
    <n v="2.62"/>
    <s v="Medium"/>
    <n v="353"/>
    <x v="0"/>
    <x v="3"/>
    <s v="Female"/>
    <x v="11"/>
    <d v="2024-11-26T00:00:00"/>
  </r>
  <r>
    <x v="57"/>
    <x v="46"/>
    <s v="Standard Class"/>
    <x v="40"/>
    <x v="40"/>
    <s v="Corporate"/>
    <x v="33"/>
    <s v="Andhra Pradesh"/>
    <s v="India"/>
    <s v="South"/>
    <s v="OFF-AP-10003598"/>
    <x v="0"/>
    <s v="Appliances"/>
    <s v="Breville Refrigerator, Red"/>
    <n v="2077.3200000000002"/>
    <n v="4"/>
    <n v="581.64"/>
    <n v="269.89"/>
    <s v="Medium"/>
    <n v="604"/>
    <x v="0"/>
    <x v="2"/>
    <s v="Male"/>
    <x v="47"/>
    <d v="2024-09-16T00:00:00"/>
  </r>
  <r>
    <x v="58"/>
    <x v="47"/>
    <s v="Standard Class"/>
    <x v="41"/>
    <x v="41"/>
    <s v="Corporate"/>
    <x v="29"/>
    <s v="Karnataka"/>
    <s v="India"/>
    <s v="South"/>
    <s v="OFF-ST-10003203"/>
    <x v="0"/>
    <s v="Storage"/>
    <s v="Eldon Lockers, Wire Frame"/>
    <n v="787.92"/>
    <n v="4"/>
    <n v="338.76"/>
    <n v="40.840000000000003"/>
    <s v="Medium"/>
    <n v="758"/>
    <x v="0"/>
    <x v="0"/>
    <s v="Male"/>
    <x v="44"/>
    <d v="2023-06-19T00:00:00"/>
  </r>
  <r>
    <x v="59"/>
    <x v="45"/>
    <s v="Standard Class"/>
    <x v="35"/>
    <x v="35"/>
    <s v="Corporate"/>
    <x v="32"/>
    <s v="Karnataka"/>
    <s v="India"/>
    <s v="South"/>
    <s v="OFF-ST-10001290"/>
    <x v="0"/>
    <s v="Storage"/>
    <s v="Rogers Shelving, Single Width"/>
    <n v="248.64"/>
    <n v="4"/>
    <n v="109.32"/>
    <n v="15.39"/>
    <s v="Medium"/>
    <n v="431"/>
    <x v="0"/>
    <x v="1"/>
    <s v="Female"/>
    <x v="48"/>
    <d v="2023-05-09T00:00:00"/>
  </r>
  <r>
    <x v="60"/>
    <x v="48"/>
    <s v="Standard Class"/>
    <x v="42"/>
    <x v="42"/>
    <s v="Corporate"/>
    <x v="34"/>
    <s v="Tamil Nadu"/>
    <s v="India"/>
    <s v="South"/>
    <s v="OFF-FA-10002360"/>
    <x v="0"/>
    <s v="Fasteners"/>
    <s v="Advantus Staples, Bulk Pack"/>
    <n v="32.58"/>
    <n v="3"/>
    <n v="11.07"/>
    <n v="1.01"/>
    <s v="Medium"/>
    <n v="643"/>
    <x v="0"/>
    <x v="2"/>
    <s v="Female"/>
    <x v="5"/>
    <d v="2022-06-22T00:00:00"/>
  </r>
  <r>
    <x v="61"/>
    <x v="49"/>
    <s v="Standard Class"/>
    <x v="43"/>
    <x v="43"/>
    <s v="Corporate"/>
    <x v="24"/>
    <s v="Uttar Pradesh"/>
    <s v="India"/>
    <s v="North"/>
    <s v="OFF-FA-10003615"/>
    <x v="0"/>
    <s v="Fasteners"/>
    <s v="Stockwell Staples, Assorted Sizes"/>
    <n v="23.58"/>
    <n v="3"/>
    <n v="5.4"/>
    <n v="0.64"/>
    <s v="Medium"/>
    <n v="13"/>
    <x v="0"/>
    <x v="3"/>
    <s v="Female"/>
    <x v="49"/>
    <d v="2024-04-01T00:00:00"/>
  </r>
  <r>
    <x v="62"/>
    <x v="50"/>
    <s v="Standard Class"/>
    <x v="44"/>
    <x v="44"/>
    <s v="Corporate"/>
    <x v="33"/>
    <s v="Andhra Pradesh"/>
    <s v="India"/>
    <s v="South"/>
    <s v="OFF-PA-10000127"/>
    <x v="0"/>
    <s v="Paper"/>
    <s v="SanDisk Parchment Paper, Multicolor"/>
    <n v="54.36"/>
    <n v="3"/>
    <n v="20.07"/>
    <n v="3.29"/>
    <s v="Medium"/>
    <n v="771"/>
    <x v="0"/>
    <x v="0"/>
    <s v="Male"/>
    <x v="50"/>
    <d v="2022-05-21T00:00:00"/>
  </r>
  <r>
    <x v="63"/>
    <x v="51"/>
    <s v="Standard Class"/>
    <x v="45"/>
    <x v="45"/>
    <s v="Corporate"/>
    <x v="18"/>
    <s v="Tamil Nadu"/>
    <s v="India"/>
    <s v="South"/>
    <s v="OFF-SU-10002388"/>
    <x v="0"/>
    <s v="Supplies"/>
    <s v="Elite Shears, Easy Grip"/>
    <n v="145.88999999999999"/>
    <n v="3"/>
    <n v="17.46"/>
    <n v="15.08"/>
    <s v="Medium"/>
    <n v="727"/>
    <x v="0"/>
    <x v="1"/>
    <s v="Male"/>
    <x v="51"/>
    <d v="2022-12-04T00:00:00"/>
  </r>
  <r>
    <x v="64"/>
    <x v="52"/>
    <s v="Standard Class"/>
    <x v="46"/>
    <x v="46"/>
    <s v="Corporate"/>
    <x v="16"/>
    <s v="Gujarat"/>
    <s v="India"/>
    <s v="West"/>
    <s v="OFF-SU-10000866"/>
    <x v="0"/>
    <s v="Supplies"/>
    <s v="Elite Trimmer, Serrated"/>
    <n v="115.11"/>
    <n v="3"/>
    <n v="13.77"/>
    <n v="7.61"/>
    <s v="Medium"/>
    <n v="120"/>
    <x v="0"/>
    <x v="2"/>
    <s v="Male"/>
    <x v="52"/>
    <d v="2024-12-11T00:00:00"/>
  </r>
  <r>
    <x v="65"/>
    <x v="53"/>
    <s v="Standard Class"/>
    <x v="47"/>
    <x v="47"/>
    <s v="Corporate"/>
    <x v="35"/>
    <s v="Haryana"/>
    <s v="India"/>
    <s v="North"/>
    <s v="OFF-ST-10003528"/>
    <x v="0"/>
    <s v="Storage"/>
    <s v="Fellowes Folders, Wire Frame"/>
    <n v="76.41"/>
    <n v="3"/>
    <n v="2.97"/>
    <n v="1.36"/>
    <s v="Medium"/>
    <n v="134"/>
    <x v="0"/>
    <x v="0"/>
    <s v="Female"/>
    <x v="53"/>
    <d v="2024-12-25T00:00:00"/>
  </r>
  <r>
    <x v="66"/>
    <x v="54"/>
    <s v="Standard Class"/>
    <x v="48"/>
    <x v="48"/>
    <s v="Corporate"/>
    <x v="36"/>
    <s v="Tamil Nadu"/>
    <s v="India"/>
    <s v="South"/>
    <s v="OFF-ST-10000268"/>
    <x v="0"/>
    <s v="Storage"/>
    <s v="Smead Box, Blue"/>
    <n v="32.31"/>
    <n v="3"/>
    <n v="9"/>
    <n v="0.76"/>
    <s v="Medium"/>
    <n v="692"/>
    <x v="0"/>
    <x v="1"/>
    <s v="Male"/>
    <x v="54"/>
    <d v="2023-05-29T00:00:00"/>
  </r>
  <r>
    <x v="67"/>
    <x v="55"/>
    <s v="Standard Class"/>
    <x v="49"/>
    <x v="49"/>
    <s v="Corporate"/>
    <x v="37"/>
    <s v="Kerala"/>
    <s v="India"/>
    <s v="South"/>
    <s v="OFF-AR-10003046"/>
    <x v="0"/>
    <s v="Art"/>
    <s v="Sanford Sketch Pad, Fluorescent"/>
    <n v="140.22"/>
    <n v="3"/>
    <n v="42.03"/>
    <n v="11.86"/>
    <s v="Medium"/>
    <n v="637"/>
    <x v="0"/>
    <x v="2"/>
    <s v="Female"/>
    <x v="55"/>
    <d v="2023-12-05T00:00:00"/>
  </r>
  <r>
    <x v="68"/>
    <x v="56"/>
    <s v="Standard Class"/>
    <x v="50"/>
    <x v="50"/>
    <s v="Corporate"/>
    <x v="29"/>
    <s v="Karnataka"/>
    <s v="India"/>
    <s v="South"/>
    <s v="OFF-BI-10000518"/>
    <x v="0"/>
    <s v="Binders"/>
    <s v="Wilson Jones Index Tab, Clear"/>
    <n v="17.73"/>
    <n v="3"/>
    <n v="0.63"/>
    <n v="0.86"/>
    <s v="Medium"/>
    <n v="72"/>
    <x v="0"/>
    <x v="0"/>
    <s v="Female"/>
    <x v="56"/>
    <d v="2023-07-13T00:00:00"/>
  </r>
  <r>
    <x v="69"/>
    <x v="57"/>
    <s v="Standard Class"/>
    <x v="51"/>
    <x v="51"/>
    <s v="Corporate"/>
    <x v="32"/>
    <s v="Karnataka"/>
    <s v="India"/>
    <s v="South"/>
    <s v="OFF-FA-10001126"/>
    <x v="0"/>
    <s v="Fasteners"/>
    <s v="Accos Paper Clips, Metal"/>
    <n v="13.47"/>
    <n v="1"/>
    <n v="1.2"/>
    <n v="0.62"/>
    <s v="Medium"/>
    <n v="691"/>
    <x v="0"/>
    <x v="1"/>
    <s v="Male"/>
    <x v="57"/>
    <d v="2022-02-09T00:00:00"/>
  </r>
  <r>
    <x v="70"/>
    <x v="58"/>
    <s v="Standard Class"/>
    <x v="52"/>
    <x v="52"/>
    <s v="Corporate"/>
    <x v="38"/>
    <s v="Haryana"/>
    <s v="India"/>
    <s v="North"/>
    <s v="OFF-PA-10001835"/>
    <x v="0"/>
    <s v="Paper"/>
    <s v="SanDisk Computer Printout Paper, 8.5 x 11"/>
    <n v="67.86"/>
    <n v="2"/>
    <n v="0"/>
    <n v="1.91"/>
    <s v="Medium"/>
    <n v="84"/>
    <x v="0"/>
    <x v="0"/>
    <s v="Female"/>
    <x v="58"/>
    <d v="2021-10-10T00:00:00"/>
  </r>
  <r>
    <x v="71"/>
    <x v="59"/>
    <s v="Standard Class"/>
    <x v="53"/>
    <x v="53"/>
    <s v="Corporate"/>
    <x v="39"/>
    <s v="West Bengal"/>
    <s v="India"/>
    <s v="East"/>
    <s v="OFF-EN-10002757"/>
    <x v="0"/>
    <s v="Envelopes"/>
    <s v="Ames Interoffice Envelope, Security-Tint"/>
    <n v="95.04"/>
    <n v="2"/>
    <n v="13.26"/>
    <n v="5.15"/>
    <s v="Medium"/>
    <n v="560"/>
    <x v="0"/>
    <x v="1"/>
    <s v="Male"/>
    <x v="59"/>
    <d v="2022-03-16T00:00:00"/>
  </r>
  <r>
    <x v="72"/>
    <x v="56"/>
    <s v="Standard Class"/>
    <x v="50"/>
    <x v="50"/>
    <s v="Corporate"/>
    <x v="29"/>
    <s v="Karnataka"/>
    <s v="India"/>
    <s v="South"/>
    <s v="OFF-BI-10003588"/>
    <x v="0"/>
    <s v="Binders"/>
    <s v="Ibico Binder, Economy"/>
    <n v="30.96"/>
    <n v="2"/>
    <n v="7.74"/>
    <n v="2.97"/>
    <s v="Medium"/>
    <n v="590"/>
    <x v="0"/>
    <x v="3"/>
    <s v="Female"/>
    <x v="23"/>
    <d v="2022-06-01T00:00:00"/>
  </r>
  <r>
    <x v="73"/>
    <x v="60"/>
    <s v="Standard Class"/>
    <x v="38"/>
    <x v="38"/>
    <s v="Corporate"/>
    <x v="25"/>
    <s v="Punjab"/>
    <s v="India"/>
    <s v="North"/>
    <s v="OFF-BI-10004483"/>
    <x v="0"/>
    <s v="Binders"/>
    <s v="Ibico Index Tab, Clear"/>
    <n v="16.739999999999998"/>
    <n v="2"/>
    <n v="0.66"/>
    <n v="1.1399999999999999"/>
    <s v="Medium"/>
    <n v="441"/>
    <x v="0"/>
    <x v="0"/>
    <s v="Male"/>
    <x v="55"/>
    <d v="2023-12-05T00:00:00"/>
  </r>
  <r>
    <x v="74"/>
    <x v="61"/>
    <s v="Standard Class"/>
    <x v="54"/>
    <x v="54"/>
    <s v="Home Office"/>
    <x v="40"/>
    <s v="Tamil Nadu"/>
    <s v="India"/>
    <s v="South"/>
    <s v="OFF-PA-10003303"/>
    <x v="0"/>
    <s v="Paper"/>
    <s v="Xerox Computer Printout Paper, Multicolor"/>
    <n v="55.5"/>
    <n v="2"/>
    <n v="25.5"/>
    <n v="4.9800000000000004"/>
    <s v="Medium"/>
    <n v="699"/>
    <x v="0"/>
    <x v="2"/>
    <s v="Male"/>
    <x v="60"/>
    <d v="2022-10-13T00:00:00"/>
  </r>
  <r>
    <x v="75"/>
    <x v="62"/>
    <s v="Standard Class"/>
    <x v="55"/>
    <x v="55"/>
    <s v="Home Office"/>
    <x v="41"/>
    <s v="Madhya Pradesh"/>
    <s v="India"/>
    <s v="West"/>
    <s v="OFF-ST-10002505"/>
    <x v="0"/>
    <s v="Storage"/>
    <s v="Tenex Box, Wire Frame"/>
    <n v="31.14"/>
    <n v="2"/>
    <n v="10.86"/>
    <n v="1.58"/>
    <s v="Medium"/>
    <n v="731"/>
    <x v="0"/>
    <x v="3"/>
    <s v="Male"/>
    <x v="61"/>
    <d v="2024-04-19T00:00:00"/>
  </r>
  <r>
    <x v="76"/>
    <x v="63"/>
    <s v="Standard Class"/>
    <x v="56"/>
    <x v="56"/>
    <s v="Home Office"/>
    <x v="42"/>
    <s v="Rajasthan"/>
    <s v="India"/>
    <s v="West"/>
    <s v="OFF-BI-10002243"/>
    <x v="0"/>
    <s v="Binders"/>
    <s v="Wilson Jones 3-Hole Punch, Durable"/>
    <n v="29.49"/>
    <n v="1"/>
    <n v="12.66"/>
    <n v="3.1"/>
    <s v="Medium"/>
    <n v="620"/>
    <x v="0"/>
    <x v="0"/>
    <s v="Female"/>
    <x v="62"/>
    <d v="2021-10-16T00:00:00"/>
  </r>
  <r>
    <x v="77"/>
    <x v="63"/>
    <s v="Standard Class"/>
    <x v="56"/>
    <x v="56"/>
    <s v="Home Office"/>
    <x v="42"/>
    <s v="Rajasthan"/>
    <s v="India"/>
    <s v="West"/>
    <s v="OFF-BI-10003588"/>
    <x v="0"/>
    <s v="Binders"/>
    <s v="Ibico Binder, Economy"/>
    <n v="15.48"/>
    <n v="1"/>
    <n v="3.87"/>
    <n v="0.47"/>
    <s v="Medium"/>
    <n v="777"/>
    <x v="0"/>
    <x v="3"/>
    <s v="Female"/>
    <x v="63"/>
    <d v="2022-12-13T00:00:00"/>
  </r>
  <r>
    <x v="78"/>
    <x v="63"/>
    <s v="Standard Class"/>
    <x v="56"/>
    <x v="56"/>
    <s v="Home Office"/>
    <x v="42"/>
    <s v="Rajasthan"/>
    <s v="India"/>
    <s v="West"/>
    <s v="OFF-LA-10002289"/>
    <x v="0"/>
    <s v="Labels"/>
    <s v="Hon Shipping Labels, Adjustable"/>
    <n v="27.81"/>
    <n v="3"/>
    <n v="2.4300000000000002"/>
    <n v="2.77"/>
    <s v="Medium"/>
    <n v="331"/>
    <x v="0"/>
    <x v="1"/>
    <s v="Male"/>
    <x v="64"/>
    <d v="2021-07-08T00:00:00"/>
  </r>
  <r>
    <x v="79"/>
    <x v="64"/>
    <s v="Standard Class"/>
    <x v="57"/>
    <x v="57"/>
    <s v="Home Office"/>
    <x v="43"/>
    <s v="West Bengal"/>
    <s v="India"/>
    <s v="East"/>
    <s v="OFF-ST-10001214"/>
    <x v="0"/>
    <s v="Storage"/>
    <s v="Smead Box, Industrial"/>
    <n v="33.75"/>
    <n v="3"/>
    <n v="16.47"/>
    <n v="2.5"/>
    <s v="Medium"/>
    <n v="545"/>
    <x v="0"/>
    <x v="2"/>
    <s v="Male"/>
    <x v="65"/>
    <d v="2023-01-13T00:00:00"/>
  </r>
  <r>
    <x v="80"/>
    <x v="65"/>
    <s v="Standard Class"/>
    <x v="58"/>
    <x v="58"/>
    <s v="Home Office"/>
    <x v="8"/>
    <s v="Uttar Pradesh"/>
    <s v="India"/>
    <s v="North"/>
    <s v="OFF-LA-10003396"/>
    <x v="0"/>
    <s v="Labels"/>
    <s v="Avery Color Coded Labels, Laser Printer Compatible"/>
    <n v="39.869999999999997"/>
    <n v="3"/>
    <n v="8.73"/>
    <n v="2.35"/>
    <s v="Medium"/>
    <n v="255"/>
    <x v="0"/>
    <x v="3"/>
    <s v="Female"/>
    <x v="66"/>
    <d v="2023-02-01T00:00:00"/>
  </r>
  <r>
    <x v="81"/>
    <x v="66"/>
    <s v="Standard Class"/>
    <x v="59"/>
    <x v="59"/>
    <s v="Home Office"/>
    <x v="44"/>
    <s v="Maharashtra"/>
    <s v="India"/>
    <s v="West"/>
    <s v="OFF-FA-10000353"/>
    <x v="0"/>
    <s v="Fasteners"/>
    <s v="Accos Staples, Metal"/>
    <n v="33.21"/>
    <n v="3"/>
    <n v="0.27"/>
    <n v="1.68"/>
    <s v="Medium"/>
    <n v="318"/>
    <x v="0"/>
    <x v="0"/>
    <s v="Female"/>
    <x v="67"/>
    <d v="2023-08-13T00:00:00"/>
  </r>
  <r>
    <x v="82"/>
    <x v="61"/>
    <s v="Standard Class"/>
    <x v="54"/>
    <x v="54"/>
    <s v="Home Office"/>
    <x v="40"/>
    <s v="Tamil Nadu"/>
    <s v="India"/>
    <s v="South"/>
    <s v="OFF-EN-10000219"/>
    <x v="0"/>
    <s v="Envelopes"/>
    <s v="Jiffy Clasp Envelope, Recycled"/>
    <n v="21.96"/>
    <n v="3"/>
    <n v="6.12"/>
    <n v="1.1599999999999999"/>
    <s v="Medium"/>
    <n v="716"/>
    <x v="0"/>
    <x v="1"/>
    <s v="Male"/>
    <x v="37"/>
    <d v="2024-12-08T00:00:00"/>
  </r>
  <r>
    <x v="83"/>
    <x v="67"/>
    <s v="Standard Class"/>
    <x v="60"/>
    <x v="60"/>
    <s v="Home Office"/>
    <x v="27"/>
    <s v="Assam"/>
    <s v="India"/>
    <s v="East"/>
    <s v="OFF-AR-10001228"/>
    <x v="0"/>
    <s v="Art"/>
    <s v="Binney &amp; Smith Pens, Easy-Erase"/>
    <n v="48.84"/>
    <n v="4"/>
    <n v="17.04"/>
    <n v="2.77"/>
    <s v="Medium"/>
    <n v="548"/>
    <x v="0"/>
    <x v="2"/>
    <s v="Male"/>
    <x v="56"/>
    <d v="2023-07-13T00:00:00"/>
  </r>
  <r>
    <x v="84"/>
    <x v="68"/>
    <s v="Standard Class"/>
    <x v="61"/>
    <x v="61"/>
    <s v="Home Office"/>
    <x v="8"/>
    <s v="Uttar Pradesh"/>
    <s v="India"/>
    <s v="North"/>
    <s v="OFF-EN-10000114"/>
    <x v="0"/>
    <s v="Envelopes"/>
    <s v="Kraft Clasp Envelope, Security-Tint"/>
    <n v="45.6"/>
    <n v="4"/>
    <n v="0.84"/>
    <n v="0.87"/>
    <s v="Medium"/>
    <n v="230"/>
    <x v="0"/>
    <x v="3"/>
    <s v="Female"/>
    <x v="66"/>
    <d v="2023-02-01T00:00:00"/>
  </r>
  <r>
    <x v="85"/>
    <x v="63"/>
    <s v="Standard Class"/>
    <x v="56"/>
    <x v="56"/>
    <s v="Home Office"/>
    <x v="42"/>
    <s v="Rajasthan"/>
    <s v="India"/>
    <s v="West"/>
    <s v="OFF-AP-10002899"/>
    <x v="0"/>
    <s v="Appliances"/>
    <s v="Breville Toaster, Silver"/>
    <n v="387.3"/>
    <n v="5"/>
    <n v="19.350000000000001"/>
    <n v="23.63"/>
    <s v="Medium"/>
    <n v="755"/>
    <x v="0"/>
    <x v="0"/>
    <s v="Female"/>
    <x v="47"/>
    <d v="2024-09-14T00:00:00"/>
  </r>
  <r>
    <x v="86"/>
    <x v="69"/>
    <s v="Standard Class"/>
    <x v="62"/>
    <x v="62"/>
    <s v="Home Office"/>
    <x v="15"/>
    <s v="Karnataka"/>
    <s v="India"/>
    <s v="South"/>
    <s v="OFF-FA-10002241"/>
    <x v="0"/>
    <s v="Fasteners"/>
    <s v="Stockwell Clamps, Bulk Pack"/>
    <n v="94.2"/>
    <n v="5"/>
    <n v="31.95"/>
    <n v="3.63"/>
    <s v="Medium"/>
    <n v="611"/>
    <x v="0"/>
    <x v="1"/>
    <s v="Female"/>
    <x v="68"/>
    <d v="2023-05-16T00:00:00"/>
  </r>
  <r>
    <x v="87"/>
    <x v="70"/>
    <s v="Standard Class"/>
    <x v="63"/>
    <x v="63"/>
    <s v="Home Office"/>
    <x v="19"/>
    <s v="Rajasthan"/>
    <s v="India"/>
    <s v="West"/>
    <s v="OFF-SU-10001308"/>
    <x v="0"/>
    <s v="Supplies"/>
    <s v="Fiskars Trimmer, Serrated"/>
    <n v="234"/>
    <n v="6"/>
    <n v="39.78"/>
    <n v="14.32"/>
    <s v="Medium"/>
    <n v="527"/>
    <x v="0"/>
    <x v="2"/>
    <s v="Female"/>
    <x v="69"/>
    <d v="2023-10-17T00:00:00"/>
  </r>
  <r>
    <x v="88"/>
    <x v="64"/>
    <s v="Standard Class"/>
    <x v="57"/>
    <x v="57"/>
    <s v="Home Office"/>
    <x v="43"/>
    <s v="West Bengal"/>
    <s v="India"/>
    <s v="East"/>
    <s v="OFF-FA-10000974"/>
    <x v="0"/>
    <s v="Fasteners"/>
    <s v="Stockwell Paper Clips, Bulk Pack"/>
    <n v="84.06"/>
    <n v="6"/>
    <n v="33.479999999999997"/>
    <n v="4.63"/>
    <s v="Medium"/>
    <n v="265"/>
    <x v="0"/>
    <x v="3"/>
    <s v="Female"/>
    <x v="70"/>
    <d v="2022-07-25T00:00:00"/>
  </r>
  <r>
    <x v="89"/>
    <x v="68"/>
    <s v="Standard Class"/>
    <x v="61"/>
    <x v="61"/>
    <s v="Home Office"/>
    <x v="8"/>
    <s v="Uttar Pradesh"/>
    <s v="India"/>
    <s v="North"/>
    <s v="OFF-ST-10003810"/>
    <x v="0"/>
    <s v="Storage"/>
    <s v="Tenex Box, Single Width"/>
    <n v="115.71"/>
    <n v="7"/>
    <n v="40.32"/>
    <n v="5.29"/>
    <s v="Medium"/>
    <n v="364"/>
    <x v="0"/>
    <x v="0"/>
    <s v="Male"/>
    <x v="71"/>
    <d v="2022-09-26T00:00:00"/>
  </r>
  <r>
    <x v="90"/>
    <x v="71"/>
    <s v="Standard Class"/>
    <x v="64"/>
    <x v="64"/>
    <s v="Corporate"/>
    <x v="45"/>
    <s v="Maharashtra"/>
    <s v="India"/>
    <s v="West"/>
    <s v="OFF-PA-10002047"/>
    <x v="0"/>
    <s v="Paper"/>
    <s v="Green Bar Cards &amp; Envelopes, 8.5 x 11"/>
    <n v="262.64999999999998"/>
    <n v="5"/>
    <n v="31.5"/>
    <n v="24.85"/>
    <s v="High"/>
    <n v="704"/>
    <x v="0"/>
    <x v="2"/>
    <s v="Male"/>
    <x v="72"/>
    <d v="2024-09-16T00:00:00"/>
  </r>
  <r>
    <x v="91"/>
    <x v="72"/>
    <s v="Standard Class"/>
    <x v="65"/>
    <x v="65"/>
    <s v="Corporate"/>
    <x v="46"/>
    <s v="Punjab"/>
    <s v="India"/>
    <s v="North"/>
    <s v="OFF-LA-10003141"/>
    <x v="0"/>
    <s v="Labels"/>
    <s v="Hon Shipping Labels, Laser Printer Compatible"/>
    <n v="34.11"/>
    <n v="3"/>
    <n v="17.010000000000002"/>
    <n v="4.6900000000000004"/>
    <s v="High"/>
    <n v="564"/>
    <x v="0"/>
    <x v="0"/>
    <s v="Female"/>
    <x v="66"/>
    <d v="2023-02-01T00:00:00"/>
  </r>
  <r>
    <x v="92"/>
    <x v="73"/>
    <s v="Standard Class"/>
    <x v="66"/>
    <x v="66"/>
    <s v="Corporate"/>
    <x v="47"/>
    <s v="Uttar Pradesh"/>
    <s v="India"/>
    <s v="North"/>
    <s v="OFF-AR-10000249"/>
    <x v="0"/>
    <s v="Art"/>
    <s v="Sanford Highlighters, Fluorescent"/>
    <n v="51.03"/>
    <n v="3"/>
    <n v="16.829999999999998"/>
    <n v="4.53"/>
    <s v="High"/>
    <n v="568"/>
    <x v="0"/>
    <x v="1"/>
    <s v="Male"/>
    <x v="73"/>
    <d v="2023-06-22T00:00:00"/>
  </r>
  <r>
    <x v="93"/>
    <x v="74"/>
    <s v="Standard Class"/>
    <x v="67"/>
    <x v="67"/>
    <s v="Corporate"/>
    <x v="7"/>
    <s v="Puducherry"/>
    <s v="India"/>
    <s v="South"/>
    <s v="OFF-ST-10001638"/>
    <x v="0"/>
    <s v="Storage"/>
    <s v="Tenex File Cart, Single Width"/>
    <n v="134.61000000000001"/>
    <n v="1"/>
    <n v="39.03"/>
    <n v="14.11"/>
    <s v="High"/>
    <n v="551"/>
    <x v="0"/>
    <x v="2"/>
    <s v="Female"/>
    <x v="74"/>
    <d v="2021-03-12T00:00:00"/>
  </r>
  <r>
    <x v="94"/>
    <x v="75"/>
    <s v="Standard Class"/>
    <x v="68"/>
    <x v="68"/>
    <s v="Home Office"/>
    <x v="48"/>
    <s v="Bihar"/>
    <s v="India"/>
    <s v="East"/>
    <s v="OFF-ST-10004768"/>
    <x v="0"/>
    <s v="Storage"/>
    <s v="Eldon Lockers, Industrial"/>
    <n v="595.16999999999996"/>
    <n v="3"/>
    <n v="249.93"/>
    <n v="36.15"/>
    <s v="High"/>
    <n v="529"/>
    <x v="0"/>
    <x v="1"/>
    <s v="Male"/>
    <x v="75"/>
    <d v="2024-11-21T00:00:00"/>
  </r>
  <r>
    <x v="95"/>
    <x v="76"/>
    <s v="Standard Class"/>
    <x v="69"/>
    <x v="69"/>
    <s v="Home Office"/>
    <x v="49"/>
    <s v="Maharashtra"/>
    <s v="India"/>
    <s v="West"/>
    <s v="OFF-BI-10000854"/>
    <x v="0"/>
    <s v="Binders"/>
    <s v="Acco Binder Covers, Economy"/>
    <n v="19.98"/>
    <n v="3"/>
    <n v="-14.04"/>
    <n v="2.15"/>
    <s v="High"/>
    <n v="128"/>
    <x v="0"/>
    <x v="3"/>
    <s v="Female"/>
    <x v="76"/>
    <d v="2024-04-21T00:00:00"/>
  </r>
  <r>
    <x v="96"/>
    <x v="77"/>
    <s v="Standard Class"/>
    <x v="70"/>
    <x v="70"/>
    <s v="Consumer"/>
    <x v="50"/>
    <s v="Gujarat"/>
    <s v="India"/>
    <s v="West"/>
    <s v="OFF-SU-10002649"/>
    <x v="0"/>
    <s v="Supplies"/>
    <s v="Elite Shears, Serrated"/>
    <n v="393.39"/>
    <n v="9"/>
    <n v="145.53"/>
    <n v="32.71"/>
    <s v="High"/>
    <n v="730"/>
    <x v="0"/>
    <x v="1"/>
    <s v="Female"/>
    <x v="77"/>
    <d v="2024-06-30T00:00:00"/>
  </r>
  <r>
    <x v="97"/>
    <x v="78"/>
    <s v="Standard Class"/>
    <x v="71"/>
    <x v="71"/>
    <s v="Consumer"/>
    <x v="24"/>
    <s v="Haryana"/>
    <s v="India"/>
    <s v="North"/>
    <s v="OFF-PA-10001818"/>
    <x v="0"/>
    <s v="Paper"/>
    <s v="Green Bar Note Cards, Multicolor"/>
    <n v="271.44"/>
    <n v="8"/>
    <n v="62.4"/>
    <n v="22.83"/>
    <s v="High"/>
    <n v="347"/>
    <x v="0"/>
    <x v="2"/>
    <s v="Female"/>
    <x v="68"/>
    <d v="2023-05-15T00:00:00"/>
  </r>
  <r>
    <x v="98"/>
    <x v="79"/>
    <s v="Standard Class"/>
    <x v="72"/>
    <x v="72"/>
    <s v="Consumer"/>
    <x v="6"/>
    <s v="Maharashtra"/>
    <s v="India"/>
    <s v="West"/>
    <s v="OFF-AP-10002675"/>
    <x v="0"/>
    <s v="Appliances"/>
    <s v="Cuisinart Refrigerator, Black"/>
    <n v="2973.06"/>
    <n v="6"/>
    <n v="445.86"/>
    <n v="182.54"/>
    <s v="High"/>
    <n v="47"/>
    <x v="0"/>
    <x v="3"/>
    <s v="Female"/>
    <x v="78"/>
    <d v="2021-02-19T00:00:00"/>
  </r>
  <r>
    <x v="99"/>
    <x v="80"/>
    <s v="Standard Class"/>
    <x v="73"/>
    <x v="73"/>
    <s v="Consumer"/>
    <x v="51"/>
    <s v="Punjab"/>
    <s v="India"/>
    <s v="North"/>
    <s v="OFF-PA-10004613"/>
    <x v="0"/>
    <s v="Paper"/>
    <s v="Green Bar Note Cards, Premium"/>
    <n v="148.94999999999999"/>
    <n v="5"/>
    <n v="16.350000000000001"/>
    <n v="29.55"/>
    <s v="High"/>
    <n v="657"/>
    <x v="0"/>
    <x v="1"/>
    <s v="Female"/>
    <x v="77"/>
    <d v="2024-06-30T00:00:00"/>
  </r>
  <r>
    <x v="100"/>
    <x v="81"/>
    <s v="Standard Class"/>
    <x v="74"/>
    <x v="74"/>
    <s v="Consumer"/>
    <x v="52"/>
    <s v="Telangana"/>
    <s v="India"/>
    <s v="South"/>
    <s v="OFF-SU-10001442"/>
    <x v="0"/>
    <s v="Supplies"/>
    <s v="Acme Scissors, Steel"/>
    <n v="74.52"/>
    <n v="3"/>
    <n v="10.35"/>
    <n v="9.85"/>
    <s v="High"/>
    <n v="608"/>
    <x v="0"/>
    <x v="3"/>
    <s v="Male"/>
    <x v="79"/>
    <d v="2024-04-06T00:00:00"/>
  </r>
  <r>
    <x v="101"/>
    <x v="82"/>
    <s v="Standard Class"/>
    <x v="75"/>
    <x v="75"/>
    <s v="Consumer"/>
    <x v="53"/>
    <s v="Madhya Pradesh"/>
    <s v="India"/>
    <s v="West"/>
    <s v="OFF-EN-10000315"/>
    <x v="0"/>
    <s v="Envelopes"/>
    <s v="Jiffy Business Envelopes, Security-Tint"/>
    <n v="47.88"/>
    <n v="3"/>
    <n v="9.09"/>
    <n v="7.23"/>
    <s v="High"/>
    <n v="293"/>
    <x v="0"/>
    <x v="0"/>
    <s v="Male"/>
    <x v="77"/>
    <d v="2024-06-30T00:00:00"/>
  </r>
  <r>
    <x v="102"/>
    <x v="83"/>
    <s v="Standard Class"/>
    <x v="76"/>
    <x v="76"/>
    <s v="Consumer"/>
    <x v="54"/>
    <s v="Tamil Nadu"/>
    <s v="India"/>
    <s v="South"/>
    <s v="OFF-FA-10000577"/>
    <x v="0"/>
    <s v="Fasteners"/>
    <s v="Stockwell Push Pins, 12 Pack"/>
    <n v="40.229999999999997"/>
    <n v="3"/>
    <n v="20.07"/>
    <n v="6.06"/>
    <s v="High"/>
    <n v="408"/>
    <x v="0"/>
    <x v="1"/>
    <s v="Female"/>
    <x v="80"/>
    <d v="2021-11-20T00:00:00"/>
  </r>
  <r>
    <x v="103"/>
    <x v="84"/>
    <s v="Standard Class"/>
    <x v="77"/>
    <x v="77"/>
    <s v="Consumer"/>
    <x v="49"/>
    <s v="Maharashtra"/>
    <s v="India"/>
    <s v="West"/>
    <s v="OFF-EN-10001789"/>
    <x v="0"/>
    <s v="Envelopes"/>
    <s v="Kraft Peel and Seal, Set of 50"/>
    <n v="30.734999999999999"/>
    <n v="3"/>
    <n v="-25.875"/>
    <n v="5.0999999999999996"/>
    <s v="High"/>
    <n v="29"/>
    <x v="0"/>
    <x v="2"/>
    <s v="Female"/>
    <x v="81"/>
    <d v="2021-02-21T00:00:00"/>
  </r>
  <r>
    <x v="104"/>
    <x v="85"/>
    <s v="Standard Class"/>
    <x v="78"/>
    <x v="78"/>
    <s v="Consumer"/>
    <x v="55"/>
    <s v="Andhra Pradesh"/>
    <s v="India"/>
    <s v="South"/>
    <s v="OFF-SU-10004766"/>
    <x v="0"/>
    <s v="Supplies"/>
    <s v="Kleencut Shears, Easy Grip"/>
    <n v="96.78"/>
    <n v="2"/>
    <n v="44.46"/>
    <n v="12"/>
    <s v="High"/>
    <n v="85"/>
    <x v="0"/>
    <x v="3"/>
    <s v="Male"/>
    <x v="82"/>
    <d v="2023-11-15T00:00:00"/>
  </r>
  <r>
    <x v="105"/>
    <x v="86"/>
    <s v="Standard Class"/>
    <x v="79"/>
    <x v="79"/>
    <s v="Consumer"/>
    <x v="18"/>
    <s v="Tamil Nadu"/>
    <s v="India"/>
    <s v="South"/>
    <s v="OFF-PA-10003418"/>
    <x v="0"/>
    <s v="Paper"/>
    <s v="Enermax Memo Slips, Multicolor"/>
    <n v="34.14"/>
    <n v="2"/>
    <n v="11.58"/>
    <n v="6.85"/>
    <s v="High"/>
    <n v="416"/>
    <x v="0"/>
    <x v="0"/>
    <s v="Male"/>
    <x v="75"/>
    <d v="2024-11-21T00:00:00"/>
  </r>
  <r>
    <x v="106"/>
    <x v="87"/>
    <s v="Standard Class"/>
    <x v="80"/>
    <x v="80"/>
    <s v="Consumer"/>
    <x v="18"/>
    <s v="Tamil Nadu"/>
    <s v="India"/>
    <s v="South"/>
    <s v="OFF-AR-10002109"/>
    <x v="0"/>
    <s v="Art"/>
    <s v="Binney &amp; Smith Sketch Pad, Fluorescent"/>
    <n v="190.32"/>
    <n v="4"/>
    <n v="53.28"/>
    <n v="23.6"/>
    <s v="High"/>
    <n v="525"/>
    <x v="0"/>
    <x v="2"/>
    <s v="Female"/>
    <x v="83"/>
    <d v="2021-12-26T00:00:00"/>
  </r>
  <r>
    <x v="107"/>
    <x v="84"/>
    <s v="Standard Class"/>
    <x v="77"/>
    <x v="77"/>
    <s v="Consumer"/>
    <x v="49"/>
    <s v="Maharashtra"/>
    <s v="India"/>
    <s v="West"/>
    <s v="OFF-ST-10004583"/>
    <x v="0"/>
    <s v="Storage"/>
    <s v="Eldon Shelving, Single Width"/>
    <n v="339.15"/>
    <n v="14"/>
    <n v="-305.55"/>
    <n v="61.59"/>
    <s v="High"/>
    <n v="369"/>
    <x v="0"/>
    <x v="1"/>
    <s v="Female"/>
    <x v="84"/>
    <d v="2024-12-13T00:00:00"/>
  </r>
  <r>
    <x v="108"/>
    <x v="77"/>
    <s v="Standard Class"/>
    <x v="70"/>
    <x v="70"/>
    <s v="Consumer"/>
    <x v="50"/>
    <s v="Gujarat"/>
    <s v="India"/>
    <s v="West"/>
    <s v="OFF-BI-10000721"/>
    <x v="0"/>
    <s v="Binders"/>
    <s v="Ibico Binder Covers, Recycled"/>
    <n v="112.08"/>
    <n v="8"/>
    <n v="4.32"/>
    <n v="10.199999999999999"/>
    <s v="High"/>
    <n v="353"/>
    <x v="0"/>
    <x v="2"/>
    <s v="Female"/>
    <x v="77"/>
    <d v="2024-06-30T00:00:00"/>
  </r>
  <r>
    <x v="109"/>
    <x v="88"/>
    <s v="Standard Class"/>
    <x v="79"/>
    <x v="79"/>
    <s v="Consumer"/>
    <x v="49"/>
    <s v="Maharashtra"/>
    <s v="India"/>
    <s v="West"/>
    <s v="OFF-BI-10002329"/>
    <x v="0"/>
    <s v="Binders"/>
    <s v="Avery 3-Hole Punch, Durable"/>
    <n v="73.424999999999997"/>
    <n v="5"/>
    <n v="-7.4999999999999997E-2"/>
    <n v="8.76"/>
    <s v="High"/>
    <n v="574"/>
    <x v="0"/>
    <x v="3"/>
    <s v="Female"/>
    <x v="85"/>
    <d v="2023-10-28T00:00:00"/>
  </r>
  <r>
    <x v="110"/>
    <x v="89"/>
    <s v="Standard Class"/>
    <x v="81"/>
    <x v="81"/>
    <s v="Consumer"/>
    <x v="56"/>
    <s v="Maharashtra"/>
    <s v="India"/>
    <s v="West"/>
    <s v="OFF-BI-10000305"/>
    <x v="0"/>
    <s v="Binders"/>
    <s v="Wilson Jones Index Tab, Durable"/>
    <n v="15.9"/>
    <n v="2"/>
    <n v="2.82"/>
    <n v="2.34"/>
    <s v="High"/>
    <n v="793"/>
    <x v="0"/>
    <x v="0"/>
    <s v="Male"/>
    <x v="44"/>
    <d v="2023-06-18T00:00:00"/>
  </r>
  <r>
    <x v="111"/>
    <x v="90"/>
    <s v="Standard Class"/>
    <x v="82"/>
    <x v="82"/>
    <s v="Consumer"/>
    <x v="30"/>
    <s v="Delhi"/>
    <s v="India"/>
    <s v="North"/>
    <s v="OFF-BI-10000106"/>
    <x v="0"/>
    <s v="Binders"/>
    <s v="Cardinal Hole Reinforcements, Clear"/>
    <n v="19.2"/>
    <n v="4"/>
    <n v="6.48"/>
    <n v="1.02"/>
    <s v="Low"/>
    <n v="59"/>
    <x v="0"/>
    <x v="1"/>
    <s v="Female"/>
    <x v="80"/>
    <d v="2021-11-20T00:00:00"/>
  </r>
  <r>
    <x v="112"/>
    <x v="91"/>
    <s v="Standard Class"/>
    <x v="83"/>
    <x v="83"/>
    <s v="Consumer"/>
    <x v="57"/>
    <s v="Rajasthan"/>
    <s v="India"/>
    <s v="West"/>
    <s v="OFF-SU-10002388"/>
    <x v="0"/>
    <s v="Supplies"/>
    <s v="Elite Shears, Easy Grip"/>
    <n v="243.15"/>
    <n v="5"/>
    <n v="29.1"/>
    <n v="24.55"/>
    <s v="Low"/>
    <n v="178"/>
    <x v="0"/>
    <x v="2"/>
    <s v="Male"/>
    <x v="84"/>
    <d v="2024-12-13T00:00:00"/>
  </r>
  <r>
    <x v="113"/>
    <x v="92"/>
    <s v="Standard Class"/>
    <x v="49"/>
    <x v="49"/>
    <s v="Corporate"/>
    <x v="58"/>
    <s v="Tamil Nadu"/>
    <s v="India"/>
    <s v="South"/>
    <s v="OFF-FA-10001057"/>
    <x v="0"/>
    <s v="Fasteners"/>
    <s v="Accos Clamps, Assorted Sizes"/>
    <n v="84.15"/>
    <n v="5"/>
    <n v="14.25"/>
    <n v="5.62"/>
    <s v="Low"/>
    <n v="653"/>
    <x v="0"/>
    <x v="3"/>
    <s v="Male"/>
    <x v="86"/>
    <d v="2023-03-08T00:00:00"/>
  </r>
  <r>
    <x v="114"/>
    <x v="93"/>
    <s v="Standard Class"/>
    <x v="84"/>
    <x v="84"/>
    <s v="Home Office"/>
    <x v="59"/>
    <s v="Madhya Pradesh"/>
    <s v="India"/>
    <s v="West"/>
    <s v="OFF-PA-10004475"/>
    <x v="0"/>
    <s v="Paper"/>
    <s v="Xerox Computer Printout Paper, 8.5 x 11"/>
    <n v="152.4"/>
    <n v="5"/>
    <n v="41.1"/>
    <n v="5.44"/>
    <s v="Low"/>
    <n v="431"/>
    <x v="0"/>
    <x v="0"/>
    <s v="Male"/>
    <x v="87"/>
    <d v="2021-05-22T00:00:00"/>
  </r>
  <r>
    <x v="115"/>
    <x v="94"/>
    <s v="Standard Class"/>
    <x v="85"/>
    <x v="85"/>
    <s v="Consumer"/>
    <x v="18"/>
    <s v="Tamil Nadu"/>
    <s v="India"/>
    <s v="South"/>
    <s v="OFF-EN-10003498"/>
    <x v="0"/>
    <s v="Envelopes"/>
    <s v="Cameo Interoffice Envelope, Recycled"/>
    <n v="277.38"/>
    <n v="6"/>
    <n v="102.6"/>
    <n v="26.81"/>
    <s v="Low"/>
    <n v="321"/>
    <x v="0"/>
    <x v="1"/>
    <s v="Male"/>
    <x v="88"/>
    <d v="2024-03-11T00:00:00"/>
  </r>
  <r>
    <x v="116"/>
    <x v="95"/>
    <s v="Second Class"/>
    <x v="84"/>
    <x v="84"/>
    <s v="Home Office"/>
    <x v="60"/>
    <s v="Maharashtra"/>
    <s v="India"/>
    <s v="West"/>
    <s v="OFF-LA-10002875"/>
    <x v="0"/>
    <s v="Labels"/>
    <s v="Novimex Shipping Labels, Adjustable"/>
    <n v="71.040000000000006"/>
    <n v="8"/>
    <n v="21.84"/>
    <n v="13.28"/>
    <s v="High"/>
    <n v="351"/>
    <x v="0"/>
    <x v="1"/>
    <s v="Male"/>
    <x v="89"/>
    <d v="2024-12-05T00:00:00"/>
  </r>
  <r>
    <x v="117"/>
    <x v="96"/>
    <s v="Second Class"/>
    <x v="86"/>
    <x v="86"/>
    <s v="Home Office"/>
    <x v="43"/>
    <s v="West Bengal"/>
    <s v="India"/>
    <s v="East"/>
    <s v="OFF-SU-10003537"/>
    <x v="0"/>
    <s v="Supplies"/>
    <s v="Kleencut Scissors, Steel"/>
    <n v="151.83000000000001"/>
    <n v="7"/>
    <n v="42.42"/>
    <n v="16.47"/>
    <s v="High"/>
    <n v="676"/>
    <x v="0"/>
    <x v="2"/>
    <s v="Male"/>
    <x v="90"/>
    <d v="2021-06-17T00:00:00"/>
  </r>
  <r>
    <x v="118"/>
    <x v="97"/>
    <s v="First Class"/>
    <x v="87"/>
    <x v="87"/>
    <s v="Home Office"/>
    <x v="61"/>
    <s v="Uttar Pradesh"/>
    <s v="India"/>
    <s v="North"/>
    <s v="OFF-LA-10000506"/>
    <x v="0"/>
    <s v="Labels"/>
    <s v="Harbour Creations Legal Exhibit Labels, Laser Printer Compatible"/>
    <n v="54.75"/>
    <n v="5"/>
    <n v="15.75"/>
    <n v="11.58"/>
    <s v="High"/>
    <n v="517"/>
    <x v="0"/>
    <x v="3"/>
    <s v="Male"/>
    <x v="3"/>
    <d v="2024-10-27T00:00:00"/>
  </r>
  <r>
    <x v="119"/>
    <x v="98"/>
    <s v="Second Class"/>
    <x v="88"/>
    <x v="88"/>
    <s v="Home Office"/>
    <x v="44"/>
    <s v="Maharashtra"/>
    <s v="India"/>
    <s v="West"/>
    <s v="OFF-FA-10002539"/>
    <x v="0"/>
    <s v="Fasteners"/>
    <s v="Stockwell Rubber Bands, Metal"/>
    <n v="65.040000000000006"/>
    <n v="4"/>
    <n v="9"/>
    <n v="6.72"/>
    <s v="Medium"/>
    <n v="201"/>
    <x v="0"/>
    <x v="1"/>
    <s v="Female"/>
    <x v="88"/>
    <d v="2024-03-11T00:00:00"/>
  </r>
  <r>
    <x v="120"/>
    <x v="99"/>
    <s v="Second Class"/>
    <x v="89"/>
    <x v="89"/>
    <s v="Home Office"/>
    <x v="27"/>
    <s v="Assam"/>
    <s v="India"/>
    <s v="East"/>
    <s v="OFF-FA-10001297"/>
    <x v="0"/>
    <s v="Fasteners"/>
    <s v="OIC Staples, 12 Pack"/>
    <n v="43.08"/>
    <n v="4"/>
    <n v="8.16"/>
    <n v="2.65"/>
    <s v="Medium"/>
    <n v="574"/>
    <x v="0"/>
    <x v="3"/>
    <s v="Male"/>
    <x v="91"/>
    <d v="2023-01-16T00:00:00"/>
  </r>
  <r>
    <x v="121"/>
    <x v="100"/>
    <s v="First Class"/>
    <x v="90"/>
    <x v="90"/>
    <s v="Home Office"/>
    <x v="26"/>
    <s v="Chhattisgarh"/>
    <s v="India"/>
    <s v="East"/>
    <s v="OFF-BI-10000340"/>
    <x v="0"/>
    <s v="Binders"/>
    <s v="Avery Binding Machine, Clear"/>
    <n v="144.9"/>
    <n v="3"/>
    <n v="14.49"/>
    <n v="28.58"/>
    <s v="High"/>
    <n v="795"/>
    <x v="0"/>
    <x v="0"/>
    <s v="Male"/>
    <x v="92"/>
    <d v="2024-10-21T00:00:00"/>
  </r>
  <r>
    <x v="122"/>
    <x v="101"/>
    <s v="Second Class"/>
    <x v="87"/>
    <x v="87"/>
    <s v="Home Office"/>
    <x v="62"/>
    <s v="Uttar Pradesh"/>
    <s v="India"/>
    <s v="North"/>
    <s v="OFF-ST-10004583"/>
    <x v="0"/>
    <s v="Storage"/>
    <s v="Eldon Shelving, Single Width"/>
    <n v="145.35"/>
    <n v="3"/>
    <n v="7.2"/>
    <n v="11.09"/>
    <s v="Medium"/>
    <n v="246"/>
    <x v="0"/>
    <x v="1"/>
    <s v="Female"/>
    <x v="93"/>
    <d v="2022-09-15T00:00:00"/>
  </r>
  <r>
    <x v="123"/>
    <x v="102"/>
    <s v="Second Class"/>
    <x v="91"/>
    <x v="91"/>
    <s v="Home Office"/>
    <x v="57"/>
    <s v="Rajasthan"/>
    <s v="India"/>
    <s v="West"/>
    <s v="OFF-BI-10002364"/>
    <x v="0"/>
    <s v="Binders"/>
    <s v="Acco Binder, Durable"/>
    <n v="49.95"/>
    <n v="3"/>
    <n v="13.41"/>
    <n v="8.7899999999999991"/>
    <s v="High"/>
    <n v="400"/>
    <x v="0"/>
    <x v="2"/>
    <s v="Male"/>
    <x v="94"/>
    <d v="2024-10-08T00:00:00"/>
  </r>
  <r>
    <x v="124"/>
    <x v="103"/>
    <s v="Second Class"/>
    <x v="92"/>
    <x v="92"/>
    <s v="Home Office"/>
    <x v="63"/>
    <s v="Andhra Pradesh"/>
    <s v="India"/>
    <s v="South"/>
    <s v="OFF-BI-10003142"/>
    <x v="0"/>
    <s v="Binders"/>
    <s v="Acco Binder Covers, Clear"/>
    <n v="38.340000000000003"/>
    <n v="3"/>
    <n v="0"/>
    <n v="5.27"/>
    <s v="Critical"/>
    <n v="660"/>
    <x v="0"/>
    <x v="3"/>
    <s v="Female"/>
    <x v="95"/>
    <d v="2023-11-16T00:00:00"/>
  </r>
  <r>
    <x v="125"/>
    <x v="104"/>
    <s v="First Class"/>
    <x v="93"/>
    <x v="93"/>
    <s v="Home Office"/>
    <x v="15"/>
    <s v="Karnataka"/>
    <s v="India"/>
    <s v="South"/>
    <s v="OFF-ST-10000016"/>
    <x v="0"/>
    <s v="Storage"/>
    <s v="Eldon Folders, Blue"/>
    <n v="33.96"/>
    <n v="2"/>
    <n v="10.5"/>
    <n v="4.55"/>
    <s v="High"/>
    <n v="778"/>
    <x v="0"/>
    <x v="1"/>
    <s v="Male"/>
    <x v="96"/>
    <d v="2024-12-19T00:00:00"/>
  </r>
  <r>
    <x v="126"/>
    <x v="105"/>
    <s v="First Class"/>
    <x v="94"/>
    <x v="94"/>
    <s v="Home Office"/>
    <x v="27"/>
    <s v="Assam"/>
    <s v="India"/>
    <s v="East"/>
    <s v="OFF-BI-10002853"/>
    <x v="0"/>
    <s v="Binders"/>
    <s v="Avery Binder Covers, Recycled"/>
    <n v="22.86"/>
    <n v="2"/>
    <n v="10.74"/>
    <n v="4.16"/>
    <s v="High"/>
    <n v="431"/>
    <x v="0"/>
    <x v="2"/>
    <s v="Male"/>
    <x v="97"/>
    <d v="2022-01-18T00:00:00"/>
  </r>
  <r>
    <x v="127"/>
    <x v="106"/>
    <s v="Second Class"/>
    <x v="95"/>
    <x v="95"/>
    <s v="Home Office"/>
    <x v="64"/>
    <s v="Maharashtra"/>
    <s v="India"/>
    <s v="West"/>
    <s v="OFF-AR-10000720"/>
    <x v="0"/>
    <s v="Art"/>
    <s v="Binney &amp; Smith Markers, Fluorescent"/>
    <n v="50.7"/>
    <n v="2"/>
    <n v="10.14"/>
    <n v="5.2"/>
    <s v="Medium"/>
    <n v="274"/>
    <x v="0"/>
    <x v="3"/>
    <s v="Female"/>
    <x v="98"/>
    <d v="2022-12-23T00:00:00"/>
  </r>
  <r>
    <x v="128"/>
    <x v="107"/>
    <s v="Same Day"/>
    <x v="96"/>
    <x v="96"/>
    <s v="Corporate"/>
    <x v="65"/>
    <s v="Maharashtra"/>
    <s v="India"/>
    <s v="West"/>
    <s v="OFF-ST-10002292"/>
    <x v="0"/>
    <s v="Storage"/>
    <s v="Fellowes Lockers, Single Width"/>
    <n v="414.72"/>
    <n v="2"/>
    <n v="8.2799999999999994"/>
    <n v="95.56"/>
    <s v="Critical"/>
    <n v="660"/>
    <x v="0"/>
    <x v="0"/>
    <s v="Male"/>
    <x v="99"/>
    <d v="2024-11-16T00:00:00"/>
  </r>
  <r>
    <x v="129"/>
    <x v="108"/>
    <s v="Same Day"/>
    <x v="97"/>
    <x v="97"/>
    <s v="Corporate"/>
    <x v="61"/>
    <s v="Uttar Pradesh"/>
    <s v="India"/>
    <s v="North"/>
    <s v="OFF-PA-10000215"/>
    <x v="0"/>
    <s v="Paper"/>
    <s v="Eaton Parchment Paper, Premium"/>
    <n v="26.94"/>
    <n v="2"/>
    <n v="1.86"/>
    <n v="0.01"/>
    <s v="High"/>
    <n v="534"/>
    <x v="0"/>
    <x v="1"/>
    <s v="Male"/>
    <x v="100"/>
    <d v="2024-10-01T00:00:00"/>
  </r>
  <r>
    <x v="130"/>
    <x v="109"/>
    <s v="Same Day"/>
    <x v="98"/>
    <x v="98"/>
    <s v="Corporate"/>
    <x v="29"/>
    <s v="Karnataka"/>
    <s v="India"/>
    <s v="South"/>
    <s v="OFF-ST-10004847"/>
    <x v="0"/>
    <s v="Storage"/>
    <s v="Tenex File Cart, Blue"/>
    <n v="133.19999999999999"/>
    <n v="1"/>
    <n v="61.26"/>
    <n v="23.57"/>
    <s v="Critical"/>
    <n v="151"/>
    <x v="0"/>
    <x v="2"/>
    <s v="Male"/>
    <x v="101"/>
    <d v="2022-07-16T00:00:00"/>
  </r>
  <r>
    <x v="131"/>
    <x v="107"/>
    <s v="Same Day"/>
    <x v="96"/>
    <x v="96"/>
    <s v="Corporate"/>
    <x v="65"/>
    <s v="Maharashtra"/>
    <s v="India"/>
    <s v="West"/>
    <s v="OFF-SU-10001762"/>
    <x v="0"/>
    <s v="Supplies"/>
    <s v="Stiletto Shears, Easy Grip"/>
    <n v="49.71"/>
    <n v="1"/>
    <n v="15.9"/>
    <n v="5.12"/>
    <s v="Critical"/>
    <n v="381"/>
    <x v="0"/>
    <x v="3"/>
    <s v="Female"/>
    <x v="102"/>
    <d v="2022-10-09T00:00:00"/>
  </r>
  <r>
    <x v="132"/>
    <x v="110"/>
    <s v="Same Day"/>
    <x v="99"/>
    <x v="99"/>
    <s v="Corporate"/>
    <x v="42"/>
    <s v="Rajasthan"/>
    <s v="India"/>
    <s v="West"/>
    <s v="OFF-LA-10001292"/>
    <x v="0"/>
    <s v="Labels"/>
    <s v="Smead File Folder Labels, Adjustable"/>
    <n v="27.12"/>
    <n v="4"/>
    <n v="13.2"/>
    <n v="3.73"/>
    <s v="Medium"/>
    <n v="430"/>
    <x v="0"/>
    <x v="0"/>
    <s v="Female"/>
    <x v="103"/>
    <d v="2022-06-11T00:00:00"/>
  </r>
  <r>
    <x v="133"/>
    <x v="111"/>
    <s v="First Class"/>
    <x v="100"/>
    <x v="100"/>
    <s v="Corporate"/>
    <x v="50"/>
    <s v="Gujarat"/>
    <s v="India"/>
    <s v="West"/>
    <s v="OFF-EN-10002119"/>
    <x v="0"/>
    <s v="Envelopes"/>
    <s v="Ames Manila Envelope, Security-Tint"/>
    <n v="189.63"/>
    <n v="7"/>
    <n v="85.26"/>
    <n v="30.44"/>
    <s v="Critical"/>
    <n v="476"/>
    <x v="0"/>
    <x v="1"/>
    <s v="Female"/>
    <x v="104"/>
    <d v="2023-11-15T00:00:00"/>
  </r>
  <r>
    <x v="134"/>
    <x v="112"/>
    <s v="First Class"/>
    <x v="101"/>
    <x v="101"/>
    <s v="Corporate"/>
    <x v="44"/>
    <s v="Maharashtra"/>
    <s v="India"/>
    <s v="West"/>
    <s v="OFF-PA-10000776"/>
    <x v="0"/>
    <s v="Paper"/>
    <s v="Xerox Cards &amp; Envelopes, Premium"/>
    <n v="179.88"/>
    <n v="4"/>
    <n v="84.48"/>
    <n v="27.91"/>
    <s v="High"/>
    <n v="329"/>
    <x v="0"/>
    <x v="2"/>
    <s v="Male"/>
    <x v="105"/>
    <d v="2022-10-11T00:00:00"/>
  </r>
  <r>
    <x v="135"/>
    <x v="113"/>
    <s v="First Class"/>
    <x v="102"/>
    <x v="102"/>
    <s v="Corporate"/>
    <x v="66"/>
    <s v="Maharashtra"/>
    <s v="India"/>
    <s v="West"/>
    <s v="OFF-SU-10004008"/>
    <x v="0"/>
    <s v="Supplies"/>
    <s v="Kleencut Letter Opener, Steel"/>
    <n v="95.04"/>
    <n v="4"/>
    <n v="47.52"/>
    <n v="8.5299999999999994"/>
    <s v="Medium"/>
    <n v="55"/>
    <x v="0"/>
    <x v="3"/>
    <s v="Female"/>
    <x v="106"/>
    <d v="2021-03-25T00:00:00"/>
  </r>
  <r>
    <x v="136"/>
    <x v="114"/>
    <s v="First Class"/>
    <x v="103"/>
    <x v="103"/>
    <s v="Corporate"/>
    <x v="29"/>
    <s v="Karnataka"/>
    <s v="India"/>
    <s v="South"/>
    <s v="OFF-LA-10000984"/>
    <x v="0"/>
    <s v="Labels"/>
    <s v="Hon Round Labels, Alphabetical"/>
    <n v="25.92"/>
    <n v="4"/>
    <n v="12.6"/>
    <n v="6.04"/>
    <s v="Critical"/>
    <n v="38"/>
    <x v="0"/>
    <x v="0"/>
    <s v="Male"/>
    <x v="107"/>
    <d v="2022-09-26T00:00:00"/>
  </r>
  <r>
    <x v="137"/>
    <x v="115"/>
    <s v="First Class"/>
    <x v="104"/>
    <x v="104"/>
    <s v="Corporate"/>
    <x v="60"/>
    <s v="Bihar"/>
    <s v="India"/>
    <s v="East"/>
    <s v="OFF-BI-10001808"/>
    <x v="0"/>
    <s v="Binders"/>
    <s v="Ibico Index Tab, Clear"/>
    <n v="26.73"/>
    <n v="3"/>
    <n v="0.72"/>
    <n v="6.04"/>
    <s v="Medium"/>
    <n v="341"/>
    <x v="0"/>
    <x v="1"/>
    <s v="Female"/>
    <x v="25"/>
    <d v="2024-06-17T00:00:00"/>
  </r>
  <r>
    <x v="138"/>
    <x v="116"/>
    <s v="First Class"/>
    <x v="105"/>
    <x v="105"/>
    <s v="Corporate"/>
    <x v="55"/>
    <s v="Andhra Pradesh"/>
    <s v="India"/>
    <s v="South"/>
    <s v="OFF-PA-10003686"/>
    <x v="0"/>
    <s v="Paper"/>
    <s v="SanDisk Message Books, Multicolor"/>
    <n v="75.69"/>
    <n v="3"/>
    <n v="2.25"/>
    <n v="5.0599999999999996"/>
    <s v="High"/>
    <n v="758"/>
    <x v="0"/>
    <x v="2"/>
    <s v="Female"/>
    <x v="108"/>
    <d v="2023-05-23T00:00:00"/>
  </r>
  <r>
    <x v="139"/>
    <x v="117"/>
    <s v="First Class"/>
    <x v="106"/>
    <x v="106"/>
    <s v="Corporate"/>
    <x v="67"/>
    <s v="Uttar Pradesh"/>
    <s v="India"/>
    <s v="North"/>
    <s v="OFF-LA-10002180"/>
    <x v="0"/>
    <s v="Labels"/>
    <s v="Hon Color Coded Labels, 5000 Label Set"/>
    <n v="39.6"/>
    <n v="3"/>
    <n v="12.6"/>
    <n v="1.1599999999999999"/>
    <s v="High"/>
    <n v="466"/>
    <x v="0"/>
    <x v="3"/>
    <s v="Male"/>
    <x v="109"/>
    <d v="2022-09-16T00:00:00"/>
  </r>
  <r>
    <x v="140"/>
    <x v="118"/>
    <s v="First Class"/>
    <x v="107"/>
    <x v="107"/>
    <s v="Corporate"/>
    <x v="68"/>
    <s v="Jammu and Kashmir"/>
    <s v="India"/>
    <s v="North"/>
    <s v="OFF-LA-10003778"/>
    <x v="0"/>
    <s v="Labels"/>
    <s v="Novimex File Folder Labels, Alphabetical"/>
    <n v="8.07"/>
    <n v="1"/>
    <n v="2.0699999999999998"/>
    <n v="0.4"/>
    <s v="Medium"/>
    <n v="251"/>
    <x v="0"/>
    <x v="0"/>
    <s v="Male"/>
    <x v="110"/>
    <d v="2022-02-07T00:00:00"/>
  </r>
  <r>
    <x v="141"/>
    <x v="119"/>
    <s v="Second Class"/>
    <x v="108"/>
    <x v="108"/>
    <s v="Corporate"/>
    <x v="69"/>
    <s v="Andhra Pradesh"/>
    <s v="India"/>
    <s v="South"/>
    <s v="OFF-ST-10001824"/>
    <x v="0"/>
    <s v="Storage"/>
    <s v="Rogers Box, Single Width"/>
    <n v="72"/>
    <n v="3"/>
    <n v="4.32"/>
    <n v="3.88"/>
    <s v="Medium"/>
    <n v="519"/>
    <x v="0"/>
    <x v="2"/>
    <s v="Male"/>
    <x v="105"/>
    <d v="2022-10-11T00:00:00"/>
  </r>
  <r>
    <x v="142"/>
    <x v="119"/>
    <s v="Second Class"/>
    <x v="108"/>
    <x v="108"/>
    <s v="Corporate"/>
    <x v="69"/>
    <s v="Andhra Pradesh"/>
    <s v="India"/>
    <s v="South"/>
    <s v="OFF-FA-10000263"/>
    <x v="0"/>
    <s v="Fasteners"/>
    <s v="Stockwell Thumb Tacks, Bulk Pack"/>
    <n v="39.42"/>
    <n v="3"/>
    <n v="17.28"/>
    <n v="2.97"/>
    <s v="Medium"/>
    <n v="422"/>
    <x v="0"/>
    <x v="3"/>
    <s v="Male"/>
    <x v="96"/>
    <d v="2024-12-19T00:00:00"/>
  </r>
  <r>
    <x v="143"/>
    <x v="120"/>
    <s v="Second Class"/>
    <x v="109"/>
    <x v="109"/>
    <s v="Corporate"/>
    <x v="70"/>
    <s v="Uttar Pradesh"/>
    <s v="India"/>
    <s v="North"/>
    <s v="OFF-LA-10004894"/>
    <x v="0"/>
    <s v="Labels"/>
    <s v="Hon Shipping Labels, Alphabetical"/>
    <n v="44.76"/>
    <n v="4"/>
    <n v="20.04"/>
    <n v="2.69"/>
    <s v="High"/>
    <n v="682"/>
    <x v="0"/>
    <x v="1"/>
    <s v="Male"/>
    <x v="111"/>
    <d v="2022-11-18T00:00:00"/>
  </r>
  <r>
    <x v="144"/>
    <x v="121"/>
    <s v="Second Class"/>
    <x v="46"/>
    <x v="46"/>
    <s v="Corporate"/>
    <x v="71"/>
    <s v="Kerala"/>
    <s v="India"/>
    <s v="South"/>
    <s v="OFF-PA-10004741"/>
    <x v="0"/>
    <s v="Paper"/>
    <s v="SanDisk Cards &amp; Envelopes, 8.5 x 11"/>
    <n v="210.24"/>
    <n v="4"/>
    <n v="10.44"/>
    <n v="12.66"/>
    <s v="Medium"/>
    <n v="19"/>
    <x v="0"/>
    <x v="2"/>
    <s v="Male"/>
    <x v="112"/>
    <d v="2021-11-12T00:00:00"/>
  </r>
  <r>
    <x v="145"/>
    <x v="122"/>
    <s v="Second Class"/>
    <x v="110"/>
    <x v="110"/>
    <s v="Corporate"/>
    <x v="72"/>
    <s v="Tamil Nadu"/>
    <s v="India"/>
    <s v="South"/>
    <s v="OFF-ST-10001694"/>
    <x v="0"/>
    <s v="Storage"/>
    <s v="Smead Folders, Blue"/>
    <n v="69.959999999999994"/>
    <n v="4"/>
    <n v="22.32"/>
    <n v="7.61"/>
    <s v="Medium"/>
    <n v="129"/>
    <x v="0"/>
    <x v="3"/>
    <s v="Female"/>
    <x v="113"/>
    <d v="2021-06-23T00:00:00"/>
  </r>
  <r>
    <x v="146"/>
    <x v="123"/>
    <s v="Second Class"/>
    <x v="111"/>
    <x v="111"/>
    <s v="Corporate"/>
    <x v="73"/>
    <s v="Uttar Pradesh"/>
    <s v="India"/>
    <s v="North"/>
    <s v="OFF-PA-10003390"/>
    <x v="0"/>
    <s v="Paper"/>
    <s v="Enermax Computer Printout Paper, Recycled"/>
    <n v="141.9"/>
    <n v="5"/>
    <n v="8.4"/>
    <n v="15.32"/>
    <s v="Medium"/>
    <n v="396"/>
    <x v="0"/>
    <x v="1"/>
    <s v="Female"/>
    <x v="114"/>
    <d v="2021-12-28T00:00:00"/>
  </r>
  <r>
    <x v="147"/>
    <x v="124"/>
    <s v="Second Class"/>
    <x v="112"/>
    <x v="112"/>
    <s v="Corporate"/>
    <x v="8"/>
    <s v="Uttar Pradesh"/>
    <s v="India"/>
    <s v="North"/>
    <s v="OFF-LA-10004848"/>
    <x v="0"/>
    <s v="Labels"/>
    <s v="Avery Legal Exhibit Labels, 5000 Label Set"/>
    <n v="58.65"/>
    <n v="5"/>
    <n v="25.2"/>
    <n v="8.3800000000000008"/>
    <s v="High"/>
    <n v="25"/>
    <x v="0"/>
    <x v="2"/>
    <s v="Female"/>
    <x v="115"/>
    <d v="2022-09-03T00:00:00"/>
  </r>
  <r>
    <x v="148"/>
    <x v="125"/>
    <s v="Second Class"/>
    <x v="113"/>
    <x v="113"/>
    <s v="Corporate"/>
    <x v="74"/>
    <s v="Odisha"/>
    <s v="India"/>
    <s v="East"/>
    <s v="OFF-FA-10003161"/>
    <x v="0"/>
    <s v="Fasteners"/>
    <s v="OIC Paper Clips, Assorted Sizes"/>
    <n v="59.4"/>
    <n v="5"/>
    <n v="24.3"/>
    <n v="5.5"/>
    <s v="High"/>
    <n v="301"/>
    <x v="0"/>
    <x v="3"/>
    <s v="Male"/>
    <x v="116"/>
    <d v="2022-08-29T00:00:00"/>
  </r>
  <r>
    <x v="149"/>
    <x v="122"/>
    <s v="Second Class"/>
    <x v="110"/>
    <x v="110"/>
    <s v="Corporate"/>
    <x v="72"/>
    <s v="Tamil Nadu"/>
    <s v="India"/>
    <s v="South"/>
    <s v="OFF-ST-10003837"/>
    <x v="0"/>
    <s v="Storage"/>
    <s v="Tenex Lockers, Single Width"/>
    <n v="1429.26"/>
    <n v="7"/>
    <n v="199.92"/>
    <n v="153.76"/>
    <s v="Medium"/>
    <n v="170"/>
    <x v="0"/>
    <x v="0"/>
    <s v="Male"/>
    <x v="117"/>
    <d v="2023-12-13T00:00:00"/>
  </r>
  <r>
    <x v="150"/>
    <x v="126"/>
    <s v="Second Class"/>
    <x v="114"/>
    <x v="114"/>
    <s v="Corporate"/>
    <x v="16"/>
    <s v="Gujarat"/>
    <s v="India"/>
    <s v="West"/>
    <s v="OFF-LA-10000635"/>
    <x v="0"/>
    <s v="Labels"/>
    <s v="Harbour Creations Shipping Labels, 5000 Label Set"/>
    <n v="23.7"/>
    <n v="2"/>
    <n v="9.48"/>
    <n v="2.1800000000000002"/>
    <s v="Medium"/>
    <n v="261"/>
    <x v="0"/>
    <x v="3"/>
    <s v="Male"/>
    <x v="118"/>
    <d v="2023-07-10T00:00:00"/>
  </r>
  <r>
    <x v="151"/>
    <x v="127"/>
    <s v="Second Class"/>
    <x v="115"/>
    <x v="115"/>
    <s v="Consumer"/>
    <x v="75"/>
    <s v="Uttar Pradesh"/>
    <s v="India"/>
    <s v="North"/>
    <s v="OFF-FA-10004795"/>
    <x v="0"/>
    <s v="Fasteners"/>
    <s v="Advantus Paper Clips, Assorted Sizes"/>
    <n v="57"/>
    <n v="5"/>
    <n v="0.45"/>
    <n v="5.57"/>
    <s v="Medium"/>
    <n v="769"/>
    <x v="0"/>
    <x v="2"/>
    <s v="Female"/>
    <x v="119"/>
    <d v="2024-05-15T00:00:00"/>
  </r>
  <r>
    <x v="152"/>
    <x v="128"/>
    <s v="Second Class"/>
    <x v="116"/>
    <x v="116"/>
    <s v="Consumer"/>
    <x v="4"/>
    <s v="Kerala"/>
    <s v="India"/>
    <s v="South"/>
    <s v="OFF-AP-10002312"/>
    <x v="0"/>
    <s v="Appliances"/>
    <s v="KitchenAid Refrigerator, Black"/>
    <n v="2636.85"/>
    <n v="5"/>
    <n v="580.04999999999995"/>
    <n v="127.71"/>
    <s v="Medium"/>
    <n v="205"/>
    <x v="0"/>
    <x v="3"/>
    <s v="Male"/>
    <x v="120"/>
    <d v="2021-08-18T00:00:00"/>
  </r>
  <r>
    <x v="153"/>
    <x v="129"/>
    <s v="Second Class"/>
    <x v="117"/>
    <x v="117"/>
    <s v="Consumer"/>
    <x v="76"/>
    <s v="Jammu and Kashmir"/>
    <s v="India"/>
    <s v="North"/>
    <s v="OFF-AP-10002186"/>
    <x v="0"/>
    <s v="Appliances"/>
    <s v="KitchenAid Toaster, Red"/>
    <n v="426.6"/>
    <n v="5"/>
    <n v="34.049999999999997"/>
    <n v="67.89"/>
    <s v="Critical"/>
    <n v="352"/>
    <x v="0"/>
    <x v="0"/>
    <s v="Female"/>
    <x v="121"/>
    <d v="2022-04-16T00:00:00"/>
  </r>
  <r>
    <x v="154"/>
    <x v="130"/>
    <s v="Second Class"/>
    <x v="118"/>
    <x v="118"/>
    <s v="Consumer"/>
    <x v="77"/>
    <s v="Maharashtra"/>
    <s v="India"/>
    <s v="West"/>
    <s v="OFF-LA-10001731"/>
    <x v="0"/>
    <s v="Labels"/>
    <s v="Avery Removable Labels, Alphabetical"/>
    <n v="52.8"/>
    <n v="5"/>
    <n v="10.5"/>
    <n v="7.57"/>
    <s v="Medium"/>
    <n v="793"/>
    <x v="0"/>
    <x v="1"/>
    <s v="Male"/>
    <x v="122"/>
    <d v="2024-07-05T00:00:00"/>
  </r>
  <r>
    <x v="155"/>
    <x v="131"/>
    <s v="Second Class"/>
    <x v="119"/>
    <x v="119"/>
    <s v="Consumer"/>
    <x v="78"/>
    <s v="Uttar Pradesh"/>
    <s v="India"/>
    <s v="North"/>
    <s v="OFF-AR-10004148"/>
    <x v="0"/>
    <s v="Art"/>
    <s v="Sanford Pens, Easy-Erase"/>
    <n v="56.85"/>
    <n v="5"/>
    <n v="10.8"/>
    <n v="9.01"/>
    <s v="High"/>
    <n v="360"/>
    <x v="0"/>
    <x v="3"/>
    <s v="Female"/>
    <x v="123"/>
    <d v="2024-01-22T00:00:00"/>
  </r>
  <r>
    <x v="156"/>
    <x v="132"/>
    <s v="Second Class"/>
    <x v="0"/>
    <x v="0"/>
    <s v="Consumer"/>
    <x v="19"/>
    <s v="Rajasthan"/>
    <s v="India"/>
    <s v="West"/>
    <s v="OFF-BI-10004589"/>
    <x v="0"/>
    <s v="Binders"/>
    <s v="Avery Binding Machine, Economy"/>
    <n v="244.2"/>
    <n v="5"/>
    <n v="34.049999999999997"/>
    <n v="41.11"/>
    <s v="High"/>
    <n v="150"/>
    <x v="0"/>
    <x v="0"/>
    <s v="Female"/>
    <x v="124"/>
    <d v="2021-02-07T00:00:00"/>
  </r>
  <r>
    <x v="157"/>
    <x v="133"/>
    <s v="First Class"/>
    <x v="120"/>
    <x v="120"/>
    <s v="Consumer"/>
    <x v="79"/>
    <s v="Odisha"/>
    <s v="India"/>
    <s v="East"/>
    <s v="OFF-BI-10003713"/>
    <x v="0"/>
    <s v="Binders"/>
    <s v="Wilson Jones Index Tab, Economy"/>
    <n v="32.25"/>
    <n v="5"/>
    <n v="11.85"/>
    <n v="4.9400000000000004"/>
    <s v="High"/>
    <n v="112"/>
    <x v="0"/>
    <x v="1"/>
    <s v="Male"/>
    <x v="125"/>
    <d v="2022-04-03T00:00:00"/>
  </r>
  <r>
    <x v="158"/>
    <x v="134"/>
    <s v="First Class"/>
    <x v="121"/>
    <x v="121"/>
    <s v="Consumer"/>
    <x v="80"/>
    <s v="Jharkhand"/>
    <s v="India"/>
    <s v="East"/>
    <s v="OFF-PA-10001720"/>
    <x v="0"/>
    <s v="Paper"/>
    <s v="Xerox Parchment Paper, Multicolor"/>
    <n v="88.02"/>
    <n v="6"/>
    <n v="33.299999999999997"/>
    <n v="7.67"/>
    <s v="High"/>
    <n v="120"/>
    <x v="0"/>
    <x v="2"/>
    <s v="Female"/>
    <x v="126"/>
    <d v="2024-02-07T00:00:00"/>
  </r>
  <r>
    <x v="159"/>
    <x v="135"/>
    <s v="First Class"/>
    <x v="122"/>
    <x v="122"/>
    <s v="Consumer"/>
    <x v="81"/>
    <s v="Telangana"/>
    <s v="India"/>
    <s v="South"/>
    <s v="OFF-BI-10000089"/>
    <x v="0"/>
    <s v="Binders"/>
    <s v="Wilson Jones 3-Hole Punch, Recycled"/>
    <n v="170.1"/>
    <n v="6"/>
    <n v="83.34"/>
    <n v="39.729999999999997"/>
    <s v="High"/>
    <n v="434"/>
    <x v="0"/>
    <x v="3"/>
    <s v="Male"/>
    <x v="127"/>
    <d v="2024-06-05T00:00:00"/>
  </r>
  <r>
    <x v="160"/>
    <x v="136"/>
    <s v="Same Day"/>
    <x v="123"/>
    <x v="123"/>
    <s v="Consumer"/>
    <x v="25"/>
    <s v="Punjab"/>
    <s v="India"/>
    <s v="North"/>
    <s v="OFF-SU-10004401"/>
    <x v="0"/>
    <s v="Supplies"/>
    <s v="Acme Shears, High Speed"/>
    <n v="349.44"/>
    <n v="7"/>
    <n v="122.22"/>
    <n v="43.14"/>
    <s v="Medium"/>
    <n v="280"/>
    <x v="0"/>
    <x v="0"/>
    <s v="Female"/>
    <x v="128"/>
    <d v="2021-12-28T00:00:00"/>
  </r>
  <r>
    <x v="161"/>
    <x v="137"/>
    <s v="First Class"/>
    <x v="124"/>
    <x v="124"/>
    <s v="Consumer"/>
    <x v="18"/>
    <s v="Tamil Nadu"/>
    <s v="India"/>
    <s v="South"/>
    <s v="OFF-FA-10003186"/>
    <x v="0"/>
    <s v="Fasteners"/>
    <s v="Accos Push Pins, Bulk Pack"/>
    <n v="101.64"/>
    <n v="7"/>
    <n v="33.39"/>
    <n v="17.59"/>
    <s v="High"/>
    <n v="30"/>
    <x v="0"/>
    <x v="1"/>
    <s v="Male"/>
    <x v="129"/>
    <d v="2021-08-23T00:00:00"/>
  </r>
  <r>
    <x v="162"/>
    <x v="138"/>
    <s v="First Class"/>
    <x v="125"/>
    <x v="125"/>
    <s v="Consumer"/>
    <x v="82"/>
    <s v="Gujarat"/>
    <s v="India"/>
    <s v="West"/>
    <s v="OFF-EN-10000114"/>
    <x v="0"/>
    <s v="Envelopes"/>
    <s v="Kraft Clasp Envelope, Security-Tint"/>
    <n v="79.8"/>
    <n v="7"/>
    <n v="1.47"/>
    <n v="19.41"/>
    <s v="Critical"/>
    <n v="545"/>
    <x v="0"/>
    <x v="2"/>
    <s v="Male"/>
    <x v="130"/>
    <d v="2022-06-05T00:00:00"/>
  </r>
  <r>
    <x v="163"/>
    <x v="130"/>
    <s v="Second Class"/>
    <x v="118"/>
    <x v="118"/>
    <s v="Consumer"/>
    <x v="77"/>
    <s v="Maharashtra"/>
    <s v="India"/>
    <s v="West"/>
    <s v="OFF-AR-10004749"/>
    <x v="0"/>
    <s v="Art"/>
    <s v="BIC Canvas, Blue"/>
    <n v="375.9"/>
    <n v="7"/>
    <n v="7.35"/>
    <n v="46.57"/>
    <s v="Medium"/>
    <n v="217"/>
    <x v="0"/>
    <x v="3"/>
    <s v="Female"/>
    <x v="32"/>
    <d v="2024-09-27T00:00:00"/>
  </r>
  <r>
    <x v="164"/>
    <x v="139"/>
    <s v="First Class"/>
    <x v="126"/>
    <x v="126"/>
    <s v="Consumer"/>
    <x v="70"/>
    <s v="Uttar Pradesh"/>
    <s v="India"/>
    <s v="North"/>
    <s v="OFF-BI-10004454"/>
    <x v="0"/>
    <s v="Binders"/>
    <s v="Cardinal Binder Covers, Clear"/>
    <n v="80.22"/>
    <n v="7"/>
    <n v="35.28"/>
    <n v="12.65"/>
    <s v="High"/>
    <n v="370"/>
    <x v="0"/>
    <x v="0"/>
    <s v="Male"/>
    <x v="126"/>
    <d v="2024-02-07T00:00:00"/>
  </r>
  <r>
    <x v="165"/>
    <x v="130"/>
    <s v="Second Class"/>
    <x v="118"/>
    <x v="118"/>
    <s v="Consumer"/>
    <x v="77"/>
    <s v="Maharashtra"/>
    <s v="India"/>
    <s v="West"/>
    <s v="OFF-PA-10000453"/>
    <x v="0"/>
    <s v="Paper"/>
    <s v="Xerox Cards &amp; Envelopes, 8.5 x 11"/>
    <n v="392.88"/>
    <n v="8"/>
    <n v="137.28"/>
    <n v="37.85"/>
    <s v="Medium"/>
    <n v="132"/>
    <x v="0"/>
    <x v="1"/>
    <s v="Female"/>
    <x v="92"/>
    <d v="2024-10-18T00:00:00"/>
  </r>
  <r>
    <x v="166"/>
    <x v="140"/>
    <s v="Second Class"/>
    <x v="127"/>
    <x v="127"/>
    <s v="Consumer"/>
    <x v="4"/>
    <s v="Kerala"/>
    <s v="India"/>
    <s v="South"/>
    <s v="OFF-ST-10003953"/>
    <x v="0"/>
    <s v="Storage"/>
    <s v="Smead File Cart, Industrial"/>
    <n v="1027.2"/>
    <n v="8"/>
    <n v="287.52"/>
    <n v="117.45"/>
    <s v="Medium"/>
    <n v="412"/>
    <x v="0"/>
    <x v="3"/>
    <s v="Female"/>
    <x v="131"/>
    <d v="2024-05-11T00:00:00"/>
  </r>
  <r>
    <x v="167"/>
    <x v="141"/>
    <s v="Same Day"/>
    <x v="28"/>
    <x v="28"/>
    <s v="Consumer"/>
    <x v="79"/>
    <s v="Odisha"/>
    <s v="India"/>
    <s v="East"/>
    <s v="OFF-PA-10000579"/>
    <x v="0"/>
    <s v="Paper"/>
    <s v="Xerox Computer Printout Paper, Recycled"/>
    <n v="236.25"/>
    <n v="9"/>
    <n v="82.62"/>
    <n v="43.32"/>
    <s v="High"/>
    <n v="347"/>
    <x v="0"/>
    <x v="0"/>
    <s v="Male"/>
    <x v="132"/>
    <d v="2022-12-09T00:00:00"/>
  </r>
  <r>
    <x v="168"/>
    <x v="142"/>
    <s v="Same Day"/>
    <x v="128"/>
    <x v="128"/>
    <s v="Consumer"/>
    <x v="15"/>
    <s v="Karnataka"/>
    <s v="India"/>
    <s v="South"/>
    <s v="OFF-BI-10004140"/>
    <x v="0"/>
    <s v="Binders"/>
    <s v="Cardinal Index Tab, Clear"/>
    <n v="26.88"/>
    <n v="4"/>
    <n v="12"/>
    <n v="6.55"/>
    <s v="Critical"/>
    <n v="229"/>
    <x v="0"/>
    <x v="1"/>
    <s v="Female"/>
    <x v="133"/>
    <d v="2023-09-13T00:00:00"/>
  </r>
  <r>
    <x v="169"/>
    <x v="143"/>
    <s v="First Class"/>
    <x v="129"/>
    <x v="129"/>
    <s v="Consumer"/>
    <x v="83"/>
    <s v="Haryana"/>
    <s v="India"/>
    <s v="North"/>
    <s v="OFF-EN-10002540"/>
    <x v="0"/>
    <s v="Envelopes"/>
    <s v="GlobeWeis Clasp Envelope, with clear poly window"/>
    <n v="53.76"/>
    <n v="4"/>
    <n v="17.64"/>
    <n v="13.44"/>
    <s v="Medium"/>
    <n v="666"/>
    <x v="0"/>
    <x v="2"/>
    <s v="Female"/>
    <x v="79"/>
    <d v="2024-05-30T00:00:00"/>
  </r>
  <r>
    <x v="170"/>
    <x v="144"/>
    <s v="First Class"/>
    <x v="130"/>
    <x v="130"/>
    <s v="Consumer"/>
    <x v="84"/>
    <s v="Jharkhand"/>
    <s v="India"/>
    <s v="East"/>
    <s v="OFF-PA-10004260"/>
    <x v="0"/>
    <s v="Paper"/>
    <s v="Xerox Memo Slips, Recycled"/>
    <n v="53.76"/>
    <n v="4"/>
    <n v="19.8"/>
    <n v="14.6"/>
    <s v="Critical"/>
    <n v="407"/>
    <x v="0"/>
    <x v="3"/>
    <s v="Female"/>
    <x v="134"/>
    <d v="2024-12-26T00:00:00"/>
  </r>
  <r>
    <x v="171"/>
    <x v="145"/>
    <s v="Second Class"/>
    <x v="131"/>
    <x v="131"/>
    <s v="Consumer"/>
    <x v="76"/>
    <s v="Jammu and Kashmir"/>
    <s v="India"/>
    <s v="North"/>
    <s v="OFF-AP-10001931"/>
    <x v="0"/>
    <s v="Appliances"/>
    <s v="Cuisinart Stove, Red"/>
    <n v="2153.16"/>
    <n v="4"/>
    <n v="861.24"/>
    <n v="149.13999999999999"/>
    <s v="Medium"/>
    <n v="342"/>
    <x v="0"/>
    <x v="0"/>
    <s v="Male"/>
    <x v="133"/>
    <d v="2023-09-13T00:00:00"/>
  </r>
  <r>
    <x v="172"/>
    <x v="146"/>
    <s v="Second Class"/>
    <x v="129"/>
    <x v="129"/>
    <s v="Consumer"/>
    <x v="49"/>
    <s v="Maharashtra"/>
    <s v="India"/>
    <s v="West"/>
    <s v="OFF-FA-10004795"/>
    <x v="0"/>
    <s v="Fasteners"/>
    <s v="Advantus Paper Clips, Assorted Sizes"/>
    <n v="22.8"/>
    <n v="4"/>
    <n v="-22.44"/>
    <n v="0.84"/>
    <s v="Medium"/>
    <n v="461"/>
    <x v="0"/>
    <x v="1"/>
    <s v="Male"/>
    <x v="135"/>
    <d v="2023-12-24T00:00:00"/>
  </r>
  <r>
    <x v="173"/>
    <x v="147"/>
    <s v="Second Class"/>
    <x v="132"/>
    <x v="132"/>
    <s v="Consumer"/>
    <x v="38"/>
    <s v="Haryana"/>
    <s v="India"/>
    <s v="North"/>
    <s v="OFF-ST-10002499"/>
    <x v="0"/>
    <s v="Storage"/>
    <s v="Fellowes Shelving, Single Width"/>
    <n v="231.48"/>
    <n v="4"/>
    <n v="30"/>
    <n v="41.07"/>
    <s v="High"/>
    <n v="796"/>
    <x v="0"/>
    <x v="2"/>
    <s v="Female"/>
    <x v="136"/>
    <d v="2023-11-27T00:00:00"/>
  </r>
  <r>
    <x v="174"/>
    <x v="148"/>
    <s v="Second Class"/>
    <x v="133"/>
    <x v="133"/>
    <s v="Consumer"/>
    <x v="85"/>
    <s v="Telangana"/>
    <s v="India"/>
    <s v="South"/>
    <s v="OFF-SU-10002742"/>
    <x v="0"/>
    <s v="Supplies"/>
    <s v="Stiletto Trimmer, Serrated"/>
    <n v="118.35"/>
    <n v="3"/>
    <n v="36.630000000000003"/>
    <n v="9.8699999999999992"/>
    <s v="High"/>
    <n v="315"/>
    <x v="0"/>
    <x v="3"/>
    <s v="Female"/>
    <x v="137"/>
    <d v="2024-12-29T00:00:00"/>
  </r>
  <r>
    <x v="175"/>
    <x v="149"/>
    <s v="Second Class"/>
    <x v="134"/>
    <x v="134"/>
    <s v="Consumer"/>
    <x v="76"/>
    <s v="Jammu and Kashmir"/>
    <s v="India"/>
    <s v="North"/>
    <s v="OFF-PA-10003906"/>
    <x v="0"/>
    <s v="Paper"/>
    <s v="Eaton Memo Slips, Premium"/>
    <n v="41.22"/>
    <n v="3"/>
    <n v="18.54"/>
    <n v="3.74"/>
    <s v="Medium"/>
    <n v="376"/>
    <x v="0"/>
    <x v="1"/>
    <s v="Female"/>
    <x v="138"/>
    <d v="2024-11-06T00:00:00"/>
  </r>
  <r>
    <x v="176"/>
    <x v="150"/>
    <s v="Second Class"/>
    <x v="133"/>
    <x v="133"/>
    <s v="Consumer"/>
    <x v="86"/>
    <s v="Rajasthan"/>
    <s v="India"/>
    <s v="West"/>
    <s v="OFF-FA-10002636"/>
    <x v="0"/>
    <s v="Fasteners"/>
    <s v="Accos Staples, 12 Pack"/>
    <n v="31.14"/>
    <n v="3"/>
    <n v="2.4300000000000002"/>
    <n v="3.57"/>
    <s v="Medium"/>
    <n v="349"/>
    <x v="0"/>
    <x v="2"/>
    <s v="Female"/>
    <x v="139"/>
    <d v="2023-05-09T00:00:00"/>
  </r>
  <r>
    <x v="177"/>
    <x v="149"/>
    <s v="Second Class"/>
    <x v="134"/>
    <x v="134"/>
    <s v="Consumer"/>
    <x v="76"/>
    <s v="Jammu and Kashmir"/>
    <s v="India"/>
    <s v="North"/>
    <s v="OFF-FA-10002156"/>
    <x v="0"/>
    <s v="Fasteners"/>
    <s v="Advantus Push Pins, Metal"/>
    <n v="43.65"/>
    <n v="3"/>
    <n v="5.22"/>
    <n v="0.82"/>
    <s v="Medium"/>
    <n v="90"/>
    <x v="0"/>
    <x v="3"/>
    <s v="Male"/>
    <x v="140"/>
    <d v="2024-07-20T00:00:00"/>
  </r>
  <r>
    <x v="178"/>
    <x v="151"/>
    <s v="Second Class"/>
    <x v="135"/>
    <x v="135"/>
    <s v="Consumer"/>
    <x v="87"/>
    <s v="Maharashtra"/>
    <s v="India"/>
    <s v="West"/>
    <s v="OFF-AR-10004651"/>
    <x v="0"/>
    <s v="Art"/>
    <s v="Boston Pens, Fluorescent"/>
    <n v="46.44"/>
    <n v="3"/>
    <n v="6.48"/>
    <n v="6.65"/>
    <s v="High"/>
    <n v="316"/>
    <x v="0"/>
    <x v="0"/>
    <s v="Female"/>
    <x v="141"/>
    <d v="2023-10-25T00:00:00"/>
  </r>
  <r>
    <x v="179"/>
    <x v="152"/>
    <s v="Same Day"/>
    <x v="136"/>
    <x v="136"/>
    <s v="Consumer"/>
    <x v="76"/>
    <s v="Uttarakhand"/>
    <s v="India"/>
    <s v="North"/>
    <s v="OFF-BI-10003779"/>
    <x v="0"/>
    <s v="Binders"/>
    <s v="Cardinal 3-Hole Punch, Durable"/>
    <n v="90.9"/>
    <n v="3"/>
    <n v="36.36"/>
    <n v="14.44"/>
    <s v="High"/>
    <n v="656"/>
    <x v="0"/>
    <x v="1"/>
    <s v="Male"/>
    <x v="142"/>
    <d v="2022-12-05T00:00:00"/>
  </r>
  <r>
    <x v="180"/>
    <x v="153"/>
    <s v="Same Day"/>
    <x v="137"/>
    <x v="137"/>
    <s v="Consumer"/>
    <x v="71"/>
    <s v="Kerala"/>
    <s v="India"/>
    <s v="South"/>
    <s v="OFF-BI-10000006"/>
    <x v="0"/>
    <s v="Binders"/>
    <s v="Ibico Binder, Durable"/>
    <n v="50.94"/>
    <n v="3"/>
    <n v="10.62"/>
    <n v="6.16"/>
    <s v="High"/>
    <n v="658"/>
    <x v="0"/>
    <x v="3"/>
    <s v="Female"/>
    <x v="143"/>
    <d v="2022-03-24T00:00:00"/>
  </r>
  <r>
    <x v="181"/>
    <x v="154"/>
    <s v="First Class"/>
    <x v="138"/>
    <x v="138"/>
    <s v="Consumer"/>
    <x v="88"/>
    <s v="Uttar Pradesh"/>
    <s v="India"/>
    <s v="North"/>
    <s v="OFF-BI-10002287"/>
    <x v="0"/>
    <s v="Binders"/>
    <s v="Acco Index Tab, Clear"/>
    <n v="24.12"/>
    <n v="3"/>
    <n v="8.64"/>
    <n v="4.79"/>
    <s v="High"/>
    <n v="384"/>
    <x v="0"/>
    <x v="0"/>
    <s v="Female"/>
    <x v="144"/>
    <d v="2022-03-09T00:00:00"/>
  </r>
  <r>
    <x v="182"/>
    <x v="155"/>
    <s v="First Class"/>
    <x v="139"/>
    <x v="139"/>
    <s v="Consumer"/>
    <x v="89"/>
    <s v="Madhya Pradesh"/>
    <s v="India"/>
    <s v="West"/>
    <s v="OFF-AP-10002326"/>
    <x v="0"/>
    <s v="Appliances"/>
    <s v="Hamilton Beach Microwave, White"/>
    <n v="280.64999999999998"/>
    <n v="1"/>
    <n v="0"/>
    <n v="29.08"/>
    <s v="Critical"/>
    <n v="766"/>
    <x v="0"/>
    <x v="2"/>
    <s v="Male"/>
    <x v="145"/>
    <d v="2025-05-01T00:00:00"/>
  </r>
  <r>
    <x v="183"/>
    <x v="156"/>
    <s v="First Class"/>
    <x v="140"/>
    <x v="140"/>
    <s v="Consumer"/>
    <x v="38"/>
    <s v="Haryana"/>
    <s v="India"/>
    <s v="North"/>
    <s v="OFF-BI-10000854"/>
    <x v="0"/>
    <s v="Binders"/>
    <s v="Acco Binder Covers, Economy"/>
    <n v="13.32"/>
    <n v="1"/>
    <n v="1.98"/>
    <n v="1.73"/>
    <s v="High"/>
    <n v="148"/>
    <x v="0"/>
    <x v="3"/>
    <s v="Male"/>
    <x v="145"/>
    <d v="2025-05-01T00:00:00"/>
  </r>
  <r>
    <x v="184"/>
    <x v="133"/>
    <s v="First Class"/>
    <x v="120"/>
    <x v="120"/>
    <s v="Consumer"/>
    <x v="79"/>
    <s v="Odisha"/>
    <s v="India"/>
    <s v="East"/>
    <s v="OFF-BI-10002712"/>
    <x v="0"/>
    <s v="Binders"/>
    <s v="Acco Hole Reinforcements, Durable"/>
    <n v="8.16"/>
    <n v="1"/>
    <n v="1.95"/>
    <n v="0.38"/>
    <s v="High"/>
    <n v="752"/>
    <x v="0"/>
    <x v="0"/>
    <s v="Male"/>
    <x v="146"/>
    <d v="2024-02-11T00:00:00"/>
  </r>
  <r>
    <x v="185"/>
    <x v="157"/>
    <s v="Second Class"/>
    <x v="141"/>
    <x v="141"/>
    <s v="Consumer"/>
    <x v="60"/>
    <s v="Bihar"/>
    <s v="India"/>
    <s v="East"/>
    <s v="OFF-ST-10004228"/>
    <x v="0"/>
    <s v="Storage"/>
    <s v="Tenex Shelving, Industrial"/>
    <n v="55.14"/>
    <n v="1"/>
    <n v="17.07"/>
    <n v="7.99"/>
    <s v="Critical"/>
    <n v="766"/>
    <x v="0"/>
    <x v="2"/>
    <s v="Male"/>
    <x v="147"/>
    <d v="2021-10-18T00:00:00"/>
  </r>
  <r>
    <x v="186"/>
    <x v="158"/>
    <s v="Same Day"/>
    <x v="142"/>
    <x v="142"/>
    <s v="Consumer"/>
    <x v="60"/>
    <s v="Maharashtra"/>
    <s v="India"/>
    <s v="West"/>
    <s v="OFF-BI-10004483"/>
    <x v="0"/>
    <s v="Binders"/>
    <s v="Ibico Index Tab, Clear"/>
    <n v="16.739999999999998"/>
    <n v="2"/>
    <n v="0.66"/>
    <n v="3.46"/>
    <s v="High"/>
    <n v="475"/>
    <x v="0"/>
    <x v="3"/>
    <s v="Female"/>
    <x v="148"/>
    <d v="2024-09-28T00:00:00"/>
  </r>
  <r>
    <x v="187"/>
    <x v="159"/>
    <s v="First Class"/>
    <x v="25"/>
    <x v="25"/>
    <s v="Consumer"/>
    <x v="24"/>
    <s v="Haryana"/>
    <s v="India"/>
    <s v="North"/>
    <s v="OFF-FA-10004684"/>
    <x v="0"/>
    <s v="Fasteners"/>
    <s v="Advantus Thumb Tacks, Metal"/>
    <n v="27.42"/>
    <n v="2"/>
    <n v="3.54"/>
    <n v="4.5"/>
    <s v="High"/>
    <n v="750"/>
    <x v="0"/>
    <x v="0"/>
    <s v="Male"/>
    <x v="149"/>
    <d v="2024-11-25T00:00:00"/>
  </r>
  <r>
    <x v="188"/>
    <x v="160"/>
    <s v="First Class"/>
    <x v="143"/>
    <x v="143"/>
    <s v="Consumer"/>
    <x v="19"/>
    <s v="Rajasthan"/>
    <s v="India"/>
    <s v="West"/>
    <s v="OFF-EN-10002425"/>
    <x v="0"/>
    <s v="Envelopes"/>
    <s v="Ames Peel and Seal, Set of 50"/>
    <n v="37.380000000000003"/>
    <n v="2"/>
    <n v="1.08"/>
    <n v="10.08"/>
    <s v="High"/>
    <n v="106"/>
    <x v="0"/>
    <x v="1"/>
    <s v="Male"/>
    <x v="150"/>
    <d v="2022-02-11T00:00:00"/>
  </r>
  <r>
    <x v="189"/>
    <x v="161"/>
    <s v="First Class"/>
    <x v="144"/>
    <x v="144"/>
    <s v="Consumer"/>
    <x v="90"/>
    <s v="West Bengal"/>
    <s v="India"/>
    <s v="East"/>
    <s v="OFF-BI-10004098"/>
    <x v="0"/>
    <s v="Binders"/>
    <s v="Acco 3-Hole Punch, Durable"/>
    <n v="63.24"/>
    <n v="2"/>
    <n v="0.6"/>
    <n v="7.9"/>
    <s v="High"/>
    <n v="10"/>
    <x v="0"/>
    <x v="2"/>
    <s v="Male"/>
    <x v="151"/>
    <d v="2022-12-20T00:00:00"/>
  </r>
  <r>
    <x v="190"/>
    <x v="162"/>
    <s v="Second Class"/>
    <x v="145"/>
    <x v="145"/>
    <s v="Consumer"/>
    <x v="29"/>
    <s v="Karnataka"/>
    <s v="India"/>
    <s v="South"/>
    <s v="OFF-ST-10001357"/>
    <x v="0"/>
    <s v="Storage"/>
    <s v="Eldon Lockers, Single Width"/>
    <n v="395.88"/>
    <n v="2"/>
    <n v="71.22"/>
    <n v="61.97"/>
    <s v="High"/>
    <n v="460"/>
    <x v="0"/>
    <x v="3"/>
    <s v="Female"/>
    <x v="152"/>
    <d v="2022-11-08T00:00:00"/>
  </r>
  <r>
    <x v="191"/>
    <x v="127"/>
    <s v="Second Class"/>
    <x v="115"/>
    <x v="115"/>
    <s v="Consumer"/>
    <x v="75"/>
    <s v="Uttar Pradesh"/>
    <s v="India"/>
    <s v="North"/>
    <s v="OFF-SU-10003537"/>
    <x v="0"/>
    <s v="Supplies"/>
    <s v="Kleencut Scissors, Steel"/>
    <n v="43.38"/>
    <n v="2"/>
    <n v="12.12"/>
    <n v="1.48"/>
    <s v="Medium"/>
    <n v="196"/>
    <x v="0"/>
    <x v="0"/>
    <s v="Male"/>
    <x v="153"/>
    <d v="2024-01-16T00:00:00"/>
  </r>
  <r>
    <x v="192"/>
    <x v="163"/>
    <s v="Second Class"/>
    <x v="146"/>
    <x v="146"/>
    <s v="Consumer"/>
    <x v="44"/>
    <s v="Maharashtra"/>
    <s v="India"/>
    <s v="West"/>
    <s v="OFF-PA-10004335"/>
    <x v="0"/>
    <s v="Paper"/>
    <s v="Green Bar Computer Printout Paper, Recycled"/>
    <n v="59.34"/>
    <n v="2"/>
    <n v="16.559999999999999"/>
    <n v="6.41"/>
    <s v="High"/>
    <n v="424"/>
    <x v="0"/>
    <x v="1"/>
    <s v="Male"/>
    <x v="149"/>
    <d v="2024-11-25T00:00:00"/>
  </r>
  <r>
    <x v="193"/>
    <x v="164"/>
    <s v="Second Class"/>
    <x v="147"/>
    <x v="147"/>
    <s v="Consumer"/>
    <x v="76"/>
    <s v="Jammu and Kashmir"/>
    <s v="India"/>
    <s v="North"/>
    <s v="OFF-FA-10003745"/>
    <x v="0"/>
    <s v="Fasteners"/>
    <s v="Accos Rubber Bands, Metal"/>
    <n v="33.6"/>
    <n v="2"/>
    <n v="10.74"/>
    <n v="5.32"/>
    <s v="High"/>
    <n v="100"/>
    <x v="0"/>
    <x v="3"/>
    <s v="Female"/>
    <x v="154"/>
    <d v="2023-02-15T00:00:00"/>
  </r>
  <r>
    <x v="194"/>
    <x v="165"/>
    <s v="Second Class"/>
    <x v="148"/>
    <x v="148"/>
    <s v="Consumer"/>
    <x v="66"/>
    <s v="Maharashtra"/>
    <s v="India"/>
    <s v="West"/>
    <s v="OFF-FA-10001526"/>
    <x v="0"/>
    <s v="Fasteners"/>
    <s v="Stockwell Rubber Bands, 12 Pack"/>
    <n v="31.92"/>
    <n v="2"/>
    <n v="10.199999999999999"/>
    <n v="2.88"/>
    <s v="High"/>
    <n v="532"/>
    <x v="0"/>
    <x v="0"/>
    <s v="Male"/>
    <x v="155"/>
    <d v="2024-10-13T00:00:00"/>
  </r>
  <r>
    <x v="195"/>
    <x v="163"/>
    <s v="Second Class"/>
    <x v="146"/>
    <x v="146"/>
    <s v="Consumer"/>
    <x v="44"/>
    <s v="Maharashtra"/>
    <s v="India"/>
    <s v="West"/>
    <s v="OFF-FA-10000549"/>
    <x v="0"/>
    <s v="Fasteners"/>
    <s v="Advantus Staples, Metal"/>
    <n v="21.96"/>
    <n v="2"/>
    <n v="2.58"/>
    <n v="2.71"/>
    <s v="High"/>
    <n v="509"/>
    <x v="0"/>
    <x v="1"/>
    <s v="Female"/>
    <x v="156"/>
    <d v="2023-09-06T00:00:00"/>
  </r>
  <r>
    <x v="196"/>
    <x v="166"/>
    <s v="Second Class"/>
    <x v="12"/>
    <x v="12"/>
    <s v="Consumer"/>
    <x v="10"/>
    <s v="Chhattisgarh"/>
    <s v="India"/>
    <s v="East"/>
    <s v="OFF-BI-10003874"/>
    <x v="0"/>
    <s v="Binders"/>
    <s v="Avery Index Tab, Clear"/>
    <n v="11.58"/>
    <n v="2"/>
    <n v="2.04"/>
    <n v="0.92"/>
    <s v="Medium"/>
    <n v="203"/>
    <x v="0"/>
    <x v="2"/>
    <s v="Female"/>
    <x v="157"/>
    <d v="2023-01-07T00:00:00"/>
  </r>
  <r>
    <x v="197"/>
    <x v="167"/>
    <s v="Second Class"/>
    <x v="149"/>
    <x v="149"/>
    <s v="Consumer"/>
    <x v="48"/>
    <s v="Bihar"/>
    <s v="India"/>
    <s v="East"/>
    <s v="OFF-AR-10004148"/>
    <x v="0"/>
    <s v="Art"/>
    <s v="Sanford Pens, Easy-Erase"/>
    <n v="22.74"/>
    <n v="2"/>
    <n v="4.32"/>
    <n v="1.27"/>
    <s v="High"/>
    <n v="383"/>
    <x v="0"/>
    <x v="3"/>
    <s v="Male"/>
    <x v="158"/>
    <d v="2022-05-16T00:00:00"/>
  </r>
  <r>
    <x v="198"/>
    <x v="168"/>
    <s v="Second Class"/>
    <x v="150"/>
    <x v="150"/>
    <s v="Consumer"/>
    <x v="91"/>
    <s v="Uttarakhand"/>
    <s v="India"/>
    <s v="North"/>
    <s v="TEC-MA-10000776"/>
    <x v="1"/>
    <s v="Machines"/>
    <s v="Okidata Calculator, Wireless"/>
    <n v="156.87"/>
    <n v="3"/>
    <n v="39.15"/>
    <n v="12.69"/>
    <s v="Medium"/>
    <n v="313"/>
    <x v="0"/>
    <x v="0"/>
    <s v="Male"/>
    <x v="103"/>
    <d v="2022-04-11T00:00:00"/>
  </r>
  <r>
    <x v="199"/>
    <x v="117"/>
    <s v="First Class"/>
    <x v="106"/>
    <x v="106"/>
    <s v="Corporate"/>
    <x v="67"/>
    <s v="Uttar Pradesh"/>
    <s v="India"/>
    <s v="North"/>
    <s v="TEC-MA-10001752"/>
    <x v="1"/>
    <s v="Machines"/>
    <s v="Konica Printer, Durable"/>
    <n v="1607.76"/>
    <n v="6"/>
    <n v="482.22"/>
    <n v="286.74"/>
    <s v="High"/>
    <n v="174"/>
    <x v="0"/>
    <x v="1"/>
    <s v="Male"/>
    <x v="159"/>
    <d v="2022-01-27T00:00:00"/>
  </r>
  <r>
    <x v="200"/>
    <x v="120"/>
    <s v="Second Class"/>
    <x v="109"/>
    <x v="109"/>
    <s v="Corporate"/>
    <x v="70"/>
    <s v="Uttar Pradesh"/>
    <s v="India"/>
    <s v="North"/>
    <s v="TEC-MA-10002468"/>
    <x v="1"/>
    <s v="Machines"/>
    <s v="Panasonic Inkjet, White"/>
    <n v="2173.5"/>
    <n v="7"/>
    <n v="260.82"/>
    <n v="154.18"/>
    <s v="High"/>
    <n v="569"/>
    <x v="0"/>
    <x v="2"/>
    <s v="Male"/>
    <x v="160"/>
    <d v="2023-09-06T00:00:00"/>
  </r>
  <r>
    <x v="201"/>
    <x v="169"/>
    <s v="First Class"/>
    <x v="151"/>
    <x v="151"/>
    <s v="Corporate"/>
    <x v="25"/>
    <s v="Punjab"/>
    <s v="India"/>
    <s v="North"/>
    <s v="TEC-MA-10004423"/>
    <x v="1"/>
    <s v="Machines"/>
    <s v="StarTech Card Printer, White"/>
    <n v="485.73"/>
    <n v="3"/>
    <n v="189.36"/>
    <n v="42.53"/>
    <s v="Medium"/>
    <n v="702"/>
    <x v="0"/>
    <x v="3"/>
    <s v="Male"/>
    <x v="161"/>
    <d v="2024-03-10T00:00:00"/>
  </r>
  <r>
    <x v="202"/>
    <x v="170"/>
    <s v="First Class"/>
    <x v="152"/>
    <x v="152"/>
    <s v="Home Office"/>
    <x v="92"/>
    <s v="West Bengal"/>
    <s v="India"/>
    <s v="East"/>
    <s v="TEC-CO-10000791"/>
    <x v="1"/>
    <s v="Copiers"/>
    <s v="Sharp Personal Copier, Laser"/>
    <n v="240"/>
    <n v="2"/>
    <n v="88.8"/>
    <n v="106.35"/>
    <s v="Critical"/>
    <n v="667"/>
    <x v="0"/>
    <x v="0"/>
    <s v="Female"/>
    <x v="162"/>
    <d v="2024-02-06T00:00:00"/>
  </r>
  <r>
    <x v="203"/>
    <x v="171"/>
    <s v="First Class"/>
    <x v="153"/>
    <x v="153"/>
    <s v="Home Office"/>
    <x v="17"/>
    <s v="Uttar Pradesh"/>
    <s v="India"/>
    <s v="North"/>
    <s v="TEC-CO-10001531"/>
    <x v="1"/>
    <s v="Copiers"/>
    <s v="Hewlett Fax and Copier, Color"/>
    <n v="194.31"/>
    <n v="1"/>
    <n v="91.32"/>
    <n v="56.71"/>
    <s v="High"/>
    <n v="626"/>
    <x v="0"/>
    <x v="1"/>
    <s v="Female"/>
    <x v="163"/>
    <d v="2024-08-24T00:00:00"/>
  </r>
  <r>
    <x v="204"/>
    <x v="102"/>
    <s v="Second Class"/>
    <x v="91"/>
    <x v="91"/>
    <s v="Home Office"/>
    <x v="57"/>
    <s v="Rajasthan"/>
    <s v="India"/>
    <s v="West"/>
    <s v="TEC-CO-10003102"/>
    <x v="1"/>
    <s v="Copiers"/>
    <s v="Canon Copy Machine, Color"/>
    <n v="2372.2199999999998"/>
    <n v="9"/>
    <n v="0"/>
    <n v="302.82"/>
    <s v="High"/>
    <n v="268"/>
    <x v="0"/>
    <x v="2"/>
    <s v="Male"/>
    <x v="164"/>
    <d v="2024-09-19T00:00:00"/>
  </r>
  <r>
    <x v="205"/>
    <x v="111"/>
    <s v="First Class"/>
    <x v="100"/>
    <x v="100"/>
    <s v="Corporate"/>
    <x v="50"/>
    <s v="Gujarat"/>
    <s v="India"/>
    <s v="West"/>
    <s v="TEC-CO-10004535"/>
    <x v="1"/>
    <s v="Copiers"/>
    <s v="Hewlett Fax Machine, High-Speed"/>
    <n v="1590.6"/>
    <n v="5"/>
    <n v="572.54999999999995"/>
    <n v="493.2"/>
    <s v="Critical"/>
    <n v="412"/>
    <x v="0"/>
    <x v="3"/>
    <s v="Female"/>
    <x v="148"/>
    <d v="2024-09-28T00:00:00"/>
  </r>
  <r>
    <x v="206"/>
    <x v="172"/>
    <s v="Second Class"/>
    <x v="154"/>
    <x v="154"/>
    <s v="Corporate"/>
    <x v="93"/>
    <s v="Maharashtra"/>
    <s v="India"/>
    <s v="West"/>
    <s v="TEC-CO-10003777"/>
    <x v="1"/>
    <s v="Copiers"/>
    <s v="Hewlett Copy Machine, Color"/>
    <n v="785.61"/>
    <n v="3"/>
    <n v="157.05000000000001"/>
    <n v="108.6"/>
    <s v="High"/>
    <n v="472"/>
    <x v="0"/>
    <x v="1"/>
    <s v="Female"/>
    <x v="165"/>
    <d v="2024-10-10T00:00:00"/>
  </r>
  <r>
    <x v="207"/>
    <x v="173"/>
    <s v="Second Class"/>
    <x v="155"/>
    <x v="155"/>
    <s v="Consumer"/>
    <x v="82"/>
    <s v="Gujarat"/>
    <s v="India"/>
    <s v="West"/>
    <s v="TEC-CO-10002040"/>
    <x v="1"/>
    <s v="Copiers"/>
    <s v="Brother Fax Machine, Digital"/>
    <n v="1272.72"/>
    <n v="4"/>
    <n v="534.48"/>
    <n v="305.27"/>
    <s v="High"/>
    <n v="48"/>
    <x v="0"/>
    <x v="2"/>
    <s v="Male"/>
    <x v="150"/>
    <d v="2022-10-31T00:00:00"/>
  </r>
  <r>
    <x v="208"/>
    <x v="174"/>
    <s v="Second Class"/>
    <x v="148"/>
    <x v="148"/>
    <s v="Consumer"/>
    <x v="28"/>
    <s v="Madhya Pradesh"/>
    <s v="India"/>
    <s v="West"/>
    <s v="TEC-CO-10004897"/>
    <x v="1"/>
    <s v="Copiers"/>
    <s v="Sharp Fax Machine, High-Speed"/>
    <n v="1469.25"/>
    <n v="5"/>
    <n v="616.95000000000005"/>
    <n v="127.72"/>
    <s v="High"/>
    <n v="615"/>
    <x v="0"/>
    <x v="3"/>
    <s v="Female"/>
    <x v="166"/>
    <d v="2023-12-20T00:00:00"/>
  </r>
  <r>
    <x v="209"/>
    <x v="175"/>
    <s v="Second Class"/>
    <x v="156"/>
    <x v="156"/>
    <s v="Consumer"/>
    <x v="24"/>
    <s v="Haryana"/>
    <s v="India"/>
    <s v="North"/>
    <s v="TEC-CO-10001204"/>
    <x v="1"/>
    <s v="Copiers"/>
    <s v="Sharp Copy Machine, Color"/>
    <n v="963.36"/>
    <n v="4"/>
    <n v="154.08000000000001"/>
    <n v="60.59"/>
    <s v="Medium"/>
    <n v="103"/>
    <x v="0"/>
    <x v="0"/>
    <s v="Male"/>
    <x v="167"/>
    <d v="2021-07-08T00:00:00"/>
  </r>
  <r>
    <x v="210"/>
    <x v="155"/>
    <s v="First Class"/>
    <x v="139"/>
    <x v="139"/>
    <s v="Consumer"/>
    <x v="89"/>
    <s v="Madhya Pradesh"/>
    <s v="India"/>
    <s v="West"/>
    <s v="TEC-CO-10004929"/>
    <x v="1"/>
    <s v="Copiers"/>
    <s v="Canon Personal Copier, Color"/>
    <n v="144.18"/>
    <n v="1"/>
    <n v="18.72"/>
    <n v="27.01"/>
    <s v="Critical"/>
    <n v="651"/>
    <x v="0"/>
    <x v="1"/>
    <s v="Female"/>
    <x v="168"/>
    <d v="2024-06-09T00:00:00"/>
  </r>
  <r>
    <x v="211"/>
    <x v="160"/>
    <s v="First Class"/>
    <x v="143"/>
    <x v="143"/>
    <s v="Consumer"/>
    <x v="19"/>
    <s v="Rajasthan"/>
    <s v="India"/>
    <s v="West"/>
    <s v="TEC-CO-10003448"/>
    <x v="1"/>
    <s v="Copiers"/>
    <s v="Canon Ink, Laser"/>
    <n v="294.3"/>
    <n v="2"/>
    <n v="135.36000000000001"/>
    <n v="49.84"/>
    <s v="High"/>
    <n v="544"/>
    <x v="0"/>
    <x v="3"/>
    <s v="Male"/>
    <x v="161"/>
    <d v="2024-03-10T00:00:00"/>
  </r>
  <r>
    <x v="212"/>
    <x v="176"/>
    <s v="First Class"/>
    <x v="157"/>
    <x v="157"/>
    <s v="Corporate"/>
    <x v="30"/>
    <s v="Delhi"/>
    <s v="India"/>
    <s v="North"/>
    <s v="TEC-AC-10000111"/>
    <x v="1"/>
    <s v="Accessories"/>
    <s v="SanDisk Mouse, USB"/>
    <n v="77.040000000000006"/>
    <n v="2"/>
    <n v="0"/>
    <n v="22.53"/>
    <s v="Critical"/>
    <n v="77"/>
    <x v="0"/>
    <x v="0"/>
    <s v="Female"/>
    <x v="169"/>
    <d v="2022-09-06T00:00:00"/>
  </r>
  <r>
    <x v="213"/>
    <x v="121"/>
    <s v="Second Class"/>
    <x v="46"/>
    <x v="46"/>
    <s v="Corporate"/>
    <x v="71"/>
    <s v="Kerala"/>
    <s v="India"/>
    <s v="South"/>
    <s v="TEC-AC-10000639"/>
    <x v="1"/>
    <s v="Accessories"/>
    <s v="Belkin Router, Bluetooth"/>
    <n v="258.75"/>
    <n v="1"/>
    <n v="75.03"/>
    <n v="27.23"/>
    <s v="Medium"/>
    <n v="110"/>
    <x v="0"/>
    <x v="2"/>
    <s v="Male"/>
    <x v="161"/>
    <d v="2024-03-10T00:00:00"/>
  </r>
  <r>
    <x v="214"/>
    <x v="119"/>
    <s v="Second Class"/>
    <x v="108"/>
    <x v="108"/>
    <s v="Corporate"/>
    <x v="69"/>
    <s v="Andhra Pradesh"/>
    <s v="India"/>
    <s v="South"/>
    <s v="TEC-AC-10002255"/>
    <x v="1"/>
    <s v="Accessories"/>
    <s v="Memorex Keyboard, Erganomic"/>
    <n v="276.60000000000002"/>
    <n v="4"/>
    <n v="105"/>
    <n v="21.84"/>
    <s v="Medium"/>
    <n v="491"/>
    <x v="0"/>
    <x v="3"/>
    <s v="Male"/>
    <x v="155"/>
    <d v="2024-10-14T00:00:00"/>
  </r>
  <r>
    <x v="215"/>
    <x v="177"/>
    <s v="Same Day"/>
    <x v="158"/>
    <x v="158"/>
    <s v="Consumer"/>
    <x v="94"/>
    <s v="Telangana"/>
    <s v="India"/>
    <s v="South"/>
    <s v="TEC-AC-10003734"/>
    <x v="1"/>
    <s v="Accessories"/>
    <s v="Memorex Numeric Keypad, Erganomic"/>
    <n v="280.26"/>
    <n v="6"/>
    <n v="128.88"/>
    <n v="66.98"/>
    <s v="Critical"/>
    <n v="368"/>
    <x v="0"/>
    <x v="1"/>
    <s v="Female"/>
    <x v="166"/>
    <d v="2023-12-25T00:00:00"/>
  </r>
  <r>
    <x v="216"/>
    <x v="178"/>
    <s v="Same Day"/>
    <x v="159"/>
    <x v="159"/>
    <s v="Consumer"/>
    <x v="95"/>
    <s v="Karnataka"/>
    <s v="India"/>
    <s v="South"/>
    <s v="TEC-AC-10001463"/>
    <x v="1"/>
    <s v="Accessories"/>
    <s v="Logitech Numeric Keypad, Programmable"/>
    <n v="382.56"/>
    <n v="8"/>
    <n v="68.64"/>
    <n v="65.040000000000006"/>
    <s v="Medium"/>
    <n v="177"/>
    <x v="0"/>
    <x v="2"/>
    <s v="Male"/>
    <x v="170"/>
    <d v="2023-12-03T00:00:00"/>
  </r>
  <r>
    <x v="217"/>
    <x v="179"/>
    <s v="First Class"/>
    <x v="160"/>
    <x v="160"/>
    <s v="Consumer"/>
    <x v="96"/>
    <s v="Kerala"/>
    <s v="India"/>
    <s v="South"/>
    <s v="TEC-AC-10000642"/>
    <x v="1"/>
    <s v="Accessories"/>
    <s v="Logitech Flash Drive, Bluetooth"/>
    <n v="61.02"/>
    <n v="2"/>
    <n v="23.76"/>
    <n v="17.52"/>
    <s v="Critical"/>
    <n v="79"/>
    <x v="0"/>
    <x v="3"/>
    <s v="Male"/>
    <x v="47"/>
    <d v="2024-09-09T00:00:00"/>
  </r>
  <r>
    <x v="218"/>
    <x v="180"/>
    <s v="First Class"/>
    <x v="161"/>
    <x v="161"/>
    <s v="Consumer"/>
    <x v="18"/>
    <s v="Tamil Nadu"/>
    <s v="India"/>
    <s v="South"/>
    <s v="TEC-AC-10002533"/>
    <x v="1"/>
    <s v="Accessories"/>
    <s v="Enermax Memory Card, USB"/>
    <n v="458.4"/>
    <n v="4"/>
    <n v="73.319999999999993"/>
    <n v="87.4"/>
    <s v="High"/>
    <n v="728"/>
    <x v="0"/>
    <x v="0"/>
    <s v="Male"/>
    <x v="171"/>
    <d v="2021-11-11T00:00:00"/>
  </r>
  <r>
    <x v="219"/>
    <x v="181"/>
    <s v="Second Class"/>
    <x v="162"/>
    <x v="162"/>
    <s v="Consumer"/>
    <x v="97"/>
    <s v="West Bengal"/>
    <s v="India"/>
    <s v="East"/>
    <s v="TEC-AC-10004562"/>
    <x v="1"/>
    <s v="Accessories"/>
    <s v="Enermax Flash Drive, Programmable"/>
    <n v="172.08"/>
    <n v="4"/>
    <n v="6.84"/>
    <n v="18.23"/>
    <s v="High"/>
    <n v="347"/>
    <x v="0"/>
    <x v="1"/>
    <s v="Male"/>
    <x v="172"/>
    <d v="2023-06-26T00:00:00"/>
  </r>
  <r>
    <x v="220"/>
    <x v="182"/>
    <s v="Second Class"/>
    <x v="163"/>
    <x v="163"/>
    <s v="Consumer"/>
    <x v="60"/>
    <s v="Bihar"/>
    <s v="India"/>
    <s v="East"/>
    <s v="TEC-AC-10003640"/>
    <x v="1"/>
    <s v="Accessories"/>
    <s v="SanDisk Mouse, Programmable"/>
    <n v="318.48"/>
    <n v="8"/>
    <n v="6.24"/>
    <n v="43.88"/>
    <s v="Medium"/>
    <n v="46"/>
    <x v="0"/>
    <x v="2"/>
    <s v="Male"/>
    <x v="173"/>
    <d v="2024-05-22T00:00:00"/>
  </r>
  <r>
    <x v="221"/>
    <x v="183"/>
    <s v="Second Class"/>
    <x v="164"/>
    <x v="164"/>
    <s v="Consumer"/>
    <x v="98"/>
    <s v="Rajasthan"/>
    <s v="India"/>
    <s v="West"/>
    <s v="TEC-AC-10001600"/>
    <x v="1"/>
    <s v="Accessories"/>
    <s v="Belkin Numeric Keypad, Bluetooth"/>
    <n v="115.5"/>
    <n v="2"/>
    <n v="49.62"/>
    <n v="10.69"/>
    <s v="Medium"/>
    <n v="471"/>
    <x v="0"/>
    <x v="3"/>
    <s v="Female"/>
    <x v="174"/>
    <d v="2022-11-20T00:00:00"/>
  </r>
  <r>
    <x v="222"/>
    <x v="159"/>
    <s v="First Class"/>
    <x v="25"/>
    <x v="25"/>
    <s v="Consumer"/>
    <x v="24"/>
    <s v="Haryana"/>
    <s v="India"/>
    <s v="North"/>
    <s v="TEC-PH-10003713"/>
    <x v="1"/>
    <s v="Phones"/>
    <s v="Nokia Smart Phone, Cordless"/>
    <n v="1908.45"/>
    <n v="3"/>
    <n v="534.33000000000004"/>
    <n v="225.58"/>
    <s v="High"/>
    <n v="324"/>
    <x v="0"/>
    <x v="0"/>
    <s v="Female"/>
    <x v="175"/>
    <d v="2024-09-17T00:00:00"/>
  </r>
  <r>
    <x v="223"/>
    <x v="184"/>
    <s v="First Class"/>
    <x v="165"/>
    <x v="165"/>
    <s v="Consumer"/>
    <x v="50"/>
    <s v="Gujarat"/>
    <s v="India"/>
    <s v="West"/>
    <s v="TEC-PH-10001354"/>
    <x v="1"/>
    <s v="Phones"/>
    <s v="Motorola Speaker Phone, Full Size"/>
    <n v="524.28"/>
    <n v="4"/>
    <n v="146.76"/>
    <n v="148.44999999999999"/>
    <s v="High"/>
    <n v="160"/>
    <x v="0"/>
    <x v="1"/>
    <s v="Female"/>
    <x v="176"/>
    <d v="2021-02-21T00:00:00"/>
  </r>
  <r>
    <x v="224"/>
    <x v="185"/>
    <s v="First Class"/>
    <x v="166"/>
    <x v="166"/>
    <s v="Consumer"/>
    <x v="70"/>
    <s v="Uttar Pradesh"/>
    <s v="India"/>
    <s v="North"/>
    <s v="TEC-PH-10004350"/>
    <x v="1"/>
    <s v="Phones"/>
    <s v="Samsung Headset, Cordless"/>
    <n v="228.15"/>
    <n v="3"/>
    <n v="86.67"/>
    <n v="61.93"/>
    <s v="High"/>
    <n v="715"/>
    <x v="0"/>
    <x v="3"/>
    <s v="Male"/>
    <x v="177"/>
    <d v="2023-09-13T00:00:00"/>
  </r>
  <r>
    <x v="225"/>
    <x v="144"/>
    <s v="First Class"/>
    <x v="130"/>
    <x v="130"/>
    <s v="Consumer"/>
    <x v="84"/>
    <s v="Jharkhand"/>
    <s v="India"/>
    <s v="East"/>
    <s v="TEC-PH-10001990"/>
    <x v="1"/>
    <s v="Phones"/>
    <s v="Cisco Smart Phone, Full Size"/>
    <n v="3916.08"/>
    <n v="6"/>
    <n v="1252.98"/>
    <n v="25.3"/>
    <s v="Critical"/>
    <n v="653"/>
    <x v="0"/>
    <x v="0"/>
    <s v="Female"/>
    <x v="178"/>
    <d v="2022-02-18T00:00:00"/>
  </r>
  <r>
    <x v="226"/>
    <x v="186"/>
    <s v="First Class"/>
    <x v="167"/>
    <x v="167"/>
    <s v="Consumer"/>
    <x v="52"/>
    <s v="Telangana"/>
    <s v="India"/>
    <s v="South"/>
    <s v="TEC-PH-10003752"/>
    <x v="1"/>
    <s v="Phones"/>
    <s v="Nokia Office Telephone, VoIP"/>
    <n v="130.44"/>
    <n v="2"/>
    <n v="45.6"/>
    <n v="33.19"/>
    <s v="High"/>
    <n v="357"/>
    <x v="0"/>
    <x v="1"/>
    <s v="Female"/>
    <x v="104"/>
    <d v="2023-11-15T00:00:00"/>
  </r>
  <r>
    <x v="227"/>
    <x v="187"/>
    <s v="First Class"/>
    <x v="168"/>
    <x v="168"/>
    <s v="Consumer"/>
    <x v="45"/>
    <s v="Maharashtra"/>
    <s v="India"/>
    <s v="West"/>
    <s v="TEC-PH-10000297"/>
    <x v="1"/>
    <s v="Phones"/>
    <s v="Apple Office Telephone, with Caller ID"/>
    <n v="130.56"/>
    <n v="2"/>
    <n v="50.88"/>
    <n v="18.09"/>
    <s v="High"/>
    <n v="721"/>
    <x v="0"/>
    <x v="2"/>
    <s v="Male"/>
    <x v="178"/>
    <d v="2022-02-18T00:00:00"/>
  </r>
  <r>
    <x v="228"/>
    <x v="188"/>
    <s v="Same Day"/>
    <x v="65"/>
    <x v="65"/>
    <s v="Corporate"/>
    <x v="96"/>
    <s v="Kerala"/>
    <s v="India"/>
    <s v="South"/>
    <s v="TEC-PH-10002428"/>
    <x v="1"/>
    <s v="Phones"/>
    <s v="Apple Headset, VoIP"/>
    <n v="293.39999999999998"/>
    <n v="4"/>
    <n v="8.76"/>
    <n v="6.64"/>
    <s v="High"/>
    <n v="736"/>
    <x v="0"/>
    <x v="3"/>
    <s v="Female"/>
    <x v="179"/>
    <d v="2022-06-06T00:00:00"/>
  </r>
  <r>
    <x v="229"/>
    <x v="189"/>
    <s v="Same Day"/>
    <x v="169"/>
    <x v="169"/>
    <s v="Consumer"/>
    <x v="99"/>
    <s v="Rajasthan"/>
    <s v="India"/>
    <s v="West"/>
    <s v="TEC-PH-10000358"/>
    <x v="1"/>
    <s v="Phones"/>
    <s v="Samsung Headset, with Caller ID"/>
    <n v="951.6"/>
    <n v="13"/>
    <n v="66.3"/>
    <n v="154.11000000000001"/>
    <s v="High"/>
    <n v="643"/>
    <x v="0"/>
    <x v="0"/>
    <s v="Male"/>
    <x v="180"/>
    <d v="2022-10-19T00:00:00"/>
  </r>
  <r>
    <x v="230"/>
    <x v="190"/>
    <s v="Second Class"/>
    <x v="170"/>
    <x v="170"/>
    <s v="Home Office"/>
    <x v="44"/>
    <s v="Maharashtra"/>
    <s v="India"/>
    <s v="West"/>
    <s v="TEC-PH-10002683"/>
    <x v="1"/>
    <s v="Phones"/>
    <s v="Apple Smart Phone, Cordless"/>
    <n v="636.29999999999995"/>
    <n v="1"/>
    <n v="235.41"/>
    <n v="91.33"/>
    <s v="High"/>
    <n v="503"/>
    <x v="0"/>
    <x v="1"/>
    <s v="Male"/>
    <x v="74"/>
    <d v="2021-03-12T00:00:00"/>
  </r>
  <r>
    <x v="231"/>
    <x v="191"/>
    <s v="Second Class"/>
    <x v="171"/>
    <x v="171"/>
    <s v="Home Office"/>
    <x v="74"/>
    <s v="Odisha"/>
    <s v="India"/>
    <s v="East"/>
    <s v="TEC-PH-10003927"/>
    <x v="1"/>
    <s v="Phones"/>
    <s v="Nokia Audio Dock, with Caller ID"/>
    <n v="833.7"/>
    <n v="5"/>
    <n v="316.8"/>
    <n v="70.84"/>
    <s v="High"/>
    <n v="114"/>
    <x v="0"/>
    <x v="2"/>
    <s v="Female"/>
    <x v="181"/>
    <d v="2021-10-06T00:00:00"/>
  </r>
  <r>
    <x v="232"/>
    <x v="192"/>
    <s v="Second Class"/>
    <x v="172"/>
    <x v="172"/>
    <s v="Corporate"/>
    <x v="30"/>
    <s v="Delhi"/>
    <s v="India"/>
    <s v="North"/>
    <s v="TEC-PH-10004664"/>
    <x v="1"/>
    <s v="Phones"/>
    <s v="Nokia Smart Phone, with Caller ID"/>
    <n v="1916.73"/>
    <n v="3"/>
    <n v="498.33"/>
    <n v="548.4"/>
    <s v="Critical"/>
    <n v="116"/>
    <x v="0"/>
    <x v="3"/>
    <s v="Female"/>
    <x v="182"/>
    <d v="2023-10-30T00:00:00"/>
  </r>
  <r>
    <x v="233"/>
    <x v="193"/>
    <s v="Second Class"/>
    <x v="173"/>
    <x v="173"/>
    <s v="Corporate"/>
    <x v="21"/>
    <s v="Maharashtra"/>
    <s v="India"/>
    <s v="West"/>
    <s v="TEC-PH-10004675"/>
    <x v="1"/>
    <s v="Phones"/>
    <s v="Nokia Audio Dock, VoIP"/>
    <n v="333.66"/>
    <n v="2"/>
    <n v="103.38"/>
    <n v="42.29"/>
    <s v="Medium"/>
    <n v="591"/>
    <x v="0"/>
    <x v="0"/>
    <s v="Female"/>
    <x v="74"/>
    <d v="2021-03-12T00:00:00"/>
  </r>
  <r>
    <x v="234"/>
    <x v="162"/>
    <s v="Second Class"/>
    <x v="145"/>
    <x v="145"/>
    <s v="Consumer"/>
    <x v="29"/>
    <s v="Karnataka"/>
    <s v="India"/>
    <s v="South"/>
    <s v="TEC-PH-10003430"/>
    <x v="1"/>
    <s v="Phones"/>
    <s v="Cisco Speaker Phone, VoIP"/>
    <n v="277.14"/>
    <n v="2"/>
    <n v="38.76"/>
    <n v="13.96"/>
    <s v="High"/>
    <n v="639"/>
    <x v="0"/>
    <x v="1"/>
    <s v="Female"/>
    <x v="183"/>
    <d v="2024-05-28T00:00:00"/>
  </r>
  <r>
    <x v="235"/>
    <x v="165"/>
    <s v="Second Class"/>
    <x v="148"/>
    <x v="148"/>
    <s v="Consumer"/>
    <x v="66"/>
    <s v="Maharashtra"/>
    <s v="India"/>
    <s v="West"/>
    <s v="TEC-PH-10002601"/>
    <x v="1"/>
    <s v="Phones"/>
    <s v="Motorola Smart Phone, Cordless"/>
    <n v="642.78"/>
    <n v="1"/>
    <n v="25.71"/>
    <n v="8.68"/>
    <s v="High"/>
    <n v="571"/>
    <x v="0"/>
    <x v="2"/>
    <s v="Female"/>
    <x v="184"/>
    <d v="2022-09-29T00:00:00"/>
  </r>
  <r>
    <x v="236"/>
    <x v="146"/>
    <s v="Second Class"/>
    <x v="129"/>
    <x v="129"/>
    <s v="Consumer"/>
    <x v="49"/>
    <s v="Maharashtra"/>
    <s v="India"/>
    <s v="West"/>
    <s v="TEC-PH-10000922"/>
    <x v="1"/>
    <s v="Phones"/>
    <s v="Nokia Headset, with Caller ID"/>
    <n v="109.66500000000001"/>
    <n v="3"/>
    <n v="-30.734999999999999"/>
    <n v="9.34"/>
    <s v="Medium"/>
    <n v="96"/>
    <x v="0"/>
    <x v="3"/>
    <s v="Female"/>
    <x v="148"/>
    <d v="2024-09-28T00:00:00"/>
  </r>
  <r>
    <x v="237"/>
    <x v="194"/>
    <s v="Same Day"/>
    <x v="174"/>
    <x v="174"/>
    <s v="Consumer"/>
    <x v="16"/>
    <s v="Gujarat"/>
    <s v="India"/>
    <s v="West"/>
    <s v="FUR-CH-10001415"/>
    <x v="2"/>
    <s v="Chairs"/>
    <s v="Office Star Executive Leather Armchair, Red"/>
    <n v="1878.72"/>
    <n v="4"/>
    <n v="582.36"/>
    <n v="704.08"/>
    <s v="Critical"/>
    <n v="208"/>
    <x v="0"/>
    <x v="0"/>
    <s v="Female"/>
    <x v="185"/>
    <d v="2024-03-14T00:00:00"/>
  </r>
  <r>
    <x v="238"/>
    <x v="195"/>
    <s v="First Class"/>
    <x v="107"/>
    <x v="107"/>
    <s v="Corporate"/>
    <x v="8"/>
    <s v="Uttar Pradesh"/>
    <s v="India"/>
    <s v="North"/>
    <s v="FUR-CH-10004694"/>
    <x v="2"/>
    <s v="Chairs"/>
    <s v="Office Star Rocking Chair, Black"/>
    <n v="969.36"/>
    <n v="7"/>
    <n v="348.81"/>
    <n v="330.01"/>
    <s v="Critical"/>
    <n v="52"/>
    <x v="0"/>
    <x v="1"/>
    <s v="Female"/>
    <x v="186"/>
    <d v="2021-09-19T00:00:00"/>
  </r>
  <r>
    <x v="239"/>
    <x v="196"/>
    <s v="First Class"/>
    <x v="175"/>
    <x v="175"/>
    <s v="Corporate"/>
    <x v="77"/>
    <s v="Maharashtra"/>
    <s v="India"/>
    <s v="West"/>
    <s v="FUR-CH-10002944"/>
    <x v="2"/>
    <s v="Chairs"/>
    <s v="Office Star Steel Folding Chair, Black"/>
    <n v="803.52"/>
    <n v="9"/>
    <n v="48.06"/>
    <n v="202.06"/>
    <s v="Medium"/>
    <n v="669"/>
    <x v="0"/>
    <x v="2"/>
    <s v="Female"/>
    <x v="187"/>
    <d v="2023-09-15T00:00:00"/>
  </r>
  <r>
    <x v="240"/>
    <x v="182"/>
    <s v="Second Class"/>
    <x v="163"/>
    <x v="163"/>
    <s v="Consumer"/>
    <x v="60"/>
    <s v="Bihar"/>
    <s v="India"/>
    <s v="East"/>
    <s v="FUR-CH-10003950"/>
    <x v="2"/>
    <s v="Chairs"/>
    <s v="Novimex Executive Leather Armchair, Black"/>
    <n v="2289.75"/>
    <n v="5"/>
    <n v="68.55"/>
    <n v="185.11"/>
    <s v="Medium"/>
    <n v="133"/>
    <x v="0"/>
    <x v="3"/>
    <s v="Male"/>
    <x v="188"/>
    <d v="2023-09-20T00:00:00"/>
  </r>
  <r>
    <x v="241"/>
    <x v="197"/>
    <s v="First Class"/>
    <x v="176"/>
    <x v="176"/>
    <s v="Corporate"/>
    <x v="45"/>
    <s v="Maharashtra"/>
    <s v="India"/>
    <s v="West"/>
    <s v="FUR-CH-10002573"/>
    <x v="2"/>
    <s v="Chairs"/>
    <s v="Office Star Executive Leather Armchair, Adjustable"/>
    <n v="1395"/>
    <n v="3"/>
    <n v="237.15"/>
    <n v="164.14"/>
    <s v="Medium"/>
    <n v="110"/>
    <x v="0"/>
    <x v="0"/>
    <s v="Male"/>
    <x v="189"/>
    <d v="2024-12-01T00:00:00"/>
  </r>
  <r>
    <x v="242"/>
    <x v="198"/>
    <s v="First Class"/>
    <x v="177"/>
    <x v="177"/>
    <s v="Corporate"/>
    <x v="78"/>
    <s v="Uttar Pradesh"/>
    <s v="India"/>
    <s v="North"/>
    <s v="FUR-CH-10000351"/>
    <x v="2"/>
    <s v="Chairs"/>
    <s v="Novimex Chairmat, Set of Two"/>
    <n v="527.30999999999995"/>
    <n v="9"/>
    <n v="194.94"/>
    <n v="155.97999999999999"/>
    <s v="High"/>
    <n v="270"/>
    <x v="0"/>
    <x v="1"/>
    <s v="Female"/>
    <x v="190"/>
    <d v="2024-12-05T00:00:00"/>
  </r>
  <r>
    <x v="243"/>
    <x v="133"/>
    <s v="First Class"/>
    <x v="120"/>
    <x v="120"/>
    <s v="Consumer"/>
    <x v="79"/>
    <s v="Odisha"/>
    <s v="India"/>
    <s v="East"/>
    <s v="FUR-CH-10004196"/>
    <x v="2"/>
    <s v="Chairs"/>
    <s v="Novimex Swivel Stool, Red"/>
    <n v="1315.68"/>
    <n v="8"/>
    <n v="328.8"/>
    <n v="153.16"/>
    <s v="High"/>
    <n v="535"/>
    <x v="0"/>
    <x v="2"/>
    <s v="Female"/>
    <x v="191"/>
    <d v="2023-04-28T00:00:00"/>
  </r>
  <r>
    <x v="244"/>
    <x v="199"/>
    <s v="Second Class"/>
    <x v="178"/>
    <x v="178"/>
    <s v="Consumer"/>
    <x v="52"/>
    <s v="Telangana"/>
    <s v="India"/>
    <s v="South"/>
    <s v="FUR-CH-10001415"/>
    <x v="2"/>
    <s v="Chairs"/>
    <s v="Office Star Executive Leather Armchair, Red"/>
    <n v="1409.04"/>
    <n v="3"/>
    <n v="436.77"/>
    <n v="150.11000000000001"/>
    <s v="Medium"/>
    <n v="729"/>
    <x v="0"/>
    <x v="3"/>
    <s v="Female"/>
    <x v="103"/>
    <d v="2022-04-11T00:00:00"/>
  </r>
  <r>
    <x v="245"/>
    <x v="155"/>
    <s v="First Class"/>
    <x v="139"/>
    <x v="139"/>
    <s v="Consumer"/>
    <x v="89"/>
    <s v="Madhya Pradesh"/>
    <s v="India"/>
    <s v="West"/>
    <s v="FUR-CH-10002890"/>
    <x v="2"/>
    <s v="Chairs"/>
    <s v="Office Star Chairmat, Adjustable"/>
    <n v="341.55"/>
    <n v="5"/>
    <n v="30.6"/>
    <n v="81.92"/>
    <s v="Critical"/>
    <n v="349"/>
    <x v="0"/>
    <x v="1"/>
    <s v="Female"/>
    <x v="192"/>
    <d v="2023-01-24T00:00:00"/>
  </r>
  <r>
    <x v="246"/>
    <x v="176"/>
    <s v="First Class"/>
    <x v="157"/>
    <x v="157"/>
    <s v="Corporate"/>
    <x v="30"/>
    <s v="Delhi"/>
    <s v="India"/>
    <s v="North"/>
    <s v="FUR-CH-10000391"/>
    <x v="2"/>
    <s v="Chairs"/>
    <s v="Novimex Bag Chairs, Red"/>
    <n v="183.84"/>
    <n v="4"/>
    <n v="14.64"/>
    <n v="68.59"/>
    <s v="Critical"/>
    <n v="226"/>
    <x v="0"/>
    <x v="2"/>
    <s v="Male"/>
    <x v="193"/>
    <d v="2024-01-05T00:00:00"/>
  </r>
  <r>
    <x v="247"/>
    <x v="200"/>
    <s v="First Class"/>
    <x v="179"/>
    <x v="179"/>
    <s v="Consumer"/>
    <x v="52"/>
    <s v="Telangana"/>
    <s v="India"/>
    <s v="South"/>
    <s v="FUR-CH-10001415"/>
    <x v="2"/>
    <s v="Chairs"/>
    <s v="Office Star Executive Leather Armchair, Red"/>
    <n v="1409.04"/>
    <n v="3"/>
    <n v="436.77"/>
    <n v="62.27"/>
    <s v="High"/>
    <n v="599"/>
    <x v="0"/>
    <x v="3"/>
    <s v="Male"/>
    <x v="194"/>
    <d v="2022-06-21T00:00:00"/>
  </r>
  <r>
    <x v="248"/>
    <x v="201"/>
    <s v="Second Class"/>
    <x v="180"/>
    <x v="180"/>
    <s v="Home Office"/>
    <x v="100"/>
    <s v="Uttar Pradesh"/>
    <s v="India"/>
    <s v="North"/>
    <s v="FUR-CH-10002224"/>
    <x v="2"/>
    <s v="Chairs"/>
    <s v="Hon Rocking Chair, Set of Two"/>
    <n v="398.61"/>
    <n v="3"/>
    <n v="15.93"/>
    <n v="58.35"/>
    <s v="High"/>
    <n v="511"/>
    <x v="0"/>
    <x v="0"/>
    <s v="Female"/>
    <x v="195"/>
    <d v="2021-09-27T00:00:00"/>
  </r>
  <r>
    <x v="249"/>
    <x v="202"/>
    <s v="Second Class"/>
    <x v="181"/>
    <x v="181"/>
    <s v="Consumer"/>
    <x v="68"/>
    <s v="Jammu and Kashmir"/>
    <s v="India"/>
    <s v="North"/>
    <s v="FUR-CH-10004065"/>
    <x v="2"/>
    <s v="Chairs"/>
    <s v="SAFCO Bag Chairs, Adjustable"/>
    <n v="415.44"/>
    <n v="8"/>
    <n v="66.239999999999995"/>
    <n v="54.52"/>
    <s v="Medium"/>
    <n v="543"/>
    <x v="0"/>
    <x v="1"/>
    <s v="Male"/>
    <x v="192"/>
    <d v="2023-01-24T00:00:00"/>
  </r>
  <r>
    <x v="250"/>
    <x v="111"/>
    <s v="First Class"/>
    <x v="100"/>
    <x v="100"/>
    <s v="Corporate"/>
    <x v="50"/>
    <s v="Gujarat"/>
    <s v="India"/>
    <s v="West"/>
    <s v="FUR-CH-10004584"/>
    <x v="2"/>
    <s v="Chairs"/>
    <s v="Office Star Steel Folding Chair, Set of Two"/>
    <n v="281.88"/>
    <n v="3"/>
    <n v="121.14"/>
    <n v="50.43"/>
    <s v="Critical"/>
    <n v="522"/>
    <x v="0"/>
    <x v="2"/>
    <s v="Male"/>
    <x v="196"/>
    <d v="2023-05-11T00:00:00"/>
  </r>
  <r>
    <x v="251"/>
    <x v="203"/>
    <s v="Second Class"/>
    <x v="182"/>
    <x v="182"/>
    <s v="Consumer"/>
    <x v="27"/>
    <s v="Assam"/>
    <s v="India"/>
    <s v="East"/>
    <s v="FUR-CH-10000026"/>
    <x v="2"/>
    <s v="Chairs"/>
    <s v="SAFCO Rocking Chair, Black"/>
    <n v="264.95999999999998"/>
    <n v="2"/>
    <n v="10.56"/>
    <n v="40.369999999999997"/>
    <s v="High"/>
    <n v="297"/>
    <x v="0"/>
    <x v="3"/>
    <s v="Female"/>
    <x v="136"/>
    <d v="2023-11-29T00:00:00"/>
  </r>
  <r>
    <x v="252"/>
    <x v="132"/>
    <s v="Second Class"/>
    <x v="0"/>
    <x v="0"/>
    <s v="Consumer"/>
    <x v="19"/>
    <s v="Rajasthan"/>
    <s v="India"/>
    <s v="West"/>
    <s v="FUR-CH-10001397"/>
    <x v="2"/>
    <s v="Chairs"/>
    <s v="SAFCO Chairmat, Set of Two"/>
    <n v="310.35000000000002"/>
    <n v="5"/>
    <n v="108.6"/>
    <n v="40.19"/>
    <s v="High"/>
    <n v="621"/>
    <x v="0"/>
    <x v="1"/>
    <s v="Male"/>
    <x v="197"/>
    <d v="2024-06-10T00:00:00"/>
  </r>
  <r>
    <x v="253"/>
    <x v="107"/>
    <s v="Same Day"/>
    <x v="96"/>
    <x v="96"/>
    <s v="Corporate"/>
    <x v="65"/>
    <s v="Maharashtra"/>
    <s v="India"/>
    <s v="West"/>
    <s v="FUR-CH-10002510"/>
    <x v="2"/>
    <s v="Chairs"/>
    <s v="Office Star Steel Folding Chair, Adjustable"/>
    <n v="282.60000000000002"/>
    <n v="3"/>
    <n v="129.96"/>
    <n v="38.56"/>
    <s v="Critical"/>
    <n v="204"/>
    <x v="0"/>
    <x v="2"/>
    <s v="Female"/>
    <x v="142"/>
    <d v="2022-12-05T00:00:00"/>
  </r>
  <r>
    <x v="254"/>
    <x v="204"/>
    <s v="Second Class"/>
    <x v="183"/>
    <x v="183"/>
    <s v="Corporate"/>
    <x v="85"/>
    <s v="Telangana"/>
    <s v="India"/>
    <s v="South"/>
    <s v="FUR-CH-10002966"/>
    <x v="2"/>
    <s v="Chairs"/>
    <s v="Harbour Creations Swivel Stool, Red"/>
    <n v="360.24"/>
    <n v="2"/>
    <n v="10.8"/>
    <n v="38.14"/>
    <s v="Medium"/>
    <n v="769"/>
    <x v="0"/>
    <x v="3"/>
    <s v="Male"/>
    <x v="147"/>
    <d v="2021-10-18T00:00:00"/>
  </r>
  <r>
    <x v="255"/>
    <x v="205"/>
    <s v="First Class"/>
    <x v="184"/>
    <x v="184"/>
    <s v="Home Office"/>
    <x v="101"/>
    <s v="Uttar Pradesh"/>
    <s v="India"/>
    <s v="North"/>
    <s v="FUR-CH-10002468"/>
    <x v="2"/>
    <s v="Chairs"/>
    <s v="Hon Rocking Chair, Adjustable"/>
    <n v="266.22000000000003"/>
    <n v="2"/>
    <n v="69.180000000000007"/>
    <n v="31.44"/>
    <s v="Critical"/>
    <n v="568"/>
    <x v="0"/>
    <x v="0"/>
    <s v="Female"/>
    <x v="198"/>
    <d v="2022-07-07T00:00:00"/>
  </r>
  <r>
    <x v="256"/>
    <x v="206"/>
    <s v="Second Class"/>
    <x v="185"/>
    <x v="185"/>
    <s v="Consumer"/>
    <x v="2"/>
    <s v="Karnataka"/>
    <s v="India"/>
    <s v="South"/>
    <s v="FUR-CH-10004609"/>
    <x v="2"/>
    <s v="Chairs"/>
    <s v="Harbour Creations Steel Folding Chair, Adjustable"/>
    <n v="200.76"/>
    <n v="2"/>
    <n v="86.28"/>
    <n v="31.12"/>
    <s v="Medium"/>
    <n v="338"/>
    <x v="0"/>
    <x v="1"/>
    <s v="Male"/>
    <x v="199"/>
    <d v="2024-06-29T00:00:00"/>
  </r>
  <r>
    <x v="257"/>
    <x v="201"/>
    <s v="Second Class"/>
    <x v="180"/>
    <x v="180"/>
    <s v="Home Office"/>
    <x v="100"/>
    <s v="Uttar Pradesh"/>
    <s v="India"/>
    <s v="North"/>
    <s v="FUR-CH-10001695"/>
    <x v="2"/>
    <s v="Chairs"/>
    <s v="Harbour Creations Chairmat, Set of Two"/>
    <n v="148.5"/>
    <n v="2"/>
    <n v="1.44"/>
    <n v="25.44"/>
    <s v="High"/>
    <n v="193"/>
    <x v="0"/>
    <x v="2"/>
    <s v="Male"/>
    <x v="200"/>
    <d v="2021-10-06T00:00:00"/>
  </r>
  <r>
    <x v="258"/>
    <x v="96"/>
    <s v="Second Class"/>
    <x v="86"/>
    <x v="86"/>
    <s v="Home Office"/>
    <x v="43"/>
    <s v="West Bengal"/>
    <s v="India"/>
    <s v="East"/>
    <s v="FUR-CH-10002412"/>
    <x v="2"/>
    <s v="Chairs"/>
    <s v="Hon Bag Chairs, Black"/>
    <n v="85.44"/>
    <n v="2"/>
    <n v="0.84"/>
    <n v="15.28"/>
    <s v="High"/>
    <n v="780"/>
    <x v="0"/>
    <x v="3"/>
    <s v="Female"/>
    <x v="130"/>
    <d v="2022-06-05T00:00:00"/>
  </r>
  <r>
    <x v="259"/>
    <x v="132"/>
    <s v="Second Class"/>
    <x v="0"/>
    <x v="0"/>
    <s v="Consumer"/>
    <x v="19"/>
    <s v="Rajasthan"/>
    <s v="India"/>
    <s v="West"/>
    <s v="FUR-CH-10003354"/>
    <x v="2"/>
    <s v="Chairs"/>
    <s v="Novimex Bag Chairs, Black"/>
    <n v="87.06"/>
    <n v="2"/>
    <n v="0.84"/>
    <n v="15.09"/>
    <s v="High"/>
    <n v="456"/>
    <x v="0"/>
    <x v="0"/>
    <s v="Female"/>
    <x v="136"/>
    <d v="2023-11-27T00:00:00"/>
  </r>
  <r>
    <x v="260"/>
    <x v="207"/>
    <s v="Second Class"/>
    <x v="186"/>
    <x v="186"/>
    <s v="Consumer"/>
    <x v="8"/>
    <s v="Uttar Pradesh"/>
    <s v="India"/>
    <s v="North"/>
    <s v="FUR-CH-10000351"/>
    <x v="2"/>
    <s v="Chairs"/>
    <s v="Novimex Chairmat, Set of Two"/>
    <n v="175.77"/>
    <n v="3"/>
    <n v="64.98"/>
    <n v="10.56"/>
    <s v="Medium"/>
    <n v="81"/>
    <x v="0"/>
    <x v="1"/>
    <s v="Male"/>
    <x v="201"/>
    <d v="2022-04-14T00:00:00"/>
  </r>
  <r>
    <x v="261"/>
    <x v="208"/>
    <s v="Same Day"/>
    <x v="187"/>
    <x v="187"/>
    <s v="Consumer"/>
    <x v="61"/>
    <s v="Uttar Pradesh"/>
    <s v="India"/>
    <s v="North"/>
    <s v="FUR-CH-10004306"/>
    <x v="2"/>
    <s v="Chairs"/>
    <s v="SAFCO Bag Chairs, Red"/>
    <n v="148.32"/>
    <n v="3"/>
    <n v="32.58"/>
    <n v="5.2"/>
    <s v="Medium"/>
    <n v="484"/>
    <x v="0"/>
    <x v="3"/>
    <s v="Female"/>
    <x v="87"/>
    <d v="2021-05-20T00:00:00"/>
  </r>
  <r>
    <x v="262"/>
    <x v="121"/>
    <s v="Second Class"/>
    <x v="46"/>
    <x v="46"/>
    <s v="Corporate"/>
    <x v="71"/>
    <s v="Kerala"/>
    <s v="India"/>
    <s v="South"/>
    <s v="FUR-BO-10004043"/>
    <x v="2"/>
    <s v="Bookcases"/>
    <s v="Dania Classic Bookcase, Metal"/>
    <n v="2871.54"/>
    <n v="7"/>
    <n v="57.33"/>
    <n v="227.14"/>
    <s v="Medium"/>
    <n v="612"/>
    <x v="0"/>
    <x v="2"/>
    <s v="Female"/>
    <x v="122"/>
    <d v="2024-07-05T00:00:00"/>
  </r>
  <r>
    <x v="263"/>
    <x v="209"/>
    <s v="Second Class"/>
    <x v="188"/>
    <x v="188"/>
    <s v="Home Office"/>
    <x v="80"/>
    <s v="Jharkhand"/>
    <s v="India"/>
    <s v="East"/>
    <s v="FUR-BO-10001598"/>
    <x v="2"/>
    <s v="Bookcases"/>
    <s v="Bush Corner Shelving, Pine"/>
    <n v="877.38"/>
    <n v="7"/>
    <n v="394.8"/>
    <n v="116.78"/>
    <s v="Medium"/>
    <n v="621"/>
    <x v="0"/>
    <x v="3"/>
    <s v="Male"/>
    <x v="202"/>
    <d v="2022-12-19T00:00:00"/>
  </r>
  <r>
    <x v="264"/>
    <x v="210"/>
    <s v="First Class"/>
    <x v="189"/>
    <x v="189"/>
    <s v="Corporate"/>
    <x v="66"/>
    <s v="Maharashtra"/>
    <s v="India"/>
    <s v="West"/>
    <s v="FUR-BO-10002462"/>
    <x v="2"/>
    <s v="Bookcases"/>
    <s v="Ikea Classic Bookcase, Pine"/>
    <n v="2065.5"/>
    <n v="5"/>
    <n v="41.25"/>
    <n v="248.81"/>
    <s v="High"/>
    <n v="65"/>
    <x v="0"/>
    <x v="1"/>
    <s v="Male"/>
    <x v="203"/>
    <d v="2024-06-23T00:00:00"/>
  </r>
  <r>
    <x v="265"/>
    <x v="211"/>
    <s v="First Class"/>
    <x v="190"/>
    <x v="190"/>
    <s v="Consumer"/>
    <x v="52"/>
    <s v="Telangana"/>
    <s v="India"/>
    <s v="South"/>
    <s v="FUR-BO-10002277"/>
    <x v="2"/>
    <s v="Bookcases"/>
    <s v="Bush Floating Shelf Set, Mobile"/>
    <n v="868.95"/>
    <n v="5"/>
    <n v="43.35"/>
    <n v="186.83"/>
    <s v="High"/>
    <n v="89"/>
    <x v="0"/>
    <x v="2"/>
    <s v="Female"/>
    <x v="183"/>
    <d v="2024-05-28T00:00:00"/>
  </r>
  <r>
    <x v="266"/>
    <x v="212"/>
    <s v="First Class"/>
    <x v="191"/>
    <x v="191"/>
    <s v="Corporate"/>
    <x v="10"/>
    <s v="Uttarakhand"/>
    <s v="India"/>
    <s v="North"/>
    <s v="FUR-BO-10000676"/>
    <x v="2"/>
    <s v="Bookcases"/>
    <s v="Bush Stackable Bookrack, Pine"/>
    <n v="630.15"/>
    <n v="5"/>
    <n v="31.5"/>
    <n v="181.05"/>
    <s v="Critical"/>
    <n v="557"/>
    <x v="0"/>
    <x v="3"/>
    <s v="Female"/>
    <x v="193"/>
    <d v="2024-01-05T00:00:00"/>
  </r>
  <r>
    <x v="267"/>
    <x v="163"/>
    <s v="Second Class"/>
    <x v="146"/>
    <x v="146"/>
    <s v="Consumer"/>
    <x v="44"/>
    <s v="Maharashtra"/>
    <s v="India"/>
    <s v="West"/>
    <s v="FUR-BO-10001155"/>
    <x v="2"/>
    <s v="Bookcases"/>
    <s v="Dania 3-Shelf Cabinet, Traditional"/>
    <n v="424.35"/>
    <n v="3"/>
    <n v="25.38"/>
    <n v="47.59"/>
    <s v="High"/>
    <n v="434"/>
    <x v="0"/>
    <x v="0"/>
    <s v="Male"/>
    <x v="189"/>
    <d v="2024-12-01T00:00:00"/>
  </r>
  <r>
    <x v="268"/>
    <x v="213"/>
    <s v="Same Day"/>
    <x v="192"/>
    <x v="192"/>
    <s v="Corporate"/>
    <x v="9"/>
    <s v="Uttar Pradesh"/>
    <s v="India"/>
    <s v="North"/>
    <s v="FUR-BO-10002390"/>
    <x v="2"/>
    <s v="Bookcases"/>
    <s v="Ikea Library with Doors, Metal"/>
    <n v="725.7"/>
    <n v="2"/>
    <n v="65.28"/>
    <n v="37.39"/>
    <s v="High"/>
    <n v="250"/>
    <x v="0"/>
    <x v="1"/>
    <s v="Female"/>
    <x v="114"/>
    <d v="2021-12-23T00:00:00"/>
  </r>
  <r>
    <x v="269"/>
    <x v="151"/>
    <s v="Second Class"/>
    <x v="135"/>
    <x v="135"/>
    <s v="Consumer"/>
    <x v="87"/>
    <s v="Maharashtra"/>
    <s v="India"/>
    <s v="West"/>
    <s v="FUR-BO-10000087"/>
    <x v="2"/>
    <s v="Bookcases"/>
    <s v="Dania Classic Bookcase, Mobile"/>
    <n v="826.56"/>
    <n v="2"/>
    <n v="41.28"/>
    <n v="72.14"/>
    <s v="High"/>
    <n v="191"/>
    <x v="0"/>
    <x v="2"/>
    <s v="Female"/>
    <x v="150"/>
    <d v="2022-02-11T00:00:00"/>
  </r>
  <r>
    <x v="270"/>
    <x v="214"/>
    <s v="Same Day"/>
    <x v="178"/>
    <x v="178"/>
    <s v="Consumer"/>
    <x v="70"/>
    <s v="Uttar Pradesh"/>
    <s v="India"/>
    <s v="North"/>
    <s v="FUR-BO-10004699"/>
    <x v="2"/>
    <s v="Bookcases"/>
    <s v="Dania 3-Shelf Cabinet, Mobile"/>
    <n v="287.94"/>
    <n v="2"/>
    <n v="0"/>
    <n v="55.6"/>
    <s v="High"/>
    <n v="525"/>
    <x v="0"/>
    <x v="3"/>
    <s v="Female"/>
    <x v="148"/>
    <d v="2024-09-28T00:00:00"/>
  </r>
  <r>
    <x v="271"/>
    <x v="215"/>
    <s v="First Class"/>
    <x v="193"/>
    <x v="193"/>
    <s v="Consumer"/>
    <x v="80"/>
    <s v="Jharkhand"/>
    <s v="India"/>
    <s v="East"/>
    <s v="FUR-BO-10002032"/>
    <x v="2"/>
    <s v="Bookcases"/>
    <s v="Ikea Stackable Bookrack, Pine"/>
    <n v="247.86"/>
    <n v="2"/>
    <n v="59.46"/>
    <n v="24.84"/>
    <s v="High"/>
    <n v="217"/>
    <x v="0"/>
    <x v="0"/>
    <s v="Female"/>
    <x v="145"/>
    <d v="2025-05-01T00:00:00"/>
  </r>
  <r>
    <x v="272"/>
    <x v="216"/>
    <s v="Same Day"/>
    <x v="194"/>
    <x v="194"/>
    <s v="Home Office"/>
    <x v="45"/>
    <s v="Maharashtra"/>
    <s v="India"/>
    <s v="West"/>
    <s v="FUR-FU-10004730"/>
    <x v="2"/>
    <s v="Furnishings"/>
    <s v="Rubbermaid Light Bulb, Erganomic"/>
    <n v="17.46"/>
    <n v="1"/>
    <n v="0.51"/>
    <n v="3.65"/>
    <s v="Medium"/>
    <n v="47"/>
    <x v="0"/>
    <x v="1"/>
    <s v="Female"/>
    <x v="204"/>
    <d v="2021-08-14T00:00:00"/>
  </r>
  <r>
    <x v="273"/>
    <x v="217"/>
    <s v="Same Day"/>
    <x v="195"/>
    <x v="195"/>
    <s v="Consumer"/>
    <x v="90"/>
    <s v="West Bengal"/>
    <s v="India"/>
    <s v="East"/>
    <s v="FUR-FU-10002699"/>
    <x v="2"/>
    <s v="Furnishings"/>
    <s v="Eldon Photo Frame, Erganomic"/>
    <n v="113.46"/>
    <n v="2"/>
    <n v="28.32"/>
    <n v="8.15"/>
    <s v="Medium"/>
    <n v="206"/>
    <x v="0"/>
    <x v="2"/>
    <s v="Female"/>
    <x v="205"/>
    <d v="2022-11-30T00:00:00"/>
  </r>
  <r>
    <x v="274"/>
    <x v="136"/>
    <s v="Same Day"/>
    <x v="123"/>
    <x v="123"/>
    <s v="Consumer"/>
    <x v="25"/>
    <s v="Punjab"/>
    <s v="India"/>
    <s v="North"/>
    <s v="FUR-FU-10004464"/>
    <x v="2"/>
    <s v="Furnishings"/>
    <s v="Deflect-O Clock, Durable"/>
    <n v="142.02000000000001"/>
    <n v="3"/>
    <n v="2.79"/>
    <n v="3.54"/>
    <s v="Medium"/>
    <n v="791"/>
    <x v="0"/>
    <x v="3"/>
    <s v="Female"/>
    <x v="206"/>
    <d v="2021-05-31T00:00:00"/>
  </r>
  <r>
    <x v="275"/>
    <x v="176"/>
    <s v="First Class"/>
    <x v="157"/>
    <x v="157"/>
    <s v="Corporate"/>
    <x v="30"/>
    <s v="Delhi"/>
    <s v="India"/>
    <s v="North"/>
    <s v="FUR-FU-10000921"/>
    <x v="2"/>
    <s v="Furnishings"/>
    <s v="Advantus Door Stop, Erganomic"/>
    <n v="43.65"/>
    <n v="1"/>
    <n v="3.9"/>
    <n v="13.44"/>
    <s v="Critical"/>
    <n v="45"/>
    <x v="0"/>
    <x v="0"/>
    <s v="Male"/>
    <x v="207"/>
    <d v="2021-12-29T00:00:00"/>
  </r>
  <r>
    <x v="276"/>
    <x v="218"/>
    <s v="First Class"/>
    <x v="3"/>
    <x v="3"/>
    <s v="Consumer"/>
    <x v="89"/>
    <s v="Madhya Pradesh"/>
    <s v="India"/>
    <s v="West"/>
    <s v="FUR-FU-10004509"/>
    <x v="2"/>
    <s v="Furnishings"/>
    <s v="Advantus Door Stop, Duo Pack"/>
    <n v="90.18"/>
    <n v="2"/>
    <n v="26.1"/>
    <n v="25.11"/>
    <s v="Critical"/>
    <n v="352"/>
    <x v="0"/>
    <x v="1"/>
    <s v="Male"/>
    <x v="203"/>
    <d v="2024-06-21T00:00:00"/>
  </r>
  <r>
    <x v="277"/>
    <x v="219"/>
    <s v="First Class"/>
    <x v="196"/>
    <x v="196"/>
    <s v="Corporate"/>
    <x v="53"/>
    <s v="Madhya Pradesh"/>
    <s v="India"/>
    <s v="West"/>
    <s v="FUR-FU-10004619"/>
    <x v="2"/>
    <s v="Furnishings"/>
    <s v="Tenex Stacking Tray, Erganomic"/>
    <n v="47.7"/>
    <n v="2"/>
    <n v="19.98"/>
    <n v="7.87"/>
    <s v="Critical"/>
    <n v="148"/>
    <x v="0"/>
    <x v="2"/>
    <s v="Female"/>
    <x v="208"/>
    <d v="2022-08-10T00:00:00"/>
  </r>
  <r>
    <x v="278"/>
    <x v="220"/>
    <s v="First Class"/>
    <x v="197"/>
    <x v="197"/>
    <s v="Consumer"/>
    <x v="95"/>
    <s v="Karnataka"/>
    <s v="India"/>
    <s v="South"/>
    <s v="FUR-FU-10000889"/>
    <x v="2"/>
    <s v="Furnishings"/>
    <s v="Rubbermaid Clock, Black"/>
    <n v="250.8"/>
    <n v="5"/>
    <n v="85.2"/>
    <n v="25.92"/>
    <s v="High"/>
    <n v="768"/>
    <x v="0"/>
    <x v="3"/>
    <s v="Female"/>
    <x v="209"/>
    <d v="2024-03-30T00:00:00"/>
  </r>
  <r>
    <x v="279"/>
    <x v="169"/>
    <s v="First Class"/>
    <x v="151"/>
    <x v="151"/>
    <s v="Corporate"/>
    <x v="25"/>
    <s v="Punjab"/>
    <s v="India"/>
    <s v="North"/>
    <s v="FUR-FU-10000921"/>
    <x v="2"/>
    <s v="Furnishings"/>
    <s v="Advantus Door Stop, Erganomic"/>
    <n v="130.94999999999999"/>
    <n v="3"/>
    <n v="11.7"/>
    <n v="0.49"/>
    <s v="Medium"/>
    <n v="29"/>
    <x v="0"/>
    <x v="0"/>
    <s v="Female"/>
    <x v="40"/>
    <d v="2024-03-23T00:00:00"/>
  </r>
  <r>
    <x v="280"/>
    <x v="221"/>
    <s v="Second Class"/>
    <x v="198"/>
    <x v="198"/>
    <s v="Home Office"/>
    <x v="54"/>
    <s v="Tamil Nadu"/>
    <s v="India"/>
    <s v="South"/>
    <s v="FUR-FU-10000394"/>
    <x v="2"/>
    <s v="Furnishings"/>
    <s v="Rubbermaid Photo Frame, Durable"/>
    <n v="536.58000000000004"/>
    <n v="11"/>
    <n v="252.12"/>
    <n v="43.17"/>
    <s v="Medium"/>
    <n v="541"/>
    <x v="0"/>
    <x v="2"/>
    <s v="Male"/>
    <x v="188"/>
    <d v="2023-09-20T00:00:00"/>
  </r>
  <r>
    <x v="281"/>
    <x v="222"/>
    <s v="Second Class"/>
    <x v="95"/>
    <x v="95"/>
    <s v="Home Office"/>
    <x v="102"/>
    <s v="Andhra Pradesh"/>
    <s v="India"/>
    <s v="South"/>
    <s v="FUR-FU-10000815"/>
    <x v="2"/>
    <s v="Furnishings"/>
    <s v="Eldon Door Stop, Black"/>
    <n v="150.47999999999999"/>
    <n v="3"/>
    <n v="28.53"/>
    <n v="17.940000000000001"/>
    <s v="High"/>
    <n v="715"/>
    <x v="0"/>
    <x v="3"/>
    <s v="Female"/>
    <x v="210"/>
    <d v="2021-08-09T00:00:00"/>
  </r>
  <r>
    <x v="282"/>
    <x v="123"/>
    <s v="Second Class"/>
    <x v="111"/>
    <x v="111"/>
    <s v="Corporate"/>
    <x v="73"/>
    <s v="Uttar Pradesh"/>
    <s v="India"/>
    <s v="North"/>
    <s v="FUR-FU-10001343"/>
    <x v="2"/>
    <s v="Furnishings"/>
    <s v="Eldon Stacking Tray, Erganomic"/>
    <n v="120.48"/>
    <n v="4"/>
    <n v="25.2"/>
    <n v="6.06"/>
    <s v="Medium"/>
    <n v="716"/>
    <x v="0"/>
    <x v="0"/>
    <s v="Male"/>
    <x v="177"/>
    <d v="2023-09-14T00:00:00"/>
  </r>
  <r>
    <x v="283"/>
    <x v="167"/>
    <s v="Second Class"/>
    <x v="149"/>
    <x v="149"/>
    <s v="Consumer"/>
    <x v="48"/>
    <s v="Bihar"/>
    <s v="India"/>
    <s v="East"/>
    <s v="FUR-FU-10004509"/>
    <x v="2"/>
    <s v="Furnishings"/>
    <s v="Advantus Door Stop, Duo Pack"/>
    <n v="180.36"/>
    <n v="4"/>
    <n v="52.2"/>
    <n v="35.53"/>
    <s v="High"/>
    <n v="759"/>
    <x v="0"/>
    <x v="1"/>
    <s v="Female"/>
    <x v="211"/>
    <d v="2022-04-24T00:00:00"/>
  </r>
  <r>
    <x v="284"/>
    <x v="212"/>
    <s v="First Class"/>
    <x v="191"/>
    <x v="191"/>
    <s v="Corporate"/>
    <x v="10"/>
    <s v="Uttarakhand"/>
    <s v="India"/>
    <s v="North"/>
    <s v="FUR-TA-10001205"/>
    <x v="2"/>
    <s v="Tables"/>
    <s v="Chromcraft Wood Table, Rectangular"/>
    <n v="1920.36"/>
    <n v="4"/>
    <n v="652.91999999999996"/>
    <n v="592.77"/>
    <s v="Critical"/>
    <n v="200"/>
    <x v="0"/>
    <x v="2"/>
    <s v="Female"/>
    <x v="172"/>
    <d v="2023-06-26T00:00:00"/>
  </r>
  <r>
    <x v="285"/>
    <x v="223"/>
    <s v="Second Class"/>
    <x v="199"/>
    <x v="199"/>
    <s v="Consumer"/>
    <x v="103"/>
    <s v="Madhya Pradesh"/>
    <s v="India"/>
    <s v="West"/>
    <s v="FUR-TA-10001889"/>
    <x v="2"/>
    <s v="Tables"/>
    <s v="Bevis Conference Table, Fully Assembled"/>
    <n v="1850.46"/>
    <n v="2"/>
    <n v="259.02"/>
    <n v="228.37"/>
    <s v="High"/>
    <n v="634"/>
    <x v="0"/>
    <x v="3"/>
    <s v="Male"/>
    <x v="212"/>
    <d v="2022-03-30T00:00:00"/>
  </r>
  <r>
    <x v="286"/>
    <x v="98"/>
    <s v="Second Class"/>
    <x v="88"/>
    <x v="88"/>
    <s v="Home Office"/>
    <x v="44"/>
    <s v="Maharashtra"/>
    <s v="India"/>
    <s v="West"/>
    <s v="FUR-TA-10001359"/>
    <x v="2"/>
    <s v="Tables"/>
    <s v="Chromcraft Training Table, with Bottom Storage"/>
    <n v="851.67"/>
    <n v="3"/>
    <n v="76.59"/>
    <n v="3.78"/>
    <s v="Medium"/>
    <n v="344"/>
    <x v="0"/>
    <x v="0"/>
    <s v="Female"/>
    <x v="213"/>
    <d v="2024-03-31T00:00:00"/>
  </r>
  <r>
    <x v="287"/>
    <x v="93"/>
    <s v="Standard Class"/>
    <x v="84"/>
    <x v="84"/>
    <s v="Home Office"/>
    <x v="59"/>
    <s v="Madhya Pradesh"/>
    <s v="India"/>
    <s v="West"/>
    <s v="TEC-PH-10002070"/>
    <x v="1"/>
    <s v="Phones"/>
    <s v="Apple Headset, with Caller ID"/>
    <n v="439.56"/>
    <n v="6"/>
    <n v="61.38"/>
    <n v="59.64"/>
    <s v="Low"/>
    <n v="438"/>
    <x v="0"/>
    <x v="3"/>
    <s v="Male"/>
    <x v="88"/>
    <d v="2024-10-30T00:00:00"/>
  </r>
  <r>
    <x v="288"/>
    <x v="224"/>
    <s v="Standard Class"/>
    <x v="200"/>
    <x v="200"/>
    <s v="Corporate"/>
    <x v="61"/>
    <s v="Uttar Pradesh"/>
    <s v="India"/>
    <s v="North"/>
    <s v="TEC-MA-10003773"/>
    <x v="1"/>
    <s v="Machines"/>
    <s v="Panasonic Card Printer, Wireless"/>
    <n v="869.1"/>
    <n v="5"/>
    <n v="252"/>
    <n v="123.84"/>
    <s v="Low"/>
    <n v="204"/>
    <x v="0"/>
    <x v="0"/>
    <s v="Female"/>
    <x v="214"/>
    <d v="2022-05-31T00:00:00"/>
  </r>
  <r>
    <x v="289"/>
    <x v="225"/>
    <s v="Standard Class"/>
    <x v="18"/>
    <x v="18"/>
    <s v="Consumer"/>
    <x v="104"/>
    <s v="Odisha"/>
    <s v="India"/>
    <s v="East"/>
    <s v="FUR-BO-10003706"/>
    <x v="2"/>
    <s v="Bookcases"/>
    <s v="Sauder Stackable Bookrack, Pine"/>
    <n v="296.33999999999997"/>
    <n v="2"/>
    <n v="142.19999999999999"/>
    <n v="34.81"/>
    <s v="Low"/>
    <n v="639"/>
    <x v="0"/>
    <x v="2"/>
    <s v="Female"/>
    <x v="215"/>
    <d v="2023-10-17T00:00:00"/>
  </r>
  <r>
    <x v="290"/>
    <x v="226"/>
    <s v="Standard Class"/>
    <x v="201"/>
    <x v="201"/>
    <s v="Home Office"/>
    <x v="105"/>
    <s v="Manipur"/>
    <s v="India"/>
    <s v="East"/>
    <s v="FUR-BO-10004699"/>
    <x v="2"/>
    <s v="Bookcases"/>
    <s v="Dania 3-Shelf Cabinet, Mobile"/>
    <n v="863.82"/>
    <n v="6"/>
    <n v="0"/>
    <n v="76.989999999999995"/>
    <s v="High"/>
    <n v="634"/>
    <x v="0"/>
    <x v="3"/>
    <s v="Male"/>
    <x v="216"/>
    <d v="2024-08-23T00:00:00"/>
  </r>
  <r>
    <x v="291"/>
    <x v="227"/>
    <s v="Standard Class"/>
    <x v="202"/>
    <x v="202"/>
    <s v="Home Office"/>
    <x v="41"/>
    <s v="Madhya Pradesh"/>
    <s v="India"/>
    <s v="West"/>
    <s v="FUR-BO-10001860"/>
    <x v="2"/>
    <s v="Bookcases"/>
    <s v="Sauder Corner Shelving, Traditional"/>
    <n v="589.20000000000005"/>
    <n v="4"/>
    <n v="212.04"/>
    <n v="58.21"/>
    <s v="High"/>
    <n v="473"/>
    <x v="0"/>
    <x v="0"/>
    <s v="Male"/>
    <x v="217"/>
    <d v="2022-05-28T00:00:00"/>
  </r>
  <r>
    <x v="292"/>
    <x v="228"/>
    <s v="Standard Class"/>
    <x v="203"/>
    <x v="203"/>
    <s v="Home Office"/>
    <x v="59"/>
    <s v="Madhya Pradesh"/>
    <s v="India"/>
    <s v="West"/>
    <s v="FUR-FU-10003605"/>
    <x v="2"/>
    <s v="Furnishings"/>
    <s v="Eldon Light Bulb, Durable"/>
    <n v="66.69"/>
    <n v="3"/>
    <n v="29.97"/>
    <n v="3.71"/>
    <s v="High"/>
    <n v="379"/>
    <x v="0"/>
    <x v="1"/>
    <s v="Female"/>
    <x v="218"/>
    <d v="2022-10-21T00:00:00"/>
  </r>
  <r>
    <x v="293"/>
    <x v="76"/>
    <s v="Standard Class"/>
    <x v="69"/>
    <x v="69"/>
    <s v="Home Office"/>
    <x v="49"/>
    <s v="Maharashtra"/>
    <s v="India"/>
    <s v="West"/>
    <s v="FUR-BO-10003706"/>
    <x v="2"/>
    <s v="Bookcases"/>
    <s v="Sauder Stackable Bookrack, Pine"/>
    <n v="148.16999999999999"/>
    <n v="2"/>
    <n v="-5.97"/>
    <n v="7.92"/>
    <s v="High"/>
    <n v="605"/>
    <x v="0"/>
    <x v="2"/>
    <s v="Female"/>
    <x v="191"/>
    <d v="2023-04-28T00:00:00"/>
  </r>
  <r>
    <x v="294"/>
    <x v="229"/>
    <s v="Standard Class"/>
    <x v="204"/>
    <x v="204"/>
    <s v="Home Office"/>
    <x v="11"/>
    <s v="Madhya Pradesh"/>
    <s v="India"/>
    <s v="West"/>
    <s v="FUR-CH-10000026"/>
    <x v="2"/>
    <s v="Chairs"/>
    <s v="SAFCO Rocking Chair, Black"/>
    <n v="529.91999999999996"/>
    <n v="4"/>
    <n v="21.12"/>
    <n v="64.92"/>
    <s v="High"/>
    <n v="20"/>
    <x v="0"/>
    <x v="3"/>
    <s v="Male"/>
    <x v="195"/>
    <d v="2021-09-27T00:00:00"/>
  </r>
  <r>
    <x v="295"/>
    <x v="230"/>
    <s v="Standard Class"/>
    <x v="87"/>
    <x v="87"/>
    <s v="Home Office"/>
    <x v="38"/>
    <s v="Haryana"/>
    <s v="India"/>
    <s v="North"/>
    <s v="FUR-CH-10002091"/>
    <x v="2"/>
    <s v="Chairs"/>
    <s v="Harbour Creations Swivel Stool, Set of Two"/>
    <n v="364.74"/>
    <n v="2"/>
    <n v="123.96"/>
    <n v="40.950000000000003"/>
    <s v="High"/>
    <n v="9"/>
    <x v="0"/>
    <x v="0"/>
    <s v="Male"/>
    <x v="174"/>
    <d v="2022-11-20T00:00:00"/>
  </r>
  <r>
    <x v="296"/>
    <x v="228"/>
    <s v="Standard Class"/>
    <x v="203"/>
    <x v="203"/>
    <s v="Home Office"/>
    <x v="59"/>
    <s v="Madhya Pradesh"/>
    <s v="India"/>
    <s v="West"/>
    <s v="TEC-PH-10003856"/>
    <x v="1"/>
    <s v="Phones"/>
    <s v="Motorola Smart Phone, with Caller ID"/>
    <n v="2582.16"/>
    <n v="4"/>
    <n v="361.44"/>
    <n v="404.08"/>
    <s v="High"/>
    <n v="115"/>
    <x v="0"/>
    <x v="1"/>
    <s v="Male"/>
    <x v="219"/>
    <d v="2022-02-25T00:00:00"/>
  </r>
  <r>
    <x v="297"/>
    <x v="230"/>
    <s v="Standard Class"/>
    <x v="87"/>
    <x v="87"/>
    <s v="Home Office"/>
    <x v="38"/>
    <s v="Haryana"/>
    <s v="India"/>
    <s v="North"/>
    <s v="TEC-PH-10002104"/>
    <x v="1"/>
    <s v="Phones"/>
    <s v="Cisco Speaker Phone, Cordless"/>
    <n v="706.65"/>
    <n v="5"/>
    <n v="204.9"/>
    <n v="91.65"/>
    <s v="High"/>
    <n v="506"/>
    <x v="0"/>
    <x v="2"/>
    <s v="Male"/>
    <x v="220"/>
    <d v="2021-11-11T00:00:00"/>
  </r>
  <r>
    <x v="298"/>
    <x v="231"/>
    <s v="Standard Class"/>
    <x v="205"/>
    <x v="205"/>
    <s v="Home Office"/>
    <x v="106"/>
    <s v="Karnataka"/>
    <s v="India"/>
    <s v="South"/>
    <s v="TEC-AC-10003570"/>
    <x v="1"/>
    <s v="Accessories"/>
    <s v="Memorex Flash Drive, Erganomic"/>
    <n v="244.89"/>
    <n v="9"/>
    <n v="65.88"/>
    <n v="24.56"/>
    <s v="High"/>
    <n v="768"/>
    <x v="0"/>
    <x v="1"/>
    <s v="Female"/>
    <x v="14"/>
    <d v="2023-04-05T00:00:00"/>
  </r>
  <r>
    <x v="299"/>
    <x v="232"/>
    <s v="Standard Class"/>
    <x v="206"/>
    <x v="206"/>
    <s v="Corporate"/>
    <x v="8"/>
    <s v="Uttar Pradesh"/>
    <s v="India"/>
    <s v="North"/>
    <s v="TEC-AC-10003969"/>
    <x v="1"/>
    <s v="Accessories"/>
    <s v="SanDisk Memory Card, USB"/>
    <n v="225.24"/>
    <n v="2"/>
    <n v="110.34"/>
    <n v="41.68"/>
    <s v="High"/>
    <n v="451"/>
    <x v="0"/>
    <x v="0"/>
    <s v="Male"/>
    <x v="209"/>
    <d v="2024-03-30T00:00:00"/>
  </r>
  <r>
    <x v="300"/>
    <x v="233"/>
    <s v="Standard Class"/>
    <x v="207"/>
    <x v="207"/>
    <s v="Consumer"/>
    <x v="26"/>
    <s v="Chhattisgarh"/>
    <s v="India"/>
    <s v="East"/>
    <s v="FUR-BO-10000035"/>
    <x v="2"/>
    <s v="Bookcases"/>
    <s v="Dania Classic Bookcase, Pine"/>
    <n v="1236.33"/>
    <n v="3"/>
    <n v="519.21"/>
    <n v="207.44"/>
    <s v="High"/>
    <n v="410"/>
    <x v="0"/>
    <x v="1"/>
    <s v="Female"/>
    <x v="6"/>
    <d v="2023-05-17T00:00:00"/>
  </r>
  <r>
    <x v="301"/>
    <x v="234"/>
    <s v="Standard Class"/>
    <x v="208"/>
    <x v="208"/>
    <s v="Consumer"/>
    <x v="55"/>
    <s v="Andhra Pradesh"/>
    <s v="India"/>
    <s v="South"/>
    <s v="FUR-BO-10000402"/>
    <x v="2"/>
    <s v="Bookcases"/>
    <s v="Sauder Stackable Bookrack, Traditional"/>
    <n v="438.84"/>
    <n v="3"/>
    <n v="65.790000000000006"/>
    <n v="50.45"/>
    <s v="High"/>
    <n v="721"/>
    <x v="0"/>
    <x v="2"/>
    <s v="Male"/>
    <x v="221"/>
    <d v="2022-12-04T00:00:00"/>
  </r>
  <r>
    <x v="302"/>
    <x v="235"/>
    <s v="Standard Class"/>
    <x v="209"/>
    <x v="209"/>
    <s v="Consumer"/>
    <x v="70"/>
    <s v="Uttar Pradesh"/>
    <s v="India"/>
    <s v="North"/>
    <s v="FUR-CH-10001207"/>
    <x v="2"/>
    <s v="Chairs"/>
    <s v="Hon Executive Leather Armchair, Red"/>
    <n v="2756.34"/>
    <n v="6"/>
    <n v="413.28"/>
    <n v="369.4"/>
    <s v="High"/>
    <n v="795"/>
    <x v="0"/>
    <x v="0"/>
    <s v="Female"/>
    <x v="148"/>
    <d v="2024-09-28T00:00:00"/>
  </r>
  <r>
    <x v="303"/>
    <x v="236"/>
    <s v="Standard Class"/>
    <x v="210"/>
    <x v="210"/>
    <s v="Consumer"/>
    <x v="25"/>
    <s v="Punjab"/>
    <s v="India"/>
    <s v="North"/>
    <s v="FUR-CH-10001477"/>
    <x v="2"/>
    <s v="Chairs"/>
    <s v="Novimex Chairmat, Black"/>
    <n v="323.45999999999998"/>
    <n v="6"/>
    <n v="138.96"/>
    <n v="22.45"/>
    <s v="High"/>
    <n v="619"/>
    <x v="0"/>
    <x v="1"/>
    <s v="Male"/>
    <x v="222"/>
    <d v="2024-11-30T00:00:00"/>
  </r>
  <r>
    <x v="304"/>
    <x v="88"/>
    <s v="Standard Class"/>
    <x v="79"/>
    <x v="79"/>
    <s v="Consumer"/>
    <x v="49"/>
    <s v="Maharashtra"/>
    <s v="India"/>
    <s v="West"/>
    <s v="FUR-CH-10002061"/>
    <x v="2"/>
    <s v="Chairs"/>
    <s v="Harbour Creations Executive Leather Armchair, Red"/>
    <n v="951.72"/>
    <n v="4"/>
    <n v="-495"/>
    <n v="106.93"/>
    <s v="High"/>
    <n v="770"/>
    <x v="0"/>
    <x v="2"/>
    <s v="Female"/>
    <x v="223"/>
    <d v="2023-03-04T00:00:00"/>
  </r>
  <r>
    <x v="305"/>
    <x v="237"/>
    <s v="Standard Class"/>
    <x v="181"/>
    <x v="181"/>
    <s v="Consumer"/>
    <x v="44"/>
    <s v="Maharashtra"/>
    <s v="India"/>
    <s v="West"/>
    <s v="FUR-FU-10004503"/>
    <x v="2"/>
    <s v="Furnishings"/>
    <s v="Tenex Photo Frame, Black"/>
    <n v="207.36"/>
    <n v="4"/>
    <n v="78.72"/>
    <n v="29.41"/>
    <s v="High"/>
    <n v="677"/>
    <x v="0"/>
    <x v="3"/>
    <s v="Male"/>
    <x v="183"/>
    <d v="2024-05-28T00:00:00"/>
  </r>
  <r>
    <x v="306"/>
    <x v="238"/>
    <s v="Standard Class"/>
    <x v="211"/>
    <x v="211"/>
    <s v="Consumer"/>
    <x v="57"/>
    <s v="Rajasthan"/>
    <s v="India"/>
    <s v="West"/>
    <s v="FUR-FU-10004619"/>
    <x v="2"/>
    <s v="Furnishings"/>
    <s v="Tenex Stacking Tray, Erganomic"/>
    <n v="47.7"/>
    <n v="2"/>
    <n v="19.98"/>
    <n v="5.51"/>
    <s v="High"/>
    <n v="302"/>
    <x v="0"/>
    <x v="0"/>
    <s v="Male"/>
    <x v="114"/>
    <d v="2021-12-23T00:00:00"/>
  </r>
  <r>
    <x v="307"/>
    <x v="239"/>
    <s v="Standard Class"/>
    <x v="212"/>
    <x v="212"/>
    <s v="Consumer"/>
    <x v="18"/>
    <s v="Tamil Nadu"/>
    <s v="India"/>
    <s v="South"/>
    <s v="TEC-CO-10001382"/>
    <x v="1"/>
    <s v="Copiers"/>
    <s v="HP Personal Copier, Laser"/>
    <n v="621.45000000000005"/>
    <n v="5"/>
    <n v="192.6"/>
    <n v="112.46"/>
    <s v="High"/>
    <n v="211"/>
    <x v="0"/>
    <x v="3"/>
    <s v="Male"/>
    <x v="224"/>
    <d v="2022-05-12T00:00:00"/>
  </r>
  <r>
    <x v="308"/>
    <x v="240"/>
    <s v="Standard Class"/>
    <x v="213"/>
    <x v="213"/>
    <s v="Consumer"/>
    <x v="45"/>
    <s v="Maharashtra"/>
    <s v="India"/>
    <s v="West"/>
    <s v="TEC-CO-10002283"/>
    <x v="1"/>
    <s v="Copiers"/>
    <s v="Brother Copy Machine, Color"/>
    <n v="781.47"/>
    <n v="3"/>
    <n v="281.25"/>
    <n v="108.2"/>
    <s v="High"/>
    <n v="197"/>
    <x v="0"/>
    <x v="0"/>
    <s v="Female"/>
    <x v="225"/>
    <d v="2024-06-12T00:00:00"/>
  </r>
  <r>
    <x v="309"/>
    <x v="238"/>
    <s v="Standard Class"/>
    <x v="211"/>
    <x v="211"/>
    <s v="Consumer"/>
    <x v="57"/>
    <s v="Rajasthan"/>
    <s v="India"/>
    <s v="West"/>
    <s v="TEC-CO-10002197"/>
    <x v="1"/>
    <s v="Copiers"/>
    <s v="Hewlett Fax and Copier, High-Speed"/>
    <n v="382.14"/>
    <n v="2"/>
    <n v="145.19999999999999"/>
    <n v="45.47"/>
    <s v="High"/>
    <n v="216"/>
    <x v="0"/>
    <x v="1"/>
    <s v="Female"/>
    <x v="75"/>
    <d v="2024-11-22T00:00:00"/>
  </r>
  <r>
    <x v="310"/>
    <x v="241"/>
    <s v="Standard Class"/>
    <x v="214"/>
    <x v="214"/>
    <s v="Consumer"/>
    <x v="66"/>
    <s v="Maharashtra"/>
    <s v="India"/>
    <s v="West"/>
    <s v="TEC-CO-10001410"/>
    <x v="1"/>
    <s v="Copiers"/>
    <s v="Canon Personal Copier, High-Speed"/>
    <n v="140.94"/>
    <n v="1"/>
    <n v="4.2"/>
    <n v="29.06"/>
    <s v="High"/>
    <n v="376"/>
    <x v="0"/>
    <x v="2"/>
    <s v="Male"/>
    <x v="136"/>
    <d v="2023-11-27T00:00:00"/>
  </r>
  <r>
    <x v="311"/>
    <x v="242"/>
    <s v="Standard Class"/>
    <x v="77"/>
    <x v="77"/>
    <s v="Consumer"/>
    <x v="69"/>
    <s v="Andhra Pradesh"/>
    <s v="India"/>
    <s v="South"/>
    <s v="TEC-PH-10002652"/>
    <x v="1"/>
    <s v="Phones"/>
    <s v="Cisco Smart Phone, Cordless"/>
    <n v="1302.96"/>
    <n v="2"/>
    <n v="182.4"/>
    <n v="234.15"/>
    <s v="High"/>
    <n v="736"/>
    <x v="0"/>
    <x v="3"/>
    <s v="Female"/>
    <x v="226"/>
    <d v="2024-10-19T00:00:00"/>
  </r>
  <r>
    <x v="312"/>
    <x v="237"/>
    <s v="Standard Class"/>
    <x v="181"/>
    <x v="181"/>
    <s v="Consumer"/>
    <x v="44"/>
    <s v="Maharashtra"/>
    <s v="India"/>
    <s v="West"/>
    <s v="TEC-PH-10001002"/>
    <x v="1"/>
    <s v="Phones"/>
    <s v="Apple Signal Booster, Full Size"/>
    <n v="965.58"/>
    <n v="7"/>
    <n v="376.53"/>
    <n v="107.06"/>
    <s v="High"/>
    <n v="46"/>
    <x v="0"/>
    <x v="0"/>
    <s v="Female"/>
    <x v="227"/>
    <d v="2024-07-13T00:00:00"/>
  </r>
  <r>
    <x v="313"/>
    <x v="237"/>
    <s v="Standard Class"/>
    <x v="181"/>
    <x v="181"/>
    <s v="Consumer"/>
    <x v="44"/>
    <s v="Maharashtra"/>
    <s v="India"/>
    <s v="West"/>
    <s v="TEC-PH-10002806"/>
    <x v="1"/>
    <s v="Phones"/>
    <s v="Apple Audio Dock, VoIP"/>
    <n v="667.92"/>
    <n v="4"/>
    <n v="153.6"/>
    <n v="88.22"/>
    <s v="High"/>
    <n v="147"/>
    <x v="0"/>
    <x v="1"/>
    <s v="Female"/>
    <x v="164"/>
    <d v="2024-09-19T00:00:00"/>
  </r>
  <r>
    <x v="314"/>
    <x v="243"/>
    <s v="Standard Class"/>
    <x v="215"/>
    <x v="215"/>
    <s v="Home Office"/>
    <x v="44"/>
    <s v="Maharashtra"/>
    <s v="India"/>
    <s v="West"/>
    <s v="FUR-CH-10002940"/>
    <x v="2"/>
    <s v="Chairs"/>
    <s v="Harbour Creations Chairmat, Black"/>
    <n v="417.42"/>
    <n v="6"/>
    <n v="45.9"/>
    <n v="40.409999999999997"/>
    <s v="Medium"/>
    <n v="560"/>
    <x v="0"/>
    <x v="0"/>
    <s v="Female"/>
    <x v="133"/>
    <d v="2023-09-13T00:00:00"/>
  </r>
  <r>
    <x v="315"/>
    <x v="244"/>
    <s v="Standard Class"/>
    <x v="216"/>
    <x v="216"/>
    <s v="Home Office"/>
    <x v="67"/>
    <s v="Uttar Pradesh"/>
    <s v="India"/>
    <s v="North"/>
    <s v="FUR-CH-10002743"/>
    <x v="2"/>
    <s v="Chairs"/>
    <s v="Novimex Chairmat, Adjustable"/>
    <n v="235.32"/>
    <n v="4"/>
    <n v="0"/>
    <n v="10.61"/>
    <s v="Medium"/>
    <n v="126"/>
    <x v="0"/>
    <x v="1"/>
    <s v="Male"/>
    <x v="228"/>
    <d v="2023-03-29T00:00:00"/>
  </r>
  <r>
    <x v="316"/>
    <x v="245"/>
    <s v="Standard Class"/>
    <x v="184"/>
    <x v="184"/>
    <s v="Home Office"/>
    <x v="107"/>
    <s v="Maharashtra"/>
    <s v="India"/>
    <s v="West"/>
    <s v="FUR-CH-10000391"/>
    <x v="2"/>
    <s v="Chairs"/>
    <s v="Novimex Bag Chairs, Red"/>
    <n v="137.88"/>
    <n v="3"/>
    <n v="10.98"/>
    <n v="6.59"/>
    <s v="Medium"/>
    <n v="745"/>
    <x v="0"/>
    <x v="2"/>
    <s v="Female"/>
    <x v="229"/>
    <d v="2024-10-30T00:00:00"/>
  </r>
  <r>
    <x v="317"/>
    <x v="65"/>
    <s v="Standard Class"/>
    <x v="58"/>
    <x v="58"/>
    <s v="Home Office"/>
    <x v="8"/>
    <s v="Uttar Pradesh"/>
    <s v="India"/>
    <s v="North"/>
    <s v="FUR-FU-10001619"/>
    <x v="2"/>
    <s v="Furnishings"/>
    <s v="Advantus Clock, Erganomic"/>
    <n v="150.03"/>
    <n v="3"/>
    <n v="58.5"/>
    <n v="8.48"/>
    <s v="Medium"/>
    <n v="418"/>
    <x v="0"/>
    <x v="3"/>
    <s v="Female"/>
    <x v="230"/>
    <d v="2023-07-05T00:00:00"/>
  </r>
  <r>
    <x v="318"/>
    <x v="246"/>
    <s v="Standard Class"/>
    <x v="217"/>
    <x v="217"/>
    <s v="Home Office"/>
    <x v="58"/>
    <s v="Tamil Nadu"/>
    <s v="India"/>
    <s v="South"/>
    <s v="FUR-BO-10001541"/>
    <x v="2"/>
    <s v="Bookcases"/>
    <s v="Bush Stackable Bookrack, Traditional"/>
    <n v="860.79"/>
    <n v="7"/>
    <n v="68.67"/>
    <n v="35.01"/>
    <s v="Medium"/>
    <n v="686"/>
    <x v="0"/>
    <x v="0"/>
    <s v="Male"/>
    <x v="225"/>
    <d v="2024-06-12T00:00:00"/>
  </r>
  <r>
    <x v="319"/>
    <x v="65"/>
    <s v="Standard Class"/>
    <x v="58"/>
    <x v="58"/>
    <s v="Home Office"/>
    <x v="8"/>
    <s v="Uttar Pradesh"/>
    <s v="India"/>
    <s v="North"/>
    <s v="FUR-BO-10004230"/>
    <x v="2"/>
    <s v="Bookcases"/>
    <s v="Bush Corner Shelving, Metal"/>
    <n v="123.45"/>
    <n v="1"/>
    <n v="50.61"/>
    <n v="1.34"/>
    <s v="Medium"/>
    <n v="689"/>
    <x v="0"/>
    <x v="1"/>
    <s v="Female"/>
    <x v="122"/>
    <d v="2024-07-05T00:00:00"/>
  </r>
  <r>
    <x v="320"/>
    <x v="65"/>
    <s v="Standard Class"/>
    <x v="58"/>
    <x v="58"/>
    <s v="Home Office"/>
    <x v="8"/>
    <s v="Uttar Pradesh"/>
    <s v="India"/>
    <s v="North"/>
    <s v="TEC-MA-10002941"/>
    <x v="1"/>
    <s v="Machines"/>
    <s v="Okidata Card Printer, Red"/>
    <n v="1210.8599999999999"/>
    <n v="7"/>
    <n v="423.78"/>
    <n v="113.03"/>
    <s v="Medium"/>
    <n v="143"/>
    <x v="0"/>
    <x v="3"/>
    <s v="Male"/>
    <x v="164"/>
    <d v="2024-09-19T00:00:00"/>
  </r>
  <r>
    <x v="321"/>
    <x v="244"/>
    <s v="Standard Class"/>
    <x v="216"/>
    <x v="216"/>
    <s v="Home Office"/>
    <x v="67"/>
    <s v="Uttar Pradesh"/>
    <s v="India"/>
    <s v="North"/>
    <s v="TEC-MA-10003351"/>
    <x v="1"/>
    <s v="Machines"/>
    <s v="Okidata Card Printer, White"/>
    <n v="348.48"/>
    <n v="2"/>
    <n v="142.86000000000001"/>
    <n v="30.85"/>
    <s v="Medium"/>
    <n v="297"/>
    <x v="0"/>
    <x v="0"/>
    <s v="Female"/>
    <x v="231"/>
    <d v="2023-12-10T00:00:00"/>
  </r>
  <r>
    <x v="322"/>
    <x v="247"/>
    <s v="Standard Class"/>
    <x v="218"/>
    <x v="218"/>
    <s v="Home Office"/>
    <x v="87"/>
    <s v="Maharashtra"/>
    <s v="India"/>
    <s v="West"/>
    <s v="TEC-MA-10004421"/>
    <x v="1"/>
    <s v="Machines"/>
    <s v="Konica Inkjet, Wireless"/>
    <n v="313.56"/>
    <n v="1"/>
    <n v="147.36000000000001"/>
    <n v="10.75"/>
    <s v="Medium"/>
    <n v="256"/>
    <x v="0"/>
    <x v="1"/>
    <s v="Male"/>
    <x v="232"/>
    <d v="2022-04-08T00:00:00"/>
  </r>
  <r>
    <x v="323"/>
    <x v="248"/>
    <s v="Standard Class"/>
    <x v="219"/>
    <x v="219"/>
    <s v="Home Office"/>
    <x v="38"/>
    <s v="Haryana"/>
    <s v="India"/>
    <s v="North"/>
    <s v="TEC-CO-10001726"/>
    <x v="1"/>
    <s v="Copiers"/>
    <s v="HP Fax and Copier, High-Speed"/>
    <n v="342.18"/>
    <n v="2"/>
    <n v="82.08"/>
    <n v="29.93"/>
    <s v="Medium"/>
    <n v="706"/>
    <x v="0"/>
    <x v="2"/>
    <s v="Female"/>
    <x v="233"/>
    <d v="2023-04-12T00:00:00"/>
  </r>
  <r>
    <x v="324"/>
    <x v="249"/>
    <s v="Standard Class"/>
    <x v="220"/>
    <x v="220"/>
    <s v="Home Office"/>
    <x v="49"/>
    <s v="Maharashtra"/>
    <s v="India"/>
    <s v="West"/>
    <s v="TEC-CO-10002350"/>
    <x v="1"/>
    <s v="Copiers"/>
    <s v="Canon Wireless Fax, Digital"/>
    <n v="567.45000000000005"/>
    <n v="3"/>
    <n v="-522.09"/>
    <n v="24.98"/>
    <s v="Medium"/>
    <n v="104"/>
    <x v="0"/>
    <x v="3"/>
    <s v="Female"/>
    <x v="146"/>
    <d v="2024-02-11T00:00:00"/>
  </r>
  <r>
    <x v="325"/>
    <x v="64"/>
    <s v="Standard Class"/>
    <x v="57"/>
    <x v="57"/>
    <s v="Home Office"/>
    <x v="43"/>
    <s v="West Bengal"/>
    <s v="India"/>
    <s v="East"/>
    <s v="TEC-AC-10003408"/>
    <x v="1"/>
    <s v="Accessories"/>
    <s v="Enermax Keyboard, Programmable"/>
    <n v="84.96"/>
    <n v="1"/>
    <n v="25.47"/>
    <n v="7.69"/>
    <s v="Medium"/>
    <n v="66"/>
    <x v="0"/>
    <x v="0"/>
    <s v="Male"/>
    <x v="234"/>
    <d v="2022-11-17T00:00:00"/>
  </r>
  <r>
    <x v="326"/>
    <x v="250"/>
    <s v="Standard Class"/>
    <x v="221"/>
    <x v="221"/>
    <s v="Home Office"/>
    <x v="13"/>
    <s v="Rajasthan"/>
    <s v="India"/>
    <s v="West"/>
    <s v="TEC-AC-10000051"/>
    <x v="1"/>
    <s v="Accessories"/>
    <s v="Logitech Memory Card, USB"/>
    <n v="207.18"/>
    <n v="2"/>
    <n v="43.5"/>
    <n v="5.99"/>
    <s v="Medium"/>
    <n v="253"/>
    <x v="0"/>
    <x v="1"/>
    <s v="Male"/>
    <x v="148"/>
    <d v="2024-09-28T00:00:00"/>
  </r>
  <r>
    <x v="327"/>
    <x v="70"/>
    <s v="Standard Class"/>
    <x v="63"/>
    <x v="63"/>
    <s v="Home Office"/>
    <x v="19"/>
    <s v="Rajasthan"/>
    <s v="India"/>
    <s v="West"/>
    <s v="TEC-AC-10002795"/>
    <x v="1"/>
    <s v="Accessories"/>
    <s v="Memorex Mouse, Programmable"/>
    <n v="59.34"/>
    <n v="2"/>
    <n v="14.22"/>
    <n v="3.92"/>
    <s v="Medium"/>
    <n v="168"/>
    <x v="0"/>
    <x v="2"/>
    <s v="Male"/>
    <x v="148"/>
    <d v="2024-09-30T00:00:00"/>
  </r>
  <r>
    <x v="328"/>
    <x v="251"/>
    <s v="Standard Class"/>
    <x v="222"/>
    <x v="222"/>
    <s v="Home Office"/>
    <x v="54"/>
    <s v="Tamil Nadu"/>
    <s v="India"/>
    <s v="South"/>
    <s v="TEC-PH-10001917"/>
    <x v="1"/>
    <s v="Phones"/>
    <s v="Apple Signal Booster, Cordless"/>
    <n v="1813.5"/>
    <n v="13"/>
    <n v="145.08000000000001"/>
    <n v="109.95"/>
    <s v="Medium"/>
    <n v="669"/>
    <x v="0"/>
    <x v="3"/>
    <s v="Female"/>
    <x v="227"/>
    <d v="2024-07-13T00:00:00"/>
  </r>
  <r>
    <x v="329"/>
    <x v="245"/>
    <s v="Standard Class"/>
    <x v="184"/>
    <x v="184"/>
    <s v="Home Office"/>
    <x v="107"/>
    <s v="Maharashtra"/>
    <s v="India"/>
    <s v="West"/>
    <s v="TEC-PH-10003556"/>
    <x v="1"/>
    <s v="Phones"/>
    <s v="Samsung Speaker Phone, VoIP"/>
    <n v="863.31"/>
    <n v="7"/>
    <n v="301.98"/>
    <n v="95.58"/>
    <s v="Medium"/>
    <n v="43"/>
    <x v="0"/>
    <x v="0"/>
    <s v="Male"/>
    <x v="235"/>
    <d v="2021-02-26T00:00:00"/>
  </r>
  <r>
    <x v="330"/>
    <x v="247"/>
    <s v="Standard Class"/>
    <x v="218"/>
    <x v="218"/>
    <s v="Home Office"/>
    <x v="87"/>
    <s v="Maharashtra"/>
    <s v="India"/>
    <s v="West"/>
    <s v="TEC-PH-10000720"/>
    <x v="1"/>
    <s v="Phones"/>
    <s v="Samsung Audio Dock, Full Size"/>
    <n v="504.36"/>
    <n v="3"/>
    <n v="191.61"/>
    <n v="9.49"/>
    <s v="Medium"/>
    <n v="590"/>
    <x v="0"/>
    <x v="1"/>
    <s v="Male"/>
    <x v="236"/>
    <d v="2023-08-25T00:00:00"/>
  </r>
  <r>
    <x v="331"/>
    <x v="57"/>
    <s v="Standard Class"/>
    <x v="51"/>
    <x v="51"/>
    <s v="Corporate"/>
    <x v="32"/>
    <s v="Karnataka"/>
    <s v="India"/>
    <s v="South"/>
    <s v="FUR-FU-10003939"/>
    <x v="2"/>
    <s v="Furnishings"/>
    <s v="Tenex Photo Frame, Duo Pack"/>
    <n v="155.69999999999999"/>
    <n v="3"/>
    <n v="55.98"/>
    <n v="9.98"/>
    <s v="Medium"/>
    <n v="606"/>
    <x v="0"/>
    <x v="2"/>
    <s v="Female"/>
    <x v="237"/>
    <d v="2024-12-19T00:00:00"/>
  </r>
  <r>
    <x v="332"/>
    <x v="252"/>
    <s v="Standard Class"/>
    <x v="223"/>
    <x v="223"/>
    <s v="Corporate"/>
    <x v="69"/>
    <s v="Andhra Pradesh"/>
    <s v="India"/>
    <s v="South"/>
    <s v="FUR-FU-10000714"/>
    <x v="2"/>
    <s v="Furnishings"/>
    <s v="Tenex Light Bulb, Black"/>
    <n v="56.79"/>
    <n v="3"/>
    <n v="8.4600000000000009"/>
    <n v="3.15"/>
    <s v="Medium"/>
    <n v="330"/>
    <x v="0"/>
    <x v="3"/>
    <s v="Male"/>
    <x v="192"/>
    <d v="2023-01-24T00:00:00"/>
  </r>
  <r>
    <x v="333"/>
    <x v="253"/>
    <s v="Standard Class"/>
    <x v="48"/>
    <x v="48"/>
    <s v="Corporate"/>
    <x v="108"/>
    <s v="Maharashtra"/>
    <s v="India"/>
    <s v="West"/>
    <s v="FUR-BO-10002031"/>
    <x v="2"/>
    <s v="Bookcases"/>
    <s v="Sauder Classic Bookcase, Pine"/>
    <n v="2186.6999999999998"/>
    <n v="5"/>
    <n v="481.05"/>
    <n v="178.04"/>
    <s v="Medium"/>
    <n v="145"/>
    <x v="0"/>
    <x v="0"/>
    <s v="Female"/>
    <x v="238"/>
    <d v="2022-06-28T00:00:00"/>
  </r>
  <r>
    <x v="334"/>
    <x v="254"/>
    <s v="Standard Class"/>
    <x v="224"/>
    <x v="224"/>
    <s v="Corporate"/>
    <x v="107"/>
    <s v="Maharashtra"/>
    <s v="India"/>
    <s v="West"/>
    <s v="FUR-BO-10001580"/>
    <x v="2"/>
    <s v="Bookcases"/>
    <s v="Dania Stackable Bookrack, Pine"/>
    <n v="1106.46"/>
    <n v="9"/>
    <n v="187.92"/>
    <n v="83.06"/>
    <s v="Medium"/>
    <n v="509"/>
    <x v="0"/>
    <x v="1"/>
    <s v="Female"/>
    <x v="179"/>
    <d v="2022-06-06T00:00:00"/>
  </r>
  <r>
    <x v="335"/>
    <x v="255"/>
    <s v="Standard Class"/>
    <x v="225"/>
    <x v="225"/>
    <s v="Corporate"/>
    <x v="87"/>
    <s v="Maharashtra"/>
    <s v="India"/>
    <s v="West"/>
    <s v="FUR-BO-10001326"/>
    <x v="2"/>
    <s v="Bookcases"/>
    <s v="Bush 3-Shelf Cabinet, Pine"/>
    <n v="434.16"/>
    <n v="3"/>
    <n v="73.8"/>
    <n v="35.81"/>
    <s v="Medium"/>
    <n v="419"/>
    <x v="0"/>
    <x v="2"/>
    <s v="Female"/>
    <x v="239"/>
    <d v="2024-08-08T00:00:00"/>
  </r>
  <r>
    <x v="336"/>
    <x v="256"/>
    <s v="Standard Class"/>
    <x v="226"/>
    <x v="226"/>
    <s v="Corporate"/>
    <x v="49"/>
    <s v="Maharashtra"/>
    <s v="India"/>
    <s v="West"/>
    <s v="FUR-BO-10000676"/>
    <x v="2"/>
    <s v="Bookcases"/>
    <s v="Bush Stackable Bookrack, Pine"/>
    <n v="567.13499999999999"/>
    <n v="9"/>
    <n v="-510.435"/>
    <n v="51.6"/>
    <s v="Medium"/>
    <n v="48"/>
    <x v="0"/>
    <x v="3"/>
    <s v="Male"/>
    <x v="165"/>
    <d v="2024-10-10T00:00:00"/>
  </r>
  <r>
    <x v="337"/>
    <x v="257"/>
    <s v="Standard Class"/>
    <x v="227"/>
    <x v="227"/>
    <s v="Corporate"/>
    <x v="16"/>
    <s v="Gujarat"/>
    <s v="India"/>
    <s v="West"/>
    <s v="FUR-CH-10002117"/>
    <x v="2"/>
    <s v="Chairs"/>
    <s v="Hon Steel Folding Chair, Red"/>
    <n v="732.78"/>
    <n v="9"/>
    <n v="278.37"/>
    <n v="53.53"/>
    <s v="Medium"/>
    <n v="230"/>
    <x v="0"/>
    <x v="2"/>
    <s v="Female"/>
    <x v="33"/>
    <d v="2023-05-31T00:00:00"/>
  </r>
  <r>
    <x v="338"/>
    <x v="258"/>
    <s v="Standard Class"/>
    <x v="228"/>
    <x v="228"/>
    <s v="Corporate"/>
    <x v="69"/>
    <s v="Andhra Pradesh"/>
    <s v="India"/>
    <s v="South"/>
    <s v="FUR-CH-10000294"/>
    <x v="2"/>
    <s v="Chairs"/>
    <s v="Office Star Swivel Stool, Red"/>
    <n v="869.7"/>
    <n v="5"/>
    <n v="191.25"/>
    <n v="43.04"/>
    <s v="Medium"/>
    <n v="141"/>
    <x v="0"/>
    <x v="0"/>
    <s v="Female"/>
    <x v="240"/>
    <d v="2024-04-21T00:00:00"/>
  </r>
  <r>
    <x v="339"/>
    <x v="259"/>
    <s v="Standard Class"/>
    <x v="154"/>
    <x v="154"/>
    <s v="Corporate"/>
    <x v="61"/>
    <s v="Uttar Pradesh"/>
    <s v="India"/>
    <s v="North"/>
    <s v="FUR-CH-10002966"/>
    <x v="2"/>
    <s v="Chairs"/>
    <s v="Harbour Creations Swivel Stool, Red"/>
    <n v="180.12"/>
    <n v="1"/>
    <n v="5.4"/>
    <n v="15.88"/>
    <s v="Medium"/>
    <n v="492"/>
    <x v="0"/>
    <x v="1"/>
    <s v="Male"/>
    <x v="166"/>
    <d v="2023-12-20T00:00:00"/>
  </r>
  <r>
    <x v="340"/>
    <x v="260"/>
    <s v="Standard Class"/>
    <x v="229"/>
    <x v="229"/>
    <s v="Corporate"/>
    <x v="29"/>
    <s v="Karnataka"/>
    <s v="India"/>
    <s v="South"/>
    <s v="FUR-CH-10001465"/>
    <x v="2"/>
    <s v="Chairs"/>
    <s v="Hon Swivel Stool, Red"/>
    <n v="163.65"/>
    <n v="1"/>
    <n v="75.27"/>
    <n v="12.05"/>
    <s v="Medium"/>
    <n v="128"/>
    <x v="0"/>
    <x v="2"/>
    <s v="Female"/>
    <x v="114"/>
    <d v="2021-12-23T00:00:00"/>
  </r>
  <r>
    <x v="341"/>
    <x v="261"/>
    <s v="Standard Class"/>
    <x v="230"/>
    <x v="230"/>
    <s v="Corporate"/>
    <x v="2"/>
    <s v="Karnataka"/>
    <s v="India"/>
    <s v="South"/>
    <s v="FUR-CH-10004365"/>
    <x v="2"/>
    <s v="Chairs"/>
    <s v="Novimex Rocking Chair, Black"/>
    <n v="129"/>
    <n v="1"/>
    <n v="20.64"/>
    <n v="7.77"/>
    <s v="Medium"/>
    <n v="100"/>
    <x v="0"/>
    <x v="3"/>
    <s v="Female"/>
    <x v="75"/>
    <d v="2024-11-20T00:00:00"/>
  </r>
  <r>
    <x v="342"/>
    <x v="262"/>
    <s v="Standard Class"/>
    <x v="231"/>
    <x v="231"/>
    <s v="Corporate"/>
    <x v="18"/>
    <s v="Tamil Nadu"/>
    <s v="India"/>
    <s v="South"/>
    <s v="FUR-CH-10001895"/>
    <x v="2"/>
    <s v="Chairs"/>
    <s v="Hon Chairmat, Adjustable"/>
    <n v="58.02"/>
    <n v="1"/>
    <n v="29.01"/>
    <n v="1.93"/>
    <s v="Medium"/>
    <n v="210"/>
    <x v="0"/>
    <x v="0"/>
    <s v="Male"/>
    <x v="241"/>
    <d v="2022-07-16T00:00:00"/>
  </r>
  <r>
    <x v="343"/>
    <x v="54"/>
    <s v="Standard Class"/>
    <x v="48"/>
    <x v="48"/>
    <s v="Corporate"/>
    <x v="36"/>
    <s v="Tamil Nadu"/>
    <s v="India"/>
    <s v="South"/>
    <s v="TEC-AC-10000866"/>
    <x v="1"/>
    <s v="Accessories"/>
    <s v="Belkin Router, Erganomic"/>
    <n v="769.68"/>
    <n v="3"/>
    <n v="130.77000000000001"/>
    <n v="27.67"/>
    <s v="Medium"/>
    <n v="664"/>
    <x v="0"/>
    <x v="1"/>
    <s v="Female"/>
    <x v="242"/>
    <d v="2023-09-22T00:00:00"/>
  </r>
  <r>
    <x v="344"/>
    <x v="41"/>
    <s v="Standard Class"/>
    <x v="36"/>
    <x v="36"/>
    <s v="Corporate"/>
    <x v="30"/>
    <s v="Delhi"/>
    <s v="India"/>
    <s v="North"/>
    <s v="TEC-CO-10000565"/>
    <x v="1"/>
    <s v="Copiers"/>
    <s v="Canon Fax and Copier, Color"/>
    <n v="192.78"/>
    <n v="1"/>
    <n v="92.52"/>
    <n v="13.49"/>
    <s v="Medium"/>
    <n v="61"/>
    <x v="0"/>
    <x v="3"/>
    <s v="Male"/>
    <x v="198"/>
    <d v="2022-07-07T00:00:00"/>
  </r>
  <r>
    <x v="345"/>
    <x v="263"/>
    <s v="Standard Class"/>
    <x v="38"/>
    <x v="38"/>
    <s v="Corporate"/>
    <x v="19"/>
    <s v="Rajasthan"/>
    <s v="India"/>
    <s v="West"/>
    <s v="TEC-PH-10003556"/>
    <x v="1"/>
    <s v="Phones"/>
    <s v="Samsung Speaker Phone, VoIP"/>
    <n v="493.32"/>
    <n v="4"/>
    <n v="172.56"/>
    <n v="46.01"/>
    <s v="Medium"/>
    <n v="338"/>
    <x v="0"/>
    <x v="3"/>
    <s v="Female"/>
    <x v="243"/>
    <d v="2024-01-02T00:00:00"/>
  </r>
  <r>
    <x v="346"/>
    <x v="41"/>
    <s v="Standard Class"/>
    <x v="36"/>
    <x v="36"/>
    <s v="Corporate"/>
    <x v="30"/>
    <s v="Delhi"/>
    <s v="India"/>
    <s v="North"/>
    <s v="TEC-PH-10001699"/>
    <x v="1"/>
    <s v="Phones"/>
    <s v="Samsung Smart Phone, Full Size"/>
    <n v="637.44000000000005"/>
    <n v="1"/>
    <n v="108.36"/>
    <n v="3.32"/>
    <s v="Medium"/>
    <n v="311"/>
    <x v="0"/>
    <x v="0"/>
    <s v="Female"/>
    <x v="244"/>
    <d v="2023-11-15T00:00:00"/>
  </r>
  <r>
    <x v="347"/>
    <x v="264"/>
    <s v="Standard Class"/>
    <x v="232"/>
    <x v="232"/>
    <s v="Corporate"/>
    <x v="109"/>
    <s v="Karnataka"/>
    <s v="India"/>
    <s v="South"/>
    <s v="TEC-AC-10000332"/>
    <x v="1"/>
    <s v="Accessories"/>
    <s v="Logitech Keyboard, USB"/>
    <n v="145.32"/>
    <n v="2"/>
    <n v="45"/>
    <n v="11"/>
    <s v="Medium"/>
    <n v="195"/>
    <x v="0"/>
    <x v="1"/>
    <s v="Male"/>
    <x v="245"/>
    <d v="2021-08-27T00:00:00"/>
  </r>
  <r>
    <x v="348"/>
    <x v="265"/>
    <s v="Standard Class"/>
    <x v="233"/>
    <x v="233"/>
    <s v="Corporate"/>
    <x v="70"/>
    <s v="Uttar Pradesh"/>
    <s v="India"/>
    <s v="North"/>
    <s v="TEC-AC-10004938"/>
    <x v="1"/>
    <s v="Accessories"/>
    <s v="Belkin Mouse, Bluetooth"/>
    <n v="81.42"/>
    <n v="2"/>
    <n v="11.34"/>
    <n v="4.78"/>
    <s v="Medium"/>
    <n v="5"/>
    <x v="0"/>
    <x v="3"/>
    <s v="Female"/>
    <x v="151"/>
    <d v="2022-12-20T00:00:00"/>
  </r>
  <r>
    <x v="349"/>
    <x v="262"/>
    <s v="Standard Class"/>
    <x v="231"/>
    <x v="231"/>
    <s v="Corporate"/>
    <x v="18"/>
    <s v="Tamil Nadu"/>
    <s v="India"/>
    <s v="South"/>
    <s v="TEC-PH-10001321"/>
    <x v="1"/>
    <s v="Phones"/>
    <s v="Cisco Speaker Phone, Full Size"/>
    <n v="279.54000000000002"/>
    <n v="2"/>
    <n v="58.68"/>
    <n v="22.04"/>
    <s v="Medium"/>
    <n v="426"/>
    <x v="0"/>
    <x v="0"/>
    <s v="Male"/>
    <x v="136"/>
    <d v="2023-11-29T00:00:00"/>
  </r>
  <r>
    <x v="350"/>
    <x v="266"/>
    <s v="Standard Class"/>
    <x v="206"/>
    <x v="206"/>
    <s v="Corporate"/>
    <x v="16"/>
    <s v="Gujarat"/>
    <s v="India"/>
    <s v="West"/>
    <s v="TEC-PH-10003946"/>
    <x v="1"/>
    <s v="Phones"/>
    <s v="Cisco Office Telephone, VoIP"/>
    <n v="161.1"/>
    <n v="2"/>
    <n v="14.46"/>
    <n v="4.26"/>
    <s v="Medium"/>
    <n v="373"/>
    <x v="0"/>
    <x v="2"/>
    <s v="Male"/>
    <x v="237"/>
    <d v="2024-12-19T00:00:00"/>
  </r>
  <r>
    <x v="351"/>
    <x v="267"/>
    <s v="Standard Class"/>
    <x v="234"/>
    <x v="234"/>
    <s v="Corporate"/>
    <x v="13"/>
    <s v="Chhattisgarh"/>
    <s v="India"/>
    <s v="East"/>
    <s v="TEC-MA-10002780"/>
    <x v="1"/>
    <s v="Machines"/>
    <s v="Okidata Inkjet, Wireless"/>
    <n v="628.44000000000005"/>
    <n v="2"/>
    <n v="276.48"/>
    <n v="81.27"/>
    <s v="Medium"/>
    <n v="739"/>
    <x v="0"/>
    <x v="3"/>
    <s v="Male"/>
    <x v="246"/>
    <d v="2023-11-30T00:00:00"/>
  </r>
  <r>
    <x v="352"/>
    <x v="263"/>
    <s v="Standard Class"/>
    <x v="38"/>
    <x v="38"/>
    <s v="Corporate"/>
    <x v="19"/>
    <s v="Rajasthan"/>
    <s v="India"/>
    <s v="West"/>
    <s v="TEC-MA-10001372"/>
    <x v="1"/>
    <s v="Machines"/>
    <s v="Konica Card Printer, White"/>
    <n v="347.16"/>
    <n v="2"/>
    <n v="138.84"/>
    <n v="28.68"/>
    <s v="Medium"/>
    <n v="162"/>
    <x v="0"/>
    <x v="0"/>
    <s v="Female"/>
    <x v="125"/>
    <d v="2022-04-03T00:00:00"/>
  </r>
  <r>
    <x v="353"/>
    <x v="56"/>
    <s v="Standard Class"/>
    <x v="50"/>
    <x v="50"/>
    <s v="Corporate"/>
    <x v="29"/>
    <s v="Karnataka"/>
    <s v="India"/>
    <s v="South"/>
    <s v="TEC-MA-10004428"/>
    <x v="1"/>
    <s v="Machines"/>
    <s v="Panasonic Card Printer, Durable"/>
    <n v="347.88"/>
    <n v="2"/>
    <n v="163.5"/>
    <n v="16.53"/>
    <s v="Medium"/>
    <n v="542"/>
    <x v="0"/>
    <x v="1"/>
    <s v="Male"/>
    <x v="247"/>
    <d v="2024-06-16T00:00:00"/>
  </r>
  <r>
    <x v="354"/>
    <x v="252"/>
    <s v="Standard Class"/>
    <x v="223"/>
    <x v="223"/>
    <s v="Corporate"/>
    <x v="69"/>
    <s v="Andhra Pradesh"/>
    <s v="India"/>
    <s v="South"/>
    <s v="FUR-TA-10004826"/>
    <x v="2"/>
    <s v="Tables"/>
    <s v="Bevis Training Table, Rectangular"/>
    <n v="665.1"/>
    <n v="2"/>
    <n v="212.82"/>
    <n v="31.56"/>
    <s v="Medium"/>
    <n v="156"/>
    <x v="0"/>
    <x v="3"/>
    <s v="Male"/>
    <x v="119"/>
    <d v="2024-05-15T00:00:00"/>
  </r>
  <r>
    <x v="355"/>
    <x v="268"/>
    <s v="Standard Class"/>
    <x v="235"/>
    <x v="235"/>
    <s v="Corporate"/>
    <x v="9"/>
    <s v="Uttar Pradesh"/>
    <s v="India"/>
    <s v="North"/>
    <s v="FUR-FU-10000921"/>
    <x v="2"/>
    <s v="Furnishings"/>
    <s v="Advantus Door Stop, Erganomic"/>
    <n v="87.3"/>
    <n v="2"/>
    <n v="7.8"/>
    <n v="7.62"/>
    <s v="Medium"/>
    <n v="303"/>
    <x v="0"/>
    <x v="1"/>
    <s v="Male"/>
    <x v="116"/>
    <d v="2022-08-29T00:00:00"/>
  </r>
  <r>
    <x v="356"/>
    <x v="10"/>
    <s v="Standard Class"/>
    <x v="10"/>
    <x v="10"/>
    <s v="Consumer"/>
    <x v="2"/>
    <s v="Karnataka"/>
    <s v="India"/>
    <s v="South"/>
    <s v="FUR-BO-10003029"/>
    <x v="2"/>
    <s v="Bookcases"/>
    <s v="Sauder Library with Doors, Traditional"/>
    <n v="1162.8900000000001"/>
    <n v="3"/>
    <n v="81.36"/>
    <n v="83.9"/>
    <s v="Medium"/>
    <n v="753"/>
    <x v="0"/>
    <x v="2"/>
    <s v="Male"/>
    <x v="248"/>
    <d v="2023-08-14T00:00:00"/>
  </r>
  <r>
    <x v="357"/>
    <x v="269"/>
    <s v="Standard Class"/>
    <x v="25"/>
    <x v="25"/>
    <s v="Consumer"/>
    <x v="19"/>
    <s v="Rajasthan"/>
    <s v="India"/>
    <s v="West"/>
    <s v="FUR-TA-10003893"/>
    <x v="2"/>
    <s v="Tables"/>
    <s v="Lesro Wood Table, with Bottom Storage"/>
    <n v="1402.29"/>
    <n v="3"/>
    <n v="0"/>
    <n v="96.6"/>
    <s v="Medium"/>
    <n v="795"/>
    <x v="0"/>
    <x v="1"/>
    <s v="Female"/>
    <x v="249"/>
    <d v="2021-07-19T00:00:00"/>
  </r>
  <r>
    <x v="358"/>
    <x v="31"/>
    <s v="Standard Class"/>
    <x v="29"/>
    <x v="29"/>
    <s v="Consumer"/>
    <x v="27"/>
    <s v="Assam"/>
    <s v="India"/>
    <s v="East"/>
    <s v="FUR-TA-10002571"/>
    <x v="2"/>
    <s v="Tables"/>
    <s v="Chromcraft Coffee Table, Adjustable Height"/>
    <n v="807.84"/>
    <n v="3"/>
    <n v="250.38"/>
    <n v="31.63"/>
    <s v="Medium"/>
    <n v="538"/>
    <x v="0"/>
    <x v="2"/>
    <s v="Female"/>
    <x v="250"/>
    <d v="2024-01-31T00:00:00"/>
  </r>
  <r>
    <x v="359"/>
    <x v="31"/>
    <s v="Standard Class"/>
    <x v="29"/>
    <x v="29"/>
    <s v="Consumer"/>
    <x v="27"/>
    <s v="Assam"/>
    <s v="India"/>
    <s v="East"/>
    <s v="FUR-CH-10002932"/>
    <x v="2"/>
    <s v="Chairs"/>
    <s v="Harbour Creations Rocking Chair, Adjustable"/>
    <n v="448.74"/>
    <n v="3"/>
    <n v="44.82"/>
    <n v="56.78"/>
    <s v="Medium"/>
    <n v="382"/>
    <x v="0"/>
    <x v="3"/>
    <s v="Female"/>
    <x v="203"/>
    <d v="2024-06-22T00:00:00"/>
  </r>
  <r>
    <x v="360"/>
    <x v="270"/>
    <s v="Standard Class"/>
    <x v="236"/>
    <x v="236"/>
    <s v="Consumer"/>
    <x v="110"/>
    <s v="Bihar"/>
    <s v="India"/>
    <s v="East"/>
    <s v="FUR-CH-10001138"/>
    <x v="2"/>
    <s v="Chairs"/>
    <s v="Office Star Swivel Stool, Black"/>
    <n v="514.53"/>
    <n v="3"/>
    <n v="210.87"/>
    <n v="27.87"/>
    <s v="Medium"/>
    <n v="519"/>
    <x v="0"/>
    <x v="0"/>
    <s v="Female"/>
    <x v="251"/>
    <d v="2023-12-20T00:00:00"/>
  </r>
  <r>
    <x v="361"/>
    <x v="0"/>
    <s v="Standard Class"/>
    <x v="0"/>
    <x v="0"/>
    <s v="Consumer"/>
    <x v="0"/>
    <s v="Gujarat"/>
    <s v="India"/>
    <s v="West"/>
    <s v="TEC-PH-10003927"/>
    <x v="1"/>
    <s v="Phones"/>
    <s v="Nokia Audio Dock, with Caller ID"/>
    <n v="500.22"/>
    <n v="3"/>
    <n v="190.08"/>
    <n v="19.28"/>
    <s v="Medium"/>
    <n v="707"/>
    <x v="0"/>
    <x v="0"/>
    <s v="Female"/>
    <x v="252"/>
    <d v="2024-11-10T00:00:00"/>
  </r>
  <r>
    <x v="362"/>
    <x v="23"/>
    <s v="Standard Class"/>
    <x v="21"/>
    <x v="21"/>
    <s v="Consumer"/>
    <x v="21"/>
    <s v="Maharashtra"/>
    <s v="India"/>
    <s v="West"/>
    <s v="TEC-AC-10002324"/>
    <x v="1"/>
    <s v="Accessories"/>
    <s v="Enermax Numeric Keypad, Bluetooth"/>
    <n v="171.99"/>
    <n v="3"/>
    <n v="6.84"/>
    <n v="7.3"/>
    <s v="Medium"/>
    <n v="405"/>
    <x v="0"/>
    <x v="2"/>
    <s v="Male"/>
    <x v="94"/>
    <d v="2024-10-08T00:00:00"/>
  </r>
  <r>
    <x v="363"/>
    <x v="271"/>
    <s v="Standard Class"/>
    <x v="237"/>
    <x v="237"/>
    <s v="Consumer"/>
    <x v="111"/>
    <s v="Tamil Nadu"/>
    <s v="India"/>
    <s v="South"/>
    <s v="FUR-BO-10001934"/>
    <x v="2"/>
    <s v="Bookcases"/>
    <s v="Bush Library with Doors, Metal"/>
    <n v="1455.12"/>
    <n v="4"/>
    <n v="116.4"/>
    <n v="179.62"/>
    <s v="Medium"/>
    <n v="229"/>
    <x v="0"/>
    <x v="3"/>
    <s v="Female"/>
    <x v="194"/>
    <d v="2022-06-23T00:00:00"/>
  </r>
  <r>
    <x v="364"/>
    <x v="9"/>
    <s v="Standard Class"/>
    <x v="9"/>
    <x v="9"/>
    <s v="Consumer"/>
    <x v="9"/>
    <s v="Uttar Pradesh"/>
    <s v="India"/>
    <s v="North"/>
    <s v="FUR-BO-10001342"/>
    <x v="2"/>
    <s v="Bookcases"/>
    <s v="Safco Corner Shelving, Metal"/>
    <n v="595.67999999999995"/>
    <n v="4"/>
    <n v="0"/>
    <n v="29.23"/>
    <s v="Medium"/>
    <n v="167"/>
    <x v="0"/>
    <x v="0"/>
    <s v="Female"/>
    <x v="253"/>
    <d v="2024-03-26T00:00:00"/>
  </r>
  <r>
    <x v="365"/>
    <x v="272"/>
    <s v="Standard Class"/>
    <x v="238"/>
    <x v="238"/>
    <s v="Consumer"/>
    <x v="42"/>
    <s v="Rajasthan"/>
    <s v="India"/>
    <s v="West"/>
    <s v="FUR-CH-10001271"/>
    <x v="2"/>
    <s v="Chairs"/>
    <s v="SAFCO Executive Leather Armchair, Red"/>
    <n v="1845.72"/>
    <n v="4"/>
    <n v="535.20000000000005"/>
    <n v="109.52"/>
    <s v="Medium"/>
    <n v="32"/>
    <x v="0"/>
    <x v="1"/>
    <s v="Female"/>
    <x v="252"/>
    <d v="2024-11-10T00:00:00"/>
  </r>
  <r>
    <x v="366"/>
    <x v="273"/>
    <s v="Standard Class"/>
    <x v="120"/>
    <x v="120"/>
    <s v="Consumer"/>
    <x v="77"/>
    <s v="Maharashtra"/>
    <s v="India"/>
    <s v="West"/>
    <s v="FUR-CH-10002224"/>
    <x v="2"/>
    <s v="Chairs"/>
    <s v="Hon Rocking Chair, Set of Two"/>
    <n v="531.48"/>
    <n v="4"/>
    <n v="21.24"/>
    <n v="53.55"/>
    <s v="Medium"/>
    <n v="693"/>
    <x v="0"/>
    <x v="2"/>
    <s v="Male"/>
    <x v="253"/>
    <d v="2024-03-26T00:00:00"/>
  </r>
  <r>
    <x v="367"/>
    <x v="274"/>
    <s v="Standard Class"/>
    <x v="146"/>
    <x v="146"/>
    <s v="Consumer"/>
    <x v="61"/>
    <s v="Uttar Pradesh"/>
    <s v="India"/>
    <s v="North"/>
    <s v="TEC-AC-10002335"/>
    <x v="1"/>
    <s v="Accessories"/>
    <s v="Belkin Memory Card, USB"/>
    <n v="460.08"/>
    <n v="4"/>
    <n v="13.8"/>
    <n v="19.05"/>
    <s v="Medium"/>
    <n v="199"/>
    <x v="0"/>
    <x v="3"/>
    <s v="Male"/>
    <x v="254"/>
    <d v="2024-08-17T00:00:00"/>
  </r>
  <r>
    <x v="368"/>
    <x v="275"/>
    <s v="Standard Class"/>
    <x v="193"/>
    <x v="193"/>
    <s v="Consumer"/>
    <x v="112"/>
    <s v="Telangana"/>
    <s v="India"/>
    <s v="South"/>
    <s v="TEC-AC-10000111"/>
    <x v="1"/>
    <s v="Accessories"/>
    <s v="SanDisk Mouse, USB"/>
    <n v="154.08000000000001"/>
    <n v="4"/>
    <n v="0"/>
    <n v="5.86"/>
    <s v="Medium"/>
    <n v="134"/>
    <x v="0"/>
    <x v="0"/>
    <s v="Female"/>
    <x v="91"/>
    <d v="2023-01-16T00:00:00"/>
  </r>
  <r>
    <x v="369"/>
    <x v="15"/>
    <s v="Standard Class"/>
    <x v="15"/>
    <x v="15"/>
    <s v="Consumer"/>
    <x v="14"/>
    <s v="Maharashtra"/>
    <s v="India"/>
    <s v="West"/>
    <s v="TEC-PH-10001362"/>
    <x v="1"/>
    <s v="Phones"/>
    <s v="Cisco Office Telephone, Cordless"/>
    <n v="333.24"/>
    <n v="4"/>
    <n v="79.92"/>
    <n v="35.700000000000003"/>
    <s v="Medium"/>
    <n v="591"/>
    <x v="0"/>
    <x v="1"/>
    <s v="Male"/>
    <x v="255"/>
    <d v="2022-07-01T00:00:00"/>
  </r>
  <r>
    <x v="370"/>
    <x v="276"/>
    <s v="Standard Class"/>
    <x v="239"/>
    <x v="239"/>
    <s v="Consumer"/>
    <x v="58"/>
    <s v="Tamil Nadu"/>
    <s v="India"/>
    <s v="South"/>
    <s v="FUR-CH-10002207"/>
    <x v="2"/>
    <s v="Chairs"/>
    <s v="Hon Chairmat, Set of Two"/>
    <n v="288.89999999999998"/>
    <n v="5"/>
    <n v="127.05"/>
    <n v="30.69"/>
    <s v="Medium"/>
    <n v="512"/>
    <x v="0"/>
    <x v="2"/>
    <s v="Male"/>
    <x v="256"/>
    <d v="2022-03-12T00:00:00"/>
  </r>
  <r>
    <x v="371"/>
    <x v="277"/>
    <s v="Standard Class"/>
    <x v="240"/>
    <x v="240"/>
    <s v="Consumer"/>
    <x v="45"/>
    <s v="Maharashtra"/>
    <s v="India"/>
    <s v="West"/>
    <s v="TEC-PH-10001699"/>
    <x v="1"/>
    <s v="Phones"/>
    <s v="Samsung Smart Phone, Full Size"/>
    <n v="3187.2"/>
    <n v="5"/>
    <n v="541.79999999999995"/>
    <n v="289.17"/>
    <s v="Medium"/>
    <n v="115"/>
    <x v="0"/>
    <x v="3"/>
    <s v="Male"/>
    <x v="257"/>
    <d v="2021-02-09T00:00:00"/>
  </r>
  <r>
    <x v="372"/>
    <x v="278"/>
    <s v="Standard Class"/>
    <x v="241"/>
    <x v="241"/>
    <s v="Consumer"/>
    <x v="66"/>
    <s v="Maharashtra"/>
    <s v="India"/>
    <s v="West"/>
    <s v="TEC-PH-10003946"/>
    <x v="1"/>
    <s v="Phones"/>
    <s v="Cisco Office Telephone, VoIP"/>
    <n v="402.75"/>
    <n v="5"/>
    <n v="36.15"/>
    <n v="30.2"/>
    <s v="Medium"/>
    <n v="399"/>
    <x v="0"/>
    <x v="1"/>
    <s v="Female"/>
    <x v="258"/>
    <d v="2022-09-19T00:00:00"/>
  </r>
  <r>
    <x v="373"/>
    <x v="10"/>
    <s v="Standard Class"/>
    <x v="10"/>
    <x v="10"/>
    <s v="Consumer"/>
    <x v="2"/>
    <s v="Karnataka"/>
    <s v="India"/>
    <s v="South"/>
    <s v="TEC-CO-10003496"/>
    <x v="1"/>
    <s v="Copiers"/>
    <s v="Brother Wireless Fax, Digital"/>
    <n v="1892.25"/>
    <n v="5"/>
    <n v="927.15"/>
    <n v="66.3"/>
    <s v="Medium"/>
    <n v="730"/>
    <x v="0"/>
    <x v="2"/>
    <s v="Female"/>
    <x v="259"/>
    <d v="2022-11-02T00:00:00"/>
  </r>
  <r>
    <x v="374"/>
    <x v="279"/>
    <s v="Standard Class"/>
    <x v="242"/>
    <x v="242"/>
    <s v="Consumer"/>
    <x v="14"/>
    <s v="Maharashtra"/>
    <s v="India"/>
    <s v="West"/>
    <s v="TEC-MA-10003631"/>
    <x v="1"/>
    <s v="Machines"/>
    <s v="Okidata Card Printer, Wireless"/>
    <n v="879.15"/>
    <n v="5"/>
    <n v="35.1"/>
    <n v="38.01"/>
    <s v="Medium"/>
    <n v="748"/>
    <x v="0"/>
    <x v="3"/>
    <s v="Female"/>
    <x v="260"/>
    <d v="2022-11-06T00:00:00"/>
  </r>
  <r>
    <x v="375"/>
    <x v="280"/>
    <s v="Standard Class"/>
    <x v="243"/>
    <x v="243"/>
    <s v="Consumer"/>
    <x v="113"/>
    <s v="Uttar Pradesh"/>
    <s v="India"/>
    <s v="North"/>
    <s v="TEC-AC-10004108"/>
    <x v="1"/>
    <s v="Accessories"/>
    <s v="Memorex Router, USB"/>
    <n v="1232.0999999999999"/>
    <n v="5"/>
    <n v="431.1"/>
    <n v="108.16"/>
    <s v="Medium"/>
    <n v="593"/>
    <x v="0"/>
    <x v="0"/>
    <s v="Female"/>
    <x v="110"/>
    <d v="2022-02-07T00:00:00"/>
  </r>
  <r>
    <x v="376"/>
    <x v="271"/>
    <s v="Standard Class"/>
    <x v="237"/>
    <x v="237"/>
    <s v="Consumer"/>
    <x v="111"/>
    <s v="Tamil Nadu"/>
    <s v="India"/>
    <s v="South"/>
    <s v="TEC-AC-10002883"/>
    <x v="1"/>
    <s v="Accessories"/>
    <s v="Logitech Keyboard, Erganomic"/>
    <n v="351.3"/>
    <n v="5"/>
    <n v="144"/>
    <n v="31.2"/>
    <s v="Medium"/>
    <n v="428"/>
    <x v="0"/>
    <x v="1"/>
    <s v="Female"/>
    <x v="261"/>
    <d v="2022-09-10T00:00:00"/>
  </r>
  <r>
    <x v="377"/>
    <x v="34"/>
    <s v="Standard Class"/>
    <x v="32"/>
    <x v="32"/>
    <s v="Consumer"/>
    <x v="29"/>
    <s v="Karnataka"/>
    <s v="India"/>
    <s v="South"/>
    <s v="TEC-AC-10004012"/>
    <x v="1"/>
    <s v="Accessories"/>
    <s v="Enermax Flash Drive, Erganomic"/>
    <n v="196.65"/>
    <n v="5"/>
    <n v="82.5"/>
    <n v="16.11"/>
    <s v="Medium"/>
    <n v="155"/>
    <x v="0"/>
    <x v="2"/>
    <s v="Male"/>
    <x v="262"/>
    <d v="2021-06-11T00:00:00"/>
  </r>
  <r>
    <x v="378"/>
    <x v="281"/>
    <s v="Standard Class"/>
    <x v="244"/>
    <x v="244"/>
    <s v="Consumer"/>
    <x v="12"/>
    <s v="Tamil Nadu"/>
    <s v="India"/>
    <s v="South"/>
    <s v="TEC-PH-10000896"/>
    <x v="1"/>
    <s v="Phones"/>
    <s v="Cisco Signal Booster, VoIP"/>
    <n v="911.52"/>
    <n v="6"/>
    <n v="309.77999999999997"/>
    <n v="70.92"/>
    <s v="Medium"/>
    <n v="171"/>
    <x v="0"/>
    <x v="3"/>
    <s v="Female"/>
    <x v="111"/>
    <d v="2022-11-18T00:00:00"/>
  </r>
  <r>
    <x v="379"/>
    <x v="282"/>
    <s v="Standard Class"/>
    <x v="245"/>
    <x v="245"/>
    <s v="Consumer"/>
    <x v="114"/>
    <s v="Andhra Pradesh"/>
    <s v="India"/>
    <s v="South"/>
    <s v="FUR-FU-10000918"/>
    <x v="2"/>
    <s v="Furnishings"/>
    <s v="Deflect-O Photo Frame, Duo Pack"/>
    <n v="311.76"/>
    <n v="6"/>
    <n v="105.84"/>
    <n v="20.14"/>
    <s v="Medium"/>
    <n v="749"/>
    <x v="0"/>
    <x v="0"/>
    <s v="Female"/>
    <x v="58"/>
    <d v="2021-10-10T00:00:00"/>
  </r>
  <r>
    <x v="380"/>
    <x v="283"/>
    <s v="Standard Class"/>
    <x v="246"/>
    <x v="246"/>
    <s v="Consumer"/>
    <x v="30"/>
    <s v="Delhi"/>
    <s v="India"/>
    <s v="North"/>
    <s v="FUR-FU-10001477"/>
    <x v="2"/>
    <s v="Furnishings"/>
    <s v="Rubbermaid Stacking Tray, Black"/>
    <n v="151.19999999999999"/>
    <n v="6"/>
    <n v="33.119999999999997"/>
    <n v="8.4700000000000006"/>
    <s v="Medium"/>
    <n v="696"/>
    <x v="0"/>
    <x v="1"/>
    <s v="Male"/>
    <x v="263"/>
    <d v="2024-04-04T00:00:00"/>
  </r>
  <r>
    <x v="381"/>
    <x v="13"/>
    <s v="Standard Class"/>
    <x v="13"/>
    <x v="13"/>
    <s v="Consumer"/>
    <x v="12"/>
    <s v="Tamil Nadu"/>
    <s v="India"/>
    <s v="South"/>
    <s v="TEC-CO-10000447"/>
    <x v="1"/>
    <s v="Copiers"/>
    <s v="Canon Wireless Fax, Color"/>
    <n v="3040.8"/>
    <n v="8"/>
    <n v="1155.3599999999999"/>
    <n v="219.74"/>
    <s v="Medium"/>
    <n v="120"/>
    <x v="0"/>
    <x v="1"/>
    <s v="Female"/>
    <x v="144"/>
    <d v="2022-04-09T00:00:00"/>
  </r>
  <r>
    <x v="382"/>
    <x v="284"/>
    <s v="Standard Class"/>
    <x v="247"/>
    <x v="247"/>
    <s v="Consumer"/>
    <x v="48"/>
    <s v="Bihar"/>
    <s v="India"/>
    <s v="East"/>
    <s v="TEC-AC-10004562"/>
    <x v="1"/>
    <s v="Accessories"/>
    <s v="Enermax Flash Drive, Programmable"/>
    <n v="344.16"/>
    <n v="8"/>
    <n v="13.68"/>
    <n v="20.41"/>
    <s v="Medium"/>
    <n v="261"/>
    <x v="0"/>
    <x v="2"/>
    <s v="Female"/>
    <x v="264"/>
    <d v="2023-08-16T00:00:00"/>
  </r>
  <r>
    <x v="383"/>
    <x v="285"/>
    <s v="Standard Class"/>
    <x v="143"/>
    <x v="143"/>
    <s v="Consumer"/>
    <x v="49"/>
    <s v="Maharashtra"/>
    <s v="India"/>
    <s v="West"/>
    <s v="FUR-BO-10000670"/>
    <x v="2"/>
    <s v="Bookcases"/>
    <s v="Dania Corner Shelving, Metal"/>
    <n v="486.12"/>
    <n v="8"/>
    <n v="-77.88"/>
    <n v="36.46"/>
    <s v="Medium"/>
    <n v="28"/>
    <x v="0"/>
    <x v="3"/>
    <s v="Female"/>
    <x v="265"/>
    <d v="2023-05-24T00:00:00"/>
  </r>
  <r>
    <x v="384"/>
    <x v="286"/>
    <s v="Standard Class"/>
    <x v="248"/>
    <x v="248"/>
    <s v="Consumer"/>
    <x v="24"/>
    <s v="Haryana"/>
    <s v="India"/>
    <s v="North"/>
    <s v="FUR-BO-10003793"/>
    <x v="2"/>
    <s v="Bookcases"/>
    <s v="Bush 3-Shelf Cabinet, Metal"/>
    <n v="1285.47"/>
    <n v="9"/>
    <n v="565.38"/>
    <n v="71.790000000000006"/>
    <s v="Medium"/>
    <n v="450"/>
    <x v="0"/>
    <x v="0"/>
    <s v="Female"/>
    <x v="266"/>
    <d v="2023-09-23T00:00:00"/>
  </r>
  <r>
    <x v="385"/>
    <x v="287"/>
    <s v="Standard Class"/>
    <x v="245"/>
    <x v="245"/>
    <s v="Consumer"/>
    <x v="115"/>
    <s v="Chhattisgarh"/>
    <s v="India"/>
    <s v="East"/>
    <s v="FUR-CH-10000110"/>
    <x v="2"/>
    <s v="Chairs"/>
    <s v="Hon Bag Chairs, Red"/>
    <n v="45.15"/>
    <n v="1"/>
    <n v="19.41"/>
    <n v="2.06"/>
    <s v="Medium"/>
    <n v="11"/>
    <x v="0"/>
    <x v="2"/>
    <s v="Female"/>
    <x v="263"/>
    <d v="2024-04-04T00:00:00"/>
  </r>
  <r>
    <x v="386"/>
    <x v="0"/>
    <s v="Standard Class"/>
    <x v="0"/>
    <x v="0"/>
    <s v="Consumer"/>
    <x v="0"/>
    <s v="Gujarat"/>
    <s v="India"/>
    <s v="West"/>
    <s v="FUR-FU-10004704"/>
    <x v="2"/>
    <s v="Furnishings"/>
    <s v="Deflect-O Door Stop, Black"/>
    <n v="43.95"/>
    <n v="1"/>
    <n v="10.98"/>
    <n v="3.63"/>
    <s v="Medium"/>
    <n v="429"/>
    <x v="0"/>
    <x v="3"/>
    <s v="Male"/>
    <x v="267"/>
    <d v="2024-10-28T00:00:00"/>
  </r>
  <r>
    <x v="387"/>
    <x v="38"/>
    <s v="Standard Class"/>
    <x v="30"/>
    <x v="30"/>
    <s v="Consumer"/>
    <x v="18"/>
    <s v="Tamil Nadu"/>
    <s v="India"/>
    <s v="South"/>
    <s v="FUR-FU-10000918"/>
    <x v="2"/>
    <s v="Furnishings"/>
    <s v="Deflect-O Photo Frame, Duo Pack"/>
    <n v="51.96"/>
    <n v="1"/>
    <n v="17.64"/>
    <n v="2.3199999999999998"/>
    <s v="Medium"/>
    <n v="154"/>
    <x v="0"/>
    <x v="0"/>
    <s v="Male"/>
    <x v="268"/>
    <d v="2022-12-15T00:00:00"/>
  </r>
  <r>
    <x v="388"/>
    <x v="34"/>
    <s v="Standard Class"/>
    <x v="32"/>
    <x v="32"/>
    <s v="Consumer"/>
    <x v="29"/>
    <s v="Karnataka"/>
    <s v="India"/>
    <s v="South"/>
    <s v="TEC-PH-10000780"/>
    <x v="1"/>
    <s v="Phones"/>
    <s v="Cisco Smart Phone, with Caller ID"/>
    <n v="654.24"/>
    <n v="1"/>
    <n v="268.23"/>
    <n v="60.28"/>
    <s v="Medium"/>
    <n v="303"/>
    <x v="0"/>
    <x v="1"/>
    <s v="Male"/>
    <x v="58"/>
    <d v="2021-10-10T00:00:00"/>
  </r>
  <r>
    <x v="389"/>
    <x v="288"/>
    <s v="Standard Class"/>
    <x v="249"/>
    <x v="249"/>
    <s v="Consumer"/>
    <x v="24"/>
    <s v="Uttar Pradesh"/>
    <s v="India"/>
    <s v="North"/>
    <s v="TEC-MA-10004116"/>
    <x v="1"/>
    <s v="Machines"/>
    <s v="StarTech Inkjet, Wireless"/>
    <n v="301.89"/>
    <n v="1"/>
    <n v="3"/>
    <n v="20.149999999999999"/>
    <s v="Medium"/>
    <n v="430"/>
    <x v="0"/>
    <x v="2"/>
    <s v="Male"/>
    <x v="58"/>
    <d v="2021-10-10T00:00:00"/>
  </r>
  <r>
    <x v="390"/>
    <x v="3"/>
    <s v="Standard Class"/>
    <x v="3"/>
    <x v="3"/>
    <s v="Consumer"/>
    <x v="3"/>
    <s v="Karnataka"/>
    <s v="India"/>
    <s v="South"/>
    <s v="FUR-BO-10003022"/>
    <x v="2"/>
    <s v="Bookcases"/>
    <s v="Dania 3-Shelf Cabinet, Metal"/>
    <n v="281.82"/>
    <n v="2"/>
    <n v="98.58"/>
    <n v="28.54"/>
    <s v="Medium"/>
    <n v="127"/>
    <x v="0"/>
    <x v="0"/>
    <s v="Female"/>
    <x v="99"/>
    <d v="2024-11-16T00:00:00"/>
  </r>
  <r>
    <x v="391"/>
    <x v="289"/>
    <s v="Standard Class"/>
    <x v="248"/>
    <x v="248"/>
    <s v="Consumer"/>
    <x v="54"/>
    <s v="Tamil Nadu"/>
    <s v="India"/>
    <s v="South"/>
    <s v="FUR-BO-10003887"/>
    <x v="2"/>
    <s v="Bookcases"/>
    <s v="Ikea Floating Shelf Set, Traditional"/>
    <n v="340.68"/>
    <n v="2"/>
    <n v="13.62"/>
    <n v="28.18"/>
    <s v="Medium"/>
    <n v="536"/>
    <x v="0"/>
    <x v="1"/>
    <s v="Female"/>
    <x v="269"/>
    <d v="2021-09-14T00:00:00"/>
  </r>
  <r>
    <x v="392"/>
    <x v="272"/>
    <s v="Standard Class"/>
    <x v="238"/>
    <x v="238"/>
    <s v="Consumer"/>
    <x v="42"/>
    <s v="Rajasthan"/>
    <s v="India"/>
    <s v="West"/>
    <s v="FUR-BO-10002510"/>
    <x v="2"/>
    <s v="Bookcases"/>
    <s v="Bush 3-Shelf Cabinet, Mobile"/>
    <n v="291.77999999999997"/>
    <n v="2"/>
    <n v="37.92"/>
    <n v="10.82"/>
    <s v="Medium"/>
    <n v="794"/>
    <x v="0"/>
    <x v="2"/>
    <s v="Male"/>
    <x v="270"/>
    <d v="2023-06-24T00:00:00"/>
  </r>
  <r>
    <x v="393"/>
    <x v="290"/>
    <s v="Standard Class"/>
    <x v="250"/>
    <x v="250"/>
    <s v="Consumer"/>
    <x v="24"/>
    <s v="Haryana"/>
    <s v="India"/>
    <s v="North"/>
    <s v="FUR-FU-10004820"/>
    <x v="2"/>
    <s v="Furnishings"/>
    <s v="Advantus Photo Frame, Erganomic"/>
    <n v="103.2"/>
    <n v="2"/>
    <n v="44.34"/>
    <n v="8.3000000000000007"/>
    <s v="Medium"/>
    <n v="532"/>
    <x v="0"/>
    <x v="3"/>
    <s v="Female"/>
    <x v="271"/>
    <d v="2024-11-11T00:00:00"/>
  </r>
  <r>
    <x v="394"/>
    <x v="13"/>
    <s v="Standard Class"/>
    <x v="13"/>
    <x v="13"/>
    <s v="Consumer"/>
    <x v="12"/>
    <s v="Tamil Nadu"/>
    <s v="India"/>
    <s v="South"/>
    <s v="FUR-FU-10002459"/>
    <x v="2"/>
    <s v="Furnishings"/>
    <s v="Rubbermaid Door Stop, Duo Pack"/>
    <n v="87.72"/>
    <n v="2"/>
    <n v="10.5"/>
    <n v="5.26"/>
    <s v="Medium"/>
    <n v="237"/>
    <x v="0"/>
    <x v="0"/>
    <s v="Male"/>
    <x v="272"/>
    <d v="2023-05-08T00:00:00"/>
  </r>
  <r>
    <x v="395"/>
    <x v="291"/>
    <s v="Standard Class"/>
    <x v="251"/>
    <x v="251"/>
    <s v="Consumer"/>
    <x v="82"/>
    <s v="Gujarat"/>
    <s v="India"/>
    <s v="West"/>
    <s v="FUR-CH-10002250"/>
    <x v="2"/>
    <s v="Chairs"/>
    <s v="Office Star Executive Leather Armchair, Black"/>
    <n v="934.86"/>
    <n v="2"/>
    <n v="439.38"/>
    <n v="67.17"/>
    <s v="Medium"/>
    <n v="446"/>
    <x v="0"/>
    <x v="1"/>
    <s v="Female"/>
    <x v="81"/>
    <d v="2021-02-21T00:00:00"/>
  </r>
  <r>
    <x v="396"/>
    <x v="292"/>
    <s v="Standard Class"/>
    <x v="252"/>
    <x v="252"/>
    <s v="Consumer"/>
    <x v="19"/>
    <s v="Rajasthan"/>
    <s v="India"/>
    <s v="West"/>
    <s v="FUR-CH-10001797"/>
    <x v="2"/>
    <s v="Chairs"/>
    <s v="Harbour Creations Bag Chairs, Adjustable"/>
    <n v="128.22"/>
    <n v="2"/>
    <n v="48.72"/>
    <n v="11.49"/>
    <s v="Medium"/>
    <n v="635"/>
    <x v="0"/>
    <x v="2"/>
    <s v="Female"/>
    <x v="273"/>
    <d v="2024-04-28T00:00:00"/>
  </r>
  <r>
    <x v="397"/>
    <x v="293"/>
    <s v="Standard Class"/>
    <x v="150"/>
    <x v="150"/>
    <s v="Consumer"/>
    <x v="30"/>
    <s v="Delhi"/>
    <s v="India"/>
    <s v="North"/>
    <s v="TEC-AC-10001616"/>
    <x v="1"/>
    <s v="Accessories"/>
    <s v="SanDisk Numeric Keypad, Erganomic"/>
    <n v="113.7"/>
    <n v="2"/>
    <n v="11.34"/>
    <n v="8.42"/>
    <s v="Medium"/>
    <n v="386"/>
    <x v="0"/>
    <x v="1"/>
    <s v="Female"/>
    <x v="81"/>
    <d v="2021-02-21T00:00:00"/>
  </r>
  <r>
    <x v="398"/>
    <x v="294"/>
    <s v="Standard Class"/>
    <x v="163"/>
    <x v="163"/>
    <s v="Consumer"/>
    <x v="73"/>
    <s v="Uttar Pradesh"/>
    <s v="India"/>
    <s v="North"/>
    <s v="TEC-AC-10004016"/>
    <x v="1"/>
    <s v="Accessories"/>
    <s v="Memorex Flash Drive, Programmable"/>
    <n v="61.8"/>
    <n v="2"/>
    <n v="14.82"/>
    <n v="5.53"/>
    <s v="Medium"/>
    <n v="191"/>
    <x v="0"/>
    <x v="2"/>
    <s v="Female"/>
    <x v="157"/>
    <d v="2023-03-07T00:00:00"/>
  </r>
  <r>
    <x v="399"/>
    <x v="28"/>
    <s v="Standard Class"/>
    <x v="26"/>
    <x v="26"/>
    <s v="Consumer"/>
    <x v="25"/>
    <s v="Punjab"/>
    <s v="India"/>
    <s v="North"/>
    <s v="TEC-AC-10003734"/>
    <x v="1"/>
    <s v="Accessories"/>
    <s v="Memorex Numeric Keypad, Erganomic"/>
    <n v="93.42"/>
    <n v="2"/>
    <n v="42.96"/>
    <n v="2.1800000000000002"/>
    <s v="Medium"/>
    <n v="381"/>
    <x v="0"/>
    <x v="3"/>
    <s v="Female"/>
    <x v="81"/>
    <d v="2021-02-21T00:00:00"/>
  </r>
  <r>
    <x v="400"/>
    <x v="277"/>
    <s v="Standard Class"/>
    <x v="240"/>
    <x v="240"/>
    <s v="Consumer"/>
    <x v="45"/>
    <s v="Maharashtra"/>
    <s v="India"/>
    <s v="West"/>
    <s v="TEC-PH-10001433"/>
    <x v="1"/>
    <s v="Phones"/>
    <s v="Motorola Headset, Full Size"/>
    <n v="162.06"/>
    <n v="2"/>
    <n v="66.42"/>
    <n v="7.7"/>
    <s v="Medium"/>
    <n v="90"/>
    <x v="0"/>
    <x v="0"/>
    <s v="Male"/>
    <x v="271"/>
    <d v="2024-11-11T00:00:00"/>
  </r>
  <r>
    <x v="401"/>
    <x v="295"/>
    <s v="Standard Class"/>
    <x v="4"/>
    <x v="4"/>
    <s v="Consumer"/>
    <x v="58"/>
    <s v="Tamil Nadu"/>
    <s v="India"/>
    <s v="South"/>
    <s v="TEC-CO-10000778"/>
    <x v="1"/>
    <s v="Copiers"/>
    <s v="Sharp Fax and Copier, Color"/>
    <n v="340.08"/>
    <n v="2"/>
    <n v="33.96"/>
    <n v="12.68"/>
    <s v="Medium"/>
    <n v="138"/>
    <x v="0"/>
    <x v="1"/>
    <s v="Female"/>
    <x v="180"/>
    <d v="2022-10-24T00:00:00"/>
  </r>
  <r>
    <x v="402"/>
    <x v="275"/>
    <s v="Standard Class"/>
    <x v="193"/>
    <x v="193"/>
    <s v="Consumer"/>
    <x v="112"/>
    <s v="Telangana"/>
    <s v="India"/>
    <s v="South"/>
    <s v="TEC-CO-10000129"/>
    <x v="1"/>
    <s v="Copiers"/>
    <s v="Brother Fax and Copier, Color"/>
    <n v="385.86"/>
    <n v="2"/>
    <n v="84.84"/>
    <n v="1.77"/>
    <s v="Medium"/>
    <n v="542"/>
    <x v="0"/>
    <x v="2"/>
    <s v="Male"/>
    <x v="39"/>
    <d v="2024-08-18T00:00:00"/>
  </r>
  <r>
    <x v="403"/>
    <x v="296"/>
    <s v="Standard Class"/>
    <x v="150"/>
    <x v="150"/>
    <s v="Consumer"/>
    <x v="87"/>
    <s v="Maharashtra"/>
    <s v="India"/>
    <s v="West"/>
    <s v="OFF-BI-10004651"/>
    <x v="0"/>
    <s v="Binders"/>
    <s v="Cardinal Binding Machine, Clear"/>
    <n v="98.46"/>
    <n v="2"/>
    <n v="45.24"/>
    <n v="6.02"/>
    <s v="Medium"/>
    <n v="777"/>
    <x v="1"/>
    <x v="4"/>
    <s v="Male"/>
    <x v="218"/>
    <d v="2022-10-25T00:00:00"/>
  </r>
  <r>
    <x v="404"/>
    <x v="25"/>
    <s v="Standard Class"/>
    <x v="23"/>
    <x v="23"/>
    <s v="Consumer"/>
    <x v="8"/>
    <s v="Uttar Pradesh"/>
    <s v="India"/>
    <s v="North"/>
    <s v="OFF-BI-10004105"/>
    <x v="0"/>
    <s v="Binders"/>
    <s v="Acco 3-Hole Punch, Recycled"/>
    <n v="60.96"/>
    <n v="2"/>
    <n v="17.04"/>
    <n v="5.5"/>
    <s v="Medium"/>
    <n v="391"/>
    <x v="1"/>
    <x v="5"/>
    <s v="Female"/>
    <x v="80"/>
    <d v="2021-11-20T00:00:00"/>
  </r>
  <r>
    <x v="405"/>
    <x v="297"/>
    <s v="Standard Class"/>
    <x v="253"/>
    <x v="253"/>
    <s v="Consumer"/>
    <x v="57"/>
    <s v="Rajasthan"/>
    <s v="India"/>
    <s v="West"/>
    <s v="OFF-BI-10002682"/>
    <x v="0"/>
    <s v="Binders"/>
    <s v="Cardinal Binding Machine, Economy"/>
    <n v="99.54"/>
    <n v="2"/>
    <n v="33.840000000000003"/>
    <n v="3.69"/>
    <s v="Medium"/>
    <n v="50"/>
    <x v="1"/>
    <x v="6"/>
    <s v="Female"/>
    <x v="274"/>
    <d v="2021-02-26T00:00:00"/>
  </r>
  <r>
    <x v="406"/>
    <x v="298"/>
    <s v="Standard Class"/>
    <x v="161"/>
    <x v="161"/>
    <s v="Consumer"/>
    <x v="45"/>
    <s v="Maharashtra"/>
    <s v="India"/>
    <s v="West"/>
    <s v="OFF-BI-10000871"/>
    <x v="0"/>
    <s v="Binders"/>
    <s v="Wilson Jones Binder Covers, Recycled"/>
    <n v="23.1"/>
    <n v="2"/>
    <n v="7.14"/>
    <n v="2.46"/>
    <s v="Medium"/>
    <n v="86"/>
    <x v="1"/>
    <x v="7"/>
    <s v="Female"/>
    <x v="44"/>
    <d v="2023-06-18T00:00:00"/>
  </r>
  <r>
    <x v="407"/>
    <x v="299"/>
    <s v="Standard Class"/>
    <x v="254"/>
    <x v="254"/>
    <s v="Consumer"/>
    <x v="30"/>
    <s v="Delhi"/>
    <s v="India"/>
    <s v="North"/>
    <s v="OFF-BI-10001096"/>
    <x v="0"/>
    <s v="Binders"/>
    <s v="Ibico Binder Covers, Durable"/>
    <n v="30.3"/>
    <n v="2"/>
    <n v="10.56"/>
    <n v="2.27"/>
    <s v="Medium"/>
    <n v="209"/>
    <x v="1"/>
    <x v="4"/>
    <s v="Male"/>
    <x v="275"/>
    <d v="2024-12-23T00:00:00"/>
  </r>
  <r>
    <x v="408"/>
    <x v="300"/>
    <s v="Standard Class"/>
    <x v="255"/>
    <x v="255"/>
    <s v="Consumer"/>
    <x v="52"/>
    <s v="Telangana"/>
    <s v="India"/>
    <s v="South"/>
    <s v="OFF-BI-10003012"/>
    <x v="0"/>
    <s v="Binders"/>
    <s v="Wilson Jones Hole Reinforcements, Economy"/>
    <n v="9.06"/>
    <n v="2"/>
    <n v="3.84"/>
    <n v="0.79"/>
    <s v="Medium"/>
    <n v="347"/>
    <x v="1"/>
    <x v="5"/>
    <s v="Female"/>
    <x v="272"/>
    <d v="2023-05-08T00:00:00"/>
  </r>
  <r>
    <x v="409"/>
    <x v="7"/>
    <s v="Standard Class"/>
    <x v="7"/>
    <x v="7"/>
    <s v="Consumer"/>
    <x v="7"/>
    <s v="Puducherry"/>
    <s v="India"/>
    <s v="South"/>
    <s v="OFF-AR-10001329"/>
    <x v="0"/>
    <s v="Art"/>
    <s v="BIC Pens, Fluorescent"/>
    <n v="31.08"/>
    <n v="2"/>
    <n v="9"/>
    <n v="1.83"/>
    <s v="Medium"/>
    <n v="590"/>
    <x v="1"/>
    <x v="6"/>
    <s v="Male"/>
    <x v="180"/>
    <d v="2022-10-24T00:00:00"/>
  </r>
  <r>
    <x v="410"/>
    <x v="5"/>
    <s v="Standard Class"/>
    <x v="5"/>
    <x v="5"/>
    <s v="Consumer"/>
    <x v="5"/>
    <s v="Madhya Pradesh"/>
    <s v="India"/>
    <s v="West"/>
    <s v="OFF-ST-10001719"/>
    <x v="0"/>
    <s v="Storage"/>
    <s v="Tenex Trays, Industrial"/>
    <n v="109.38"/>
    <n v="2"/>
    <n v="3.24"/>
    <n v="4.72"/>
    <s v="Medium"/>
    <n v="756"/>
    <x v="1"/>
    <x v="7"/>
    <s v="Female"/>
    <x v="47"/>
    <d v="2024-09-14T00:00:00"/>
  </r>
  <r>
    <x v="411"/>
    <x v="29"/>
    <s v="Standard Class"/>
    <x v="27"/>
    <x v="27"/>
    <s v="Consumer"/>
    <x v="26"/>
    <s v="Chhattisgarh"/>
    <s v="India"/>
    <s v="East"/>
    <s v="OFF-EN-10001162"/>
    <x v="0"/>
    <s v="Envelopes"/>
    <s v="GlobeWeis Mailers, Set of 50"/>
    <n v="77.099999999999994"/>
    <n v="2"/>
    <n v="33.119999999999997"/>
    <n v="6.46"/>
    <s v="Medium"/>
    <n v="389"/>
    <x v="1"/>
    <x v="5"/>
    <s v="Female"/>
    <x v="73"/>
    <d v="2023-06-24T00:00:00"/>
  </r>
  <r>
    <x v="412"/>
    <x v="278"/>
    <s v="Standard Class"/>
    <x v="241"/>
    <x v="241"/>
    <s v="Consumer"/>
    <x v="66"/>
    <s v="Maharashtra"/>
    <s v="India"/>
    <s v="West"/>
    <s v="OFF-EN-10001975"/>
    <x v="0"/>
    <s v="Envelopes"/>
    <s v="Kraft Business Envelopes, Security-Tint"/>
    <n v="32.880000000000003"/>
    <n v="2"/>
    <n v="4.26"/>
    <n v="1.71"/>
    <s v="Medium"/>
    <n v="670"/>
    <x v="1"/>
    <x v="6"/>
    <s v="Female"/>
    <x v="276"/>
    <d v="2022-10-29T00:00:00"/>
  </r>
  <r>
    <x v="413"/>
    <x v="294"/>
    <s v="Standard Class"/>
    <x v="163"/>
    <x v="163"/>
    <s v="Consumer"/>
    <x v="73"/>
    <s v="Uttar Pradesh"/>
    <s v="India"/>
    <s v="North"/>
    <s v="OFF-LA-10003435"/>
    <x v="0"/>
    <s v="Labels"/>
    <s v="Harbour Creations File Folder Labels, Laser Printer Compatible"/>
    <n v="17.46"/>
    <n v="2"/>
    <n v="6.06"/>
    <n v="1.06"/>
    <s v="Medium"/>
    <n v="507"/>
    <x v="1"/>
    <x v="7"/>
    <s v="Female"/>
    <x v="277"/>
    <d v="2022-08-08T00:00:00"/>
  </r>
  <r>
    <x v="414"/>
    <x v="26"/>
    <s v="Standard Class"/>
    <x v="24"/>
    <x v="24"/>
    <s v="Consumer"/>
    <x v="23"/>
    <s v="Rajasthan"/>
    <s v="India"/>
    <s v="West"/>
    <s v="OFF-LA-10001764"/>
    <x v="0"/>
    <s v="Labels"/>
    <s v="Avery Round Labels, Adjustable"/>
    <n v="10.08"/>
    <n v="2"/>
    <n v="0.48"/>
    <n v="0.48"/>
    <s v="Medium"/>
    <n v="203"/>
    <x v="1"/>
    <x v="4"/>
    <s v="Female"/>
    <x v="278"/>
    <d v="2022-07-06T00:00:00"/>
  </r>
  <r>
    <x v="415"/>
    <x v="301"/>
    <s v="Standard Class"/>
    <x v="256"/>
    <x v="256"/>
    <s v="Consumer"/>
    <x v="37"/>
    <s v="Kerala"/>
    <s v="India"/>
    <s v="South"/>
    <s v="OFF-PA-10003969"/>
    <x v="0"/>
    <s v="Paper"/>
    <s v="Green Bar Note Cards, 8.5 x 11"/>
    <n v="59.4"/>
    <n v="2"/>
    <n v="26.1"/>
    <n v="5.17"/>
    <s v="Medium"/>
    <n v="240"/>
    <x v="1"/>
    <x v="5"/>
    <s v="Male"/>
    <x v="279"/>
    <d v="2023-08-24T00:00:00"/>
  </r>
  <r>
    <x v="416"/>
    <x v="302"/>
    <s v="Standard Class"/>
    <x v="257"/>
    <x v="257"/>
    <s v="Consumer"/>
    <x v="44"/>
    <s v="Maharashtra"/>
    <s v="India"/>
    <s v="West"/>
    <s v="OFF-PA-10003938"/>
    <x v="0"/>
    <s v="Paper"/>
    <s v="Eaton Cards &amp; Envelopes, Premium"/>
    <n v="90.36"/>
    <n v="2"/>
    <n v="19.86"/>
    <n v="4.13"/>
    <s v="Medium"/>
    <n v="537"/>
    <x v="1"/>
    <x v="6"/>
    <s v="Female"/>
    <x v="280"/>
    <d v="2023-08-16T00:00:00"/>
  </r>
  <r>
    <x v="417"/>
    <x v="303"/>
    <s v="Standard Class"/>
    <x v="258"/>
    <x v="258"/>
    <s v="Consumer"/>
    <x v="116"/>
    <s v="Tripura"/>
    <s v="India"/>
    <s v="East"/>
    <s v="OFF-PA-10003744"/>
    <x v="0"/>
    <s v="Paper"/>
    <s v="Green Bar Parchment Paper, Multicolor"/>
    <n v="36.18"/>
    <n v="2"/>
    <n v="11.52"/>
    <n v="3.25"/>
    <s v="Medium"/>
    <n v="534"/>
    <x v="1"/>
    <x v="5"/>
    <s v="Male"/>
    <x v="72"/>
    <d v="2024-09-16T00:00:00"/>
  </r>
  <r>
    <x v="418"/>
    <x v="17"/>
    <s v="Standard Class"/>
    <x v="17"/>
    <x v="17"/>
    <s v="Consumer"/>
    <x v="16"/>
    <s v="Gujarat"/>
    <s v="India"/>
    <s v="West"/>
    <s v="OFF-BI-10001400"/>
    <x v="0"/>
    <s v="Binders"/>
    <s v="Cardinal 3-Hole Punch, Economy"/>
    <n v="28.8"/>
    <n v="1"/>
    <n v="4.32"/>
    <n v="2.95"/>
    <s v="Medium"/>
    <n v="536"/>
    <x v="1"/>
    <x v="7"/>
    <s v="Male"/>
    <x v="281"/>
    <d v="2024-04-01T00:00:00"/>
  </r>
  <r>
    <x v="419"/>
    <x v="304"/>
    <s v="Standard Class"/>
    <x v="26"/>
    <x v="26"/>
    <s v="Consumer"/>
    <x v="41"/>
    <s v="Madhya Pradesh"/>
    <s v="India"/>
    <s v="West"/>
    <s v="OFF-AR-10001329"/>
    <x v="0"/>
    <s v="Art"/>
    <s v="BIC Pens, Fluorescent"/>
    <n v="15.54"/>
    <n v="1"/>
    <n v="4.5"/>
    <n v="1.56"/>
    <s v="Medium"/>
    <n v="55"/>
    <x v="1"/>
    <x v="4"/>
    <s v="Male"/>
    <x v="68"/>
    <d v="2023-05-16T00:00:00"/>
  </r>
  <r>
    <x v="420"/>
    <x v="28"/>
    <s v="Standard Class"/>
    <x v="26"/>
    <x v="26"/>
    <s v="Consumer"/>
    <x v="25"/>
    <s v="Punjab"/>
    <s v="India"/>
    <s v="North"/>
    <s v="OFF-ST-10000752"/>
    <x v="0"/>
    <s v="Storage"/>
    <s v="Fellowes File Cart, Wire Frame"/>
    <n v="136.38"/>
    <n v="1"/>
    <n v="55.89"/>
    <n v="7.8"/>
    <s v="Medium"/>
    <n v="365"/>
    <x v="1"/>
    <x v="5"/>
    <s v="Male"/>
    <x v="282"/>
    <d v="2021-12-20T00:00:00"/>
  </r>
  <r>
    <x v="421"/>
    <x v="305"/>
    <s v="Standard Class"/>
    <x v="28"/>
    <x v="28"/>
    <s v="Consumer"/>
    <x v="49"/>
    <s v="Maharashtra"/>
    <s v="India"/>
    <s v="West"/>
    <s v="OFF-ST-10003528"/>
    <x v="0"/>
    <s v="Storage"/>
    <s v="Fellowes Folders, Wire Frame"/>
    <n v="12.734999999999999"/>
    <n v="1"/>
    <n v="-11.744999999999999"/>
    <n v="0.85"/>
    <s v="Medium"/>
    <n v="203"/>
    <x v="1"/>
    <x v="6"/>
    <s v="Female"/>
    <x v="283"/>
    <d v="2021-08-20T00:00:00"/>
  </r>
  <r>
    <x v="422"/>
    <x v="306"/>
    <s v="Standard Class"/>
    <x v="210"/>
    <x v="210"/>
    <s v="Consumer"/>
    <x v="57"/>
    <s v="Rajasthan"/>
    <s v="India"/>
    <s v="West"/>
    <s v="OFF-BI-10003367"/>
    <x v="0"/>
    <s v="Binders"/>
    <s v="Wilson Jones Binder, Recycled"/>
    <n v="40.14"/>
    <n v="3"/>
    <n v="17.64"/>
    <n v="1.82"/>
    <s v="Medium"/>
    <n v="714"/>
    <x v="1"/>
    <x v="7"/>
    <s v="Female"/>
    <x v="284"/>
    <d v="2024-10-23T00:00:00"/>
  </r>
  <r>
    <x v="423"/>
    <x v="307"/>
    <s v="Standard Class"/>
    <x v="259"/>
    <x v="259"/>
    <s v="Consumer"/>
    <x v="9"/>
    <s v="Uttar Pradesh"/>
    <s v="India"/>
    <s v="North"/>
    <s v="OFF-BI-10004140"/>
    <x v="0"/>
    <s v="Binders"/>
    <s v="Cardinal Index Tab, Clear"/>
    <n v="20.16"/>
    <n v="3"/>
    <n v="9"/>
    <n v="1.81"/>
    <s v="Medium"/>
    <n v="45"/>
    <x v="1"/>
    <x v="4"/>
    <s v="Female"/>
    <x v="285"/>
    <d v="2024-12-06T00:00:00"/>
  </r>
  <r>
    <x v="424"/>
    <x v="308"/>
    <s v="Standard Class"/>
    <x v="253"/>
    <x v="253"/>
    <s v="Consumer"/>
    <x v="2"/>
    <s v="Karnataka"/>
    <s v="India"/>
    <s v="South"/>
    <s v="OFF-BI-10003166"/>
    <x v="0"/>
    <s v="Binders"/>
    <s v="Cardinal Hole Reinforcements, Durable"/>
    <n v="20.52"/>
    <n v="3"/>
    <n v="6.75"/>
    <n v="1.36"/>
    <s v="Medium"/>
    <n v="173"/>
    <x v="1"/>
    <x v="5"/>
    <s v="Male"/>
    <x v="270"/>
    <d v="2023-06-21T00:00:00"/>
  </r>
  <r>
    <x v="425"/>
    <x v="309"/>
    <s v="Standard Class"/>
    <x v="143"/>
    <x v="143"/>
    <s v="Consumer"/>
    <x v="99"/>
    <s v="Rajasthan"/>
    <s v="India"/>
    <s v="West"/>
    <s v="OFF-BI-10004224"/>
    <x v="0"/>
    <s v="Binders"/>
    <s v="Avery Index Tab, Durable"/>
    <n v="20.07"/>
    <n v="3"/>
    <n v="3.78"/>
    <n v="1.0900000000000001"/>
    <s v="Medium"/>
    <n v="391"/>
    <x v="1"/>
    <x v="6"/>
    <s v="Female"/>
    <x v="67"/>
    <d v="2023-08-13T00:00:00"/>
  </r>
  <r>
    <x v="426"/>
    <x v="23"/>
    <s v="Standard Class"/>
    <x v="21"/>
    <x v="21"/>
    <s v="Consumer"/>
    <x v="21"/>
    <s v="Maharashtra"/>
    <s v="India"/>
    <s v="West"/>
    <s v="OFF-AR-10004009"/>
    <x v="0"/>
    <s v="Art"/>
    <s v="Boston Highlighters, Easy-Erase"/>
    <n v="57.42"/>
    <n v="3"/>
    <n v="11.43"/>
    <n v="3.84"/>
    <s v="Medium"/>
    <n v="63"/>
    <x v="1"/>
    <x v="4"/>
    <s v="Male"/>
    <x v="286"/>
    <d v="2024-09-16T00:00:00"/>
  </r>
  <r>
    <x v="427"/>
    <x v="11"/>
    <s v="Standard Class"/>
    <x v="11"/>
    <x v="11"/>
    <s v="Consumer"/>
    <x v="10"/>
    <s v="Rajasthan"/>
    <s v="India"/>
    <s v="West"/>
    <s v="OFF-ST-10000220"/>
    <x v="0"/>
    <s v="Storage"/>
    <s v="Rogers Shelving, Industrial"/>
    <n v="187.83"/>
    <n v="3"/>
    <n v="33.75"/>
    <n v="12.98"/>
    <s v="Medium"/>
    <n v="513"/>
    <x v="1"/>
    <x v="5"/>
    <s v="Female"/>
    <x v="51"/>
    <d v="2022-12-04T00:00:00"/>
  </r>
  <r>
    <x v="428"/>
    <x v="310"/>
    <s v="Standard Class"/>
    <x v="260"/>
    <x v="260"/>
    <s v="Consumer"/>
    <x v="95"/>
    <s v="Karnataka"/>
    <s v="India"/>
    <s v="South"/>
    <s v="OFF-ST-10000007"/>
    <x v="0"/>
    <s v="Storage"/>
    <s v="Fellowes File Cart, Single Width"/>
    <n v="412.02"/>
    <n v="3"/>
    <n v="206.01"/>
    <n v="11.19"/>
    <s v="Medium"/>
    <n v="421"/>
    <x v="1"/>
    <x v="6"/>
    <s v="Female"/>
    <x v="158"/>
    <d v="2022-05-15T00:00:00"/>
  </r>
  <r>
    <x v="429"/>
    <x v="31"/>
    <s v="Standard Class"/>
    <x v="29"/>
    <x v="29"/>
    <s v="Consumer"/>
    <x v="27"/>
    <s v="Assam"/>
    <s v="India"/>
    <s v="East"/>
    <s v="OFF-EN-10003498"/>
    <x v="0"/>
    <s v="Envelopes"/>
    <s v="Cameo Interoffice Envelope, Recycled"/>
    <n v="138.69"/>
    <n v="3"/>
    <n v="51.3"/>
    <n v="10.55"/>
    <s v="Medium"/>
    <n v="158"/>
    <x v="1"/>
    <x v="7"/>
    <s v="Female"/>
    <x v="287"/>
    <d v="2023-06-17T00:00:00"/>
  </r>
  <r>
    <x v="430"/>
    <x v="308"/>
    <s v="Standard Class"/>
    <x v="253"/>
    <x v="253"/>
    <s v="Consumer"/>
    <x v="2"/>
    <s v="Karnataka"/>
    <s v="India"/>
    <s v="South"/>
    <s v="OFF-EN-10001109"/>
    <x v="0"/>
    <s v="Envelopes"/>
    <s v="Ames Interoffice Envelope, Recycled"/>
    <n v="131.76"/>
    <n v="3"/>
    <n v="0"/>
    <n v="8.7200000000000006"/>
    <s v="Medium"/>
    <n v="91"/>
    <x v="1"/>
    <x v="4"/>
    <s v="Female"/>
    <x v="184"/>
    <d v="2022-03-10T00:00:00"/>
  </r>
  <r>
    <x v="431"/>
    <x v="275"/>
    <s v="Standard Class"/>
    <x v="193"/>
    <x v="193"/>
    <s v="Consumer"/>
    <x v="112"/>
    <s v="Telangana"/>
    <s v="India"/>
    <s v="South"/>
    <s v="OFF-LA-10002806"/>
    <x v="0"/>
    <s v="Labels"/>
    <s v="Novimex Shipping Labels, 5000 Label Set"/>
    <n v="34.11"/>
    <n v="3"/>
    <n v="16.649999999999999"/>
    <n v="3.09"/>
    <s v="Medium"/>
    <n v="463"/>
    <x v="1"/>
    <x v="5"/>
    <s v="Female"/>
    <x v="288"/>
    <d v="2024-09-03T00:00:00"/>
  </r>
  <r>
    <x v="432"/>
    <x v="11"/>
    <s v="Standard Class"/>
    <x v="11"/>
    <x v="11"/>
    <s v="Consumer"/>
    <x v="10"/>
    <s v="Rajasthan"/>
    <s v="India"/>
    <s v="West"/>
    <s v="OFF-FA-10003218"/>
    <x v="0"/>
    <s v="Fasteners"/>
    <s v="Advantus Push Pins, Assorted Sizes"/>
    <n v="35.64"/>
    <n v="3"/>
    <n v="14.58"/>
    <n v="2.68"/>
    <s v="Medium"/>
    <n v="236"/>
    <x v="1"/>
    <x v="7"/>
    <s v="Male"/>
    <x v="51"/>
    <d v="2022-12-04T00:00:00"/>
  </r>
  <r>
    <x v="433"/>
    <x v="293"/>
    <s v="Standard Class"/>
    <x v="150"/>
    <x v="150"/>
    <s v="Consumer"/>
    <x v="30"/>
    <s v="Delhi"/>
    <s v="India"/>
    <s v="North"/>
    <s v="OFF-FA-10004795"/>
    <x v="0"/>
    <s v="Fasteners"/>
    <s v="Advantus Paper Clips, Assorted Sizes"/>
    <n v="34.200000000000003"/>
    <n v="3"/>
    <n v="0.27"/>
    <n v="0.86"/>
    <s v="Medium"/>
    <n v="481"/>
    <x v="1"/>
    <x v="4"/>
    <s v="Female"/>
    <x v="289"/>
    <d v="2023-12-30T00:00:00"/>
  </r>
  <r>
    <x v="434"/>
    <x v="25"/>
    <s v="Standard Class"/>
    <x v="23"/>
    <x v="23"/>
    <s v="Consumer"/>
    <x v="8"/>
    <s v="Uttar Pradesh"/>
    <s v="India"/>
    <s v="North"/>
    <s v="OFF-SU-10000969"/>
    <x v="0"/>
    <s v="Supplies"/>
    <s v="Fiskars Box Cutter, Serrated"/>
    <n v="96.66"/>
    <n v="3"/>
    <n v="3.78"/>
    <n v="9.49"/>
    <s v="Medium"/>
    <n v="483"/>
    <x v="1"/>
    <x v="5"/>
    <s v="Female"/>
    <x v="86"/>
    <d v="2023-03-08T00:00:00"/>
  </r>
  <r>
    <x v="435"/>
    <x v="34"/>
    <s v="Standard Class"/>
    <x v="32"/>
    <x v="32"/>
    <s v="Consumer"/>
    <x v="29"/>
    <s v="Karnataka"/>
    <s v="India"/>
    <s v="South"/>
    <s v="OFF-SU-10000062"/>
    <x v="0"/>
    <s v="Supplies"/>
    <s v="Stiletto Scissors, High Speed"/>
    <n v="70.83"/>
    <n v="3"/>
    <n v="1.35"/>
    <n v="6.54"/>
    <s v="Medium"/>
    <n v="100"/>
    <x v="1"/>
    <x v="7"/>
    <s v="Male"/>
    <x v="290"/>
    <d v="2021-07-06T00:00:00"/>
  </r>
  <r>
    <x v="436"/>
    <x v="311"/>
    <s v="Standard Class"/>
    <x v="261"/>
    <x v="261"/>
    <s v="Consumer"/>
    <x v="90"/>
    <s v="West Bengal"/>
    <s v="India"/>
    <s v="East"/>
    <s v="OFF-AP-10001621"/>
    <x v="0"/>
    <s v="Appliances"/>
    <s v="Cuisinart Blender, Silver"/>
    <n v="203.22"/>
    <n v="3"/>
    <n v="46.71"/>
    <n v="23.18"/>
    <s v="Medium"/>
    <n v="262"/>
    <x v="1"/>
    <x v="5"/>
    <s v="Female"/>
    <x v="270"/>
    <d v="2023-06-21T00:00:00"/>
  </r>
  <r>
    <x v="437"/>
    <x v="312"/>
    <s v="Standard Class"/>
    <x v="6"/>
    <x v="6"/>
    <s v="Consumer"/>
    <x v="66"/>
    <s v="Maharashtra"/>
    <s v="India"/>
    <s v="West"/>
    <s v="OFF-AP-10004972"/>
    <x v="0"/>
    <s v="Appliances"/>
    <s v="Breville Coffee Grinder, Red"/>
    <n v="185.58"/>
    <n v="3"/>
    <n v="59.31"/>
    <n v="12.34"/>
    <s v="Medium"/>
    <n v="295"/>
    <x v="1"/>
    <x v="6"/>
    <s v="Female"/>
    <x v="86"/>
    <d v="2023-03-08T00:00:00"/>
  </r>
  <r>
    <x v="438"/>
    <x v="35"/>
    <s v="Standard Class"/>
    <x v="31"/>
    <x v="31"/>
    <s v="Consumer"/>
    <x v="30"/>
    <s v="Delhi"/>
    <s v="India"/>
    <s v="North"/>
    <s v="OFF-AP-10001254"/>
    <x v="0"/>
    <s v="Appliances"/>
    <s v="KitchenAid Coffee Grinder, Red"/>
    <n v="211.41"/>
    <n v="3"/>
    <n v="82.44"/>
    <n v="12.12"/>
    <s v="Medium"/>
    <n v="100"/>
    <x v="1"/>
    <x v="7"/>
    <s v="Female"/>
    <x v="267"/>
    <d v="2024-10-28T00:00:00"/>
  </r>
  <r>
    <x v="439"/>
    <x v="313"/>
    <s v="Standard Class"/>
    <x v="168"/>
    <x v="168"/>
    <s v="Consumer"/>
    <x v="49"/>
    <s v="Maharashtra"/>
    <s v="India"/>
    <s v="West"/>
    <s v="OFF-AR-10001770"/>
    <x v="0"/>
    <s v="Art"/>
    <s v="Binney &amp; Smith Markers, Water Color"/>
    <n v="40.905000000000001"/>
    <n v="3"/>
    <n v="-6.6150000000000002"/>
    <n v="4.33"/>
    <s v="Medium"/>
    <n v="117"/>
    <x v="1"/>
    <x v="4"/>
    <s v="Female"/>
    <x v="291"/>
    <d v="2022-09-18T00:00:00"/>
  </r>
  <r>
    <x v="440"/>
    <x v="314"/>
    <s v="Standard Class"/>
    <x v="262"/>
    <x v="262"/>
    <s v="Consumer"/>
    <x v="117"/>
    <s v="Punjab"/>
    <s v="India"/>
    <s v="North"/>
    <s v="OFF-AP-10004295"/>
    <x v="0"/>
    <s v="Appliances"/>
    <s v="Cuisinart Refrigerator, Silver"/>
    <n v="1987.32"/>
    <n v="4"/>
    <n v="298.08"/>
    <n v="191.29"/>
    <s v="Medium"/>
    <n v="536"/>
    <x v="1"/>
    <x v="5"/>
    <s v="Male"/>
    <x v="288"/>
    <d v="2024-09-03T00:00:00"/>
  </r>
  <r>
    <x v="441"/>
    <x v="315"/>
    <s v="Standard Class"/>
    <x v="263"/>
    <x v="263"/>
    <s v="Consumer"/>
    <x v="8"/>
    <s v="Uttar Pradesh"/>
    <s v="India"/>
    <s v="North"/>
    <s v="OFF-AP-10002057"/>
    <x v="0"/>
    <s v="Appliances"/>
    <s v="Breville Coffee Grinder, Black"/>
    <n v="245.16"/>
    <n v="4"/>
    <n v="73.44"/>
    <n v="15.13"/>
    <s v="Medium"/>
    <n v="153"/>
    <x v="1"/>
    <x v="6"/>
    <s v="Female"/>
    <x v="66"/>
    <d v="2023-02-01T00:00:00"/>
  </r>
  <r>
    <x v="442"/>
    <x v="316"/>
    <s v="Standard Class"/>
    <x v="264"/>
    <x v="264"/>
    <s v="Consumer"/>
    <x v="34"/>
    <s v="Tamil Nadu"/>
    <s v="India"/>
    <s v="South"/>
    <s v="OFF-SU-10002909"/>
    <x v="0"/>
    <s v="Supplies"/>
    <s v="Fiskars Ruler, Easy Grip"/>
    <n v="64.2"/>
    <n v="4"/>
    <n v="5.04"/>
    <n v="2.13"/>
    <s v="Medium"/>
    <n v="282"/>
    <x v="1"/>
    <x v="7"/>
    <s v="Female"/>
    <x v="264"/>
    <d v="2023-08-18T00:00:00"/>
  </r>
  <r>
    <x v="443"/>
    <x v="34"/>
    <s v="Standard Class"/>
    <x v="32"/>
    <x v="32"/>
    <s v="Consumer"/>
    <x v="29"/>
    <s v="Karnataka"/>
    <s v="India"/>
    <s v="South"/>
    <s v="OFF-BI-10000561"/>
    <x v="0"/>
    <s v="Binders"/>
    <s v="Acco Binding Machine, Durable"/>
    <n v="262.95"/>
    <n v="5"/>
    <n v="110.4"/>
    <n v="26.24"/>
    <s v="Medium"/>
    <n v="619"/>
    <x v="1"/>
    <x v="4"/>
    <s v="Male"/>
    <x v="73"/>
    <d v="2023-06-24T00:00:00"/>
  </r>
  <r>
    <x v="444"/>
    <x v="27"/>
    <s v="Standard Class"/>
    <x v="25"/>
    <x v="25"/>
    <s v="Consumer"/>
    <x v="24"/>
    <s v="Haryana"/>
    <s v="India"/>
    <s v="North"/>
    <s v="OFF-BI-10001659"/>
    <x v="0"/>
    <s v="Binders"/>
    <s v="Cardinal Index Tab, Clear"/>
    <n v="36.299999999999997"/>
    <n v="5"/>
    <n v="6.45"/>
    <n v="0.28999999999999998"/>
    <s v="Medium"/>
    <n v="282"/>
    <x v="1"/>
    <x v="5"/>
    <s v="Female"/>
    <x v="292"/>
    <d v="2022-02-04T00:00:00"/>
  </r>
  <r>
    <x v="445"/>
    <x v="275"/>
    <s v="Standard Class"/>
    <x v="193"/>
    <x v="193"/>
    <s v="Consumer"/>
    <x v="112"/>
    <s v="Telangana"/>
    <s v="India"/>
    <s v="South"/>
    <s v="OFF-EN-10001975"/>
    <x v="0"/>
    <s v="Envelopes"/>
    <s v="Kraft Business Envelopes, Security-Tint"/>
    <n v="82.2"/>
    <n v="5"/>
    <n v="10.65"/>
    <n v="7.87"/>
    <s v="Medium"/>
    <n v="459"/>
    <x v="1"/>
    <x v="4"/>
    <s v="Male"/>
    <x v="293"/>
    <d v="2024-01-22T00:00:00"/>
  </r>
  <r>
    <x v="446"/>
    <x v="312"/>
    <s v="Standard Class"/>
    <x v="6"/>
    <x v="6"/>
    <s v="Consumer"/>
    <x v="66"/>
    <s v="Maharashtra"/>
    <s v="India"/>
    <s v="West"/>
    <s v="OFF-EN-10001975"/>
    <x v="0"/>
    <s v="Envelopes"/>
    <s v="Kraft Business Envelopes, Security-Tint"/>
    <n v="82.2"/>
    <n v="5"/>
    <n v="10.65"/>
    <n v="5.74"/>
    <s v="Medium"/>
    <n v="714"/>
    <x v="1"/>
    <x v="5"/>
    <s v="Male"/>
    <x v="11"/>
    <d v="2024-11-26T00:00:00"/>
  </r>
  <r>
    <x v="447"/>
    <x v="317"/>
    <s v="Standard Class"/>
    <x v="1"/>
    <x v="1"/>
    <s v="Consumer"/>
    <x v="18"/>
    <s v="Tamil Nadu"/>
    <s v="India"/>
    <s v="South"/>
    <s v="OFF-EN-10001977"/>
    <x v="0"/>
    <s v="Envelopes"/>
    <s v="Cameo Business Envelopes, Recycled"/>
    <n v="78.75"/>
    <n v="5"/>
    <n v="17.25"/>
    <n v="4.49"/>
    <s v="Medium"/>
    <n v="437"/>
    <x v="1"/>
    <x v="6"/>
    <s v="Male"/>
    <x v="4"/>
    <d v="2021-03-10T00:00:00"/>
  </r>
  <r>
    <x v="448"/>
    <x v="274"/>
    <s v="Standard Class"/>
    <x v="146"/>
    <x v="146"/>
    <s v="Consumer"/>
    <x v="61"/>
    <s v="Uttar Pradesh"/>
    <s v="India"/>
    <s v="North"/>
    <s v="OFF-LA-10002139"/>
    <x v="0"/>
    <s v="Labels"/>
    <s v="Novimex Color Coded Labels, Alphabetical"/>
    <n v="61.2"/>
    <n v="5"/>
    <n v="10.95"/>
    <n v="4.57"/>
    <s v="Medium"/>
    <n v="404"/>
    <x v="1"/>
    <x v="7"/>
    <s v="Female"/>
    <x v="294"/>
    <d v="2024-03-14T00:00:00"/>
  </r>
  <r>
    <x v="449"/>
    <x v="318"/>
    <s v="Standard Class"/>
    <x v="265"/>
    <x v="265"/>
    <s v="Consumer"/>
    <x v="6"/>
    <s v="Maharashtra"/>
    <s v="India"/>
    <s v="West"/>
    <s v="OFF-SU-10004696"/>
    <x v="0"/>
    <s v="Supplies"/>
    <s v="Acme Shears, Easy Grip"/>
    <n v="257.7"/>
    <n v="5"/>
    <n v="25.65"/>
    <n v="21.89"/>
    <s v="Medium"/>
    <n v="728"/>
    <x v="1"/>
    <x v="4"/>
    <s v="Male"/>
    <x v="295"/>
    <d v="2022-11-01T00:00:00"/>
  </r>
  <r>
    <x v="450"/>
    <x v="319"/>
    <s v="Standard Class"/>
    <x v="266"/>
    <x v="266"/>
    <s v="Consumer"/>
    <x v="118"/>
    <s v="West Bengal"/>
    <s v="India"/>
    <s v="East"/>
    <s v="OFF-PA-10001818"/>
    <x v="0"/>
    <s v="Paper"/>
    <s v="Green Bar Note Cards, Multicolor"/>
    <n v="169.65"/>
    <n v="5"/>
    <n v="39"/>
    <n v="9.15"/>
    <s v="Medium"/>
    <n v="166"/>
    <x v="1"/>
    <x v="5"/>
    <s v="Male"/>
    <x v="39"/>
    <d v="2024-08-19T00:00:00"/>
  </r>
  <r>
    <x v="451"/>
    <x v="308"/>
    <s v="Standard Class"/>
    <x v="253"/>
    <x v="253"/>
    <s v="Consumer"/>
    <x v="2"/>
    <s v="Karnataka"/>
    <s v="India"/>
    <s v="South"/>
    <s v="OFF-PA-10000344"/>
    <x v="0"/>
    <s v="Paper"/>
    <s v="SanDisk Memo Slips, 8.5 x 11"/>
    <n v="105.6"/>
    <n v="5"/>
    <n v="52.8"/>
    <n v="7.11"/>
    <s v="Medium"/>
    <n v="370"/>
    <x v="1"/>
    <x v="6"/>
    <s v="Male"/>
    <x v="39"/>
    <d v="2024-08-19T00:00:00"/>
  </r>
  <r>
    <x v="452"/>
    <x v="270"/>
    <s v="Standard Class"/>
    <x v="236"/>
    <x v="236"/>
    <s v="Consumer"/>
    <x v="110"/>
    <s v="Bihar"/>
    <s v="India"/>
    <s v="East"/>
    <s v="OFF-ST-10004382"/>
    <x v="0"/>
    <s v="Storage"/>
    <s v="Tenex Folders, Industrial"/>
    <n v="142.19999999999999"/>
    <n v="6"/>
    <n v="29.7"/>
    <n v="10.039999999999999"/>
    <s v="Medium"/>
    <n v="329"/>
    <x v="1"/>
    <x v="7"/>
    <s v="Male"/>
    <x v="35"/>
    <d v="2023-11-02T00:00:00"/>
  </r>
  <r>
    <x v="453"/>
    <x v="25"/>
    <s v="Standard Class"/>
    <x v="23"/>
    <x v="23"/>
    <s v="Consumer"/>
    <x v="8"/>
    <s v="Uttar Pradesh"/>
    <s v="India"/>
    <s v="North"/>
    <s v="OFF-LA-10004614"/>
    <x v="0"/>
    <s v="Labels"/>
    <s v="Smead Round Labels, 5000 Label Set"/>
    <n v="43.74"/>
    <n v="6"/>
    <n v="11.34"/>
    <n v="3.84"/>
    <s v="Medium"/>
    <n v="291"/>
    <x v="1"/>
    <x v="4"/>
    <s v="Male"/>
    <x v="4"/>
    <d v="2021-03-10T00:00:00"/>
  </r>
  <r>
    <x v="454"/>
    <x v="320"/>
    <s v="Standard Class"/>
    <x v="267"/>
    <x v="267"/>
    <s v="Consumer"/>
    <x v="39"/>
    <s v="West Bengal"/>
    <s v="India"/>
    <s v="East"/>
    <s v="OFF-SU-10001535"/>
    <x v="0"/>
    <s v="Supplies"/>
    <s v="Elite Box Cutter, High Speed"/>
    <n v="209.34"/>
    <n v="6"/>
    <n v="33.479999999999997"/>
    <n v="21.15"/>
    <s v="Medium"/>
    <n v="483"/>
    <x v="1"/>
    <x v="5"/>
    <s v="Male"/>
    <x v="296"/>
    <d v="2022-08-16T00:00:00"/>
  </r>
  <r>
    <x v="455"/>
    <x v="28"/>
    <s v="Standard Class"/>
    <x v="26"/>
    <x v="26"/>
    <s v="Consumer"/>
    <x v="25"/>
    <s v="Punjab"/>
    <s v="India"/>
    <s v="North"/>
    <s v="OFF-AR-10004068"/>
    <x v="0"/>
    <s v="Art"/>
    <s v="Boston Markers, Fluorescent"/>
    <n v="193.41"/>
    <n v="7"/>
    <n v="85.05"/>
    <n v="12.03"/>
    <s v="Medium"/>
    <n v="202"/>
    <x v="1"/>
    <x v="6"/>
    <s v="Male"/>
    <x v="22"/>
    <d v="2024-08-13T00:00:00"/>
  </r>
  <r>
    <x v="456"/>
    <x v="321"/>
    <s v="Standard Class"/>
    <x v="268"/>
    <x v="268"/>
    <s v="Consumer"/>
    <x v="75"/>
    <s v="Uttar Pradesh"/>
    <s v="India"/>
    <s v="North"/>
    <s v="OFF-SU-10003834"/>
    <x v="0"/>
    <s v="Supplies"/>
    <s v="Stiletto Shears, High Speed"/>
    <n v="336.63"/>
    <n v="7"/>
    <n v="127.89"/>
    <n v="12.13"/>
    <s v="Medium"/>
    <n v="613"/>
    <x v="1"/>
    <x v="7"/>
    <s v="Male"/>
    <x v="0"/>
    <d v="2024-05-12T00:00:00"/>
  </r>
  <r>
    <x v="457"/>
    <x v="0"/>
    <s v="Standard Class"/>
    <x v="0"/>
    <x v="0"/>
    <s v="Consumer"/>
    <x v="0"/>
    <s v="Gujarat"/>
    <s v="India"/>
    <s v="West"/>
    <s v="OFF-PA-10004946"/>
    <x v="0"/>
    <s v="Paper"/>
    <s v="SanDisk Note Cards, Multicolor"/>
    <n v="237.72"/>
    <n v="7"/>
    <n v="52.29"/>
    <n v="16.170000000000002"/>
    <s v="Medium"/>
    <n v="767"/>
    <x v="1"/>
    <x v="4"/>
    <s v="Female"/>
    <x v="254"/>
    <d v="2024-08-16T00:00:00"/>
  </r>
  <r>
    <x v="458"/>
    <x v="318"/>
    <s v="Standard Class"/>
    <x v="265"/>
    <x v="265"/>
    <s v="Consumer"/>
    <x v="6"/>
    <s v="Maharashtra"/>
    <s v="India"/>
    <s v="West"/>
    <s v="OFF-LA-10003132"/>
    <x v="0"/>
    <s v="Labels"/>
    <s v="Hon File Folder Labels, Adjustable"/>
    <n v="52.32"/>
    <n v="8"/>
    <n v="14.64"/>
    <n v="2.44"/>
    <s v="Medium"/>
    <n v="415"/>
    <x v="1"/>
    <x v="5"/>
    <s v="Female"/>
    <x v="29"/>
    <d v="2024-01-26T00:00:00"/>
  </r>
  <r>
    <x v="459"/>
    <x v="288"/>
    <s v="Standard Class"/>
    <x v="249"/>
    <x v="249"/>
    <s v="Consumer"/>
    <x v="24"/>
    <s v="Uttar Pradesh"/>
    <s v="India"/>
    <s v="North"/>
    <s v="OFF-PA-10001835"/>
    <x v="0"/>
    <s v="Paper"/>
    <s v="SanDisk Computer Printout Paper, 8.5 x 11"/>
    <n v="271.44"/>
    <n v="8"/>
    <n v="0"/>
    <n v="7.05"/>
    <s v="Medium"/>
    <n v="451"/>
    <x v="1"/>
    <x v="6"/>
    <s v="Female"/>
    <x v="167"/>
    <d v="2021-08-08T00:00:00"/>
  </r>
  <r>
    <x v="460"/>
    <x v="310"/>
    <s v="Standard Class"/>
    <x v="260"/>
    <x v="260"/>
    <s v="Consumer"/>
    <x v="95"/>
    <s v="Karnataka"/>
    <s v="India"/>
    <s v="South"/>
    <s v="OFF-PA-10004268"/>
    <x v="0"/>
    <s v="Paper"/>
    <s v="SanDisk Note Cards, 8.5 x 11"/>
    <n v="237.84"/>
    <n v="8"/>
    <n v="16.559999999999999"/>
    <n v="4.72"/>
    <s v="Medium"/>
    <n v="763"/>
    <x v="1"/>
    <x v="7"/>
    <s v="Female"/>
    <x v="10"/>
    <d v="2021-03-23T00:00:00"/>
  </r>
  <r>
    <x v="461"/>
    <x v="322"/>
    <s v="Standard Class"/>
    <x v="161"/>
    <x v="161"/>
    <s v="Consumer"/>
    <x v="119"/>
    <s v="Karnataka"/>
    <s v="India"/>
    <s v="South"/>
    <s v="OFF-EN-10002985"/>
    <x v="0"/>
    <s v="Envelopes"/>
    <s v="Cameo Peel and Seal, Recycled"/>
    <n v="178.2"/>
    <n v="9"/>
    <n v="21.33"/>
    <n v="10.32"/>
    <s v="Medium"/>
    <n v="51"/>
    <x v="1"/>
    <x v="4"/>
    <s v="Female"/>
    <x v="297"/>
    <d v="2023-09-03T00:00:00"/>
  </r>
  <r>
    <x v="462"/>
    <x v="323"/>
    <s v="Standard Class"/>
    <x v="269"/>
    <x v="269"/>
    <s v="Corporate"/>
    <x v="10"/>
    <s v="Uttarakhand"/>
    <s v="India"/>
    <s v="North"/>
    <s v="OFF-PA-10003418"/>
    <x v="0"/>
    <s v="Paper"/>
    <s v="Enermax Memo Slips, Multicolor"/>
    <n v="102.42"/>
    <n v="6"/>
    <n v="34.74"/>
    <n v="9.9499999999999993"/>
    <s v="Medium"/>
    <n v="746"/>
    <x v="1"/>
    <x v="4"/>
    <s v="Female"/>
    <x v="148"/>
    <d v="2024-09-30T00:00:00"/>
  </r>
  <r>
    <x v="463"/>
    <x v="324"/>
    <s v="Standard Class"/>
    <x v="270"/>
    <x v="270"/>
    <s v="Corporate"/>
    <x v="100"/>
    <s v="Uttar Pradesh"/>
    <s v="India"/>
    <s v="North"/>
    <s v="OFF-AR-10002340"/>
    <x v="0"/>
    <s v="Art"/>
    <s v="Stanley Markers, Water Color"/>
    <n v="152.28"/>
    <n v="6"/>
    <n v="28.8"/>
    <n v="3.6"/>
    <s v="Medium"/>
    <n v="478"/>
    <x v="1"/>
    <x v="5"/>
    <s v="Female"/>
    <x v="298"/>
    <d v="2024-06-23T00:00:00"/>
  </r>
  <r>
    <x v="464"/>
    <x v="45"/>
    <s v="Standard Class"/>
    <x v="35"/>
    <x v="35"/>
    <s v="Corporate"/>
    <x v="32"/>
    <s v="Karnataka"/>
    <s v="India"/>
    <s v="South"/>
    <s v="OFF-FA-10004447"/>
    <x v="0"/>
    <s v="Fasteners"/>
    <s v="Advantus Rubber Bands, Metal"/>
    <n v="83.55"/>
    <n v="5"/>
    <n v="27.45"/>
    <n v="3.58"/>
    <s v="Medium"/>
    <n v="49"/>
    <x v="1"/>
    <x v="6"/>
    <s v="Male"/>
    <x v="299"/>
    <d v="2024-11-04T00:00:00"/>
  </r>
  <r>
    <x v="465"/>
    <x v="325"/>
    <s v="Standard Class"/>
    <x v="271"/>
    <x v="271"/>
    <s v="Corporate"/>
    <x v="120"/>
    <s v="West Bengal"/>
    <s v="India"/>
    <s v="East"/>
    <s v="OFF-LA-10003396"/>
    <x v="0"/>
    <s v="Labels"/>
    <s v="Avery Color Coded Labels, Laser Printer Compatible"/>
    <n v="66.45"/>
    <n v="5"/>
    <n v="14.55"/>
    <n v="0.71"/>
    <s v="Medium"/>
    <n v="722"/>
    <x v="1"/>
    <x v="4"/>
    <s v="Male"/>
    <x v="18"/>
    <d v="2024-10-10T00:00:00"/>
  </r>
  <r>
    <x v="466"/>
    <x v="326"/>
    <s v="Standard Class"/>
    <x v="272"/>
    <x v="272"/>
    <s v="Corporate"/>
    <x v="57"/>
    <s v="Rajasthan"/>
    <s v="India"/>
    <s v="West"/>
    <s v="OFF-EN-10002007"/>
    <x v="0"/>
    <s v="Envelopes"/>
    <s v="Kraft Clasp Envelope, with clear poly window"/>
    <n v="62.7"/>
    <n v="5"/>
    <n v="9.9"/>
    <n v="4.18"/>
    <s v="Medium"/>
    <n v="775"/>
    <x v="1"/>
    <x v="5"/>
    <s v="Female"/>
    <x v="300"/>
    <d v="2023-12-20T00:00:00"/>
  </r>
  <r>
    <x v="467"/>
    <x v="327"/>
    <s v="Standard Class"/>
    <x v="273"/>
    <x v="273"/>
    <s v="Corporate"/>
    <x v="29"/>
    <s v="Karnataka"/>
    <s v="India"/>
    <s v="South"/>
    <s v="OFF-BI-10001904"/>
    <x v="0"/>
    <s v="Binders"/>
    <s v="Cardinal Binder Covers, Durable"/>
    <n v="67.5"/>
    <n v="5"/>
    <n v="33"/>
    <n v="6.67"/>
    <s v="Medium"/>
    <n v="494"/>
    <x v="1"/>
    <x v="6"/>
    <s v="Male"/>
    <x v="301"/>
    <d v="2022-02-28T00:00:00"/>
  </r>
  <r>
    <x v="468"/>
    <x v="328"/>
    <s v="Standard Class"/>
    <x v="274"/>
    <x v="274"/>
    <s v="Corporate"/>
    <x v="29"/>
    <s v="Karnataka"/>
    <s v="India"/>
    <s v="South"/>
    <s v="OFF-FA-10004527"/>
    <x v="0"/>
    <s v="Fasteners"/>
    <s v="Advantus Thumb Tacks, Bulk Pack"/>
    <n v="54.36"/>
    <n v="4"/>
    <n v="9.7200000000000006"/>
    <n v="4.49"/>
    <s v="Medium"/>
    <n v="471"/>
    <x v="1"/>
    <x v="4"/>
    <s v="Male"/>
    <x v="264"/>
    <d v="2023-08-17T00:00:00"/>
  </r>
  <r>
    <x v="469"/>
    <x v="252"/>
    <s v="Standard Class"/>
    <x v="223"/>
    <x v="223"/>
    <s v="Corporate"/>
    <x v="69"/>
    <s v="Andhra Pradesh"/>
    <s v="India"/>
    <s v="South"/>
    <s v="OFF-LA-10000195"/>
    <x v="0"/>
    <s v="Labels"/>
    <s v="Novimex File Folder Labels, Laser Printer Compatible"/>
    <n v="33"/>
    <n v="4"/>
    <n v="0.24"/>
    <n v="1.25"/>
    <s v="Medium"/>
    <n v="102"/>
    <x v="1"/>
    <x v="6"/>
    <s v="Male"/>
    <x v="302"/>
    <d v="2024-09-13T00:00:00"/>
  </r>
  <r>
    <x v="470"/>
    <x v="329"/>
    <s v="Standard Class"/>
    <x v="275"/>
    <x v="275"/>
    <s v="Corporate"/>
    <x v="29"/>
    <s v="Karnataka"/>
    <s v="India"/>
    <s v="South"/>
    <s v="OFF-EN-10004473"/>
    <x v="0"/>
    <s v="Envelopes"/>
    <s v="Ames Interoffice Envelope, with clear poly window"/>
    <n v="194.64"/>
    <n v="4"/>
    <n v="9.7200000000000006"/>
    <n v="23.26"/>
    <s v="Medium"/>
    <n v="482"/>
    <x v="1"/>
    <x v="7"/>
    <s v="Male"/>
    <x v="11"/>
    <d v="2024-11-26T00:00:00"/>
  </r>
  <r>
    <x v="471"/>
    <x v="330"/>
    <s v="Standard Class"/>
    <x v="276"/>
    <x v="276"/>
    <s v="Corporate"/>
    <x v="29"/>
    <s v="Karnataka"/>
    <s v="India"/>
    <s v="South"/>
    <s v="OFF-BI-10004483"/>
    <x v="0"/>
    <s v="Binders"/>
    <s v="Ibico Index Tab, Clear"/>
    <n v="33.479999999999997"/>
    <n v="4"/>
    <n v="1.32"/>
    <n v="1.94"/>
    <s v="Medium"/>
    <n v="666"/>
    <x v="1"/>
    <x v="4"/>
    <s v="Male"/>
    <x v="224"/>
    <d v="2022-08-12T00:00:00"/>
  </r>
  <r>
    <x v="472"/>
    <x v="331"/>
    <s v="Standard Class"/>
    <x v="277"/>
    <x v="277"/>
    <s v="Corporate"/>
    <x v="121"/>
    <s v="Maharashtra"/>
    <s v="India"/>
    <s v="West"/>
    <s v="OFF-AP-10000675"/>
    <x v="0"/>
    <s v="Appliances"/>
    <s v="Hamilton Beach Stove, White"/>
    <n v="1621.44"/>
    <n v="3"/>
    <n v="210.78"/>
    <n v="97.07"/>
    <s v="Medium"/>
    <n v="736"/>
    <x v="1"/>
    <x v="5"/>
    <s v="Female"/>
    <x v="303"/>
    <d v="2023-12-28T00:00:00"/>
  </r>
  <r>
    <x v="473"/>
    <x v="44"/>
    <s v="Standard Class"/>
    <x v="39"/>
    <x v="39"/>
    <s v="Corporate"/>
    <x v="10"/>
    <s v="Uttarakhand"/>
    <s v="India"/>
    <s v="North"/>
    <s v="OFF-FA-10002481"/>
    <x v="0"/>
    <s v="Fasteners"/>
    <s v="OIC Rubber Bands, 12 Pack"/>
    <n v="49.5"/>
    <n v="3"/>
    <n v="1.44"/>
    <n v="5.37"/>
    <s v="Medium"/>
    <n v="639"/>
    <x v="1"/>
    <x v="6"/>
    <s v="Female"/>
    <x v="167"/>
    <d v="2021-08-08T00:00:00"/>
  </r>
  <r>
    <x v="474"/>
    <x v="48"/>
    <s v="Standard Class"/>
    <x v="42"/>
    <x v="42"/>
    <s v="Corporate"/>
    <x v="34"/>
    <s v="Tamil Nadu"/>
    <s v="India"/>
    <s v="South"/>
    <s v="OFF-FA-10004523"/>
    <x v="0"/>
    <s v="Fasteners"/>
    <s v="OIC Thumb Tacks, Bulk Pack"/>
    <n v="42.21"/>
    <n v="3"/>
    <n v="11.34"/>
    <n v="3.03"/>
    <s v="Medium"/>
    <n v="208"/>
    <x v="1"/>
    <x v="7"/>
    <s v="Male"/>
    <x v="42"/>
    <d v="2024-11-22T00:00:00"/>
  </r>
  <r>
    <x v="475"/>
    <x v="332"/>
    <s v="Standard Class"/>
    <x v="225"/>
    <x v="225"/>
    <s v="Corporate"/>
    <x v="60"/>
    <s v="Bihar"/>
    <s v="India"/>
    <s v="East"/>
    <s v="OFF-FA-10001082"/>
    <x v="0"/>
    <s v="Fasteners"/>
    <s v="OIC Staples, Assorted Sizes"/>
    <n v="26.37"/>
    <n v="3"/>
    <n v="0.45"/>
    <n v="1.36"/>
    <s v="Medium"/>
    <n v="409"/>
    <x v="1"/>
    <x v="4"/>
    <s v="Female"/>
    <x v="304"/>
    <d v="2022-12-28T00:00:00"/>
  </r>
  <r>
    <x v="476"/>
    <x v="333"/>
    <s v="Standard Class"/>
    <x v="278"/>
    <x v="278"/>
    <s v="Corporate"/>
    <x v="69"/>
    <s v="Andhra Pradesh"/>
    <s v="India"/>
    <s v="South"/>
    <s v="OFF-PA-10000357"/>
    <x v="0"/>
    <s v="Paper"/>
    <s v="Eaton Memo Slips, Recycled"/>
    <n v="40.950000000000003"/>
    <n v="3"/>
    <n v="20.43"/>
    <n v="2.9"/>
    <s v="Medium"/>
    <n v="67"/>
    <x v="1"/>
    <x v="5"/>
    <s v="Male"/>
    <x v="305"/>
    <d v="2023-03-31T00:00:00"/>
  </r>
  <r>
    <x v="477"/>
    <x v="265"/>
    <s v="Standard Class"/>
    <x v="233"/>
    <x v="233"/>
    <s v="Corporate"/>
    <x v="70"/>
    <s v="Uttar Pradesh"/>
    <s v="India"/>
    <s v="North"/>
    <s v="OFF-LA-10002107"/>
    <x v="0"/>
    <s v="Labels"/>
    <s v="Harbour Creations Removable Labels, Laser Printer Compatible"/>
    <n v="30.51"/>
    <n v="3"/>
    <n v="9.7200000000000006"/>
    <n v="1.79"/>
    <s v="Medium"/>
    <n v="270"/>
    <x v="1"/>
    <x v="6"/>
    <s v="Male"/>
    <x v="306"/>
    <d v="2023-10-25T00:00:00"/>
  </r>
  <r>
    <x v="478"/>
    <x v="323"/>
    <s v="Standard Class"/>
    <x v="269"/>
    <x v="269"/>
    <s v="Corporate"/>
    <x v="10"/>
    <s v="Uttarakhand"/>
    <s v="India"/>
    <s v="North"/>
    <s v="OFF-BI-10001326"/>
    <x v="0"/>
    <s v="Binders"/>
    <s v="Cardinal Binder, Recycled"/>
    <n v="42.57"/>
    <n v="3"/>
    <n v="10.62"/>
    <n v="2.77"/>
    <s v="Medium"/>
    <n v="583"/>
    <x v="1"/>
    <x v="4"/>
    <s v="Female"/>
    <x v="209"/>
    <d v="2024-02-04T00:00:00"/>
  </r>
  <r>
    <x v="479"/>
    <x v="264"/>
    <s v="Standard Class"/>
    <x v="232"/>
    <x v="232"/>
    <s v="Corporate"/>
    <x v="109"/>
    <s v="Karnataka"/>
    <s v="India"/>
    <s v="South"/>
    <s v="OFF-PA-10000116"/>
    <x v="0"/>
    <s v="Paper"/>
    <s v="Xerox Parchment Paper, Premium"/>
    <n v="13.26"/>
    <n v="1"/>
    <n v="2.76"/>
    <n v="1.33"/>
    <s v="Medium"/>
    <n v="624"/>
    <x v="1"/>
    <x v="5"/>
    <s v="Female"/>
    <x v="307"/>
    <d v="2023-05-08T00:00:00"/>
  </r>
  <r>
    <x v="480"/>
    <x v="334"/>
    <s v="Standard Class"/>
    <x v="279"/>
    <x v="279"/>
    <s v="Corporate"/>
    <x v="78"/>
    <s v="Uttar Pradesh"/>
    <s v="India"/>
    <s v="North"/>
    <s v="OFF-SU-10000932"/>
    <x v="0"/>
    <s v="Supplies"/>
    <s v="Elite Shears, Steel"/>
    <n v="46.41"/>
    <n v="1"/>
    <n v="1.83"/>
    <n v="1.26"/>
    <s v="Medium"/>
    <n v="444"/>
    <x v="1"/>
    <x v="6"/>
    <s v="Male"/>
    <x v="55"/>
    <d v="2023-05-13T00:00:00"/>
  </r>
  <r>
    <x v="481"/>
    <x v="48"/>
    <s v="Standard Class"/>
    <x v="42"/>
    <x v="42"/>
    <s v="Corporate"/>
    <x v="34"/>
    <s v="Tamil Nadu"/>
    <s v="India"/>
    <s v="South"/>
    <s v="OFF-ST-10004837"/>
    <x v="0"/>
    <s v="Storage"/>
    <s v="Eldon File Cart, Single Width"/>
    <n v="127.92"/>
    <n v="1"/>
    <n v="7.65"/>
    <n v="4.4000000000000004"/>
    <s v="Medium"/>
    <n v="677"/>
    <x v="1"/>
    <x v="7"/>
    <s v="Female"/>
    <x v="14"/>
    <d v="2023-05-05T00:00:00"/>
  </r>
  <r>
    <x v="482"/>
    <x v="331"/>
    <s v="Standard Class"/>
    <x v="277"/>
    <x v="277"/>
    <s v="Corporate"/>
    <x v="121"/>
    <s v="Maharashtra"/>
    <s v="India"/>
    <s v="West"/>
    <s v="OFF-FA-10004659"/>
    <x v="0"/>
    <s v="Fasteners"/>
    <s v="Stockwell Thumb Tacks, 12 Pack"/>
    <n v="25.92"/>
    <n v="2"/>
    <n v="8.2799999999999994"/>
    <n v="1.75"/>
    <s v="Medium"/>
    <n v="145"/>
    <x v="1"/>
    <x v="5"/>
    <s v="Female"/>
    <x v="308"/>
    <d v="2022-07-12T00:00:00"/>
  </r>
  <r>
    <x v="483"/>
    <x v="329"/>
    <s v="Standard Class"/>
    <x v="275"/>
    <x v="275"/>
    <s v="Corporate"/>
    <x v="29"/>
    <s v="Karnataka"/>
    <s v="India"/>
    <s v="South"/>
    <s v="OFF-LA-10002939"/>
    <x v="0"/>
    <s v="Labels"/>
    <s v="Harbour Creations Legal Exhibit Labels, 5000 Label Set"/>
    <n v="22.68"/>
    <n v="2"/>
    <n v="4.9800000000000004"/>
    <n v="1"/>
    <s v="Medium"/>
    <n v="322"/>
    <x v="1"/>
    <x v="7"/>
    <s v="Male"/>
    <x v="309"/>
    <d v="2023-10-21T00:00:00"/>
  </r>
  <r>
    <x v="484"/>
    <x v="335"/>
    <s v="Standard Class"/>
    <x v="53"/>
    <x v="53"/>
    <s v="Corporate"/>
    <x v="53"/>
    <s v="Madhya Pradesh"/>
    <s v="India"/>
    <s v="West"/>
    <s v="OFF-LA-10000540"/>
    <x v="0"/>
    <s v="Labels"/>
    <s v="Harbour Creations Round Labels, Adjustable"/>
    <n v="9.3000000000000007"/>
    <n v="2"/>
    <n v="2.46"/>
    <n v="0.23"/>
    <s v="Medium"/>
    <n v="130"/>
    <x v="1"/>
    <x v="4"/>
    <s v="Female"/>
    <x v="310"/>
    <d v="2021-10-31T00:00:00"/>
  </r>
  <r>
    <x v="485"/>
    <x v="336"/>
    <s v="Standard Class"/>
    <x v="100"/>
    <x v="100"/>
    <s v="Corporate"/>
    <x v="121"/>
    <s v="Maharashtra"/>
    <s v="India"/>
    <s v="West"/>
    <s v="OFF-SU-10003834"/>
    <x v="0"/>
    <s v="Supplies"/>
    <s v="Stiletto Shears, High Speed"/>
    <n v="96.18"/>
    <n v="2"/>
    <n v="36.54"/>
    <n v="4.68"/>
    <s v="Medium"/>
    <n v="457"/>
    <x v="1"/>
    <x v="5"/>
    <s v="Female"/>
    <x v="209"/>
    <d v="2024-02-04T00:00:00"/>
  </r>
  <r>
    <x v="486"/>
    <x v="337"/>
    <s v="Standard Class"/>
    <x v="280"/>
    <x v="280"/>
    <s v="Corporate"/>
    <x v="80"/>
    <s v="Jharkhand"/>
    <s v="India"/>
    <s v="East"/>
    <s v="OFF-AR-10002747"/>
    <x v="0"/>
    <s v="Art"/>
    <s v="Boston Canvas, Fluorescent"/>
    <n v="109.8"/>
    <n v="2"/>
    <n v="43.92"/>
    <n v="11.12"/>
    <s v="Medium"/>
    <n v="695"/>
    <x v="1"/>
    <x v="7"/>
    <s v="Female"/>
    <x v="311"/>
    <d v="2022-11-29T00:00:00"/>
  </r>
  <r>
    <x v="487"/>
    <x v="333"/>
    <s v="Standard Class"/>
    <x v="278"/>
    <x v="278"/>
    <s v="Corporate"/>
    <x v="69"/>
    <s v="Andhra Pradesh"/>
    <s v="India"/>
    <s v="South"/>
    <s v="OFF-AR-10003978"/>
    <x v="0"/>
    <s v="Art"/>
    <s v="Binney &amp; Smith Sketch Pad, Easy-Erase"/>
    <n v="93.18"/>
    <n v="2"/>
    <n v="36.299999999999997"/>
    <n v="6.2"/>
    <s v="Medium"/>
    <n v="528"/>
    <x v="1"/>
    <x v="4"/>
    <s v="Female"/>
    <x v="0"/>
    <d v="2024-05-12T00:00:00"/>
  </r>
  <r>
    <x v="488"/>
    <x v="338"/>
    <s v="Standard Class"/>
    <x v="281"/>
    <x v="281"/>
    <s v="Corporate"/>
    <x v="104"/>
    <s v="Odisha"/>
    <s v="India"/>
    <s v="East"/>
    <s v="OFF-BI-10003025"/>
    <x v="0"/>
    <s v="Binders"/>
    <s v="Cardinal Binding Machine, Durable"/>
    <n v="102.54"/>
    <n v="2"/>
    <n v="18.420000000000002"/>
    <n v="12.95"/>
    <s v="Medium"/>
    <n v="798"/>
    <x v="1"/>
    <x v="5"/>
    <s v="Female"/>
    <x v="47"/>
    <d v="2024-09-16T00:00:00"/>
  </r>
  <r>
    <x v="489"/>
    <x v="339"/>
    <s v="Standard Class"/>
    <x v="282"/>
    <x v="282"/>
    <s v="Corporate"/>
    <x v="57"/>
    <s v="Rajasthan"/>
    <s v="India"/>
    <s v="West"/>
    <s v="OFF-BI-10000328"/>
    <x v="0"/>
    <s v="Binders"/>
    <s v="Acco Binding Machine, Clear"/>
    <n v="101.1"/>
    <n v="2"/>
    <n v="35.340000000000003"/>
    <n v="8.65"/>
    <s v="Medium"/>
    <n v="514"/>
    <x v="1"/>
    <x v="6"/>
    <s v="Male"/>
    <x v="42"/>
    <d v="2024-11-22T00:00:00"/>
  </r>
  <r>
    <x v="490"/>
    <x v="340"/>
    <s v="Standard Class"/>
    <x v="283"/>
    <x v="283"/>
    <s v="Home Office"/>
    <x v="10"/>
    <s v="Chhattisgarh"/>
    <s v="India"/>
    <s v="East"/>
    <s v="OFF-BI-10001028"/>
    <x v="0"/>
    <s v="Binders"/>
    <s v="Ibico 3-Hole Punch, Clear"/>
    <n v="59.82"/>
    <n v="2"/>
    <n v="18.54"/>
    <n v="6.75"/>
    <s v="Medium"/>
    <n v="708"/>
    <x v="1"/>
    <x v="7"/>
    <s v="Male"/>
    <x v="240"/>
    <d v="2024-04-25T00:00:00"/>
  </r>
  <r>
    <x v="491"/>
    <x v="341"/>
    <s v="Standard Class"/>
    <x v="284"/>
    <x v="284"/>
    <s v="Home Office"/>
    <x v="5"/>
    <s v="Madhya Pradesh"/>
    <s v="India"/>
    <s v="West"/>
    <s v="OFF-BI-10001200"/>
    <x v="0"/>
    <s v="Binders"/>
    <s v="Avery Binder, Durable"/>
    <n v="28.8"/>
    <n v="2"/>
    <n v="1.98"/>
    <n v="2.63"/>
    <s v="Medium"/>
    <n v="385"/>
    <x v="1"/>
    <x v="4"/>
    <s v="Male"/>
    <x v="254"/>
    <d v="2024-08-18T00:00:00"/>
  </r>
  <r>
    <x v="492"/>
    <x v="342"/>
    <s v="Standard Class"/>
    <x v="222"/>
    <x v="222"/>
    <s v="Home Office"/>
    <x v="108"/>
    <s v="Maharashtra"/>
    <s v="India"/>
    <s v="West"/>
    <s v="OFF-BI-10003713"/>
    <x v="0"/>
    <s v="Binders"/>
    <s v="Wilson Jones Index Tab, Economy"/>
    <n v="12.9"/>
    <n v="2"/>
    <n v="4.74"/>
    <n v="0.88"/>
    <s v="Medium"/>
    <n v="689"/>
    <x v="1"/>
    <x v="5"/>
    <s v="Female"/>
    <x v="3"/>
    <d v="2024-10-28T00:00:00"/>
  </r>
  <r>
    <x v="493"/>
    <x v="67"/>
    <s v="Standard Class"/>
    <x v="60"/>
    <x v="60"/>
    <s v="Home Office"/>
    <x v="27"/>
    <s v="Assam"/>
    <s v="India"/>
    <s v="East"/>
    <s v="OFF-AP-10003032"/>
    <x v="0"/>
    <s v="Appliances"/>
    <s v="Hoover Stove, Red"/>
    <n v="1136.94"/>
    <n v="2"/>
    <n v="45.42"/>
    <n v="84.02"/>
    <s v="Medium"/>
    <n v="663"/>
    <x v="1"/>
    <x v="6"/>
    <s v="Male"/>
    <x v="135"/>
    <d v="2023-12-29T00:00:00"/>
  </r>
  <r>
    <x v="494"/>
    <x v="247"/>
    <s v="Standard Class"/>
    <x v="218"/>
    <x v="218"/>
    <s v="Home Office"/>
    <x v="87"/>
    <s v="Maharashtra"/>
    <s v="India"/>
    <s v="West"/>
    <s v="OFF-EN-10001627"/>
    <x v="0"/>
    <s v="Envelopes"/>
    <s v="Cameo Interoffice Envelope, with clear poly window"/>
    <n v="101.94"/>
    <n v="2"/>
    <n v="12.18"/>
    <n v="7.45"/>
    <s v="Medium"/>
    <n v="684"/>
    <x v="1"/>
    <x v="7"/>
    <s v="Female"/>
    <x v="297"/>
    <d v="2023-09-03T00:00:00"/>
  </r>
  <r>
    <x v="495"/>
    <x v="245"/>
    <s v="Standard Class"/>
    <x v="184"/>
    <x v="184"/>
    <s v="Home Office"/>
    <x v="107"/>
    <s v="Maharashtra"/>
    <s v="India"/>
    <s v="West"/>
    <s v="OFF-AR-10000054"/>
    <x v="0"/>
    <s v="Art"/>
    <s v="Sanford Pencil Sharpener, Water Color"/>
    <n v="52.2"/>
    <n v="2"/>
    <n v="18.78"/>
    <n v="3.24"/>
    <s v="Medium"/>
    <n v="383"/>
    <x v="1"/>
    <x v="5"/>
    <s v="Male"/>
    <x v="208"/>
    <d v="2022-07-10T00:00:00"/>
  </r>
  <r>
    <x v="496"/>
    <x v="343"/>
    <s v="Standard Class"/>
    <x v="285"/>
    <x v="285"/>
    <s v="Home Office"/>
    <x v="37"/>
    <s v="Kerala"/>
    <s v="India"/>
    <s v="South"/>
    <s v="OFF-LA-10002851"/>
    <x v="0"/>
    <s v="Labels"/>
    <s v="Hon Legal Exhibit Labels, 5000 Label Set"/>
    <n v="22.5"/>
    <n v="2"/>
    <n v="9"/>
    <n v="1.24"/>
    <s v="Medium"/>
    <n v="153"/>
    <x v="1"/>
    <x v="7"/>
    <s v="Male"/>
    <x v="14"/>
    <d v="2023-05-05T00:00:00"/>
  </r>
  <r>
    <x v="497"/>
    <x v="344"/>
    <s v="Standard Class"/>
    <x v="286"/>
    <x v="286"/>
    <s v="Home Office"/>
    <x v="30"/>
    <s v="Delhi"/>
    <s v="India"/>
    <s v="North"/>
    <s v="OFF-SU-10003789"/>
    <x v="0"/>
    <s v="Supplies"/>
    <s v="Fiskars Box Cutter, Steel"/>
    <n v="34.92"/>
    <n v="1"/>
    <n v="13.95"/>
    <n v="3.39"/>
    <s v="Medium"/>
    <n v="408"/>
    <x v="1"/>
    <x v="4"/>
    <s v="Female"/>
    <x v="312"/>
    <d v="2023-09-28T00:00:00"/>
  </r>
  <r>
    <x v="498"/>
    <x v="345"/>
    <s v="Standard Class"/>
    <x v="201"/>
    <x v="201"/>
    <s v="Home Office"/>
    <x v="2"/>
    <s v="Karnataka"/>
    <s v="India"/>
    <s v="South"/>
    <s v="OFF-LA-10002703"/>
    <x v="0"/>
    <s v="Labels"/>
    <s v="Novimex Removable Labels, Adjustable"/>
    <n v="10.26"/>
    <n v="1"/>
    <n v="3.99"/>
    <n v="0.44"/>
    <s v="Medium"/>
    <n v="195"/>
    <x v="1"/>
    <x v="5"/>
    <s v="Female"/>
    <x v="163"/>
    <d v="2024-08-26T00:00:00"/>
  </r>
  <r>
    <x v="499"/>
    <x v="346"/>
    <s v="Standard Class"/>
    <x v="287"/>
    <x v="287"/>
    <s v="Home Office"/>
    <x v="122"/>
    <s v="Chandigarh"/>
    <s v="India"/>
    <s v="North"/>
    <s v="OFF-FA-10003779"/>
    <x v="0"/>
    <s v="Fasteners"/>
    <s v="Stockwell Paper Clips, Assorted Sizes"/>
    <n v="41.67"/>
    <n v="3"/>
    <n v="17.010000000000002"/>
    <n v="3.41"/>
    <s v="Medium"/>
    <n v="460"/>
    <x v="1"/>
    <x v="7"/>
    <s v="Male"/>
    <x v="209"/>
    <d v="2024-02-04T00:00:00"/>
  </r>
  <r>
    <x v="500"/>
    <x v="347"/>
    <s v="Standard Class"/>
    <x v="288"/>
    <x v="288"/>
    <s v="Home Office"/>
    <x v="74"/>
    <s v="Odisha"/>
    <s v="India"/>
    <s v="East"/>
    <s v="OFF-FA-10003437"/>
    <x v="0"/>
    <s v="Fasteners"/>
    <s v="Accos Clamps, Bulk Pack"/>
    <n v="58.14"/>
    <n v="3"/>
    <n v="15.66"/>
    <n v="3.23"/>
    <s v="Medium"/>
    <n v="626"/>
    <x v="1"/>
    <x v="4"/>
    <s v="Male"/>
    <x v="313"/>
    <d v="2022-01-15T00:00:00"/>
  </r>
  <r>
    <x v="501"/>
    <x v="348"/>
    <s v="Standard Class"/>
    <x v="201"/>
    <x v="201"/>
    <s v="Home Office"/>
    <x v="123"/>
    <s v="Uttar Pradesh"/>
    <s v="India"/>
    <s v="North"/>
    <s v="OFF-AP-10002017"/>
    <x v="0"/>
    <s v="Appliances"/>
    <s v="Cuisinart Blender, Red"/>
    <n v="267.95999999999998"/>
    <n v="4"/>
    <n v="48.12"/>
    <n v="12.57"/>
    <s v="Medium"/>
    <n v="116"/>
    <x v="1"/>
    <x v="5"/>
    <s v="Female"/>
    <x v="314"/>
    <d v="2023-07-26T00:00:00"/>
  </r>
  <r>
    <x v="502"/>
    <x v="349"/>
    <s v="Standard Class"/>
    <x v="289"/>
    <x v="289"/>
    <s v="Home Office"/>
    <x v="1"/>
    <s v="Chhattisgarh"/>
    <s v="India"/>
    <s v="East"/>
    <s v="OFF-FA-10002481"/>
    <x v="0"/>
    <s v="Fasteners"/>
    <s v="OIC Rubber Bands, 12 Pack"/>
    <n v="66"/>
    <n v="4"/>
    <n v="1.92"/>
    <n v="4.03"/>
    <s v="Medium"/>
    <n v="419"/>
    <x v="1"/>
    <x v="6"/>
    <s v="Male"/>
    <x v="76"/>
    <d v="2024-04-22T00:00:00"/>
  </r>
  <r>
    <x v="503"/>
    <x v="350"/>
    <s v="Standard Class"/>
    <x v="290"/>
    <x v="290"/>
    <s v="Home Office"/>
    <x v="17"/>
    <s v="Uttar Pradesh"/>
    <s v="India"/>
    <s v="North"/>
    <s v="OFF-SU-10002732"/>
    <x v="0"/>
    <s v="Supplies"/>
    <s v="Acme Box Cutter, High Speed"/>
    <n v="189"/>
    <n v="5"/>
    <n v="58.5"/>
    <n v="17.190000000000001"/>
    <s v="Medium"/>
    <n v="601"/>
    <x v="1"/>
    <x v="4"/>
    <s v="Female"/>
    <x v="36"/>
    <d v="2023-03-27T00:00:00"/>
  </r>
  <r>
    <x v="504"/>
    <x v="248"/>
    <s v="Standard Class"/>
    <x v="219"/>
    <x v="219"/>
    <s v="Home Office"/>
    <x v="38"/>
    <s v="Haryana"/>
    <s v="India"/>
    <s v="North"/>
    <s v="OFF-PA-10001086"/>
    <x v="0"/>
    <s v="Paper"/>
    <s v="Enermax Cards &amp; Envelopes, Multicolor"/>
    <n v="291.06"/>
    <n v="6"/>
    <n v="72.72"/>
    <n v="25.43"/>
    <s v="Medium"/>
    <n v="226"/>
    <x v="1"/>
    <x v="5"/>
    <s v="Male"/>
    <x v="301"/>
    <d v="2022-02-28T00:00:00"/>
  </r>
  <r>
    <x v="505"/>
    <x v="351"/>
    <s v="Standard Class"/>
    <x v="291"/>
    <x v="291"/>
    <s v="Home Office"/>
    <x v="78"/>
    <s v="Uttar Pradesh"/>
    <s v="India"/>
    <s v="North"/>
    <s v="OFF-ST-10003206"/>
    <x v="0"/>
    <s v="Storage"/>
    <s v="Eldon Shelving, Blue"/>
    <n v="290.52"/>
    <n v="6"/>
    <n v="136.44"/>
    <n v="24.09"/>
    <s v="Medium"/>
    <n v="780"/>
    <x v="1"/>
    <x v="6"/>
    <s v="Female"/>
    <x v="315"/>
    <d v="2024-10-17T00:00:00"/>
  </r>
  <r>
    <x v="506"/>
    <x v="70"/>
    <s v="Standard Class"/>
    <x v="63"/>
    <x v="63"/>
    <s v="Home Office"/>
    <x v="19"/>
    <s v="Rajasthan"/>
    <s v="India"/>
    <s v="West"/>
    <s v="OFF-EN-10002258"/>
    <x v="0"/>
    <s v="Envelopes"/>
    <s v="Jiffy Mailers, with clear poly window"/>
    <n v="244.26"/>
    <n v="6"/>
    <n v="95.22"/>
    <n v="10.89"/>
    <s v="Medium"/>
    <n v="786"/>
    <x v="1"/>
    <x v="7"/>
    <s v="Female"/>
    <x v="299"/>
    <d v="2024-11-04T00:00:00"/>
  </r>
  <r>
    <x v="507"/>
    <x v="352"/>
    <s v="Standard Class"/>
    <x v="292"/>
    <x v="292"/>
    <s v="Home Office"/>
    <x v="119"/>
    <s v="Karnataka"/>
    <s v="India"/>
    <s v="South"/>
    <s v="OFF-LA-10000861"/>
    <x v="0"/>
    <s v="Labels"/>
    <s v="Avery Color Coded Labels, Alphabetical"/>
    <n v="78.66"/>
    <n v="6"/>
    <n v="34.56"/>
    <n v="7.66"/>
    <s v="Medium"/>
    <n v="697"/>
    <x v="1"/>
    <x v="4"/>
    <s v="Male"/>
    <x v="19"/>
    <d v="2023-11-02T00:00:00"/>
  </r>
  <r>
    <x v="508"/>
    <x v="245"/>
    <s v="Standard Class"/>
    <x v="184"/>
    <x v="184"/>
    <s v="Home Office"/>
    <x v="107"/>
    <s v="Maharashtra"/>
    <s v="India"/>
    <s v="West"/>
    <s v="OFF-PA-10002047"/>
    <x v="0"/>
    <s v="Paper"/>
    <s v="Green Bar Cards &amp; Envelopes, 8.5 x 11"/>
    <n v="367.71"/>
    <n v="7"/>
    <n v="44.1"/>
    <n v="32.590000000000003"/>
    <s v="Medium"/>
    <n v="278"/>
    <x v="1"/>
    <x v="6"/>
    <s v="Male"/>
    <x v="32"/>
    <d v="2024-09-29T00:00:00"/>
  </r>
  <r>
    <x v="509"/>
    <x v="353"/>
    <s v="Standard Class"/>
    <x v="293"/>
    <x v="293"/>
    <s v="Corporate"/>
    <x v="18"/>
    <s v="Tamil Nadu"/>
    <s v="India"/>
    <s v="South"/>
    <s v="OFF-FA-10001057"/>
    <x v="0"/>
    <s v="Fasteners"/>
    <s v="Accos Clamps, Assorted Sizes"/>
    <n v="67.319999999999993"/>
    <n v="4"/>
    <n v="11.4"/>
    <n v="6.05"/>
    <s v="High"/>
    <n v="674"/>
    <x v="1"/>
    <x v="4"/>
    <s v="Male"/>
    <x v="316"/>
    <d v="2023-07-29T00:00:00"/>
  </r>
  <r>
    <x v="510"/>
    <x v="73"/>
    <s v="Standard Class"/>
    <x v="66"/>
    <x v="66"/>
    <s v="Corporate"/>
    <x v="47"/>
    <s v="Uttar Pradesh"/>
    <s v="India"/>
    <s v="North"/>
    <s v="OFF-ST-10000007"/>
    <x v="0"/>
    <s v="Storage"/>
    <s v="Fellowes File Cart, Single Width"/>
    <n v="274.68"/>
    <n v="2"/>
    <n v="137.34"/>
    <n v="23.21"/>
    <s v="High"/>
    <n v="676"/>
    <x v="1"/>
    <x v="4"/>
    <s v="Male"/>
    <x v="317"/>
    <d v="2021-06-26T00:00:00"/>
  </r>
  <r>
    <x v="511"/>
    <x v="76"/>
    <s v="Standard Class"/>
    <x v="69"/>
    <x v="69"/>
    <s v="Home Office"/>
    <x v="49"/>
    <s v="Maharashtra"/>
    <s v="India"/>
    <s v="West"/>
    <s v="OFF-BI-10003367"/>
    <x v="0"/>
    <s v="Binders"/>
    <s v="Wilson Jones Binder, Recycled"/>
    <n v="13.38"/>
    <n v="2"/>
    <n v="-1.62"/>
    <n v="1.68"/>
    <s v="High"/>
    <n v="516"/>
    <x v="1"/>
    <x v="5"/>
    <s v="Female"/>
    <x v="318"/>
    <d v="2023-04-26T00:00:00"/>
  </r>
  <r>
    <x v="512"/>
    <x v="76"/>
    <s v="Standard Class"/>
    <x v="69"/>
    <x v="69"/>
    <s v="Home Office"/>
    <x v="49"/>
    <s v="Maharashtra"/>
    <s v="India"/>
    <s v="West"/>
    <s v="OFF-ST-10001357"/>
    <x v="0"/>
    <s v="Storage"/>
    <s v="Eldon Lockers, Single Width"/>
    <n v="197.94"/>
    <n v="2"/>
    <n v="-126.72"/>
    <n v="21.83"/>
    <s v="High"/>
    <n v="210"/>
    <x v="1"/>
    <x v="6"/>
    <s v="Male"/>
    <x v="319"/>
    <d v="2022-10-31T00:00:00"/>
  </r>
  <r>
    <x v="513"/>
    <x v="227"/>
    <s v="Standard Class"/>
    <x v="202"/>
    <x v="202"/>
    <s v="Home Office"/>
    <x v="41"/>
    <s v="Madhya Pradesh"/>
    <s v="India"/>
    <s v="West"/>
    <s v="OFF-ST-10004060"/>
    <x v="0"/>
    <s v="Storage"/>
    <s v="Fellowes Lockers, Blue"/>
    <n v="621.99"/>
    <n v="3"/>
    <n v="267.39"/>
    <n v="45.06"/>
    <s v="High"/>
    <n v="714"/>
    <x v="1"/>
    <x v="7"/>
    <s v="Female"/>
    <x v="8"/>
    <d v="2022-01-30T00:00:00"/>
  </r>
  <r>
    <x v="514"/>
    <x v="75"/>
    <s v="Standard Class"/>
    <x v="68"/>
    <x v="68"/>
    <s v="Home Office"/>
    <x v="48"/>
    <s v="Bihar"/>
    <s v="India"/>
    <s v="East"/>
    <s v="OFF-EN-10004784"/>
    <x v="0"/>
    <s v="Envelopes"/>
    <s v="Kraft Business Envelopes, Recycled"/>
    <n v="56.52"/>
    <n v="3"/>
    <n v="5.58"/>
    <n v="8.6199999999999992"/>
    <s v="High"/>
    <n v="365"/>
    <x v="1"/>
    <x v="4"/>
    <s v="Male"/>
    <x v="6"/>
    <d v="2023-05-20T00:00:00"/>
  </r>
  <r>
    <x v="515"/>
    <x v="354"/>
    <s v="Standard Class"/>
    <x v="294"/>
    <x v="294"/>
    <s v="Home Office"/>
    <x v="30"/>
    <s v="Delhi"/>
    <s v="India"/>
    <s v="North"/>
    <s v="OFF-SU-10001848"/>
    <x v="0"/>
    <s v="Supplies"/>
    <s v="Kleencut Ruler, Easy Grip"/>
    <n v="45.54"/>
    <n v="3"/>
    <n v="10.89"/>
    <n v="5.76"/>
    <s v="High"/>
    <n v="469"/>
    <x v="1"/>
    <x v="5"/>
    <s v="Female"/>
    <x v="21"/>
    <d v="2023-06-16T00:00:00"/>
  </r>
  <r>
    <x v="516"/>
    <x v="355"/>
    <s v="Standard Class"/>
    <x v="295"/>
    <x v="295"/>
    <s v="Home Office"/>
    <x v="24"/>
    <s v="Haryana"/>
    <s v="India"/>
    <s v="North"/>
    <s v="OFF-LA-10003381"/>
    <x v="0"/>
    <s v="Labels"/>
    <s v="Novimex Removable Labels, Laser Printer Compatible"/>
    <n v="29.07"/>
    <n v="3"/>
    <n v="14.49"/>
    <n v="3.76"/>
    <s v="High"/>
    <n v="520"/>
    <x v="1"/>
    <x v="6"/>
    <s v="Female"/>
    <x v="37"/>
    <d v="2024-12-08T00:00:00"/>
  </r>
  <r>
    <x v="517"/>
    <x v="355"/>
    <s v="Standard Class"/>
    <x v="295"/>
    <x v="295"/>
    <s v="Home Office"/>
    <x v="24"/>
    <s v="Haryana"/>
    <s v="India"/>
    <s v="North"/>
    <s v="OFF-AP-10002244"/>
    <x v="0"/>
    <s v="Appliances"/>
    <s v="Breville Refrigerator, White"/>
    <n v="3622.29"/>
    <n v="7"/>
    <n v="1267.77"/>
    <n v="438.89"/>
    <s v="High"/>
    <n v="167"/>
    <x v="1"/>
    <x v="4"/>
    <s v="Male"/>
    <x v="302"/>
    <d v="2024-09-13T00:00:00"/>
  </r>
  <r>
    <x v="518"/>
    <x v="356"/>
    <s v="Standard Class"/>
    <x v="296"/>
    <x v="296"/>
    <s v="Home Office"/>
    <x v="16"/>
    <s v="Gujarat"/>
    <s v="India"/>
    <s v="West"/>
    <s v="OFF-PA-10000215"/>
    <x v="0"/>
    <s v="Paper"/>
    <s v="Eaton Parchment Paper, Premium"/>
    <n v="121.23"/>
    <n v="9"/>
    <n v="8.3699999999999992"/>
    <n v="7.64"/>
    <s v="High"/>
    <n v="315"/>
    <x v="1"/>
    <x v="6"/>
    <s v="Male"/>
    <x v="76"/>
    <d v="2024-04-22T00:00:00"/>
  </r>
  <r>
    <x v="519"/>
    <x v="240"/>
    <s v="Standard Class"/>
    <x v="213"/>
    <x v="213"/>
    <s v="Consumer"/>
    <x v="45"/>
    <s v="Maharashtra"/>
    <s v="India"/>
    <s v="West"/>
    <s v="OFF-AP-10001824"/>
    <x v="0"/>
    <s v="Appliances"/>
    <s v="Breville Stove, Silver"/>
    <n v="2249.16"/>
    <n v="4"/>
    <n v="224.88"/>
    <n v="311.14"/>
    <s v="High"/>
    <n v="679"/>
    <x v="1"/>
    <x v="5"/>
    <s v="Female"/>
    <x v="34"/>
    <d v="2021-06-25T00:00:00"/>
  </r>
  <r>
    <x v="520"/>
    <x v="357"/>
    <s v="Standard Class"/>
    <x v="0"/>
    <x v="0"/>
    <s v="Consumer"/>
    <x v="57"/>
    <s v="Rajasthan"/>
    <s v="India"/>
    <s v="West"/>
    <s v="OFF-LA-10002180"/>
    <x v="0"/>
    <s v="Labels"/>
    <s v="Hon Color Coded Labels, 5000 Label Set"/>
    <n v="39.6"/>
    <n v="3"/>
    <n v="12.6"/>
    <n v="7.14"/>
    <s v="High"/>
    <n v="562"/>
    <x v="1"/>
    <x v="6"/>
    <s v="Female"/>
    <x v="49"/>
    <d v="2024-04-01T00:00:00"/>
  </r>
  <r>
    <x v="521"/>
    <x v="85"/>
    <s v="Standard Class"/>
    <x v="78"/>
    <x v="78"/>
    <s v="Consumer"/>
    <x v="55"/>
    <s v="Andhra Pradesh"/>
    <s v="India"/>
    <s v="South"/>
    <s v="OFF-EN-10004550"/>
    <x v="0"/>
    <s v="Envelopes"/>
    <s v="GlobeWeis Interoffice Envelope, Recycled"/>
    <n v="93.24"/>
    <n v="2"/>
    <n v="29.82"/>
    <n v="11.52"/>
    <s v="High"/>
    <n v="327"/>
    <x v="1"/>
    <x v="7"/>
    <s v="Female"/>
    <x v="320"/>
    <d v="2024-12-18T00:00:00"/>
  </r>
  <r>
    <x v="522"/>
    <x v="239"/>
    <s v="Standard Class"/>
    <x v="212"/>
    <x v="212"/>
    <s v="Consumer"/>
    <x v="18"/>
    <s v="Tamil Nadu"/>
    <s v="India"/>
    <s v="South"/>
    <s v="OFF-PA-10003455"/>
    <x v="0"/>
    <s v="Paper"/>
    <s v="Green Bar Memo Slips, Recycled"/>
    <n v="33.72"/>
    <n v="2"/>
    <n v="10.74"/>
    <n v="2.87"/>
    <s v="High"/>
    <n v="571"/>
    <x v="1"/>
    <x v="4"/>
    <s v="Male"/>
    <x v="21"/>
    <d v="2023-06-16T00:00:00"/>
  </r>
  <r>
    <x v="523"/>
    <x v="358"/>
    <s v="Standard Class"/>
    <x v="297"/>
    <x v="297"/>
    <s v="Consumer"/>
    <x v="108"/>
    <s v="Maharashtra"/>
    <s v="India"/>
    <s v="West"/>
    <s v="OFF-EN-10001975"/>
    <x v="0"/>
    <s v="Envelopes"/>
    <s v="Kraft Business Envelopes, Security-Tint"/>
    <n v="32.880000000000003"/>
    <n v="2"/>
    <n v="4.26"/>
    <n v="2.34"/>
    <s v="High"/>
    <n v="31"/>
    <x v="1"/>
    <x v="5"/>
    <s v="Female"/>
    <x v="321"/>
    <d v="2023-05-16T00:00:00"/>
  </r>
  <r>
    <x v="524"/>
    <x v="359"/>
    <s v="Standard Class"/>
    <x v="298"/>
    <x v="298"/>
    <s v="Consumer"/>
    <x v="76"/>
    <s v="Jammu and Kashmir"/>
    <s v="India"/>
    <s v="North"/>
    <s v="OFF-AR-10001405"/>
    <x v="0"/>
    <s v="Art"/>
    <s v="Binney &amp; Smith Highlighters, Fluorescent"/>
    <n v="35.700000000000003"/>
    <n v="2"/>
    <n v="4.62"/>
    <n v="5.51"/>
    <s v="High"/>
    <n v="682"/>
    <x v="1"/>
    <x v="4"/>
    <s v="Male"/>
    <x v="322"/>
    <d v="2024-05-22T00:00:00"/>
  </r>
  <r>
    <x v="525"/>
    <x v="360"/>
    <s v="Standard Class"/>
    <x v="299"/>
    <x v="299"/>
    <s v="Consumer"/>
    <x v="16"/>
    <s v="Gujarat"/>
    <s v="India"/>
    <s v="West"/>
    <s v="OFF-AR-10000387"/>
    <x v="0"/>
    <s v="Art"/>
    <s v="Sanford Highlighters, Water Color"/>
    <n v="37.86"/>
    <n v="2"/>
    <n v="16.98"/>
    <n v="3.06"/>
    <s v="High"/>
    <n v="96"/>
    <x v="1"/>
    <x v="5"/>
    <s v="Male"/>
    <x v="323"/>
    <d v="2021-02-08T00:00:00"/>
  </r>
  <r>
    <x v="526"/>
    <x v="361"/>
    <s v="Standard Class"/>
    <x v="300"/>
    <x v="300"/>
    <s v="Consumer"/>
    <x v="0"/>
    <s v="Gujarat"/>
    <s v="India"/>
    <s v="West"/>
    <s v="OFF-ST-10001357"/>
    <x v="0"/>
    <s v="Storage"/>
    <s v="Eldon Lockers, Single Width"/>
    <n v="1187.6400000000001"/>
    <n v="6"/>
    <n v="213.66"/>
    <n v="127.81"/>
    <s v="High"/>
    <n v="703"/>
    <x v="1"/>
    <x v="6"/>
    <s v="Female"/>
    <x v="20"/>
    <d v="2024-01-29T00:00:00"/>
  </r>
  <r>
    <x v="527"/>
    <x v="362"/>
    <s v="Standard Class"/>
    <x v="128"/>
    <x v="128"/>
    <s v="Consumer"/>
    <x v="52"/>
    <s v="Telangana"/>
    <s v="India"/>
    <s v="South"/>
    <s v="OFF-ST-10003445"/>
    <x v="0"/>
    <s v="Storage"/>
    <s v="Rogers Folders, Industrial"/>
    <n v="93.51"/>
    <n v="3"/>
    <n v="2.79"/>
    <n v="12.43"/>
    <s v="High"/>
    <n v="571"/>
    <x v="1"/>
    <x v="7"/>
    <s v="Male"/>
    <x v="324"/>
    <d v="2024-12-08T00:00:00"/>
  </r>
  <r>
    <x v="528"/>
    <x v="363"/>
    <s v="Standard Class"/>
    <x v="301"/>
    <x v="301"/>
    <s v="Consumer"/>
    <x v="82"/>
    <s v="Gujarat"/>
    <s v="India"/>
    <s v="West"/>
    <s v="OFF-ST-10003017"/>
    <x v="0"/>
    <s v="Storage"/>
    <s v="Tenex Box, Industrial"/>
    <n v="33.96"/>
    <n v="2"/>
    <n v="5.04"/>
    <n v="4.5199999999999996"/>
    <s v="High"/>
    <n v="717"/>
    <x v="1"/>
    <x v="4"/>
    <s v="Female"/>
    <x v="36"/>
    <d v="2023-03-27T00:00:00"/>
  </r>
  <r>
    <x v="529"/>
    <x v="236"/>
    <s v="Standard Class"/>
    <x v="210"/>
    <x v="210"/>
    <s v="Consumer"/>
    <x v="25"/>
    <s v="Punjab"/>
    <s v="India"/>
    <s v="North"/>
    <s v="OFF-BI-10001744"/>
    <x v="0"/>
    <s v="Binders"/>
    <s v="Acco Binding Machine, Economy"/>
    <n v="255.45"/>
    <n v="5"/>
    <n v="28.05"/>
    <n v="16.86"/>
    <s v="High"/>
    <n v="446"/>
    <x v="1"/>
    <x v="5"/>
    <s v="Female"/>
    <x v="261"/>
    <d v="2022-09-10T00:00:00"/>
  </r>
  <r>
    <x v="530"/>
    <x v="364"/>
    <s v="Standard Class"/>
    <x v="244"/>
    <x v="244"/>
    <s v="Consumer"/>
    <x v="29"/>
    <s v="Karnataka"/>
    <s v="India"/>
    <s v="South"/>
    <s v="OFF-BI-10002684"/>
    <x v="0"/>
    <s v="Binders"/>
    <s v="Avery Hole Reinforcements, Clear"/>
    <n v="15.48"/>
    <n v="4"/>
    <n v="7.32"/>
    <n v="1.06"/>
    <s v="High"/>
    <n v="256"/>
    <x v="1"/>
    <x v="4"/>
    <s v="Male"/>
    <x v="325"/>
    <d v="2021-12-21T00:00:00"/>
  </r>
  <r>
    <x v="531"/>
    <x v="365"/>
    <s v="Standard Class"/>
    <x v="302"/>
    <x v="302"/>
    <s v="Consumer"/>
    <x v="30"/>
    <s v="Delhi"/>
    <s v="India"/>
    <s v="North"/>
    <s v="OFF-ST-10001186"/>
    <x v="0"/>
    <s v="Storage"/>
    <s v="Rogers Trays, Industrial"/>
    <n v="248.64"/>
    <n v="4"/>
    <n v="84.48"/>
    <n v="20.69"/>
    <s v="Low"/>
    <n v="91"/>
    <x v="1"/>
    <x v="5"/>
    <s v="Male"/>
    <x v="326"/>
    <d v="2023-03-22T00:00:00"/>
  </r>
  <r>
    <x v="532"/>
    <x v="225"/>
    <s v="Standard Class"/>
    <x v="18"/>
    <x v="18"/>
    <s v="Consumer"/>
    <x v="104"/>
    <s v="Odisha"/>
    <s v="India"/>
    <s v="East"/>
    <s v="OFF-LA-10002123"/>
    <x v="0"/>
    <s v="Labels"/>
    <s v="Smead Legal Exhibit Labels, Alphabetical"/>
    <n v="54.6"/>
    <n v="5"/>
    <n v="18.45"/>
    <n v="8.98"/>
    <s v="Low"/>
    <n v="719"/>
    <x v="1"/>
    <x v="6"/>
    <s v="Male"/>
    <x v="327"/>
    <d v="2021-07-09T00:00:00"/>
  </r>
  <r>
    <x v="533"/>
    <x v="224"/>
    <s v="Standard Class"/>
    <x v="200"/>
    <x v="200"/>
    <s v="Corporate"/>
    <x v="61"/>
    <s v="Uttar Pradesh"/>
    <s v="India"/>
    <s v="North"/>
    <s v="OFF-LA-10002939"/>
    <x v="0"/>
    <s v="Labels"/>
    <s v="Harbour Creations Legal Exhibit Labels, 5000 Label Set"/>
    <n v="56.7"/>
    <n v="5"/>
    <n v="12.45"/>
    <n v="6.79"/>
    <s v="Low"/>
    <n v="274"/>
    <x v="1"/>
    <x v="7"/>
    <s v="Female"/>
    <x v="194"/>
    <d v="2022-06-25T00:00:00"/>
  </r>
  <r>
    <x v="534"/>
    <x v="225"/>
    <s v="Standard Class"/>
    <x v="18"/>
    <x v="18"/>
    <s v="Consumer"/>
    <x v="104"/>
    <s v="Odisha"/>
    <s v="India"/>
    <s v="East"/>
    <s v="OFF-EN-10004784"/>
    <x v="0"/>
    <s v="Envelopes"/>
    <s v="Kraft Business Envelopes, Recycled"/>
    <n v="56.52"/>
    <n v="3"/>
    <n v="5.58"/>
    <n v="8.42"/>
    <s v="Low"/>
    <n v="603"/>
    <x v="1"/>
    <x v="7"/>
    <s v="Male"/>
    <x v="48"/>
    <d v="2023-05-09T00:00:00"/>
  </r>
  <r>
    <x v="535"/>
    <x v="366"/>
    <s v="Standard Class"/>
    <x v="139"/>
    <x v="139"/>
    <s v="Consumer"/>
    <x v="46"/>
    <s v="Punjab"/>
    <s v="India"/>
    <s v="North"/>
    <s v="OFF-FA-10004698"/>
    <x v="0"/>
    <s v="Fasteners"/>
    <s v="Stockwell Staples, Metal"/>
    <n v="31.59"/>
    <n v="3"/>
    <n v="0.9"/>
    <n v="2.46"/>
    <s v="Low"/>
    <n v="798"/>
    <x v="1"/>
    <x v="5"/>
    <s v="Male"/>
    <x v="29"/>
    <d v="2024-01-26T00:00:00"/>
  </r>
  <r>
    <x v="536"/>
    <x v="367"/>
    <s v="Standard Class"/>
    <x v="303"/>
    <x v="303"/>
    <s v="Consumer"/>
    <x v="124"/>
    <s v="Maharashtra"/>
    <s v="India"/>
    <s v="West"/>
    <s v="OFF-EN-10004424"/>
    <x v="0"/>
    <s v="Envelopes"/>
    <s v="GlobeWeis Interoffice Envelope, Set of 50"/>
    <n v="95.64"/>
    <n v="2"/>
    <n v="14.34"/>
    <n v="12.85"/>
    <s v="Low"/>
    <n v="127"/>
    <x v="1"/>
    <x v="7"/>
    <s v="Female"/>
    <x v="12"/>
    <d v="2021-09-20T00:00:00"/>
  </r>
  <r>
    <x v="537"/>
    <x v="106"/>
    <s v="Second Class"/>
    <x v="95"/>
    <x v="95"/>
    <s v="Home Office"/>
    <x v="64"/>
    <s v="Maharashtra"/>
    <s v="India"/>
    <s v="West"/>
    <s v="OFF-AR-10004218"/>
    <x v="0"/>
    <s v="Art"/>
    <s v="Sanford Pencil Sharpener, Water Color"/>
    <n v="232.08"/>
    <n v="8"/>
    <n v="48.72"/>
    <n v="25.86"/>
    <s v="Medium"/>
    <n v="73"/>
    <x v="1"/>
    <x v="6"/>
    <s v="Male"/>
    <x v="328"/>
    <d v="2022-12-18T00:00:00"/>
  </r>
  <r>
    <x v="538"/>
    <x v="368"/>
    <s v="Second Class"/>
    <x v="304"/>
    <x v="304"/>
    <s v="Home Office"/>
    <x v="125"/>
    <s v="Maharashtra"/>
    <s v="India"/>
    <s v="West"/>
    <s v="OFF-ST-10001824"/>
    <x v="0"/>
    <s v="Storage"/>
    <s v="Rogers Box, Single Width"/>
    <n v="120"/>
    <n v="5"/>
    <n v="7.2"/>
    <n v="28.18"/>
    <s v="High"/>
    <n v="281"/>
    <x v="1"/>
    <x v="7"/>
    <s v="Female"/>
    <x v="39"/>
    <d v="2024-08-19T00:00:00"/>
  </r>
  <r>
    <x v="539"/>
    <x v="369"/>
    <s v="Second Class"/>
    <x v="305"/>
    <x v="305"/>
    <s v="Home Office"/>
    <x v="104"/>
    <s v="Odisha"/>
    <s v="India"/>
    <s v="East"/>
    <s v="OFF-SU-10001618"/>
    <x v="0"/>
    <s v="Supplies"/>
    <s v="Kleencut Letter Opener, Easy Grip"/>
    <n v="143.4"/>
    <n v="5"/>
    <n v="51.6"/>
    <n v="25.34"/>
    <s v="Critical"/>
    <n v="540"/>
    <x v="1"/>
    <x v="4"/>
    <s v="Male"/>
    <x v="327"/>
    <d v="2021-07-09T00:00:00"/>
  </r>
  <r>
    <x v="540"/>
    <x v="104"/>
    <s v="First Class"/>
    <x v="93"/>
    <x v="93"/>
    <s v="Home Office"/>
    <x v="15"/>
    <s v="Karnataka"/>
    <s v="India"/>
    <s v="South"/>
    <s v="OFF-FA-10002459"/>
    <x v="0"/>
    <s v="Fasteners"/>
    <s v="Advantus Clamps, Bulk Pack"/>
    <n v="96.45"/>
    <n v="5"/>
    <n v="38.549999999999997"/>
    <n v="5.19"/>
    <s v="High"/>
    <n v="207"/>
    <x v="1"/>
    <x v="5"/>
    <s v="Male"/>
    <x v="299"/>
    <d v="2024-11-04T00:00:00"/>
  </r>
  <r>
    <x v="541"/>
    <x v="99"/>
    <s v="Second Class"/>
    <x v="89"/>
    <x v="89"/>
    <s v="Home Office"/>
    <x v="27"/>
    <s v="Assam"/>
    <s v="India"/>
    <s v="East"/>
    <s v="OFF-EN-10004473"/>
    <x v="0"/>
    <s v="Envelopes"/>
    <s v="Ames Interoffice Envelope, with clear poly window"/>
    <n v="194.64"/>
    <n v="4"/>
    <n v="9.7200000000000006"/>
    <n v="12.73"/>
    <s v="Medium"/>
    <n v="677"/>
    <x v="1"/>
    <x v="6"/>
    <s v="Male"/>
    <x v="329"/>
    <d v="2021-02-10T00:00:00"/>
  </r>
  <r>
    <x v="542"/>
    <x v="103"/>
    <s v="Second Class"/>
    <x v="92"/>
    <x v="92"/>
    <s v="Home Office"/>
    <x v="63"/>
    <s v="Andhra Pradesh"/>
    <s v="India"/>
    <s v="South"/>
    <s v="OFF-ST-10000103"/>
    <x v="0"/>
    <s v="Storage"/>
    <s v="Smead Lockers, Industrial"/>
    <n v="596.70000000000005"/>
    <n v="3"/>
    <n v="83.52"/>
    <n v="136.27000000000001"/>
    <s v="Critical"/>
    <n v="560"/>
    <x v="1"/>
    <x v="7"/>
    <s v="Male"/>
    <x v="12"/>
    <d v="2021-09-20T00:00:00"/>
  </r>
  <r>
    <x v="543"/>
    <x v="99"/>
    <s v="Second Class"/>
    <x v="89"/>
    <x v="89"/>
    <s v="Home Office"/>
    <x v="27"/>
    <s v="Assam"/>
    <s v="India"/>
    <s v="East"/>
    <s v="OFF-ST-10004365"/>
    <x v="0"/>
    <s v="Storage"/>
    <s v="Fellowes Shelving, Wire Frame"/>
    <n v="170.73"/>
    <n v="3"/>
    <n v="80.19"/>
    <n v="16.75"/>
    <s v="Medium"/>
    <n v="485"/>
    <x v="1"/>
    <x v="4"/>
    <s v="Male"/>
    <x v="314"/>
    <d v="2023-07-26T00:00:00"/>
  </r>
  <r>
    <x v="544"/>
    <x v="104"/>
    <s v="First Class"/>
    <x v="93"/>
    <x v="93"/>
    <s v="Home Office"/>
    <x v="15"/>
    <s v="Karnataka"/>
    <s v="India"/>
    <s v="South"/>
    <s v="OFF-PA-10003407"/>
    <x v="0"/>
    <s v="Paper"/>
    <s v="Enermax Memo Slips, Recycled"/>
    <n v="46.71"/>
    <n v="3"/>
    <n v="19.53"/>
    <n v="5.24"/>
    <s v="High"/>
    <n v="191"/>
    <x v="1"/>
    <x v="6"/>
    <s v="Female"/>
    <x v="32"/>
    <d v="2024-09-29T00:00:00"/>
  </r>
  <r>
    <x v="545"/>
    <x v="370"/>
    <s v="Same Day"/>
    <x v="295"/>
    <x v="295"/>
    <s v="Home Office"/>
    <x v="122"/>
    <s v="Chandigarh"/>
    <s v="India"/>
    <s v="North"/>
    <s v="OFF-LA-10002596"/>
    <x v="0"/>
    <s v="Labels"/>
    <s v="Harbour Creations Round Labels, Laser Printer Compatible"/>
    <n v="20.25"/>
    <n v="3"/>
    <n v="5.67"/>
    <n v="2.66"/>
    <s v="High"/>
    <n v="749"/>
    <x v="1"/>
    <x v="7"/>
    <s v="Male"/>
    <x v="209"/>
    <d v="2024-02-04T00:00:00"/>
  </r>
  <r>
    <x v="546"/>
    <x v="216"/>
    <s v="Same Day"/>
    <x v="194"/>
    <x v="194"/>
    <s v="Home Office"/>
    <x v="45"/>
    <s v="Maharashtra"/>
    <s v="India"/>
    <s v="West"/>
    <s v="OFF-PA-10001006"/>
    <x v="0"/>
    <s v="Paper"/>
    <s v="Eaton Message Books, Recycled"/>
    <n v="40.98"/>
    <n v="2"/>
    <n v="17.16"/>
    <n v="6.3"/>
    <s v="Medium"/>
    <n v="373"/>
    <x v="1"/>
    <x v="4"/>
    <s v="Male"/>
    <x v="42"/>
    <d v="2024-11-22T00:00:00"/>
  </r>
  <r>
    <x v="547"/>
    <x v="371"/>
    <s v="Same Day"/>
    <x v="306"/>
    <x v="306"/>
    <s v="Home Office"/>
    <x v="41"/>
    <s v="Madhya Pradesh"/>
    <s v="India"/>
    <s v="West"/>
    <s v="OFF-LA-10000668"/>
    <x v="0"/>
    <s v="Labels"/>
    <s v="Smead Removable Labels, Adjustable"/>
    <n v="21.78"/>
    <n v="2"/>
    <n v="10.86"/>
    <n v="2.4300000000000002"/>
    <s v="Critical"/>
    <n v="225"/>
    <x v="1"/>
    <x v="5"/>
    <s v="Female"/>
    <x v="48"/>
    <d v="2023-05-09T00:00:00"/>
  </r>
  <r>
    <x v="548"/>
    <x v="372"/>
    <s v="Second Class"/>
    <x v="307"/>
    <x v="307"/>
    <s v="Home Office"/>
    <x v="11"/>
    <s v="Madhya Pradesh"/>
    <s v="India"/>
    <s v="West"/>
    <s v="OFF-ST-10004703"/>
    <x v="0"/>
    <s v="Storage"/>
    <s v="Tenex Folders, Single Width"/>
    <n v="46.5"/>
    <n v="2"/>
    <n v="9.3000000000000007"/>
    <n v="5.34"/>
    <s v="Medium"/>
    <n v="370"/>
    <x v="1"/>
    <x v="6"/>
    <s v="Female"/>
    <x v="330"/>
    <d v="2023-05-20T00:00:00"/>
  </r>
  <r>
    <x v="549"/>
    <x v="373"/>
    <s v="Same Day"/>
    <x v="308"/>
    <x v="308"/>
    <s v="Corporate"/>
    <x v="30"/>
    <s v="Delhi"/>
    <s v="India"/>
    <s v="North"/>
    <s v="OFF-AR-10001208"/>
    <x v="0"/>
    <s v="Art"/>
    <s v="Binney &amp; Smith Canvas, Water Color"/>
    <n v="163.62"/>
    <n v="3"/>
    <n v="78.48"/>
    <n v="8.1300000000000008"/>
    <s v="High"/>
    <n v="510"/>
    <x v="1"/>
    <x v="7"/>
    <s v="Male"/>
    <x v="331"/>
    <d v="2022-10-24T00:00:00"/>
  </r>
  <r>
    <x v="550"/>
    <x v="374"/>
    <s v="Same Day"/>
    <x v="309"/>
    <x v="309"/>
    <s v="Corporate"/>
    <x v="74"/>
    <s v="Odisha"/>
    <s v="India"/>
    <s v="East"/>
    <s v="OFF-BI-10001645"/>
    <x v="0"/>
    <s v="Binders"/>
    <s v="Ibico Binding Machine, Recycled"/>
    <n v="362.46"/>
    <n v="7"/>
    <n v="36.119999999999997"/>
    <n v="50.46"/>
    <s v="Medium"/>
    <n v="184"/>
    <x v="1"/>
    <x v="4"/>
    <s v="Male"/>
    <x v="43"/>
    <d v="2022-07-10T00:00:00"/>
  </r>
  <r>
    <x v="551"/>
    <x v="195"/>
    <s v="First Class"/>
    <x v="107"/>
    <x v="107"/>
    <s v="Corporate"/>
    <x v="8"/>
    <s v="Uttar Pradesh"/>
    <s v="India"/>
    <s v="North"/>
    <s v="OFF-PA-10000579"/>
    <x v="0"/>
    <s v="Paper"/>
    <s v="Xerox Computer Printout Paper, Recycled"/>
    <n v="183.75"/>
    <n v="7"/>
    <n v="64.260000000000005"/>
    <n v="34.119999999999997"/>
    <s v="Critical"/>
    <n v="212"/>
    <x v="1"/>
    <x v="5"/>
    <s v="Female"/>
    <x v="332"/>
    <d v="2023-12-26T00:00:00"/>
  </r>
  <r>
    <x v="552"/>
    <x v="113"/>
    <s v="First Class"/>
    <x v="102"/>
    <x v="102"/>
    <s v="Corporate"/>
    <x v="66"/>
    <s v="Maharashtra"/>
    <s v="India"/>
    <s v="West"/>
    <s v="OFF-LA-10002765"/>
    <x v="0"/>
    <s v="Labels"/>
    <s v="Harbour Creations Legal Exhibit Labels, Adjustable"/>
    <n v="61.95"/>
    <n v="7"/>
    <n v="7.35"/>
    <n v="12.7"/>
    <s v="Medium"/>
    <n v="484"/>
    <x v="1"/>
    <x v="6"/>
    <s v="Female"/>
    <x v="202"/>
    <d v="2022-12-19T00:00:00"/>
  </r>
  <r>
    <x v="553"/>
    <x v="115"/>
    <s v="First Class"/>
    <x v="104"/>
    <x v="104"/>
    <s v="Corporate"/>
    <x v="60"/>
    <s v="Bihar"/>
    <s v="India"/>
    <s v="East"/>
    <s v="OFF-AP-10002090"/>
    <x v="0"/>
    <s v="Appliances"/>
    <s v="Hamilton Beach Refrigerator, Red"/>
    <n v="4001.04"/>
    <n v="8"/>
    <n v="1440.24"/>
    <n v="439.65"/>
    <s v="Medium"/>
    <n v="725"/>
    <x v="1"/>
    <x v="7"/>
    <s v="Male"/>
    <x v="333"/>
    <d v="2025-02-01T00:00:00"/>
  </r>
  <r>
    <x v="554"/>
    <x v="375"/>
    <s v="First Class"/>
    <x v="310"/>
    <x v="310"/>
    <s v="Corporate"/>
    <x v="70"/>
    <s v="Uttar Pradesh"/>
    <s v="India"/>
    <s v="North"/>
    <s v="OFF-PA-10003654"/>
    <x v="0"/>
    <s v="Paper"/>
    <s v="SanDisk Memo Slips, Recycled"/>
    <n v="84.45"/>
    <n v="5"/>
    <n v="17.7"/>
    <n v="14.45"/>
    <s v="High"/>
    <n v="200"/>
    <x v="1"/>
    <x v="5"/>
    <s v="Female"/>
    <x v="334"/>
    <d v="2023-09-08T00:00:00"/>
  </r>
  <r>
    <x v="555"/>
    <x v="376"/>
    <s v="First Class"/>
    <x v="293"/>
    <x v="293"/>
    <s v="Corporate"/>
    <x v="25"/>
    <s v="Punjab"/>
    <s v="India"/>
    <s v="North"/>
    <s v="OFF-PA-10001968"/>
    <x v="0"/>
    <s v="Paper"/>
    <s v="Eaton Computer Printout Paper, 8.5 x 11"/>
    <n v="122.76"/>
    <n v="4"/>
    <n v="42.96"/>
    <n v="46.65"/>
    <s v="Critical"/>
    <n v="300"/>
    <x v="1"/>
    <x v="6"/>
    <s v="Male"/>
    <x v="42"/>
    <d v="2024-11-22T00:00:00"/>
  </r>
  <r>
    <x v="556"/>
    <x v="210"/>
    <s v="First Class"/>
    <x v="189"/>
    <x v="189"/>
    <s v="Corporate"/>
    <x v="66"/>
    <s v="Maharashtra"/>
    <s v="India"/>
    <s v="West"/>
    <s v="OFF-SU-10002566"/>
    <x v="0"/>
    <s v="Supplies"/>
    <s v="Stiletto Trimmer, Steel"/>
    <n v="168.6"/>
    <n v="4"/>
    <n v="70.8"/>
    <n v="8.4"/>
    <s v="High"/>
    <n v="198"/>
    <x v="1"/>
    <x v="7"/>
    <s v="Male"/>
    <x v="35"/>
    <d v="2023-11-02T00:00:00"/>
  </r>
  <r>
    <x v="557"/>
    <x v="197"/>
    <s v="First Class"/>
    <x v="176"/>
    <x v="176"/>
    <s v="Corporate"/>
    <x v="45"/>
    <s v="Maharashtra"/>
    <s v="India"/>
    <s v="West"/>
    <s v="OFF-BI-10000389"/>
    <x v="0"/>
    <s v="Binders"/>
    <s v="Ibico Binding Machine, Clear"/>
    <n v="152.63999999999999"/>
    <n v="3"/>
    <n v="0"/>
    <n v="31.14"/>
    <s v="Medium"/>
    <n v="443"/>
    <x v="1"/>
    <x v="4"/>
    <s v="Male"/>
    <x v="254"/>
    <d v="2024-08-16T00:00:00"/>
  </r>
  <r>
    <x v="558"/>
    <x v="118"/>
    <s v="First Class"/>
    <x v="107"/>
    <x v="107"/>
    <s v="Corporate"/>
    <x v="68"/>
    <s v="Jammu and Kashmir"/>
    <s v="India"/>
    <s v="North"/>
    <s v="OFF-LA-10003273"/>
    <x v="0"/>
    <s v="Labels"/>
    <s v="Harbour Creations Color Coded Labels, Adjustable"/>
    <n v="10.8"/>
    <n v="1"/>
    <n v="0.63"/>
    <n v="1.42"/>
    <s v="Medium"/>
    <n v="163"/>
    <x v="1"/>
    <x v="5"/>
    <s v="Male"/>
    <x v="55"/>
    <d v="2023-05-13T00:00:00"/>
  </r>
  <r>
    <x v="559"/>
    <x v="376"/>
    <s v="First Class"/>
    <x v="293"/>
    <x v="293"/>
    <s v="Corporate"/>
    <x v="25"/>
    <s v="Punjab"/>
    <s v="India"/>
    <s v="North"/>
    <s v="OFF-EN-10000383"/>
    <x v="0"/>
    <s v="Envelopes"/>
    <s v="Ames Clasp Envelope, Recycled"/>
    <n v="6"/>
    <n v="1"/>
    <n v="1.26"/>
    <n v="1.17"/>
    <s v="Critical"/>
    <n v="407"/>
    <x v="1"/>
    <x v="6"/>
    <s v="Female"/>
    <x v="299"/>
    <d v="2024-11-04T00:00:00"/>
  </r>
  <r>
    <x v="560"/>
    <x v="176"/>
    <s v="First Class"/>
    <x v="157"/>
    <x v="157"/>
    <s v="Corporate"/>
    <x v="30"/>
    <s v="Delhi"/>
    <s v="India"/>
    <s v="North"/>
    <s v="OFF-AR-10004656"/>
    <x v="0"/>
    <s v="Art"/>
    <s v="Boston Sketch Pad, Easy-Erase"/>
    <n v="97.74"/>
    <n v="2"/>
    <n v="21.48"/>
    <n v="28.31"/>
    <s v="Critical"/>
    <n v="627"/>
    <x v="1"/>
    <x v="7"/>
    <s v="Female"/>
    <x v="331"/>
    <d v="2022-10-24T00:00:00"/>
  </r>
  <r>
    <x v="561"/>
    <x v="115"/>
    <s v="First Class"/>
    <x v="104"/>
    <x v="104"/>
    <s v="Corporate"/>
    <x v="60"/>
    <s v="Bihar"/>
    <s v="India"/>
    <s v="East"/>
    <s v="OFF-BI-10002335"/>
    <x v="0"/>
    <s v="Binders"/>
    <s v="Avery Binder Covers, Durable"/>
    <n v="25.14"/>
    <n v="2"/>
    <n v="0.48"/>
    <n v="2.31"/>
    <s v="Medium"/>
    <n v="441"/>
    <x v="1"/>
    <x v="5"/>
    <s v="Female"/>
    <x v="335"/>
    <d v="2022-09-05T00:00:00"/>
  </r>
  <r>
    <x v="562"/>
    <x v="377"/>
    <s v="First Class"/>
    <x v="225"/>
    <x v="225"/>
    <s v="Corporate"/>
    <x v="50"/>
    <s v="Gujarat"/>
    <s v="India"/>
    <s v="West"/>
    <s v="OFF-SU-10000970"/>
    <x v="0"/>
    <s v="Supplies"/>
    <s v="Elite Box Cutter, Easy Grip"/>
    <n v="73.02"/>
    <n v="2"/>
    <n v="9.48"/>
    <n v="0.95"/>
    <s v="High"/>
    <n v="7"/>
    <x v="1"/>
    <x v="6"/>
    <s v="Male"/>
    <x v="298"/>
    <d v="2024-06-23T00:00:00"/>
  </r>
  <r>
    <x v="563"/>
    <x v="378"/>
    <s v="Second Class"/>
    <x v="311"/>
    <x v="311"/>
    <s v="Corporate"/>
    <x v="45"/>
    <s v="Maharashtra"/>
    <s v="India"/>
    <s v="West"/>
    <s v="OFF-LA-10002575"/>
    <x v="0"/>
    <s v="Labels"/>
    <s v="Smead Legal Exhibit Labels, 5000 Label Set"/>
    <n v="34.47"/>
    <n v="3"/>
    <n v="1.35"/>
    <n v="9.23"/>
    <s v="Critical"/>
    <n v="254"/>
    <x v="1"/>
    <x v="4"/>
    <s v="Male"/>
    <x v="336"/>
    <d v="2022-08-19T00:00:00"/>
  </r>
  <r>
    <x v="564"/>
    <x v="379"/>
    <s v="Second Class"/>
    <x v="312"/>
    <x v="312"/>
    <s v="Corporate"/>
    <x v="71"/>
    <s v="Kerala"/>
    <s v="India"/>
    <s v="South"/>
    <s v="OFF-LA-10004114"/>
    <x v="0"/>
    <s v="Labels"/>
    <s v="Avery File Folder Labels, Alphabetical"/>
    <n v="26.82"/>
    <n v="3"/>
    <n v="7.74"/>
    <n v="3.62"/>
    <s v="High"/>
    <n v="555"/>
    <x v="1"/>
    <x v="5"/>
    <s v="Male"/>
    <x v="337"/>
    <d v="2024-11-03T00:00:00"/>
  </r>
  <r>
    <x v="565"/>
    <x v="380"/>
    <s v="Second Class"/>
    <x v="309"/>
    <x v="309"/>
    <s v="Corporate"/>
    <x v="29"/>
    <s v="Karnataka"/>
    <s v="India"/>
    <s v="South"/>
    <s v="OFF-AR-10003446"/>
    <x v="0"/>
    <s v="Art"/>
    <s v="BIC Highlighters, Water Color"/>
    <n v="66.33"/>
    <n v="3"/>
    <n v="0"/>
    <n v="2.65"/>
    <s v="Medium"/>
    <n v="698"/>
    <x v="1"/>
    <x v="6"/>
    <s v="Male"/>
    <x v="327"/>
    <d v="2021-07-09T00:00:00"/>
  </r>
  <r>
    <x v="566"/>
    <x v="381"/>
    <s v="Second Class"/>
    <x v="313"/>
    <x v="313"/>
    <s v="Corporate"/>
    <x v="110"/>
    <s v="Bihar"/>
    <s v="India"/>
    <s v="East"/>
    <s v="OFF-SU-10004705"/>
    <x v="0"/>
    <s v="Supplies"/>
    <s v="Fiskars Ruler, Serrated"/>
    <n v="33.39"/>
    <n v="3"/>
    <n v="4.32"/>
    <n v="1.5"/>
    <s v="Medium"/>
    <n v="166"/>
    <x v="1"/>
    <x v="7"/>
    <s v="Male"/>
    <x v="35"/>
    <d v="2023-11-02T00:00:00"/>
  </r>
  <r>
    <x v="567"/>
    <x v="382"/>
    <s v="Second Class"/>
    <x v="172"/>
    <x v="172"/>
    <s v="Corporate"/>
    <x v="123"/>
    <s v="Uttar Pradesh"/>
    <s v="India"/>
    <s v="North"/>
    <s v="OFF-SU-10001762"/>
    <x v="0"/>
    <s v="Supplies"/>
    <s v="Stiletto Shears, Easy Grip"/>
    <n v="198.84"/>
    <n v="4"/>
    <n v="63.6"/>
    <n v="19.16"/>
    <s v="Medium"/>
    <n v="330"/>
    <x v="1"/>
    <x v="5"/>
    <s v="Female"/>
    <x v="32"/>
    <d v="2024-09-29T00:00:00"/>
  </r>
  <r>
    <x v="568"/>
    <x v="126"/>
    <s v="Second Class"/>
    <x v="114"/>
    <x v="114"/>
    <s v="Corporate"/>
    <x v="16"/>
    <s v="Gujarat"/>
    <s v="India"/>
    <s v="West"/>
    <s v="OFF-SU-10000970"/>
    <x v="0"/>
    <s v="Supplies"/>
    <s v="Elite Box Cutter, Easy Grip"/>
    <n v="146.04"/>
    <n v="4"/>
    <n v="18.96"/>
    <n v="15.55"/>
    <s v="Medium"/>
    <n v="323"/>
    <x v="1"/>
    <x v="6"/>
    <s v="Female"/>
    <x v="338"/>
    <d v="2024-10-06T00:00:00"/>
  </r>
  <r>
    <x v="569"/>
    <x v="126"/>
    <s v="Second Class"/>
    <x v="114"/>
    <x v="114"/>
    <s v="Corporate"/>
    <x v="16"/>
    <s v="Gujarat"/>
    <s v="India"/>
    <s v="West"/>
    <s v="OFF-LA-10000271"/>
    <x v="0"/>
    <s v="Labels"/>
    <s v="Harbour Creations Shipping Labels, Alphabetical"/>
    <n v="45.12"/>
    <n v="4"/>
    <n v="21.12"/>
    <n v="3.86"/>
    <s v="Medium"/>
    <n v="495"/>
    <x v="1"/>
    <x v="7"/>
    <s v="Female"/>
    <x v="36"/>
    <d v="2023-03-27T00:00:00"/>
  </r>
  <r>
    <x v="570"/>
    <x v="193"/>
    <s v="Second Class"/>
    <x v="173"/>
    <x v="173"/>
    <s v="Corporate"/>
    <x v="21"/>
    <s v="Maharashtra"/>
    <s v="India"/>
    <s v="West"/>
    <s v="OFF-ST-10003203"/>
    <x v="0"/>
    <s v="Storage"/>
    <s v="Eldon Lockers, Wire Frame"/>
    <n v="984.9"/>
    <n v="5"/>
    <n v="423.45"/>
    <n v="98.02"/>
    <s v="Medium"/>
    <n v="566"/>
    <x v="1"/>
    <x v="4"/>
    <s v="Female"/>
    <x v="308"/>
    <d v="2022-07-12T00:00:00"/>
  </r>
  <r>
    <x v="571"/>
    <x v="192"/>
    <s v="Second Class"/>
    <x v="172"/>
    <x v="172"/>
    <s v="Corporate"/>
    <x v="30"/>
    <s v="Delhi"/>
    <s v="India"/>
    <s v="North"/>
    <s v="OFF-LA-10002992"/>
    <x v="0"/>
    <s v="Labels"/>
    <s v="Novimex Removable Labels, 5000 Label Set"/>
    <n v="49.35"/>
    <n v="5"/>
    <n v="0.45"/>
    <n v="12.23"/>
    <s v="Critical"/>
    <n v="609"/>
    <x v="1"/>
    <x v="5"/>
    <s v="Male"/>
    <x v="0"/>
    <d v="2024-05-12T00:00:00"/>
  </r>
  <r>
    <x v="572"/>
    <x v="383"/>
    <s v="Second Class"/>
    <x v="53"/>
    <x v="53"/>
    <s v="Corporate"/>
    <x v="13"/>
    <s v="Chhattisgarh"/>
    <s v="India"/>
    <s v="East"/>
    <s v="OFF-EN-10000383"/>
    <x v="0"/>
    <s v="Envelopes"/>
    <s v="Ames Clasp Envelope, Recycled"/>
    <n v="30"/>
    <n v="5"/>
    <n v="6.3"/>
    <n v="3.46"/>
    <s v="High"/>
    <n v="304"/>
    <x v="1"/>
    <x v="6"/>
    <s v="Female"/>
    <x v="336"/>
    <d v="2022-08-19T00:00:00"/>
  </r>
  <r>
    <x v="573"/>
    <x v="384"/>
    <s v="Second Class"/>
    <x v="314"/>
    <x v="314"/>
    <s v="Corporate"/>
    <x v="126"/>
    <s v="Jharkhand"/>
    <s v="India"/>
    <s v="East"/>
    <s v="OFF-ST-10004060"/>
    <x v="0"/>
    <s v="Storage"/>
    <s v="Fellowes Lockers, Blue"/>
    <n v="1865.97"/>
    <n v="9"/>
    <n v="802.17"/>
    <n v="413.95"/>
    <s v="Critical"/>
    <n v="516"/>
    <x v="1"/>
    <x v="7"/>
    <s v="Female"/>
    <x v="240"/>
    <d v="2024-04-25T00:00:00"/>
  </r>
  <r>
    <x v="574"/>
    <x v="385"/>
    <s v="Second Class"/>
    <x v="177"/>
    <x v="177"/>
    <s v="Corporate"/>
    <x v="50"/>
    <s v="Gujarat"/>
    <s v="India"/>
    <s v="West"/>
    <s v="OFF-AP-10002938"/>
    <x v="0"/>
    <s v="Appliances"/>
    <s v="KitchenAid Toaster, Black"/>
    <n v="169.5"/>
    <n v="2"/>
    <n v="15.24"/>
    <n v="35.840000000000003"/>
    <s v="Critical"/>
    <n v="730"/>
    <x v="1"/>
    <x v="5"/>
    <s v="Female"/>
    <x v="328"/>
    <d v="2022-12-18T00:00:00"/>
  </r>
  <r>
    <x v="575"/>
    <x v="192"/>
    <s v="Second Class"/>
    <x v="172"/>
    <x v="172"/>
    <s v="Corporate"/>
    <x v="30"/>
    <s v="Delhi"/>
    <s v="India"/>
    <s v="North"/>
    <s v="OFF-BI-10004589"/>
    <x v="0"/>
    <s v="Binders"/>
    <s v="Avery Binding Machine, Economy"/>
    <n v="97.68"/>
    <n v="2"/>
    <n v="13.62"/>
    <n v="20.100000000000001"/>
    <s v="Critical"/>
    <n v="42"/>
    <x v="1"/>
    <x v="6"/>
    <s v="Female"/>
    <x v="339"/>
    <d v="2024-08-23T00:00:00"/>
  </r>
  <r>
    <x v="576"/>
    <x v="386"/>
    <s v="Second Class"/>
    <x v="315"/>
    <x v="315"/>
    <s v="Corporate"/>
    <x v="127"/>
    <s v="Madhya Pradesh"/>
    <s v="India"/>
    <s v="West"/>
    <s v="OFF-PA-10003784"/>
    <x v="0"/>
    <s v="Paper"/>
    <s v="Eaton Note Cards, Premium"/>
    <n v="55.98"/>
    <n v="2"/>
    <n v="27.96"/>
    <n v="8.5299999999999994"/>
    <s v="Critical"/>
    <n v="712"/>
    <x v="1"/>
    <x v="7"/>
    <s v="Male"/>
    <x v="340"/>
    <d v="2023-05-13T00:00:00"/>
  </r>
  <r>
    <x v="577"/>
    <x v="379"/>
    <s v="Second Class"/>
    <x v="312"/>
    <x v="312"/>
    <s v="Corporate"/>
    <x v="71"/>
    <s v="Kerala"/>
    <s v="India"/>
    <s v="South"/>
    <s v="OFF-BI-10004666"/>
    <x v="0"/>
    <s v="Binders"/>
    <s v="Wilson Jones Binding Machine, Durable"/>
    <n v="100.92"/>
    <n v="2"/>
    <n v="45.36"/>
    <n v="13.54"/>
    <s v="High"/>
    <n v="283"/>
    <x v="1"/>
    <x v="4"/>
    <s v="Female"/>
    <x v="72"/>
    <d v="2024-09-16T00:00:00"/>
  </r>
  <r>
    <x v="578"/>
    <x v="387"/>
    <s v="Second Class"/>
    <x v="38"/>
    <x v="38"/>
    <s v="Corporate"/>
    <x v="29"/>
    <s v="Karnataka"/>
    <s v="India"/>
    <s v="South"/>
    <s v="OFF-AR-10002747"/>
    <x v="0"/>
    <s v="Art"/>
    <s v="Boston Canvas, Fluorescent"/>
    <n v="109.8"/>
    <n v="2"/>
    <n v="43.92"/>
    <n v="9.49"/>
    <s v="Medium"/>
    <n v="139"/>
    <x v="1"/>
    <x v="5"/>
    <s v="Male"/>
    <x v="88"/>
    <d v="2024-04-11T00:00:00"/>
  </r>
  <r>
    <x v="579"/>
    <x v="152"/>
    <s v="Same Day"/>
    <x v="136"/>
    <x v="136"/>
    <s v="Consumer"/>
    <x v="76"/>
    <s v="Uttarakhand"/>
    <s v="India"/>
    <s v="North"/>
    <s v="OFF-EN-10001528"/>
    <x v="0"/>
    <s v="Envelopes"/>
    <s v="Kraft Business Envelopes, Recycled"/>
    <n v="76.2"/>
    <n v="5"/>
    <n v="10.65"/>
    <n v="5.29"/>
    <s v="High"/>
    <n v="66"/>
    <x v="1"/>
    <x v="7"/>
    <s v="Male"/>
    <x v="341"/>
    <d v="2021-09-30T00:00:00"/>
  </r>
  <r>
    <x v="580"/>
    <x v="388"/>
    <s v="First Class"/>
    <x v="316"/>
    <x v="316"/>
    <s v="Consumer"/>
    <x v="58"/>
    <s v="Tamil Nadu"/>
    <s v="India"/>
    <s v="South"/>
    <s v="OFF-SU-10001731"/>
    <x v="0"/>
    <s v="Supplies"/>
    <s v="Elite Letter Opener, High Speed"/>
    <n v="133.5"/>
    <n v="5"/>
    <n v="65.400000000000006"/>
    <n v="17.12"/>
    <s v="Medium"/>
    <n v="756"/>
    <x v="1"/>
    <x v="5"/>
    <s v="Female"/>
    <x v="279"/>
    <d v="2023-08-25T00:00:00"/>
  </r>
  <r>
    <x v="581"/>
    <x v="156"/>
    <s v="First Class"/>
    <x v="140"/>
    <x v="140"/>
    <s v="Consumer"/>
    <x v="38"/>
    <s v="Haryana"/>
    <s v="India"/>
    <s v="North"/>
    <s v="OFF-LA-10000540"/>
    <x v="0"/>
    <s v="Labels"/>
    <s v="Harbour Creations Round Labels, Adjustable"/>
    <n v="23.25"/>
    <n v="5"/>
    <n v="6.15"/>
    <n v="5.49"/>
    <s v="High"/>
    <n v="53"/>
    <x v="1"/>
    <x v="6"/>
    <s v="Male"/>
    <x v="55"/>
    <d v="2023-12-05T00:00:00"/>
  </r>
  <r>
    <x v="582"/>
    <x v="389"/>
    <s v="Second Class"/>
    <x v="317"/>
    <x v="317"/>
    <s v="Consumer"/>
    <x v="4"/>
    <s v="Kerala"/>
    <s v="India"/>
    <s v="South"/>
    <s v="OFF-EN-10000296"/>
    <x v="0"/>
    <s v="Envelopes"/>
    <s v="Cameo Business Envelopes, Security-Tint"/>
    <n v="84.75"/>
    <n v="5"/>
    <n v="6.75"/>
    <n v="11.32"/>
    <s v="Critical"/>
    <n v="85"/>
    <x v="1"/>
    <x v="7"/>
    <s v="Male"/>
    <x v="158"/>
    <d v="2022-05-15T00:00:00"/>
  </r>
  <r>
    <x v="583"/>
    <x v="390"/>
    <s v="Second Class"/>
    <x v="78"/>
    <x v="78"/>
    <s v="Consumer"/>
    <x v="30"/>
    <s v="Delhi"/>
    <s v="India"/>
    <s v="North"/>
    <s v="OFF-ST-10003445"/>
    <x v="0"/>
    <s v="Storage"/>
    <s v="Rogers Folders, Industrial"/>
    <n v="155.85"/>
    <n v="5"/>
    <n v="4.6500000000000004"/>
    <n v="21.78"/>
    <s v="Medium"/>
    <n v="95"/>
    <x v="1"/>
    <x v="4"/>
    <s v="Female"/>
    <x v="342"/>
    <d v="2024-09-27T00:00:00"/>
  </r>
  <r>
    <x v="584"/>
    <x v="391"/>
    <s v="Second Class"/>
    <x v="318"/>
    <x v="318"/>
    <s v="Consumer"/>
    <x v="57"/>
    <s v="Rajasthan"/>
    <s v="India"/>
    <s v="West"/>
    <s v="OFF-AR-10000851"/>
    <x v="0"/>
    <s v="Art"/>
    <s v="Sanford Sketch Pad, Blue"/>
    <n v="227.4"/>
    <n v="5"/>
    <n v="49.95"/>
    <n v="16.600000000000001"/>
    <s v="Medium"/>
    <n v="438"/>
    <x v="1"/>
    <x v="6"/>
    <s v="Female"/>
    <x v="343"/>
    <d v="2021-06-06T00:00:00"/>
  </r>
  <r>
    <x v="585"/>
    <x v="392"/>
    <s v="Same Day"/>
    <x v="25"/>
    <x v="25"/>
    <s v="Consumer"/>
    <x v="44"/>
    <s v="Maharashtra"/>
    <s v="India"/>
    <s v="West"/>
    <s v="OFF-AP-10000304"/>
    <x v="0"/>
    <s v="Appliances"/>
    <s v="Hoover Microwave, White"/>
    <n v="1840.68"/>
    <n v="6"/>
    <n v="846.54"/>
    <n v="2.97"/>
    <s v="Medium"/>
    <n v="128"/>
    <x v="1"/>
    <x v="7"/>
    <s v="Male"/>
    <x v="54"/>
    <d v="2023-05-30T00:00:00"/>
  </r>
  <r>
    <x v="586"/>
    <x v="393"/>
    <s v="First Class"/>
    <x v="0"/>
    <x v="0"/>
    <s v="Consumer"/>
    <x v="9"/>
    <s v="Uttar Pradesh"/>
    <s v="India"/>
    <s v="North"/>
    <s v="OFF-EN-10002556"/>
    <x v="0"/>
    <s v="Envelopes"/>
    <s v="Ames Business Envelopes, Recycled"/>
    <n v="102.24"/>
    <n v="6"/>
    <n v="43.92"/>
    <n v="41.98"/>
    <s v="Critical"/>
    <n v="70"/>
    <x v="1"/>
    <x v="4"/>
    <s v="Male"/>
    <x v="110"/>
    <d v="2022-02-07T00:00:00"/>
  </r>
  <r>
    <x v="587"/>
    <x v="394"/>
    <s v="First Class"/>
    <x v="123"/>
    <x v="123"/>
    <s v="Consumer"/>
    <x v="16"/>
    <s v="Gujarat"/>
    <s v="India"/>
    <s v="West"/>
    <s v="OFF-BI-10001326"/>
    <x v="0"/>
    <s v="Binders"/>
    <s v="Cardinal Binder, Recycled"/>
    <n v="85.14"/>
    <n v="6"/>
    <n v="21.24"/>
    <n v="15.08"/>
    <s v="Medium"/>
    <n v="361"/>
    <x v="1"/>
    <x v="5"/>
    <s v="Female"/>
    <x v="344"/>
    <d v="2021-09-10T00:00:00"/>
  </r>
  <r>
    <x v="588"/>
    <x v="395"/>
    <s v="Second Class"/>
    <x v="83"/>
    <x v="83"/>
    <s v="Consumer"/>
    <x v="122"/>
    <s v="Chandigarh"/>
    <s v="India"/>
    <s v="North"/>
    <s v="OFF-BI-10003582"/>
    <x v="0"/>
    <s v="Binders"/>
    <s v="Cardinal Index Tab, Economy"/>
    <n v="52.56"/>
    <n v="6"/>
    <n v="18.899999999999999"/>
    <n v="7.88"/>
    <s v="Critical"/>
    <n v="467"/>
    <x v="1"/>
    <x v="6"/>
    <s v="Female"/>
    <x v="287"/>
    <d v="2023-06-17T00:00:00"/>
  </r>
  <r>
    <x v="589"/>
    <x v="396"/>
    <s v="First Class"/>
    <x v="319"/>
    <x v="319"/>
    <s v="Consumer"/>
    <x v="123"/>
    <s v="Uttar Pradesh"/>
    <s v="India"/>
    <s v="North"/>
    <s v="OFF-EN-10002581"/>
    <x v="0"/>
    <s v="Envelopes"/>
    <s v="GlobeWeis Peel and Seal, Set of 50"/>
    <n v="149.72999999999999"/>
    <n v="7"/>
    <n v="40.32"/>
    <n v="5.34"/>
    <s v="High"/>
    <n v="630"/>
    <x v="1"/>
    <x v="7"/>
    <s v="Female"/>
    <x v="73"/>
    <d v="2023-06-24T00:00:00"/>
  </r>
  <r>
    <x v="590"/>
    <x v="397"/>
    <s v="Second Class"/>
    <x v="320"/>
    <x v="320"/>
    <s v="Consumer"/>
    <x v="28"/>
    <s v="Madhya Pradesh"/>
    <s v="India"/>
    <s v="West"/>
    <s v="OFF-ST-10000078"/>
    <x v="0"/>
    <s v="Storage"/>
    <s v="Eldon Trays, Single Width"/>
    <n v="336"/>
    <n v="7"/>
    <n v="23.52"/>
    <n v="49.25"/>
    <s v="High"/>
    <n v="133"/>
    <x v="1"/>
    <x v="4"/>
    <s v="Male"/>
    <x v="345"/>
    <d v="2024-06-05T00:00:00"/>
  </r>
  <r>
    <x v="591"/>
    <x v="218"/>
    <s v="First Class"/>
    <x v="3"/>
    <x v="3"/>
    <s v="Consumer"/>
    <x v="89"/>
    <s v="Madhya Pradesh"/>
    <s v="India"/>
    <s v="West"/>
    <s v="OFF-AR-10001266"/>
    <x v="0"/>
    <s v="Art"/>
    <s v="Boston Canvas, Blue"/>
    <n v="482.76"/>
    <n v="9"/>
    <n v="183.33"/>
    <n v="151.37"/>
    <s v="Critical"/>
    <n v="702"/>
    <x v="1"/>
    <x v="5"/>
    <s v="Male"/>
    <x v="54"/>
    <d v="2023-05-30T00:00:00"/>
  </r>
  <r>
    <x v="592"/>
    <x v="398"/>
    <s v="Second Class"/>
    <x v="321"/>
    <x v="321"/>
    <s v="Consumer"/>
    <x v="82"/>
    <s v="Gujarat"/>
    <s v="India"/>
    <s v="West"/>
    <s v="OFF-BI-10000721"/>
    <x v="0"/>
    <s v="Binders"/>
    <s v="Ibico Binder Covers, Recycled"/>
    <n v="140.1"/>
    <n v="10"/>
    <n v="5.4"/>
    <n v="11.55"/>
    <s v="Medium"/>
    <n v="586"/>
    <x v="1"/>
    <x v="6"/>
    <s v="Female"/>
    <x v="346"/>
    <d v="2022-06-08T00:00:00"/>
  </r>
  <r>
    <x v="593"/>
    <x v="389"/>
    <s v="Second Class"/>
    <x v="317"/>
    <x v="317"/>
    <s v="Consumer"/>
    <x v="4"/>
    <s v="Kerala"/>
    <s v="India"/>
    <s v="South"/>
    <s v="OFF-BI-10004868"/>
    <x v="0"/>
    <s v="Binders"/>
    <s v="Wilson Jones Hole Reinforcements, Durable"/>
    <n v="60.3"/>
    <n v="10"/>
    <n v="1.8"/>
    <n v="8.69"/>
    <s v="Critical"/>
    <n v="743"/>
    <x v="1"/>
    <x v="7"/>
    <s v="Female"/>
    <x v="54"/>
    <d v="2023-05-29T00:00:00"/>
  </r>
  <r>
    <x v="594"/>
    <x v="399"/>
    <s v="Second Class"/>
    <x v="136"/>
    <x v="136"/>
    <s v="Consumer"/>
    <x v="49"/>
    <s v="Maharashtra"/>
    <s v="India"/>
    <s v="West"/>
    <s v="OFF-LA-10002575"/>
    <x v="0"/>
    <s v="Labels"/>
    <s v="Smead Legal Exhibit Labels, 5000 Label Set"/>
    <n v="68.94"/>
    <n v="12"/>
    <n v="-63.54"/>
    <n v="16.72"/>
    <s v="Critical"/>
    <n v="501"/>
    <x v="1"/>
    <x v="4"/>
    <s v="Male"/>
    <x v="60"/>
    <d v="2022-10-13T00:00:00"/>
  </r>
  <r>
    <x v="595"/>
    <x v="392"/>
    <s v="Same Day"/>
    <x v="25"/>
    <x v="25"/>
    <s v="Consumer"/>
    <x v="44"/>
    <s v="Maharashtra"/>
    <s v="India"/>
    <s v="West"/>
    <s v="OFF-ST-10003243"/>
    <x v="0"/>
    <s v="Storage"/>
    <s v="Fellowes Folders, Blue"/>
    <n v="105.6"/>
    <n v="4"/>
    <n v="39"/>
    <n v="20.95"/>
    <s v="Medium"/>
    <n v="199"/>
    <x v="1"/>
    <x v="5"/>
    <s v="Female"/>
    <x v="347"/>
    <d v="2023-11-23T00:00:00"/>
  </r>
  <r>
    <x v="596"/>
    <x v="400"/>
    <s v="Second Class"/>
    <x v="28"/>
    <x v="28"/>
    <s v="Consumer"/>
    <x v="6"/>
    <s v="Maharashtra"/>
    <s v="India"/>
    <s v="West"/>
    <s v="OFF-SU-10002709"/>
    <x v="0"/>
    <s v="Supplies"/>
    <s v="Fiskars Letter Opener, Easy Grip"/>
    <n v="118.2"/>
    <n v="4"/>
    <n v="48.36"/>
    <n v="12.87"/>
    <s v="Medium"/>
    <n v="503"/>
    <x v="1"/>
    <x v="6"/>
    <s v="Female"/>
    <x v="348"/>
    <d v="2023-09-28T00:00:00"/>
  </r>
  <r>
    <x v="597"/>
    <x v="151"/>
    <s v="Second Class"/>
    <x v="135"/>
    <x v="135"/>
    <s v="Consumer"/>
    <x v="87"/>
    <s v="Maharashtra"/>
    <s v="India"/>
    <s v="West"/>
    <s v="OFF-FA-10003161"/>
    <x v="0"/>
    <s v="Fasteners"/>
    <s v="OIC Paper Clips, Assorted Sizes"/>
    <n v="47.52"/>
    <n v="4"/>
    <n v="19.440000000000001"/>
    <n v="6.17"/>
    <s v="High"/>
    <n v="716"/>
    <x v="1"/>
    <x v="7"/>
    <s v="Male"/>
    <x v="290"/>
    <d v="2021-07-06T00:00:00"/>
  </r>
  <r>
    <x v="598"/>
    <x v="401"/>
    <s v="Second Class"/>
    <x v="158"/>
    <x v="158"/>
    <s v="Consumer"/>
    <x v="33"/>
    <s v="Andhra Pradesh"/>
    <s v="India"/>
    <s v="South"/>
    <s v="OFF-FA-10004659"/>
    <x v="0"/>
    <s v="Fasteners"/>
    <s v="Stockwell Thumb Tacks, 12 Pack"/>
    <n v="51.84"/>
    <n v="4"/>
    <n v="16.559999999999999"/>
    <n v="5.96"/>
    <s v="Medium"/>
    <n v="311"/>
    <x v="1"/>
    <x v="4"/>
    <s v="Male"/>
    <x v="88"/>
    <d v="2024-04-11T00:00:00"/>
  </r>
  <r>
    <x v="599"/>
    <x v="402"/>
    <s v="Second Class"/>
    <x v="322"/>
    <x v="322"/>
    <s v="Consumer"/>
    <x v="60"/>
    <s v="Maharashtra"/>
    <s v="India"/>
    <s v="West"/>
    <s v="OFF-ST-10002240"/>
    <x v="0"/>
    <s v="Storage"/>
    <s v="Fellowes Shelving, Blue"/>
    <n v="231.36"/>
    <n v="4"/>
    <n v="64.680000000000007"/>
    <n v="68.55"/>
    <s v="Critical"/>
    <n v="510"/>
    <x v="1"/>
    <x v="6"/>
    <s v="Male"/>
    <x v="341"/>
    <d v="2021-09-30T00:00:00"/>
  </r>
  <r>
    <x v="600"/>
    <x v="400"/>
    <s v="Second Class"/>
    <x v="28"/>
    <x v="28"/>
    <s v="Consumer"/>
    <x v="6"/>
    <s v="Maharashtra"/>
    <s v="India"/>
    <s v="West"/>
    <s v="OFF-BI-10004483"/>
    <x v="0"/>
    <s v="Binders"/>
    <s v="Ibico Index Tab, Clear"/>
    <n v="33.479999999999997"/>
    <n v="4"/>
    <n v="1.32"/>
    <n v="3.93"/>
    <s v="Medium"/>
    <n v="80"/>
    <x v="1"/>
    <x v="7"/>
    <s v="Male"/>
    <x v="289"/>
    <d v="2023-12-30T00:00:00"/>
  </r>
  <r>
    <x v="601"/>
    <x v="178"/>
    <s v="Same Day"/>
    <x v="159"/>
    <x v="159"/>
    <s v="Consumer"/>
    <x v="95"/>
    <s v="Karnataka"/>
    <s v="India"/>
    <s v="South"/>
    <s v="OFF-EN-10003498"/>
    <x v="0"/>
    <s v="Envelopes"/>
    <s v="Cameo Interoffice Envelope, Recycled"/>
    <n v="138.69"/>
    <n v="3"/>
    <n v="51.3"/>
    <n v="10.77"/>
    <s v="Medium"/>
    <n v="504"/>
    <x v="1"/>
    <x v="4"/>
    <s v="Male"/>
    <x v="198"/>
    <d v="2022-12-07T00:00:00"/>
  </r>
  <r>
    <x v="602"/>
    <x v="214"/>
    <s v="Same Day"/>
    <x v="178"/>
    <x v="178"/>
    <s v="Consumer"/>
    <x v="70"/>
    <s v="Uttar Pradesh"/>
    <s v="India"/>
    <s v="North"/>
    <s v="OFF-PA-10003744"/>
    <x v="0"/>
    <s v="Paper"/>
    <s v="Green Bar Parchment Paper, Multicolor"/>
    <n v="54.27"/>
    <n v="3"/>
    <n v="17.28"/>
    <n v="4.22"/>
    <s v="High"/>
    <n v="545"/>
    <x v="1"/>
    <x v="5"/>
    <s v="Male"/>
    <x v="60"/>
    <d v="2022-10-13T00:00:00"/>
  </r>
  <r>
    <x v="603"/>
    <x v="403"/>
    <s v="First Class"/>
    <x v="165"/>
    <x v="165"/>
    <s v="Consumer"/>
    <x v="48"/>
    <s v="Bihar"/>
    <s v="India"/>
    <s v="East"/>
    <s v="OFF-FA-10004659"/>
    <x v="0"/>
    <s v="Fasteners"/>
    <s v="Stockwell Thumb Tacks, 12 Pack"/>
    <n v="38.880000000000003"/>
    <n v="3"/>
    <n v="12.42"/>
    <n v="11.1"/>
    <s v="High"/>
    <n v="710"/>
    <x v="1"/>
    <x v="6"/>
    <s v="Male"/>
    <x v="349"/>
    <d v="2024-01-09T00:00:00"/>
  </r>
  <r>
    <x v="604"/>
    <x v="404"/>
    <s v="First Class"/>
    <x v="254"/>
    <x v="254"/>
    <s v="Consumer"/>
    <x v="36"/>
    <s v="Tamil Nadu"/>
    <s v="India"/>
    <s v="South"/>
    <s v="OFF-FA-10004298"/>
    <x v="0"/>
    <s v="Fasteners"/>
    <s v="Stockwell Staples, Bulk Pack"/>
    <n v="32.4"/>
    <n v="3"/>
    <n v="11.97"/>
    <n v="9"/>
    <s v="Critical"/>
    <n v="58"/>
    <x v="1"/>
    <x v="7"/>
    <s v="Male"/>
    <x v="346"/>
    <d v="2022-06-08T00:00:00"/>
  </r>
  <r>
    <x v="605"/>
    <x v="183"/>
    <s v="Second Class"/>
    <x v="164"/>
    <x v="164"/>
    <s v="Consumer"/>
    <x v="98"/>
    <s v="Rajasthan"/>
    <s v="India"/>
    <s v="West"/>
    <s v="OFF-SU-10004705"/>
    <x v="0"/>
    <s v="Supplies"/>
    <s v="Fiskars Ruler, Serrated"/>
    <n v="33.39"/>
    <n v="3"/>
    <n v="4.32"/>
    <n v="2.93"/>
    <s v="Medium"/>
    <n v="647"/>
    <x v="1"/>
    <x v="4"/>
    <s v="Female"/>
    <x v="65"/>
    <d v="2023-01-13T00:00:00"/>
  </r>
  <r>
    <x v="606"/>
    <x v="405"/>
    <s v="Second Class"/>
    <x v="323"/>
    <x v="323"/>
    <s v="Consumer"/>
    <x v="121"/>
    <s v="Maharashtra"/>
    <s v="India"/>
    <s v="West"/>
    <s v="OFF-PA-10002974"/>
    <x v="0"/>
    <s v="Paper"/>
    <s v="Enermax Note Cards, 8.5 x 11"/>
    <n v="85.23"/>
    <n v="3"/>
    <n v="16.11"/>
    <n v="25.14"/>
    <s v="Critical"/>
    <n v="124"/>
    <x v="1"/>
    <x v="5"/>
    <s v="Male"/>
    <x v="345"/>
    <d v="2024-06-05T00:00:00"/>
  </r>
  <r>
    <x v="607"/>
    <x v="163"/>
    <s v="Second Class"/>
    <x v="146"/>
    <x v="146"/>
    <s v="Consumer"/>
    <x v="44"/>
    <s v="Maharashtra"/>
    <s v="India"/>
    <s v="West"/>
    <s v="OFF-PA-10001327"/>
    <x v="0"/>
    <s v="Paper"/>
    <s v="SanDisk Cards &amp; Envelopes, Recycled"/>
    <n v="144.99"/>
    <n v="3"/>
    <n v="12.96"/>
    <n v="12.77"/>
    <s v="High"/>
    <n v="414"/>
    <x v="1"/>
    <x v="6"/>
    <s v="Male"/>
    <x v="327"/>
    <d v="2021-06-09T00:00:00"/>
  </r>
  <r>
    <x v="608"/>
    <x v="406"/>
    <s v="Second Class"/>
    <x v="324"/>
    <x v="324"/>
    <s v="Consumer"/>
    <x v="78"/>
    <s v="Uttar Pradesh"/>
    <s v="India"/>
    <s v="North"/>
    <s v="OFF-LA-10002493"/>
    <x v="0"/>
    <s v="Labels"/>
    <s v="Hon Color Coded Labels, Adjustable"/>
    <n v="32.130000000000003"/>
    <n v="3"/>
    <n v="3.78"/>
    <n v="3.84"/>
    <s v="Medium"/>
    <n v="565"/>
    <x v="1"/>
    <x v="7"/>
    <s v="Male"/>
    <x v="350"/>
    <d v="2023-03-19T00:00:00"/>
  </r>
  <r>
    <x v="609"/>
    <x v="163"/>
    <s v="Second Class"/>
    <x v="146"/>
    <x v="146"/>
    <s v="Consumer"/>
    <x v="44"/>
    <s v="Maharashtra"/>
    <s v="India"/>
    <s v="West"/>
    <s v="OFF-LA-10004114"/>
    <x v="0"/>
    <s v="Labels"/>
    <s v="Avery File Folder Labels, Alphabetical"/>
    <n v="26.82"/>
    <n v="3"/>
    <n v="7.74"/>
    <n v="2.4900000000000002"/>
    <s v="High"/>
    <n v="49"/>
    <x v="1"/>
    <x v="4"/>
    <s v="Male"/>
    <x v="351"/>
    <d v="2024-02-12T00:00:00"/>
  </r>
  <r>
    <x v="610"/>
    <x v="167"/>
    <s v="Second Class"/>
    <x v="149"/>
    <x v="149"/>
    <s v="Consumer"/>
    <x v="48"/>
    <s v="Bihar"/>
    <s v="India"/>
    <s v="East"/>
    <s v="OFF-EN-10004755"/>
    <x v="0"/>
    <s v="Envelopes"/>
    <s v="Cameo Business Envelopes, Set of 50"/>
    <n v="61.47"/>
    <n v="3"/>
    <n v="16.559999999999999"/>
    <n v="7.72"/>
    <s v="High"/>
    <n v="542"/>
    <x v="1"/>
    <x v="5"/>
    <s v="Male"/>
    <x v="352"/>
    <d v="2024-10-24T00:00:00"/>
  </r>
  <r>
    <x v="611"/>
    <x v="407"/>
    <s v="Second Class"/>
    <x v="72"/>
    <x v="72"/>
    <s v="Consumer"/>
    <x v="128"/>
    <s v="Tamil Nadu"/>
    <s v="India"/>
    <s v="South"/>
    <s v="OFF-EN-10001528"/>
    <x v="0"/>
    <s v="Envelopes"/>
    <s v="Kraft Business Envelopes, Recycled"/>
    <n v="45.72"/>
    <n v="3"/>
    <n v="6.39"/>
    <n v="6.19"/>
    <s v="High"/>
    <n v="319"/>
    <x v="1"/>
    <x v="6"/>
    <s v="Female"/>
    <x v="348"/>
    <d v="2023-09-28T00:00:00"/>
  </r>
  <r>
    <x v="612"/>
    <x v="408"/>
    <s v="First Class"/>
    <x v="325"/>
    <x v="325"/>
    <s v="Consumer"/>
    <x v="30"/>
    <s v="Delhi"/>
    <s v="India"/>
    <s v="North"/>
    <s v="OFF-ST-10003141"/>
    <x v="0"/>
    <s v="Storage"/>
    <s v="Fellowes Trays, Industrial"/>
    <n v="173.61"/>
    <n v="3"/>
    <n v="32.94"/>
    <n v="39.67"/>
    <s v="High"/>
    <n v="533"/>
    <x v="1"/>
    <x v="7"/>
    <s v="Female"/>
    <x v="353"/>
    <d v="2024-08-09T00:00:00"/>
  </r>
  <r>
    <x v="613"/>
    <x v="409"/>
    <s v="First Class"/>
    <x v="80"/>
    <x v="80"/>
    <s v="Consumer"/>
    <x v="18"/>
    <s v="Tamil Nadu"/>
    <s v="India"/>
    <s v="South"/>
    <s v="OFF-ST-10000327"/>
    <x v="0"/>
    <s v="Storage"/>
    <s v="Smead Folders, Wire Frame"/>
    <n v="49.68"/>
    <n v="3"/>
    <n v="6.93"/>
    <n v="5.81"/>
    <s v="High"/>
    <n v="602"/>
    <x v="1"/>
    <x v="4"/>
    <s v="Male"/>
    <x v="354"/>
    <d v="2022-10-12T00:00:00"/>
  </r>
  <r>
    <x v="614"/>
    <x v="128"/>
    <s v="Second Class"/>
    <x v="116"/>
    <x v="116"/>
    <s v="Consumer"/>
    <x v="4"/>
    <s v="Kerala"/>
    <s v="India"/>
    <s v="South"/>
    <s v="OFF-BI-10002881"/>
    <x v="0"/>
    <s v="Binders"/>
    <s v="Wilson Jones Binding Machine, Economy"/>
    <n v="146.88"/>
    <n v="3"/>
    <n v="2.88"/>
    <n v="16.46"/>
    <s v="Medium"/>
    <n v="324"/>
    <x v="1"/>
    <x v="5"/>
    <s v="Male"/>
    <x v="355"/>
    <d v="2023-08-27T00:00:00"/>
  </r>
  <r>
    <x v="615"/>
    <x v="410"/>
    <s v="Second Class"/>
    <x v="326"/>
    <x v="326"/>
    <s v="Consumer"/>
    <x v="61"/>
    <s v="Uttar Pradesh"/>
    <s v="India"/>
    <s v="North"/>
    <s v="OFF-BI-10003340"/>
    <x v="0"/>
    <s v="Binders"/>
    <s v="Acco Index Tab, Durable"/>
    <n v="26.82"/>
    <n v="3"/>
    <n v="6.12"/>
    <n v="4.54"/>
    <s v="High"/>
    <n v="175"/>
    <x v="1"/>
    <x v="6"/>
    <s v="Female"/>
    <x v="356"/>
    <d v="2024-06-03T00:00:00"/>
  </r>
  <r>
    <x v="616"/>
    <x v="411"/>
    <s v="Same Day"/>
    <x v="303"/>
    <x v="303"/>
    <s v="Consumer"/>
    <x v="4"/>
    <s v="Kerala"/>
    <s v="India"/>
    <s v="South"/>
    <s v="OFF-LA-10004745"/>
    <x v="0"/>
    <s v="Labels"/>
    <s v="Harbour Creations Shipping Labels, Adjustable"/>
    <n v="9.36"/>
    <n v="1"/>
    <n v="4.5599999999999996"/>
    <n v="2.89"/>
    <s v="Critical"/>
    <n v="672"/>
    <x v="1"/>
    <x v="7"/>
    <s v="Male"/>
    <x v="357"/>
    <d v="2024-05-31T00:00:00"/>
  </r>
  <r>
    <x v="617"/>
    <x v="412"/>
    <s v="First Class"/>
    <x v="327"/>
    <x v="327"/>
    <s v="Consumer"/>
    <x v="26"/>
    <s v="Chhattisgarh"/>
    <s v="India"/>
    <s v="East"/>
    <s v="OFF-EN-10002679"/>
    <x v="0"/>
    <s v="Envelopes"/>
    <s v="Kraft Mailers, with clear poly window"/>
    <n v="41.19"/>
    <n v="1"/>
    <n v="19.77"/>
    <n v="7.04"/>
    <s v="High"/>
    <n v="46"/>
    <x v="1"/>
    <x v="4"/>
    <s v="Female"/>
    <x v="83"/>
    <d v="2021-12-26T00:00:00"/>
  </r>
  <r>
    <x v="618"/>
    <x v="408"/>
    <s v="First Class"/>
    <x v="325"/>
    <x v="325"/>
    <s v="Consumer"/>
    <x v="30"/>
    <s v="Delhi"/>
    <s v="India"/>
    <s v="North"/>
    <s v="OFF-LA-10002364"/>
    <x v="0"/>
    <s v="Labels"/>
    <s v="Smead Shipping Labels, Alphabetical"/>
    <n v="11.43"/>
    <n v="1"/>
    <n v="3.3"/>
    <n v="2.9"/>
    <s v="High"/>
    <n v="118"/>
    <x v="1"/>
    <x v="5"/>
    <s v="Male"/>
    <x v="180"/>
    <d v="2022-10-24T00:00:00"/>
  </r>
  <r>
    <x v="619"/>
    <x v="413"/>
    <s v="First Class"/>
    <x v="158"/>
    <x v="158"/>
    <s v="Consumer"/>
    <x v="77"/>
    <s v="Maharashtra"/>
    <s v="India"/>
    <s v="West"/>
    <s v="OFF-BI-10003588"/>
    <x v="0"/>
    <s v="Binders"/>
    <s v="Ibico Binder, Economy"/>
    <n v="15.48"/>
    <n v="1"/>
    <n v="3.87"/>
    <n v="2.7"/>
    <s v="Critical"/>
    <n v="712"/>
    <x v="1"/>
    <x v="6"/>
    <s v="Male"/>
    <x v="181"/>
    <d v="2021-06-15T00:00:00"/>
  </r>
  <r>
    <x v="620"/>
    <x v="414"/>
    <s v="Same Day"/>
    <x v="328"/>
    <x v="328"/>
    <s v="Consumer"/>
    <x v="84"/>
    <s v="Jharkhand"/>
    <s v="India"/>
    <s v="East"/>
    <s v="OFF-BI-10003646"/>
    <x v="0"/>
    <s v="Binders"/>
    <s v="Avery Index Tab, Economy"/>
    <n v="15.66"/>
    <n v="2"/>
    <n v="3.42"/>
    <n v="2.98"/>
    <s v="Critical"/>
    <n v="567"/>
    <x v="1"/>
    <x v="4"/>
    <s v="Male"/>
    <x v="272"/>
    <d v="2023-05-08T00:00:00"/>
  </r>
  <r>
    <x v="621"/>
    <x v="415"/>
    <s v="Same Day"/>
    <x v="329"/>
    <x v="329"/>
    <s v="Consumer"/>
    <x v="42"/>
    <s v="Rajasthan"/>
    <s v="India"/>
    <s v="West"/>
    <s v="OFF-BI-10003025"/>
    <x v="0"/>
    <s v="Binders"/>
    <s v="Cardinal Binding Machine, Durable"/>
    <n v="102.54"/>
    <n v="2"/>
    <n v="18.420000000000002"/>
    <n v="16.64"/>
    <s v="High"/>
    <n v="377"/>
    <x v="1"/>
    <x v="5"/>
    <s v="Female"/>
    <x v="150"/>
    <d v="2022-04-11T00:00:00"/>
  </r>
  <r>
    <x v="622"/>
    <x v="159"/>
    <s v="First Class"/>
    <x v="25"/>
    <x v="25"/>
    <s v="Consumer"/>
    <x v="24"/>
    <s v="Haryana"/>
    <s v="India"/>
    <s v="North"/>
    <s v="OFF-AP-10002963"/>
    <x v="0"/>
    <s v="Appliances"/>
    <s v="Hoover Toaster, Red"/>
    <n v="167.28"/>
    <n v="2"/>
    <n v="70.2"/>
    <n v="19.48"/>
    <s v="High"/>
    <n v="795"/>
    <x v="1"/>
    <x v="6"/>
    <s v="Female"/>
    <x v="358"/>
    <d v="2024-07-10T00:00:00"/>
  </r>
  <r>
    <x v="623"/>
    <x v="416"/>
    <s v="First Class"/>
    <x v="330"/>
    <x v="330"/>
    <s v="Consumer"/>
    <x v="47"/>
    <s v="Uttar Pradesh"/>
    <s v="India"/>
    <s v="North"/>
    <s v="OFF-FA-10002635"/>
    <x v="0"/>
    <s v="Fasteners"/>
    <s v="Accos Thumb Tacks, Metal"/>
    <n v="27.6"/>
    <n v="2"/>
    <n v="6.3"/>
    <n v="12.17"/>
    <s v="Critical"/>
    <n v="335"/>
    <x v="1"/>
    <x v="7"/>
    <s v="Female"/>
    <x v="58"/>
    <d v="2021-11-10T00:00:00"/>
  </r>
  <r>
    <x v="624"/>
    <x v="134"/>
    <s v="First Class"/>
    <x v="121"/>
    <x v="121"/>
    <s v="Consumer"/>
    <x v="80"/>
    <s v="Jharkhand"/>
    <s v="India"/>
    <s v="East"/>
    <s v="OFF-FA-10003817"/>
    <x v="0"/>
    <s v="Fasteners"/>
    <s v="Stockwell Clamps, Metal"/>
    <n v="37.92"/>
    <n v="2"/>
    <n v="2.2200000000000002"/>
    <n v="9.1"/>
    <s v="High"/>
    <n v="800"/>
    <x v="1"/>
    <x v="4"/>
    <s v="Male"/>
    <x v="359"/>
    <d v="2021-08-30T00:00:00"/>
  </r>
  <r>
    <x v="625"/>
    <x v="403"/>
    <s v="First Class"/>
    <x v="165"/>
    <x v="165"/>
    <s v="Consumer"/>
    <x v="48"/>
    <s v="Bihar"/>
    <s v="India"/>
    <s v="East"/>
    <s v="OFF-SU-10000207"/>
    <x v="0"/>
    <s v="Supplies"/>
    <s v="Kleencut Box Cutter, High Speed"/>
    <n v="69.3"/>
    <n v="2"/>
    <n v="16.62"/>
    <n v="11.68"/>
    <s v="High"/>
    <n v="201"/>
    <x v="1"/>
    <x v="5"/>
    <s v="Female"/>
    <x v="360"/>
    <d v="2023-02-09T00:00:00"/>
  </r>
  <r>
    <x v="626"/>
    <x v="157"/>
    <s v="Second Class"/>
    <x v="141"/>
    <x v="141"/>
    <s v="Consumer"/>
    <x v="60"/>
    <s v="Bihar"/>
    <s v="India"/>
    <s v="East"/>
    <s v="OFF-FA-10000248"/>
    <x v="0"/>
    <s v="Fasteners"/>
    <s v="Stockwell Rubber Bands, Assorted Sizes"/>
    <n v="27.96"/>
    <n v="2"/>
    <n v="13.98"/>
    <n v="3.81"/>
    <s v="Critical"/>
    <n v="251"/>
    <x v="1"/>
    <x v="4"/>
    <s v="Male"/>
    <x v="361"/>
    <d v="2023-05-01T00:00:00"/>
  </r>
  <r>
    <x v="627"/>
    <x v="151"/>
    <s v="Second Class"/>
    <x v="135"/>
    <x v="135"/>
    <s v="Consumer"/>
    <x v="87"/>
    <s v="Maharashtra"/>
    <s v="India"/>
    <s v="West"/>
    <s v="OFF-AP-10001335"/>
    <x v="0"/>
    <s v="Appliances"/>
    <s v="Hoover Toaster, Black"/>
    <n v="166.14"/>
    <n v="2"/>
    <n v="46.5"/>
    <n v="27.69"/>
    <s v="High"/>
    <n v="116"/>
    <x v="1"/>
    <x v="5"/>
    <s v="Female"/>
    <x v="362"/>
    <d v="2024-07-25T00:00:00"/>
  </r>
  <r>
    <x v="628"/>
    <x v="417"/>
    <s v="Second Class"/>
    <x v="195"/>
    <x v="195"/>
    <s v="Consumer"/>
    <x v="57"/>
    <s v="Rajasthan"/>
    <s v="India"/>
    <s v="West"/>
    <s v="OFF-EN-10004560"/>
    <x v="0"/>
    <s v="Envelopes"/>
    <s v="Ames Mailers, Security-Tint"/>
    <n v="76.5"/>
    <n v="2"/>
    <n v="36.72"/>
    <n v="26.61"/>
    <s v="Critical"/>
    <n v="306"/>
    <x v="1"/>
    <x v="6"/>
    <s v="Female"/>
    <x v="339"/>
    <d v="2024-08-23T00:00:00"/>
  </r>
  <r>
    <x v="629"/>
    <x v="418"/>
    <s v="Second Class"/>
    <x v="185"/>
    <x v="185"/>
    <s v="Consumer"/>
    <x v="97"/>
    <s v="West Bengal"/>
    <s v="India"/>
    <s v="East"/>
    <s v="TEC-MA-10002340"/>
    <x v="1"/>
    <s v="Machines"/>
    <s v="Konica Receipt Printer, White"/>
    <n v="241.32"/>
    <n v="2"/>
    <n v="82.02"/>
    <n v="22.79"/>
    <s v="Medium"/>
    <n v="459"/>
    <x v="1"/>
    <x v="4"/>
    <s v="Female"/>
    <x v="267"/>
    <d v="2024-10-30T00:00:00"/>
  </r>
  <r>
    <x v="630"/>
    <x v="414"/>
    <s v="Same Day"/>
    <x v="328"/>
    <x v="328"/>
    <s v="Consumer"/>
    <x v="84"/>
    <s v="Jharkhand"/>
    <s v="India"/>
    <s v="East"/>
    <s v="TEC-MA-10002680"/>
    <x v="1"/>
    <s v="Machines"/>
    <s v="Konica Inkjet, White"/>
    <n v="2174.13"/>
    <n v="7"/>
    <n v="500.01"/>
    <n v="637.86"/>
    <s v="Critical"/>
    <n v="96"/>
    <x v="1"/>
    <x v="5"/>
    <s v="Male"/>
    <x v="150"/>
    <d v="2022-04-11T00:00:00"/>
  </r>
  <r>
    <x v="631"/>
    <x v="141"/>
    <s v="Same Day"/>
    <x v="28"/>
    <x v="28"/>
    <s v="Consumer"/>
    <x v="79"/>
    <s v="Odisha"/>
    <s v="India"/>
    <s v="East"/>
    <s v="TEC-MA-10002148"/>
    <x v="1"/>
    <s v="Machines"/>
    <s v="Epson Printer, Durable"/>
    <n v="788.22"/>
    <n v="3"/>
    <n v="102.42"/>
    <n v="167.66"/>
    <s v="High"/>
    <n v="310"/>
    <x v="1"/>
    <x v="6"/>
    <s v="Male"/>
    <x v="39"/>
    <d v="2024-08-18T00:00:00"/>
  </r>
  <r>
    <x v="632"/>
    <x v="138"/>
    <s v="First Class"/>
    <x v="125"/>
    <x v="125"/>
    <s v="Consumer"/>
    <x v="82"/>
    <s v="Gujarat"/>
    <s v="India"/>
    <s v="West"/>
    <s v="TEC-MA-10003314"/>
    <x v="1"/>
    <s v="Machines"/>
    <s v="Epson Phone, White"/>
    <n v="476.28"/>
    <n v="6"/>
    <n v="204.66"/>
    <n v="109.58"/>
    <s v="Critical"/>
    <n v="55"/>
    <x v="1"/>
    <x v="7"/>
    <s v="Female"/>
    <x v="39"/>
    <d v="2024-08-18T00:00:00"/>
  </r>
  <r>
    <x v="633"/>
    <x v="128"/>
    <s v="Second Class"/>
    <x v="116"/>
    <x v="116"/>
    <s v="Consumer"/>
    <x v="4"/>
    <s v="Kerala"/>
    <s v="India"/>
    <s v="South"/>
    <s v="TEC-MA-10000555"/>
    <x v="1"/>
    <s v="Machines"/>
    <s v="Panasonic Card Printer, Red"/>
    <n v="683.88"/>
    <n v="4"/>
    <n v="0"/>
    <n v="79.900000000000006"/>
    <s v="Medium"/>
    <n v="116"/>
    <x v="1"/>
    <x v="4"/>
    <s v="Male"/>
    <x v="363"/>
    <d v="2022-09-10T00:00:00"/>
  </r>
  <r>
    <x v="634"/>
    <x v="419"/>
    <s v="Second Class"/>
    <x v="331"/>
    <x v="331"/>
    <s v="Consumer"/>
    <x v="42"/>
    <s v="Gujarat"/>
    <s v="India"/>
    <s v="West"/>
    <s v="TEC-MA-10002134"/>
    <x v="1"/>
    <s v="Machines"/>
    <s v="Konica Inkjet, Wireless"/>
    <n v="940.32"/>
    <n v="3"/>
    <n v="141.03"/>
    <n v="29.7"/>
    <s v="Medium"/>
    <n v="308"/>
    <x v="1"/>
    <x v="5"/>
    <s v="Female"/>
    <x v="44"/>
    <d v="2023-06-18T00:00:00"/>
  </r>
  <r>
    <x v="635"/>
    <x v="420"/>
    <s v="First Class"/>
    <x v="332"/>
    <x v="332"/>
    <s v="Corporate"/>
    <x v="29"/>
    <s v="Karnataka"/>
    <s v="India"/>
    <s v="South"/>
    <s v="TEC-CO-10002376"/>
    <x v="1"/>
    <s v="Copiers"/>
    <s v="Hewlett Fax Machine, Laser"/>
    <n v="959.76"/>
    <n v="3"/>
    <n v="460.62"/>
    <n v="317.81"/>
    <s v="Critical"/>
    <n v="352"/>
    <x v="1"/>
    <x v="4"/>
    <s v="Male"/>
    <x v="315"/>
    <d v="2024-10-17T00:00:00"/>
  </r>
  <r>
    <x v="636"/>
    <x v="117"/>
    <s v="First Class"/>
    <x v="106"/>
    <x v="106"/>
    <s v="Corporate"/>
    <x v="67"/>
    <s v="Uttar Pradesh"/>
    <s v="India"/>
    <s v="North"/>
    <s v="TEC-CO-10000679"/>
    <x v="1"/>
    <s v="Copiers"/>
    <s v="Hewlett Personal Copier, High-Speed"/>
    <n v="569.88"/>
    <n v="4"/>
    <n v="5.64"/>
    <n v="106.94"/>
    <s v="High"/>
    <n v="285"/>
    <x v="1"/>
    <x v="5"/>
    <s v="Female"/>
    <x v="234"/>
    <d v="2022-11-17T00:00:00"/>
  </r>
  <r>
    <x v="637"/>
    <x v="378"/>
    <s v="Second Class"/>
    <x v="311"/>
    <x v="311"/>
    <s v="Corporate"/>
    <x v="45"/>
    <s v="Maharashtra"/>
    <s v="India"/>
    <s v="West"/>
    <s v="TEC-CO-10001472"/>
    <x v="1"/>
    <s v="Copiers"/>
    <s v="Sharp Copy Machine, Laser"/>
    <n v="1195.2"/>
    <n v="5"/>
    <n v="585.6"/>
    <n v="93.95"/>
    <s v="Critical"/>
    <n v="461"/>
    <x v="1"/>
    <x v="6"/>
    <s v="Female"/>
    <x v="272"/>
    <d v="2023-05-08T00:00:00"/>
  </r>
  <r>
    <x v="638"/>
    <x v="110"/>
    <s v="Same Day"/>
    <x v="99"/>
    <x v="99"/>
    <s v="Corporate"/>
    <x v="42"/>
    <s v="Rajasthan"/>
    <s v="India"/>
    <s v="West"/>
    <s v="TEC-CO-10001419"/>
    <x v="1"/>
    <s v="Copiers"/>
    <s v="Hewlett Copy Machine, Color"/>
    <n v="530.22"/>
    <n v="2"/>
    <n v="15.9"/>
    <n v="48.5"/>
    <s v="Medium"/>
    <n v="167"/>
    <x v="1"/>
    <x v="7"/>
    <s v="Male"/>
    <x v="364"/>
    <d v="2022-08-15T00:00:00"/>
  </r>
  <r>
    <x v="639"/>
    <x v="421"/>
    <s v="First Class"/>
    <x v="239"/>
    <x v="239"/>
    <s v="Consumer"/>
    <x v="53"/>
    <s v="Madhya Pradesh"/>
    <s v="India"/>
    <s v="West"/>
    <s v="TEC-CO-10004997"/>
    <x v="1"/>
    <s v="Copiers"/>
    <s v="Hewlett Wireless Fax, Color"/>
    <n v="1526.52"/>
    <n v="4"/>
    <n v="732.72"/>
    <n v="625.77"/>
    <s v="Critical"/>
    <n v="614"/>
    <x v="1"/>
    <x v="4"/>
    <s v="Female"/>
    <x v="365"/>
    <d v="2023-06-29T00:00:00"/>
  </r>
  <r>
    <x v="640"/>
    <x v="180"/>
    <s v="First Class"/>
    <x v="161"/>
    <x v="161"/>
    <s v="Consumer"/>
    <x v="18"/>
    <s v="Tamil Nadu"/>
    <s v="India"/>
    <s v="South"/>
    <s v="TEC-CO-10001407"/>
    <x v="1"/>
    <s v="Copiers"/>
    <s v="Canon Ink, Digital"/>
    <n v="587.16"/>
    <n v="4"/>
    <n v="146.76"/>
    <n v="118.43"/>
    <s v="High"/>
    <n v="767"/>
    <x v="1"/>
    <x v="5"/>
    <s v="Male"/>
    <x v="74"/>
    <d v="2021-02-12T00:00:00"/>
  </r>
  <r>
    <x v="641"/>
    <x v="162"/>
    <s v="Second Class"/>
    <x v="145"/>
    <x v="145"/>
    <s v="Consumer"/>
    <x v="29"/>
    <s v="Karnataka"/>
    <s v="India"/>
    <s v="South"/>
    <s v="TEC-CO-10004998"/>
    <x v="1"/>
    <s v="Copiers"/>
    <s v="HP Fax and Copier, Color"/>
    <n v="697.32"/>
    <n v="4"/>
    <n v="292.8"/>
    <n v="94.93"/>
    <s v="High"/>
    <n v="455"/>
    <x v="1"/>
    <x v="7"/>
    <s v="Female"/>
    <x v="366"/>
    <d v="2021-02-15T00:00:00"/>
  </r>
  <r>
    <x v="642"/>
    <x v="179"/>
    <s v="First Class"/>
    <x v="160"/>
    <x v="160"/>
    <s v="Consumer"/>
    <x v="96"/>
    <s v="Kerala"/>
    <s v="India"/>
    <s v="South"/>
    <s v="TEC-CO-10002526"/>
    <x v="1"/>
    <s v="Copiers"/>
    <s v="Sharp Wireless Fax, Digital"/>
    <n v="1066.68"/>
    <n v="3"/>
    <n v="394.65"/>
    <n v="383.68"/>
    <s v="Critical"/>
    <n v="658"/>
    <x v="1"/>
    <x v="4"/>
    <s v="Male"/>
    <x v="257"/>
    <d v="2021-02-09T00:00:00"/>
  </r>
  <r>
    <x v="643"/>
    <x v="406"/>
    <s v="Second Class"/>
    <x v="324"/>
    <x v="324"/>
    <s v="Consumer"/>
    <x v="78"/>
    <s v="Uttar Pradesh"/>
    <s v="India"/>
    <s v="North"/>
    <s v="TEC-CO-10003250"/>
    <x v="1"/>
    <s v="Copiers"/>
    <s v="Brother Personal Copier, Digital"/>
    <n v="427.59"/>
    <n v="3"/>
    <n v="128.25"/>
    <n v="14.91"/>
    <s v="Medium"/>
    <n v="428"/>
    <x v="1"/>
    <x v="5"/>
    <s v="Male"/>
    <x v="90"/>
    <d v="2021-06-17T00:00:00"/>
  </r>
  <r>
    <x v="644"/>
    <x v="422"/>
    <s v="Second Class"/>
    <x v="301"/>
    <x v="301"/>
    <s v="Consumer"/>
    <x v="18"/>
    <s v="Tamil Nadu"/>
    <s v="India"/>
    <s v="South"/>
    <s v="TEC-CO-10000865"/>
    <x v="1"/>
    <s v="Copiers"/>
    <s v="Brother Fax Machine, High-Speed"/>
    <n v="633.48"/>
    <n v="2"/>
    <n v="69.66"/>
    <n v="94.85"/>
    <s v="High"/>
    <n v="684"/>
    <x v="1"/>
    <x v="7"/>
    <s v="Female"/>
    <x v="94"/>
    <d v="2024-10-08T00:00:00"/>
  </r>
  <r>
    <x v="645"/>
    <x v="117"/>
    <s v="First Class"/>
    <x v="106"/>
    <x v="106"/>
    <s v="Corporate"/>
    <x v="67"/>
    <s v="Uttar Pradesh"/>
    <s v="India"/>
    <s v="North"/>
    <s v="TEC-AC-10003217"/>
    <x v="1"/>
    <s v="Accessories"/>
    <s v="Enermax Keyboard, USB"/>
    <n v="334.68"/>
    <n v="4"/>
    <n v="83.64"/>
    <n v="63.87"/>
    <s v="High"/>
    <n v="295"/>
    <x v="1"/>
    <x v="4"/>
    <s v="Male"/>
    <x v="94"/>
    <d v="2024-10-08T00:00:00"/>
  </r>
  <r>
    <x v="646"/>
    <x v="423"/>
    <s v="Second Class"/>
    <x v="333"/>
    <x v="333"/>
    <s v="Corporate"/>
    <x v="123"/>
    <s v="Uttar Pradesh"/>
    <s v="India"/>
    <s v="North"/>
    <s v="TEC-AC-10002533"/>
    <x v="1"/>
    <s v="Accessories"/>
    <s v="Enermax Memory Card, USB"/>
    <n v="916.8"/>
    <n v="8"/>
    <n v="146.63999999999999"/>
    <n v="68.989999999999995"/>
    <s v="Medium"/>
    <n v="564"/>
    <x v="1"/>
    <x v="5"/>
    <s v="Female"/>
    <x v="251"/>
    <d v="2023-12-20T00:00:00"/>
  </r>
  <r>
    <x v="647"/>
    <x v="424"/>
    <s v="Second Class"/>
    <x v="334"/>
    <x v="334"/>
    <s v="Corporate"/>
    <x v="49"/>
    <s v="Maharashtra"/>
    <s v="India"/>
    <s v="West"/>
    <s v="TEC-AC-10002086"/>
    <x v="1"/>
    <s v="Accessories"/>
    <s v="SanDisk Keyboard, Erganomic"/>
    <n v="118.935"/>
    <n v="3"/>
    <n v="-4.8150000000000004"/>
    <n v="6.99"/>
    <s v="Medium"/>
    <n v="479"/>
    <x v="1"/>
    <x v="6"/>
    <s v="Male"/>
    <x v="92"/>
    <d v="2024-10-21T00:00:00"/>
  </r>
  <r>
    <x v="648"/>
    <x v="425"/>
    <s v="Second Class"/>
    <x v="222"/>
    <x v="222"/>
    <s v="Home Office"/>
    <x v="70"/>
    <s v="Uttar Pradesh"/>
    <s v="India"/>
    <s v="North"/>
    <s v="TEC-AC-10002172"/>
    <x v="1"/>
    <s v="Accessories"/>
    <s v="Memorex Keyboard, Programmable"/>
    <n v="655.56"/>
    <n v="9"/>
    <n v="91.53"/>
    <n v="136.4"/>
    <s v="High"/>
    <n v="484"/>
    <x v="1"/>
    <x v="7"/>
    <s v="Female"/>
    <x v="231"/>
    <d v="2023-11-10T00:00:00"/>
  </r>
  <r>
    <x v="649"/>
    <x v="426"/>
    <s v="Second Class"/>
    <x v="335"/>
    <x v="335"/>
    <s v="Home Office"/>
    <x v="40"/>
    <s v="Tamil Nadu"/>
    <s v="India"/>
    <s v="South"/>
    <s v="TEC-AC-10000596"/>
    <x v="1"/>
    <s v="Accessories"/>
    <s v="Enermax Memory Card, Erganomic"/>
    <n v="448.8"/>
    <n v="4"/>
    <n v="188.4"/>
    <n v="53.54"/>
    <s v="High"/>
    <n v="108"/>
    <x v="1"/>
    <x v="4"/>
    <s v="Male"/>
    <x v="367"/>
    <d v="2024-11-15T00:00:00"/>
  </r>
  <r>
    <x v="650"/>
    <x v="96"/>
    <s v="Second Class"/>
    <x v="86"/>
    <x v="86"/>
    <s v="Home Office"/>
    <x v="43"/>
    <s v="West Bengal"/>
    <s v="India"/>
    <s v="East"/>
    <s v="TEC-AC-10004478"/>
    <x v="1"/>
    <s v="Accessories"/>
    <s v="SanDisk Numeric Keypad, Bluetooth"/>
    <n v="277.8"/>
    <n v="5"/>
    <n v="130.5"/>
    <n v="28.26"/>
    <s v="High"/>
    <n v="219"/>
    <x v="1"/>
    <x v="5"/>
    <s v="Female"/>
    <x v="368"/>
    <d v="2024-04-06T00:00:00"/>
  </r>
  <r>
    <x v="651"/>
    <x v="222"/>
    <s v="Second Class"/>
    <x v="95"/>
    <x v="95"/>
    <s v="Home Office"/>
    <x v="102"/>
    <s v="Andhra Pradesh"/>
    <s v="India"/>
    <s v="South"/>
    <s v="TEC-AC-10004938"/>
    <x v="1"/>
    <s v="Accessories"/>
    <s v="Belkin Mouse, Bluetooth"/>
    <n v="122.13"/>
    <n v="3"/>
    <n v="17.010000000000002"/>
    <n v="11.36"/>
    <s v="High"/>
    <n v="437"/>
    <x v="1"/>
    <x v="6"/>
    <s v="Female"/>
    <x v="367"/>
    <d v="2024-11-15T00:00:00"/>
  </r>
  <r>
    <x v="652"/>
    <x v="427"/>
    <s v="First Class"/>
    <x v="336"/>
    <x v="336"/>
    <s v="Consumer"/>
    <x v="127"/>
    <s v="Madhya Pradesh"/>
    <s v="India"/>
    <s v="West"/>
    <s v="TEC-AC-10001840"/>
    <x v="1"/>
    <s v="Accessories"/>
    <s v="SanDisk Mouse, Erganomic"/>
    <n v="252.84"/>
    <n v="7"/>
    <n v="68.25"/>
    <n v="68.52"/>
    <s v="Critical"/>
    <n v="288"/>
    <x v="1"/>
    <x v="7"/>
    <s v="Female"/>
    <x v="369"/>
    <d v="2024-07-13T00:00:00"/>
  </r>
  <r>
    <x v="653"/>
    <x v="428"/>
    <s v="First Class"/>
    <x v="337"/>
    <x v="337"/>
    <s v="Consumer"/>
    <x v="26"/>
    <s v="Chhattisgarh"/>
    <s v="India"/>
    <s v="East"/>
    <s v="TEC-AC-10003889"/>
    <x v="1"/>
    <s v="Accessories"/>
    <s v="Enermax Mouse, USB"/>
    <n v="162"/>
    <n v="4"/>
    <n v="38.880000000000003"/>
    <n v="21.99"/>
    <s v="Medium"/>
    <n v="533"/>
    <x v="1"/>
    <x v="4"/>
    <s v="Female"/>
    <x v="231"/>
    <d v="2023-11-10T00:00:00"/>
  </r>
  <r>
    <x v="654"/>
    <x v="421"/>
    <s v="First Class"/>
    <x v="239"/>
    <x v="239"/>
    <s v="Consumer"/>
    <x v="53"/>
    <s v="Madhya Pradesh"/>
    <s v="India"/>
    <s v="West"/>
    <s v="TEC-AC-10000642"/>
    <x v="1"/>
    <s v="Accessories"/>
    <s v="Logitech Flash Drive, Bluetooth"/>
    <n v="30.51"/>
    <n v="1"/>
    <n v="11.88"/>
    <n v="2.39"/>
    <s v="Critical"/>
    <n v="301"/>
    <x v="1"/>
    <x v="5"/>
    <s v="Female"/>
    <x v="201"/>
    <d v="2022-04-17T00:00:00"/>
  </r>
  <r>
    <x v="655"/>
    <x v="429"/>
    <s v="First Class"/>
    <x v="245"/>
    <x v="245"/>
    <s v="Consumer"/>
    <x v="20"/>
    <s v="Maharashtra"/>
    <s v="India"/>
    <s v="West"/>
    <s v="TEC-AC-10001792"/>
    <x v="1"/>
    <s v="Accessories"/>
    <s v="Logitech Mouse, Programmable"/>
    <n v="153.9"/>
    <n v="5"/>
    <n v="12.3"/>
    <n v="22.94"/>
    <s v="High"/>
    <n v="627"/>
    <x v="1"/>
    <x v="6"/>
    <s v="Male"/>
    <x v="144"/>
    <d v="2022-04-09T00:00:00"/>
  </r>
  <r>
    <x v="656"/>
    <x v="164"/>
    <s v="Second Class"/>
    <x v="147"/>
    <x v="147"/>
    <s v="Consumer"/>
    <x v="76"/>
    <s v="Jammu and Kashmir"/>
    <s v="India"/>
    <s v="North"/>
    <s v="TEC-AC-10000483"/>
    <x v="1"/>
    <s v="Accessories"/>
    <s v="SanDisk Memory Card, Bluetooth"/>
    <n v="224.82"/>
    <n v="2"/>
    <n v="6.72"/>
    <n v="24.19"/>
    <s v="High"/>
    <n v="39"/>
    <x v="1"/>
    <x v="7"/>
    <s v="Female"/>
    <x v="266"/>
    <d v="2023-09-23T00:00:00"/>
  </r>
  <r>
    <x v="657"/>
    <x v="166"/>
    <s v="Second Class"/>
    <x v="12"/>
    <x v="12"/>
    <s v="Consumer"/>
    <x v="10"/>
    <s v="Chhattisgarh"/>
    <s v="India"/>
    <s v="East"/>
    <s v="TEC-AC-10004848"/>
    <x v="1"/>
    <s v="Accessories"/>
    <s v="SanDisk Memory Card, Erganomic"/>
    <n v="551.1"/>
    <n v="5"/>
    <n v="49.5"/>
    <n v="24.99"/>
    <s v="Medium"/>
    <n v="379"/>
    <x v="1"/>
    <x v="4"/>
    <s v="Female"/>
    <x v="370"/>
    <d v="2024-08-30T00:00:00"/>
  </r>
  <r>
    <x v="658"/>
    <x v="183"/>
    <s v="Second Class"/>
    <x v="164"/>
    <x v="164"/>
    <s v="Consumer"/>
    <x v="98"/>
    <s v="Rajasthan"/>
    <s v="India"/>
    <s v="West"/>
    <s v="TEC-AC-10004334"/>
    <x v="1"/>
    <s v="Accessories"/>
    <s v="Logitech Router, Erganomic"/>
    <n v="245.13"/>
    <n v="1"/>
    <n v="85.77"/>
    <n v="19.88"/>
    <s v="Medium"/>
    <n v="467"/>
    <x v="1"/>
    <x v="5"/>
    <s v="Female"/>
    <x v="106"/>
    <d v="2021-03-25T00:00:00"/>
  </r>
  <r>
    <x v="659"/>
    <x v="430"/>
    <s v="Second Class"/>
    <x v="29"/>
    <x v="29"/>
    <s v="Consumer"/>
    <x v="29"/>
    <s v="Karnataka"/>
    <s v="India"/>
    <s v="South"/>
    <s v="TEC-AC-10000896"/>
    <x v="1"/>
    <s v="Accessories"/>
    <s v="Belkin Numeric Keypad, Erganomic"/>
    <n v="177.75"/>
    <n v="3"/>
    <n v="30.15"/>
    <n v="10.84"/>
    <s v="Medium"/>
    <n v="800"/>
    <x v="1"/>
    <x v="6"/>
    <s v="Male"/>
    <x v="265"/>
    <d v="2023-05-24T00:00:00"/>
  </r>
  <r>
    <x v="660"/>
    <x v="431"/>
    <s v="First Class"/>
    <x v="243"/>
    <x v="243"/>
    <s v="Consumer"/>
    <x v="18"/>
    <s v="Tamil Nadu"/>
    <s v="India"/>
    <s v="South"/>
    <s v="TEC-PH-10001921"/>
    <x v="1"/>
    <s v="Phones"/>
    <s v="Nokia Signal Booster, with Caller ID"/>
    <n v="546"/>
    <n v="4"/>
    <n v="60"/>
    <n v="117.24"/>
    <s v="Critical"/>
    <n v="87"/>
    <x v="1"/>
    <x v="7"/>
    <s v="Female"/>
    <x v="32"/>
    <d v="2024-09-30T00:00:00"/>
  </r>
  <r>
    <x v="661"/>
    <x v="432"/>
    <s v="First Class"/>
    <x v="338"/>
    <x v="338"/>
    <s v="Consumer"/>
    <x v="30"/>
    <s v="Delhi"/>
    <s v="India"/>
    <s v="North"/>
    <s v="TEC-PH-10004559"/>
    <x v="1"/>
    <s v="Phones"/>
    <s v="Nokia Speaker Phone, with Caller ID"/>
    <n v="369.45"/>
    <n v="3"/>
    <n v="84.96"/>
    <n v="49.72"/>
    <s v="High"/>
    <n v="565"/>
    <x v="1"/>
    <x v="4"/>
    <s v="Male"/>
    <x v="99"/>
    <d v="2024-11-16T00:00:00"/>
  </r>
  <r>
    <x v="662"/>
    <x v="433"/>
    <s v="First Class"/>
    <x v="305"/>
    <x v="305"/>
    <s v="Home Office"/>
    <x v="49"/>
    <s v="Maharashtra"/>
    <s v="India"/>
    <s v="West"/>
    <s v="TEC-PH-10001614"/>
    <x v="1"/>
    <s v="Phones"/>
    <s v="Motorola Audio Dock, VoIP"/>
    <n v="346.92"/>
    <n v="4"/>
    <n v="-152.76"/>
    <n v="148.9"/>
    <s v="Critical"/>
    <n v="403"/>
    <x v="1"/>
    <x v="5"/>
    <s v="Female"/>
    <x v="264"/>
    <d v="2023-08-16T00:00:00"/>
  </r>
  <r>
    <x v="663"/>
    <x v="195"/>
    <s v="First Class"/>
    <x v="107"/>
    <x v="107"/>
    <s v="Corporate"/>
    <x v="8"/>
    <s v="Uttar Pradesh"/>
    <s v="India"/>
    <s v="North"/>
    <s v="TEC-PH-10004261"/>
    <x v="1"/>
    <s v="Phones"/>
    <s v="Nokia Signal Booster, Full Size"/>
    <n v="275.58"/>
    <n v="2"/>
    <n v="77.16"/>
    <n v="83.73"/>
    <s v="Critical"/>
    <n v="582"/>
    <x v="1"/>
    <x v="6"/>
    <s v="Female"/>
    <x v="371"/>
    <d v="2023-08-04T00:00:00"/>
  </r>
  <r>
    <x v="664"/>
    <x v="434"/>
    <s v="First Class"/>
    <x v="110"/>
    <x v="110"/>
    <s v="Corporate"/>
    <x v="45"/>
    <s v="Maharashtra"/>
    <s v="India"/>
    <s v="West"/>
    <s v="TEC-PH-10003927"/>
    <x v="1"/>
    <s v="Phones"/>
    <s v="Nokia Audio Dock, with Caller ID"/>
    <n v="333.48"/>
    <n v="2"/>
    <n v="126.72"/>
    <n v="60.18"/>
    <s v="High"/>
    <n v="179"/>
    <x v="1"/>
    <x v="7"/>
    <s v="Female"/>
    <x v="237"/>
    <d v="2024-12-20T00:00:00"/>
  </r>
  <r>
    <x v="665"/>
    <x v="432"/>
    <s v="First Class"/>
    <x v="338"/>
    <x v="338"/>
    <s v="Consumer"/>
    <x v="30"/>
    <s v="Delhi"/>
    <s v="India"/>
    <s v="North"/>
    <s v="TEC-PH-10003823"/>
    <x v="1"/>
    <s v="Phones"/>
    <s v="Apple Headset, Full Size"/>
    <n v="149.1"/>
    <n v="2"/>
    <n v="58.14"/>
    <n v="42.79"/>
    <s v="High"/>
    <n v="32"/>
    <x v="1"/>
    <x v="4"/>
    <s v="Male"/>
    <x v="372"/>
    <d v="2024-07-26T00:00:00"/>
  </r>
  <r>
    <x v="666"/>
    <x v="107"/>
    <s v="Same Day"/>
    <x v="96"/>
    <x v="96"/>
    <s v="Corporate"/>
    <x v="65"/>
    <s v="Maharashtra"/>
    <s v="India"/>
    <s v="West"/>
    <s v="TEC-PH-10004006"/>
    <x v="1"/>
    <s v="Phones"/>
    <s v="Nokia Audio Dock, Full Size"/>
    <n v="840.15"/>
    <n v="5"/>
    <n v="260.39999999999998"/>
    <n v="286.67"/>
    <s v="Critical"/>
    <n v="42"/>
    <x v="1"/>
    <x v="5"/>
    <s v="Male"/>
    <x v="373"/>
    <d v="2023-07-22T00:00:00"/>
  </r>
  <r>
    <x v="667"/>
    <x v="435"/>
    <s v="Same Day"/>
    <x v="339"/>
    <x v="339"/>
    <s v="Home Office"/>
    <x v="42"/>
    <s v="Rajasthan"/>
    <s v="India"/>
    <s v="West"/>
    <s v="TEC-PH-10002152"/>
    <x v="1"/>
    <s v="Phones"/>
    <s v="Apple Headset, Cordless"/>
    <n v="228.33"/>
    <n v="3"/>
    <n v="70.739999999999995"/>
    <n v="103.93"/>
    <s v="Critical"/>
    <n v="190"/>
    <x v="1"/>
    <x v="6"/>
    <s v="Male"/>
    <x v="51"/>
    <d v="2022-12-04T00:00:00"/>
  </r>
  <r>
    <x v="668"/>
    <x v="368"/>
    <s v="Second Class"/>
    <x v="304"/>
    <x v="304"/>
    <s v="Home Office"/>
    <x v="125"/>
    <s v="Maharashtra"/>
    <s v="India"/>
    <s v="West"/>
    <s v="TEC-PH-10003823"/>
    <x v="1"/>
    <s v="Phones"/>
    <s v="Apple Headset, Full Size"/>
    <n v="298.2"/>
    <n v="4"/>
    <n v="116.28"/>
    <n v="63.34"/>
    <s v="High"/>
    <n v="624"/>
    <x v="1"/>
    <x v="7"/>
    <s v="Male"/>
    <x v="262"/>
    <d v="2021-06-11T00:00:00"/>
  </r>
  <r>
    <x v="669"/>
    <x v="436"/>
    <s v="Second Class"/>
    <x v="340"/>
    <x v="340"/>
    <s v="Home Office"/>
    <x v="129"/>
    <s v="Uttar Pradesh"/>
    <s v="India"/>
    <s v="North"/>
    <s v="TEC-PH-10001640"/>
    <x v="1"/>
    <s v="Phones"/>
    <s v="Motorola Office Telephone, Full Size"/>
    <n v="292.2"/>
    <n v="4"/>
    <n v="119.76"/>
    <n v="19.12"/>
    <s v="Medium"/>
    <n v="640"/>
    <x v="1"/>
    <x v="4"/>
    <s v="Male"/>
    <x v="25"/>
    <d v="2024-06-17T00:00:00"/>
  </r>
  <r>
    <x v="670"/>
    <x v="437"/>
    <s v="Second Class"/>
    <x v="228"/>
    <x v="228"/>
    <s v="Corporate"/>
    <x v="130"/>
    <s v="Bihar"/>
    <s v="India"/>
    <s v="East"/>
    <s v="TEC-PH-10000720"/>
    <x v="1"/>
    <s v="Phones"/>
    <s v="Samsung Audio Dock, Full Size"/>
    <n v="840.6"/>
    <n v="5"/>
    <n v="319.35000000000002"/>
    <n v="296.68"/>
    <s v="Critical"/>
    <n v="392"/>
    <x v="1"/>
    <x v="5"/>
    <s v="Female"/>
    <x v="374"/>
    <d v="2021-03-09T00:00:00"/>
  </r>
  <r>
    <x v="671"/>
    <x v="381"/>
    <s v="Second Class"/>
    <x v="313"/>
    <x v="313"/>
    <s v="Corporate"/>
    <x v="110"/>
    <s v="Bihar"/>
    <s v="India"/>
    <s v="East"/>
    <s v="TEC-PH-10002104"/>
    <x v="1"/>
    <s v="Phones"/>
    <s v="Cisco Speaker Phone, Cordless"/>
    <n v="565.32000000000005"/>
    <n v="4"/>
    <n v="163.92"/>
    <n v="62.11"/>
    <s v="Medium"/>
    <n v="310"/>
    <x v="1"/>
    <x v="6"/>
    <s v="Female"/>
    <x v="5"/>
    <d v="2022-06-21T00:00:00"/>
  </r>
  <r>
    <x v="672"/>
    <x v="165"/>
    <s v="Second Class"/>
    <x v="148"/>
    <x v="148"/>
    <s v="Consumer"/>
    <x v="66"/>
    <s v="Maharashtra"/>
    <s v="India"/>
    <s v="West"/>
    <s v="TEC-PH-10001751"/>
    <x v="1"/>
    <s v="Phones"/>
    <s v="Samsung Smart Phone, Cordless"/>
    <n v="1917"/>
    <n v="3"/>
    <n v="690.12"/>
    <n v="261.08"/>
    <s v="High"/>
    <n v="733"/>
    <x v="1"/>
    <x v="7"/>
    <s v="Male"/>
    <x v="375"/>
    <d v="2023-12-17T00:00:00"/>
  </r>
  <r>
    <x v="673"/>
    <x v="167"/>
    <s v="Second Class"/>
    <x v="149"/>
    <x v="149"/>
    <s v="Consumer"/>
    <x v="48"/>
    <s v="Bihar"/>
    <s v="India"/>
    <s v="East"/>
    <s v="TEC-PH-10003488"/>
    <x v="1"/>
    <s v="Phones"/>
    <s v="Nokia Signal Booster, VoIP"/>
    <n v="682.95"/>
    <n v="5"/>
    <n v="116.1"/>
    <n v="95.02"/>
    <s v="High"/>
    <n v="725"/>
    <x v="1"/>
    <x v="4"/>
    <s v="Male"/>
    <x v="250"/>
    <d v="2024-01-31T00:00:00"/>
  </r>
  <r>
    <x v="674"/>
    <x v="438"/>
    <s v="Same Day"/>
    <x v="71"/>
    <x v="71"/>
    <s v="Consumer"/>
    <x v="118"/>
    <s v="West Bengal"/>
    <s v="India"/>
    <s v="East"/>
    <s v="FUR-CH-10000602"/>
    <x v="2"/>
    <s v="Chairs"/>
    <s v="Novimex Executive Leather Armchair, Red"/>
    <n v="2301"/>
    <n v="5"/>
    <n v="91.95"/>
    <n v="573.27"/>
    <s v="Critical"/>
    <n v="666"/>
    <x v="1"/>
    <x v="4"/>
    <s v="Female"/>
    <x v="248"/>
    <d v="2023-08-14T00:00:00"/>
  </r>
  <r>
    <x v="675"/>
    <x v="414"/>
    <s v="Same Day"/>
    <x v="328"/>
    <x v="328"/>
    <s v="Consumer"/>
    <x v="84"/>
    <s v="Jharkhand"/>
    <s v="India"/>
    <s v="East"/>
    <s v="FUR-CH-10000994"/>
    <x v="2"/>
    <s v="Chairs"/>
    <s v="Harbour Creations Rocking Chair, Black"/>
    <n v="723.3"/>
    <n v="5"/>
    <n v="122.85"/>
    <n v="286.01"/>
    <s v="Critical"/>
    <n v="132"/>
    <x v="1"/>
    <x v="5"/>
    <s v="Male"/>
    <x v="57"/>
    <d v="2022-04-09T00:00:00"/>
  </r>
  <r>
    <x v="676"/>
    <x v="163"/>
    <s v="Second Class"/>
    <x v="146"/>
    <x v="146"/>
    <s v="Consumer"/>
    <x v="44"/>
    <s v="Maharashtra"/>
    <s v="India"/>
    <s v="West"/>
    <s v="FUR-CH-10002247"/>
    <x v="2"/>
    <s v="Chairs"/>
    <s v="Hon Executive Leather Armchair, Adjustable"/>
    <n v="1838.52"/>
    <n v="4"/>
    <n v="349.2"/>
    <n v="202.32"/>
    <s v="High"/>
    <n v="545"/>
    <x v="1"/>
    <x v="6"/>
    <s v="Female"/>
    <x v="376"/>
    <d v="2023-06-14T00:00:00"/>
  </r>
  <r>
    <x v="677"/>
    <x v="139"/>
    <s v="First Class"/>
    <x v="126"/>
    <x v="126"/>
    <s v="Consumer"/>
    <x v="70"/>
    <s v="Uttar Pradesh"/>
    <s v="India"/>
    <s v="North"/>
    <s v="FUR-CH-10003760"/>
    <x v="2"/>
    <s v="Chairs"/>
    <s v="Office Star Bag Chairs, Set of Two"/>
    <n v="403.83"/>
    <n v="7"/>
    <n v="185.64"/>
    <n v="78.91"/>
    <s v="High"/>
    <n v="358"/>
    <x v="1"/>
    <x v="7"/>
    <s v="Female"/>
    <x v="377"/>
    <d v="2023-01-17T00:00:00"/>
  </r>
  <r>
    <x v="678"/>
    <x v="431"/>
    <s v="First Class"/>
    <x v="243"/>
    <x v="243"/>
    <s v="Consumer"/>
    <x v="18"/>
    <s v="Tamil Nadu"/>
    <s v="India"/>
    <s v="South"/>
    <s v="FUR-CH-10001397"/>
    <x v="2"/>
    <s v="Chairs"/>
    <s v="SAFCO Chairmat, Set of Two"/>
    <n v="248.28"/>
    <n v="4"/>
    <n v="86.88"/>
    <n v="78.13"/>
    <s v="Critical"/>
    <n v="542"/>
    <x v="1"/>
    <x v="4"/>
    <s v="Female"/>
    <x v="250"/>
    <d v="2024-01-31T00:00:00"/>
  </r>
  <r>
    <x v="679"/>
    <x v="381"/>
    <s v="Second Class"/>
    <x v="313"/>
    <x v="313"/>
    <s v="Corporate"/>
    <x v="110"/>
    <s v="Bihar"/>
    <s v="India"/>
    <s v="East"/>
    <s v="FUR-CH-10003009"/>
    <x v="2"/>
    <s v="Chairs"/>
    <s v="Novimex Swivel Stool, Adjustable"/>
    <n v="500.85"/>
    <n v="3"/>
    <n v="125.19"/>
    <n v="53.01"/>
    <s v="Medium"/>
    <n v="448"/>
    <x v="1"/>
    <x v="5"/>
    <s v="Male"/>
    <x v="378"/>
    <d v="2024-05-18T00:00:00"/>
  </r>
  <r>
    <x v="680"/>
    <x v="425"/>
    <s v="Second Class"/>
    <x v="222"/>
    <x v="222"/>
    <s v="Home Office"/>
    <x v="70"/>
    <s v="Uttar Pradesh"/>
    <s v="India"/>
    <s v="North"/>
    <s v="FUR-CH-10001797"/>
    <x v="2"/>
    <s v="Chairs"/>
    <s v="Harbour Creations Bag Chairs, Adjustable"/>
    <n v="448.77"/>
    <n v="7"/>
    <n v="170.52"/>
    <n v="51.49"/>
    <s v="High"/>
    <n v="361"/>
    <x v="1"/>
    <x v="6"/>
    <s v="Female"/>
    <x v="206"/>
    <d v="2021-06-06T00:00:00"/>
  </r>
  <r>
    <x v="681"/>
    <x v="207"/>
    <s v="Second Class"/>
    <x v="186"/>
    <x v="186"/>
    <s v="Consumer"/>
    <x v="8"/>
    <s v="Uttar Pradesh"/>
    <s v="India"/>
    <s v="North"/>
    <s v="FUR-CH-10000258"/>
    <x v="2"/>
    <s v="Chairs"/>
    <s v="Office Star Steel Folding Chair, Red"/>
    <n v="366.84"/>
    <n v="4"/>
    <n v="21.96"/>
    <n v="51.34"/>
    <s v="Medium"/>
    <n v="263"/>
    <x v="1"/>
    <x v="7"/>
    <s v="Male"/>
    <x v="378"/>
    <d v="2024-05-18T00:00:00"/>
  </r>
  <r>
    <x v="682"/>
    <x v="222"/>
    <s v="Second Class"/>
    <x v="95"/>
    <x v="95"/>
    <s v="Home Office"/>
    <x v="102"/>
    <s v="Andhra Pradesh"/>
    <s v="India"/>
    <s v="South"/>
    <s v="FUR-CH-10004163"/>
    <x v="2"/>
    <s v="Chairs"/>
    <s v="Novimex Steel Folding Chair, Adjustable"/>
    <n v="423.6"/>
    <n v="5"/>
    <n v="84.6"/>
    <n v="47.43"/>
    <s v="High"/>
    <n v="319"/>
    <x v="1"/>
    <x v="4"/>
    <s v="Female"/>
    <x v="379"/>
    <d v="2024-10-16T00:00:00"/>
  </r>
  <r>
    <x v="683"/>
    <x v="439"/>
    <s v="First Class"/>
    <x v="341"/>
    <x v="341"/>
    <s v="Home Office"/>
    <x v="92"/>
    <s v="West Bengal"/>
    <s v="India"/>
    <s v="East"/>
    <s v="FUR-CH-10000294"/>
    <x v="2"/>
    <s v="Chairs"/>
    <s v="Office Star Swivel Stool, Red"/>
    <n v="173.94"/>
    <n v="1"/>
    <n v="38.25"/>
    <n v="26.63"/>
    <s v="High"/>
    <n v="681"/>
    <x v="1"/>
    <x v="5"/>
    <s v="Female"/>
    <x v="380"/>
    <d v="2021-01-06T00:00:00"/>
  </r>
  <r>
    <x v="684"/>
    <x v="220"/>
    <s v="First Class"/>
    <x v="197"/>
    <x v="197"/>
    <s v="Consumer"/>
    <x v="95"/>
    <s v="Karnataka"/>
    <s v="India"/>
    <s v="South"/>
    <s v="FUR-CH-10003123"/>
    <x v="2"/>
    <s v="Chairs"/>
    <s v="Hon Chairmat, Black"/>
    <n v="159.30000000000001"/>
    <n v="3"/>
    <n v="27"/>
    <n v="26.27"/>
    <s v="High"/>
    <n v="168"/>
    <x v="1"/>
    <x v="6"/>
    <s v="Male"/>
    <x v="119"/>
    <d v="2024-05-15T00:00:00"/>
  </r>
  <r>
    <x v="685"/>
    <x v="221"/>
    <s v="Second Class"/>
    <x v="198"/>
    <x v="198"/>
    <s v="Home Office"/>
    <x v="54"/>
    <s v="Tamil Nadu"/>
    <s v="India"/>
    <s v="South"/>
    <s v="FUR-CH-10004331"/>
    <x v="2"/>
    <s v="Chairs"/>
    <s v="SAFCO Rocking Chair, Red"/>
    <n v="134.91"/>
    <n v="1"/>
    <n v="39.119999999999997"/>
    <n v="25.97"/>
    <s v="Medium"/>
    <n v="367"/>
    <x v="1"/>
    <x v="7"/>
    <s v="Male"/>
    <x v="132"/>
    <d v="2022-12-09T00:00:00"/>
  </r>
  <r>
    <x v="686"/>
    <x v="158"/>
    <s v="Same Day"/>
    <x v="142"/>
    <x v="142"/>
    <s v="Consumer"/>
    <x v="60"/>
    <s v="Maharashtra"/>
    <s v="India"/>
    <s v="West"/>
    <s v="FUR-CH-10004387"/>
    <x v="2"/>
    <s v="Chairs"/>
    <s v="Office Star Bag Chairs, Red"/>
    <n v="110.88"/>
    <n v="2"/>
    <n v="16.62"/>
    <n v="20.76"/>
    <s v="High"/>
    <n v="274"/>
    <x v="1"/>
    <x v="4"/>
    <s v="Male"/>
    <x v="381"/>
    <d v="2024-04-26T00:00:00"/>
  </r>
  <r>
    <x v="687"/>
    <x v="440"/>
    <s v="First Class"/>
    <x v="342"/>
    <x v="342"/>
    <s v="Home Office"/>
    <x v="52"/>
    <s v="Telangana"/>
    <s v="India"/>
    <s v="South"/>
    <s v="FUR-CH-10004580"/>
    <x v="2"/>
    <s v="Chairs"/>
    <s v="Office Star Bag Chairs, Adjustable"/>
    <n v="57.93"/>
    <n v="1"/>
    <n v="17.940000000000001"/>
    <n v="20.170000000000002"/>
    <s v="High"/>
    <n v="274"/>
    <x v="1"/>
    <x v="5"/>
    <s v="Female"/>
    <x v="382"/>
    <d v="2021-10-19T00:00:00"/>
  </r>
  <r>
    <x v="688"/>
    <x v="401"/>
    <s v="Second Class"/>
    <x v="158"/>
    <x v="158"/>
    <s v="Consumer"/>
    <x v="33"/>
    <s v="Andhra Pradesh"/>
    <s v="India"/>
    <s v="South"/>
    <s v="FUR-CH-10001465"/>
    <x v="2"/>
    <s v="Chairs"/>
    <s v="Hon Swivel Stool, Red"/>
    <n v="327.3"/>
    <n v="2"/>
    <n v="150.54"/>
    <n v="19.7"/>
    <s v="Medium"/>
    <n v="687"/>
    <x v="1"/>
    <x v="6"/>
    <s v="Male"/>
    <x v="92"/>
    <d v="2024-10-18T00:00:00"/>
  </r>
  <r>
    <x v="689"/>
    <x v="441"/>
    <s v="Second Class"/>
    <x v="343"/>
    <x v="343"/>
    <s v="Consumer"/>
    <x v="18"/>
    <s v="Tamil Nadu"/>
    <s v="India"/>
    <s v="South"/>
    <s v="FUR-CH-10003965"/>
    <x v="2"/>
    <s v="Chairs"/>
    <s v="Hon Rocking Chair, Red"/>
    <n v="261.24"/>
    <n v="2"/>
    <n v="101.88"/>
    <n v="18.48"/>
    <s v="Medium"/>
    <n v="726"/>
    <x v="1"/>
    <x v="7"/>
    <s v="Male"/>
    <x v="127"/>
    <d v="2024-06-05T00:00:00"/>
  </r>
  <r>
    <x v="690"/>
    <x v="183"/>
    <s v="Second Class"/>
    <x v="164"/>
    <x v="164"/>
    <s v="Consumer"/>
    <x v="98"/>
    <s v="Rajasthan"/>
    <s v="India"/>
    <s v="West"/>
    <s v="FUR-CH-10003123"/>
    <x v="2"/>
    <s v="Chairs"/>
    <s v="Hon Chairmat, Black"/>
    <n v="159.30000000000001"/>
    <n v="3"/>
    <n v="27"/>
    <n v="16.34"/>
    <s v="Medium"/>
    <n v="728"/>
    <x v="1"/>
    <x v="4"/>
    <s v="Female"/>
    <x v="32"/>
    <d v="2024-09-27T00:00:00"/>
  </r>
  <r>
    <x v="691"/>
    <x v="442"/>
    <s v="First Class"/>
    <x v="288"/>
    <x v="288"/>
    <s v="Home Office"/>
    <x v="2"/>
    <s v="Karnataka"/>
    <s v="India"/>
    <s v="South"/>
    <s v="FUR-CH-10001203"/>
    <x v="2"/>
    <s v="Chairs"/>
    <s v="Novimex Steel Folding Chair, Set of Two"/>
    <n v="168.96"/>
    <n v="2"/>
    <n v="6.72"/>
    <n v="15.42"/>
    <s v="Medium"/>
    <n v="729"/>
    <x v="1"/>
    <x v="5"/>
    <s v="Male"/>
    <x v="127"/>
    <d v="2024-06-05T00:00:00"/>
  </r>
  <r>
    <x v="692"/>
    <x v="380"/>
    <s v="Second Class"/>
    <x v="309"/>
    <x v="309"/>
    <s v="Corporate"/>
    <x v="29"/>
    <s v="Karnataka"/>
    <s v="India"/>
    <s v="South"/>
    <s v="FUR-CH-10002932"/>
    <x v="2"/>
    <s v="Chairs"/>
    <s v="Harbour Creations Rocking Chair, Adjustable"/>
    <n v="149.58000000000001"/>
    <n v="1"/>
    <n v="14.94"/>
    <n v="10.039999999999999"/>
    <s v="Medium"/>
    <n v="361"/>
    <x v="1"/>
    <x v="7"/>
    <s v="Female"/>
    <x v="17"/>
    <d v="2021-01-08T00:00:00"/>
  </r>
  <r>
    <x v="693"/>
    <x v="443"/>
    <s v="First Class"/>
    <x v="344"/>
    <x v="344"/>
    <s v="Consumer"/>
    <x v="75"/>
    <s v="Uttar Pradesh"/>
    <s v="India"/>
    <s v="North"/>
    <s v="FUR-CH-10003692"/>
    <x v="2"/>
    <s v="Chairs"/>
    <s v="SAFCO Swivel Stool, Set of Two"/>
    <n v="510.57"/>
    <n v="3"/>
    <n v="56.16"/>
    <n v="5.63"/>
    <s v="Medium"/>
    <n v="150"/>
    <x v="1"/>
    <x v="4"/>
    <s v="Female"/>
    <x v="92"/>
    <d v="2024-10-18T00:00:00"/>
  </r>
  <r>
    <x v="694"/>
    <x v="444"/>
    <s v="Second Class"/>
    <x v="267"/>
    <x v="267"/>
    <s v="Consumer"/>
    <x v="49"/>
    <s v="Maharashtra"/>
    <s v="India"/>
    <s v="West"/>
    <s v="FUR-CH-10000025"/>
    <x v="2"/>
    <s v="Chairs"/>
    <s v="Office Star Rocking Chair, Set of Two"/>
    <n v="429.48"/>
    <n v="6"/>
    <n v="-257.76"/>
    <n v="143.19999999999999"/>
    <s v="Critical"/>
    <n v="686"/>
    <x v="1"/>
    <x v="5"/>
    <s v="Male"/>
    <x v="315"/>
    <d v="2024-10-13T00:00:00"/>
  </r>
  <r>
    <x v="695"/>
    <x v="445"/>
    <s v="Second Class"/>
    <x v="113"/>
    <x v="113"/>
    <s v="Corporate"/>
    <x v="91"/>
    <s v="Uttarakhand"/>
    <s v="India"/>
    <s v="North"/>
    <s v="FUR-BO-10001372"/>
    <x v="2"/>
    <s v="Bookcases"/>
    <s v="Safco Classic Bookcase, Pine"/>
    <n v="3076.5"/>
    <n v="7"/>
    <n v="215.25"/>
    <n v="359.27"/>
    <s v="Medium"/>
    <n v="248"/>
    <x v="1"/>
    <x v="7"/>
    <s v="Female"/>
    <x v="33"/>
    <d v="2023-05-31T00:00:00"/>
  </r>
  <r>
    <x v="696"/>
    <x v="95"/>
    <s v="Second Class"/>
    <x v="84"/>
    <x v="84"/>
    <s v="Home Office"/>
    <x v="60"/>
    <s v="Maharashtra"/>
    <s v="India"/>
    <s v="West"/>
    <s v="FUR-BO-10003549"/>
    <x v="2"/>
    <s v="Bookcases"/>
    <s v="Sauder Floating Shelf Set, Metal"/>
    <n v="970.2"/>
    <n v="5"/>
    <n v="145.5"/>
    <n v="81.92"/>
    <s v="High"/>
    <n v="451"/>
    <x v="1"/>
    <x v="4"/>
    <s v="Male"/>
    <x v="383"/>
    <d v="2022-01-17T00:00:00"/>
  </r>
  <r>
    <x v="697"/>
    <x v="446"/>
    <s v="First Class"/>
    <x v="345"/>
    <x v="345"/>
    <s v="Home Office"/>
    <x v="37"/>
    <s v="Kerala"/>
    <s v="India"/>
    <s v="South"/>
    <s v="FUR-BO-10000210"/>
    <x v="2"/>
    <s v="Bookcases"/>
    <s v="Ikea Library with Doors, Pine"/>
    <n v="1094.22"/>
    <n v="3"/>
    <n v="328.23"/>
    <n v="411.06"/>
    <s v="Critical"/>
    <n v="696"/>
    <x v="1"/>
    <x v="5"/>
    <s v="Male"/>
    <x v="384"/>
    <d v="2024-06-15T00:00:00"/>
  </r>
  <r>
    <x v="698"/>
    <x v="151"/>
    <s v="Second Class"/>
    <x v="135"/>
    <x v="135"/>
    <s v="Consumer"/>
    <x v="87"/>
    <s v="Maharashtra"/>
    <s v="India"/>
    <s v="West"/>
    <s v="FUR-BO-10001461"/>
    <x v="2"/>
    <s v="Bookcases"/>
    <s v="Safco Floating Shelf Set, Traditional"/>
    <n v="196.74"/>
    <n v="1"/>
    <n v="98.37"/>
    <n v="33.1"/>
    <s v="High"/>
    <n v="88"/>
    <x v="1"/>
    <x v="6"/>
    <s v="Male"/>
    <x v="385"/>
    <d v="2024-11-15T00:00:00"/>
  </r>
  <r>
    <x v="699"/>
    <x v="447"/>
    <s v="First Class"/>
    <x v="346"/>
    <x v="346"/>
    <s v="Corporate"/>
    <x v="110"/>
    <s v="Bihar"/>
    <s v="India"/>
    <s v="East"/>
    <s v="FUR-BO-10004537"/>
    <x v="2"/>
    <s v="Bookcases"/>
    <s v="Dania Floating Shelf Set, Mobile"/>
    <n v="171.87"/>
    <n v="1"/>
    <n v="63.57"/>
    <n v="32.96"/>
    <s v="Medium"/>
    <n v="637"/>
    <x v="1"/>
    <x v="7"/>
    <s v="Male"/>
    <x v="386"/>
    <d v="2024-08-19T00:00:00"/>
  </r>
  <r>
    <x v="700"/>
    <x v="411"/>
    <s v="Same Day"/>
    <x v="303"/>
    <x v="303"/>
    <s v="Consumer"/>
    <x v="4"/>
    <s v="Kerala"/>
    <s v="India"/>
    <s v="South"/>
    <s v="FUR-BO-10003945"/>
    <x v="2"/>
    <s v="Bookcases"/>
    <s v="Sauder 3-Shelf Cabinet, Metal"/>
    <n v="332.28"/>
    <n v="2"/>
    <n v="149.52000000000001"/>
    <n v="87.62"/>
    <s v="Critical"/>
    <n v="38"/>
    <x v="1"/>
    <x v="4"/>
    <s v="Female"/>
    <x v="220"/>
    <d v="2021-11-11T00:00:00"/>
  </r>
  <r>
    <x v="701"/>
    <x v="448"/>
    <s v="Same Day"/>
    <x v="122"/>
    <x v="122"/>
    <s v="Consumer"/>
    <x v="65"/>
    <s v="Maharashtra"/>
    <s v="India"/>
    <s v="West"/>
    <s v="FUR-BO-10002510"/>
    <x v="2"/>
    <s v="Bookcases"/>
    <s v="Safco 3-Shelf Cabinet, Traditional"/>
    <n v="337.68"/>
    <n v="2"/>
    <n v="64.14"/>
    <n v="73"/>
    <s v="Critical"/>
    <n v="759"/>
    <x v="1"/>
    <x v="5"/>
    <s v="Female"/>
    <x v="138"/>
    <d v="2024-11-06T00:00:00"/>
  </r>
  <r>
    <x v="702"/>
    <x v="214"/>
    <s v="Same Day"/>
    <x v="178"/>
    <x v="178"/>
    <s v="Consumer"/>
    <x v="70"/>
    <s v="Uttar Pradesh"/>
    <s v="India"/>
    <s v="North"/>
    <s v="FUR-FU-10000735"/>
    <x v="2"/>
    <s v="Furnishings"/>
    <s v="Tenex Frame, Erganomic"/>
    <n v="217.2"/>
    <n v="2"/>
    <n v="32.58"/>
    <n v="37.549999999999997"/>
    <s v="High"/>
    <n v="441"/>
    <x v="1"/>
    <x v="6"/>
    <s v="Female"/>
    <x v="140"/>
    <d v="2024-07-20T00:00:00"/>
  </r>
  <r>
    <x v="703"/>
    <x v="438"/>
    <s v="Same Day"/>
    <x v="71"/>
    <x v="71"/>
    <s v="Consumer"/>
    <x v="118"/>
    <s v="West Bengal"/>
    <s v="India"/>
    <s v="East"/>
    <s v="FUR-FU-10000735"/>
    <x v="2"/>
    <s v="Furnishings"/>
    <s v="Tenex Frame, Erganomic"/>
    <n v="434.4"/>
    <n v="4"/>
    <n v="65.16"/>
    <n v="83.62"/>
    <s v="Critical"/>
    <n v="38"/>
    <x v="1"/>
    <x v="7"/>
    <s v="Male"/>
    <x v="138"/>
    <d v="2024-06-13T00:00:00"/>
  </r>
  <r>
    <x v="704"/>
    <x v="449"/>
    <s v="Same Day"/>
    <x v="347"/>
    <x v="347"/>
    <s v="Home Office"/>
    <x v="77"/>
    <s v="Maharashtra"/>
    <s v="India"/>
    <s v="West"/>
    <s v="FUR-FU-10003960"/>
    <x v="2"/>
    <s v="Furnishings"/>
    <s v="Deflect-O Stacking Tray, Erganomic"/>
    <n v="66.959999999999994"/>
    <n v="3"/>
    <n v="5.31"/>
    <n v="10.55"/>
    <s v="High"/>
    <n v="637"/>
    <x v="1"/>
    <x v="4"/>
    <s v="Female"/>
    <x v="387"/>
    <d v="2022-01-16T00:00:00"/>
  </r>
  <r>
    <x v="705"/>
    <x v="179"/>
    <s v="First Class"/>
    <x v="160"/>
    <x v="160"/>
    <s v="Consumer"/>
    <x v="96"/>
    <s v="Kerala"/>
    <s v="India"/>
    <s v="South"/>
    <s v="FUR-FU-10000548"/>
    <x v="2"/>
    <s v="Furnishings"/>
    <s v="Tenex Stacking Tray, Durable"/>
    <n v="25.23"/>
    <n v="1"/>
    <n v="9.33"/>
    <n v="7.23"/>
    <s v="Critical"/>
    <n v="269"/>
    <x v="1"/>
    <x v="5"/>
    <s v="Female"/>
    <x v="388"/>
    <d v="2023-05-26T00:00:00"/>
  </r>
  <r>
    <x v="706"/>
    <x v="450"/>
    <s v="First Class"/>
    <x v="48"/>
    <x v="48"/>
    <s v="Corporate"/>
    <x v="108"/>
    <s v="Maharashtra"/>
    <s v="India"/>
    <s v="West"/>
    <s v="FUR-FU-10003939"/>
    <x v="2"/>
    <s v="Furnishings"/>
    <s v="Tenex Photo Frame, Duo Pack"/>
    <n v="311.39999999999998"/>
    <n v="6"/>
    <n v="111.96"/>
    <n v="36.17"/>
    <s v="High"/>
    <n v="651"/>
    <x v="1"/>
    <x v="6"/>
    <s v="Female"/>
    <x v="235"/>
    <d v="2021-02-26T00:00:00"/>
  </r>
  <r>
    <x v="707"/>
    <x v="372"/>
    <s v="Second Class"/>
    <x v="307"/>
    <x v="307"/>
    <s v="Home Office"/>
    <x v="11"/>
    <s v="Madhya Pradesh"/>
    <s v="India"/>
    <s v="West"/>
    <s v="FUR-FU-10000496"/>
    <x v="2"/>
    <s v="Furnishings"/>
    <s v="Eldon Clock, Duo Pack"/>
    <n v="169.74"/>
    <n v="3"/>
    <n v="79.739999999999995"/>
    <n v="13.48"/>
    <s v="Medium"/>
    <n v="509"/>
    <x v="1"/>
    <x v="4"/>
    <s v="Female"/>
    <x v="6"/>
    <d v="2023-05-17T00:00:00"/>
  </r>
  <r>
    <x v="708"/>
    <x v="382"/>
    <s v="Second Class"/>
    <x v="172"/>
    <x v="172"/>
    <s v="Corporate"/>
    <x v="123"/>
    <s v="Uttar Pradesh"/>
    <s v="India"/>
    <s v="North"/>
    <s v="FUR-FU-10003540"/>
    <x v="2"/>
    <s v="Furnishings"/>
    <s v="Deflect-O Light Bulb, Erganomic"/>
    <n v="70.44"/>
    <n v="4"/>
    <n v="25.32"/>
    <n v="1.44"/>
    <s v="Medium"/>
    <n v="105"/>
    <x v="1"/>
    <x v="5"/>
    <s v="Female"/>
    <x v="143"/>
    <d v="2022-03-24T00:00:00"/>
  </r>
  <r>
    <x v="709"/>
    <x v="451"/>
    <s v="Second Class"/>
    <x v="237"/>
    <x v="237"/>
    <s v="Consumer"/>
    <x v="21"/>
    <s v="Maharashtra"/>
    <s v="India"/>
    <s v="West"/>
    <s v="FUR-FU-10002292"/>
    <x v="2"/>
    <s v="Furnishings"/>
    <s v="Deflect-O Door Stop, Duo Pack"/>
    <n v="132.03"/>
    <n v="3"/>
    <n v="54.09"/>
    <n v="18.440000000000001"/>
    <s v="Medium"/>
    <n v="531"/>
    <x v="1"/>
    <x v="7"/>
    <s v="Male"/>
    <x v="388"/>
    <d v="2023-05-26T00:00:00"/>
  </r>
  <r>
    <x v="710"/>
    <x v="145"/>
    <s v="Second Class"/>
    <x v="131"/>
    <x v="131"/>
    <s v="Consumer"/>
    <x v="76"/>
    <s v="Jammu and Kashmir"/>
    <s v="India"/>
    <s v="North"/>
    <s v="FUR-TA-10001360"/>
    <x v="2"/>
    <s v="Tables"/>
    <s v="Bevis Round Table, Rectangular"/>
    <n v="3094.56"/>
    <n v="6"/>
    <n v="1423.44"/>
    <n v="227.67"/>
    <s v="Medium"/>
    <n v="385"/>
    <x v="1"/>
    <x v="4"/>
    <s v="Male"/>
    <x v="114"/>
    <d v="2021-12-23T00:00:00"/>
  </r>
  <r>
    <x v="711"/>
    <x v="221"/>
    <s v="Second Class"/>
    <x v="198"/>
    <x v="198"/>
    <s v="Home Office"/>
    <x v="54"/>
    <s v="Tamil Nadu"/>
    <s v="India"/>
    <s v="South"/>
    <s v="FUR-TA-10000403"/>
    <x v="2"/>
    <s v="Tables"/>
    <s v="Barricks Computer Table, Fully Assembled"/>
    <n v="477.84"/>
    <n v="1"/>
    <n v="14.31"/>
    <n v="52.69"/>
    <s v="Medium"/>
    <n v="158"/>
    <x v="1"/>
    <x v="5"/>
    <s v="Female"/>
    <x v="99"/>
    <d v="2024-11-13T00:00:00"/>
  </r>
  <r>
    <x v="712"/>
    <x v="452"/>
    <s v="First Class"/>
    <x v="348"/>
    <x v="348"/>
    <s v="Home Office"/>
    <x v="49"/>
    <s v="Maharashtra"/>
    <s v="India"/>
    <s v="West"/>
    <s v="FUR-TA-10004416"/>
    <x v="2"/>
    <s v="Tables"/>
    <s v="Bevis Wood Table, Adjustable Height"/>
    <n v="535.79999999999995"/>
    <n v="2"/>
    <n v="-96.48"/>
    <n v="187.63"/>
    <s v="Critical"/>
    <n v="31"/>
    <x v="1"/>
    <x v="6"/>
    <s v="Male"/>
    <x v="140"/>
    <d v="2024-07-20T00:00:00"/>
  </r>
  <r>
    <x v="713"/>
    <x v="91"/>
    <s v="Standard Class"/>
    <x v="83"/>
    <x v="83"/>
    <s v="Consumer"/>
    <x v="57"/>
    <s v="Rajasthan"/>
    <s v="India"/>
    <s v="West"/>
    <s v="FUR-BO-10002510"/>
    <x v="2"/>
    <s v="Bookcases"/>
    <s v="Bush 3-Shelf Cabinet, Mobile"/>
    <n v="145.88999999999999"/>
    <n v="1"/>
    <n v="18.96"/>
    <n v="16.100000000000001"/>
    <s v="Low"/>
    <n v="188"/>
    <x v="1"/>
    <x v="7"/>
    <s v="Female"/>
    <x v="389"/>
    <d v="2023-08-18T00:00:00"/>
  </r>
  <r>
    <x v="714"/>
    <x v="453"/>
    <s v="Standard Class"/>
    <x v="243"/>
    <x v="243"/>
    <s v="Consumer"/>
    <x v="90"/>
    <s v="West Bengal"/>
    <s v="India"/>
    <s v="East"/>
    <s v="FUR-FU-10002223"/>
    <x v="2"/>
    <s v="Furnishings"/>
    <s v="Deflect-O Stacking Tray, Durable"/>
    <n v="75.87"/>
    <n v="3"/>
    <n v="18.899999999999999"/>
    <n v="14.32"/>
    <s v="Low"/>
    <n v="554"/>
    <x v="1"/>
    <x v="4"/>
    <s v="Female"/>
    <x v="182"/>
    <d v="2023-03-11T00:00:00"/>
  </r>
  <r>
    <x v="715"/>
    <x v="454"/>
    <s v="Standard Class"/>
    <x v="349"/>
    <x v="349"/>
    <s v="Home Office"/>
    <x v="25"/>
    <s v="Punjab"/>
    <s v="India"/>
    <s v="North"/>
    <s v="TEC-PH-10000730"/>
    <x v="1"/>
    <s v="Phones"/>
    <s v="Samsung Office Telephone, VoIP"/>
    <n v="326.55"/>
    <n v="5"/>
    <n v="146.85"/>
    <n v="55.81"/>
    <s v="Low"/>
    <n v="137"/>
    <x v="1"/>
    <x v="5"/>
    <s v="Female"/>
    <x v="389"/>
    <d v="2023-08-18T00:00:00"/>
  </r>
  <r>
    <x v="716"/>
    <x v="93"/>
    <s v="Standard Class"/>
    <x v="84"/>
    <x v="84"/>
    <s v="Home Office"/>
    <x v="59"/>
    <s v="Madhya Pradesh"/>
    <s v="India"/>
    <s v="West"/>
    <s v="TEC-CO-10002350"/>
    <x v="1"/>
    <s v="Copiers"/>
    <s v="Canon Wireless Fax, Digital"/>
    <n v="1134.9000000000001"/>
    <n v="3"/>
    <n v="45.36"/>
    <n v="124.29"/>
    <s v="Low"/>
    <n v="102"/>
    <x v="1"/>
    <x v="6"/>
    <s v="Female"/>
    <x v="390"/>
    <d v="2024-03-24T00:00:00"/>
  </r>
  <r>
    <x v="717"/>
    <x v="93"/>
    <s v="Standard Class"/>
    <x v="84"/>
    <x v="84"/>
    <s v="Home Office"/>
    <x v="59"/>
    <s v="Madhya Pradesh"/>
    <s v="India"/>
    <s v="West"/>
    <s v="TEC-CO-10002911"/>
    <x v="1"/>
    <s v="Copiers"/>
    <s v="Hewlett Wireless Fax, Laser"/>
    <n v="760.38"/>
    <n v="2"/>
    <n v="144.41999999999999"/>
    <n v="151.9"/>
    <s v="Low"/>
    <n v="342"/>
    <x v="1"/>
    <x v="7"/>
    <s v="Male"/>
    <x v="117"/>
    <d v="2023-12-12T00:00:00"/>
  </r>
  <r>
    <x v="718"/>
    <x v="455"/>
    <s v="Standard Class"/>
    <x v="350"/>
    <x v="350"/>
    <s v="Corporate"/>
    <x v="30"/>
    <s v="Delhi"/>
    <s v="India"/>
    <s v="North"/>
    <s v="FUR-CH-10004600"/>
    <x v="2"/>
    <s v="Chairs"/>
    <s v="Harbour Creations Chairmat, Red"/>
    <n v="144"/>
    <n v="2"/>
    <n v="67.680000000000007"/>
    <n v="17.54"/>
    <s v="Low"/>
    <n v="43"/>
    <x v="1"/>
    <x v="4"/>
    <s v="Female"/>
    <x v="391"/>
    <d v="2022-06-27T00:00:00"/>
  </r>
  <r>
    <x v="719"/>
    <x v="90"/>
    <s v="Standard Class"/>
    <x v="82"/>
    <x v="82"/>
    <s v="Consumer"/>
    <x v="30"/>
    <s v="Delhi"/>
    <s v="India"/>
    <s v="North"/>
    <s v="TEC-PH-10001725"/>
    <x v="1"/>
    <s v="Phones"/>
    <s v="Motorola Speaker Phone, Cordless"/>
    <n v="265.26"/>
    <n v="2"/>
    <n v="13.26"/>
    <n v="13.2"/>
    <s v="Low"/>
    <n v="597"/>
    <x v="1"/>
    <x v="5"/>
    <s v="Male"/>
    <x v="392"/>
    <d v="2022-06-15T00:00:00"/>
  </r>
  <r>
    <x v="720"/>
    <x v="230"/>
    <s v="Standard Class"/>
    <x v="87"/>
    <x v="87"/>
    <s v="Home Office"/>
    <x v="38"/>
    <s v="Haryana"/>
    <s v="India"/>
    <s v="North"/>
    <s v="FUR-TA-10001386"/>
    <x v="2"/>
    <s v="Tables"/>
    <s v="Lesro Conference Table, Fully Assembled"/>
    <n v="1718.1"/>
    <n v="2"/>
    <n v="618.48"/>
    <n v="139.72999999999999"/>
    <s v="High"/>
    <n v="220"/>
    <x v="1"/>
    <x v="6"/>
    <s v="Female"/>
    <x v="393"/>
    <d v="2021-09-26T00:00:00"/>
  </r>
  <r>
    <x v="721"/>
    <x v="75"/>
    <s v="Standard Class"/>
    <x v="68"/>
    <x v="68"/>
    <s v="Home Office"/>
    <x v="48"/>
    <s v="Bihar"/>
    <s v="India"/>
    <s v="East"/>
    <s v="TEC-PH-10004664"/>
    <x v="1"/>
    <s v="Phones"/>
    <s v="Nokia Smart Phone, with Caller ID"/>
    <n v="3194.55"/>
    <n v="5"/>
    <n v="830.55"/>
    <n v="403.97"/>
    <s v="High"/>
    <n v="614"/>
    <x v="1"/>
    <x v="5"/>
    <s v="Male"/>
    <x v="156"/>
    <d v="2023-09-06T00:00:00"/>
  </r>
  <r>
    <x v="722"/>
    <x v="75"/>
    <s v="Standard Class"/>
    <x v="68"/>
    <x v="68"/>
    <s v="Home Office"/>
    <x v="48"/>
    <s v="Bihar"/>
    <s v="India"/>
    <s v="East"/>
    <s v="TEC-PH-10004358"/>
    <x v="1"/>
    <s v="Phones"/>
    <s v="Samsung Office Telephone, Cordless"/>
    <n v="476.49"/>
    <n v="7"/>
    <n v="47.46"/>
    <n v="61.42"/>
    <s v="High"/>
    <n v="720"/>
    <x v="1"/>
    <x v="6"/>
    <s v="Male"/>
    <x v="156"/>
    <d v="2023-09-06T00:00:00"/>
  </r>
  <r>
    <x v="723"/>
    <x v="75"/>
    <s v="Standard Class"/>
    <x v="68"/>
    <x v="68"/>
    <s v="Home Office"/>
    <x v="48"/>
    <s v="Bihar"/>
    <s v="India"/>
    <s v="East"/>
    <s v="TEC-PH-10003239"/>
    <x v="1"/>
    <s v="Phones"/>
    <s v="Samsung Signal Booster, with Caller ID"/>
    <n v="136.59"/>
    <n v="1"/>
    <n v="57.36"/>
    <n v="1.92"/>
    <s v="High"/>
    <n v="502"/>
    <x v="1"/>
    <x v="7"/>
    <s v="Female"/>
    <x v="218"/>
    <d v="2022-10-21T00:00:00"/>
  </r>
  <r>
    <x v="724"/>
    <x v="228"/>
    <s v="Standard Class"/>
    <x v="203"/>
    <x v="203"/>
    <s v="Home Office"/>
    <x v="59"/>
    <s v="Madhya Pradesh"/>
    <s v="India"/>
    <s v="West"/>
    <s v="TEC-CO-10003951"/>
    <x v="1"/>
    <s v="Copiers"/>
    <s v="HP Copy Machine, High-Speed"/>
    <n v="487.38"/>
    <n v="2"/>
    <n v="107.22"/>
    <n v="81.849999999999994"/>
    <s v="High"/>
    <n v="298"/>
    <x v="1"/>
    <x v="4"/>
    <s v="Male"/>
    <x v="217"/>
    <d v="2022-05-28T00:00:00"/>
  </r>
  <r>
    <x v="725"/>
    <x v="355"/>
    <s v="Standard Class"/>
    <x v="295"/>
    <x v="295"/>
    <s v="Home Office"/>
    <x v="24"/>
    <s v="Haryana"/>
    <s v="India"/>
    <s v="North"/>
    <s v="TEC-CO-10002587"/>
    <x v="1"/>
    <s v="Copiers"/>
    <s v="Sharp Fax and Copier, Laser"/>
    <n v="168.6"/>
    <n v="1"/>
    <n v="79.23"/>
    <n v="22.48"/>
    <s v="High"/>
    <n v="88"/>
    <x v="1"/>
    <x v="6"/>
    <s v="Female"/>
    <x v="394"/>
    <d v="2021-11-25T00:00:00"/>
  </r>
  <r>
    <x v="726"/>
    <x v="456"/>
    <s v="Standard Class"/>
    <x v="351"/>
    <x v="351"/>
    <s v="Home Office"/>
    <x v="108"/>
    <s v="Maharashtra"/>
    <s v="India"/>
    <s v="West"/>
    <s v="TEC-AC-10001703"/>
    <x v="1"/>
    <s v="Accessories"/>
    <s v="Memorex Keyboard, USB"/>
    <n v="143.1"/>
    <n v="2"/>
    <n v="9.9600000000000009"/>
    <n v="12.2"/>
    <s v="High"/>
    <n v="680"/>
    <x v="1"/>
    <x v="7"/>
    <s v="Male"/>
    <x v="395"/>
    <d v="2024-05-25T00:00:00"/>
  </r>
  <r>
    <x v="727"/>
    <x v="232"/>
    <s v="Standard Class"/>
    <x v="206"/>
    <x v="206"/>
    <s v="Corporate"/>
    <x v="8"/>
    <s v="Uttar Pradesh"/>
    <s v="India"/>
    <s v="North"/>
    <s v="FUR-BO-10001641"/>
    <x v="2"/>
    <s v="Bookcases"/>
    <s v="Bush 3-Shelf Cabinet, Traditional"/>
    <n v="716.85"/>
    <n v="5"/>
    <n v="250.8"/>
    <n v="59.87"/>
    <s v="High"/>
    <n v="129"/>
    <x v="1"/>
    <x v="4"/>
    <s v="Female"/>
    <x v="201"/>
    <d v="2022-04-14T00:00:00"/>
  </r>
  <r>
    <x v="728"/>
    <x v="457"/>
    <s v="Standard Class"/>
    <x v="271"/>
    <x v="271"/>
    <s v="Corporate"/>
    <x v="2"/>
    <s v="Karnataka"/>
    <s v="India"/>
    <s v="South"/>
    <s v="FUR-CH-10004609"/>
    <x v="2"/>
    <s v="Chairs"/>
    <s v="Harbour Creations Steel Folding Chair, Adjustable"/>
    <n v="200.76"/>
    <n v="2"/>
    <n v="86.28"/>
    <n v="27.96"/>
    <s v="High"/>
    <n v="740"/>
    <x v="1"/>
    <x v="7"/>
    <s v="Female"/>
    <x v="396"/>
    <d v="2024-03-11T00:00:00"/>
  </r>
  <r>
    <x v="729"/>
    <x v="458"/>
    <s v="Standard Class"/>
    <x v="352"/>
    <x v="352"/>
    <s v="Corporate"/>
    <x v="55"/>
    <s v="Andhra Pradesh"/>
    <s v="India"/>
    <s v="South"/>
    <s v="TEC-PH-10004085"/>
    <x v="1"/>
    <s v="Phones"/>
    <s v="Apple Audio Dock, with Caller ID"/>
    <n v="667.56"/>
    <n v="4"/>
    <n v="153.47999999999999"/>
    <n v="89.64"/>
    <s v="High"/>
    <n v="97"/>
    <x v="1"/>
    <x v="6"/>
    <s v="Female"/>
    <x v="217"/>
    <d v="2022-05-28T00:00:00"/>
  </r>
  <r>
    <x v="730"/>
    <x v="459"/>
    <s v="Standard Class"/>
    <x v="52"/>
    <x v="52"/>
    <s v="Corporate"/>
    <x v="24"/>
    <s v="Uttar Pradesh"/>
    <s v="India"/>
    <s v="North"/>
    <s v="TEC-PH-10001321"/>
    <x v="1"/>
    <s v="Phones"/>
    <s v="Cisco Speaker Phone, Full Size"/>
    <n v="698.85"/>
    <n v="5"/>
    <n v="146.69999999999999"/>
    <n v="36.86"/>
    <s v="High"/>
    <n v="624"/>
    <x v="1"/>
    <x v="7"/>
    <s v="Male"/>
    <x v="397"/>
    <d v="2022-04-05T00:00:00"/>
  </r>
  <r>
    <x v="731"/>
    <x v="460"/>
    <s v="Standard Class"/>
    <x v="107"/>
    <x v="107"/>
    <s v="Corporate"/>
    <x v="36"/>
    <s v="Tamil Nadu"/>
    <s v="India"/>
    <s v="South"/>
    <s v="TEC-AC-10002324"/>
    <x v="1"/>
    <s v="Accessories"/>
    <s v="Enermax Numeric Keypad, Bluetooth"/>
    <n v="114.66"/>
    <n v="2"/>
    <n v="4.5599999999999996"/>
    <n v="11.1"/>
    <s v="High"/>
    <n v="492"/>
    <x v="1"/>
    <x v="4"/>
    <s v="Female"/>
    <x v="390"/>
    <d v="2024-03-24T00:00:00"/>
  </r>
  <r>
    <x v="732"/>
    <x v="238"/>
    <s v="Standard Class"/>
    <x v="211"/>
    <x v="211"/>
    <s v="Consumer"/>
    <x v="57"/>
    <s v="Rajasthan"/>
    <s v="India"/>
    <s v="West"/>
    <s v="FUR-BO-10001874"/>
    <x v="2"/>
    <s v="Bookcases"/>
    <s v="Sauder Corner Shelving, Pine"/>
    <n v="743.25"/>
    <n v="5"/>
    <n v="133.65"/>
    <n v="79.099999999999994"/>
    <s v="High"/>
    <n v="127"/>
    <x v="1"/>
    <x v="5"/>
    <s v="Female"/>
    <x v="312"/>
    <d v="2023-09-24T00:00:00"/>
  </r>
  <r>
    <x v="733"/>
    <x v="461"/>
    <s v="Standard Class"/>
    <x v="121"/>
    <x v="121"/>
    <s v="Consumer"/>
    <x v="61"/>
    <s v="Uttar Pradesh"/>
    <s v="India"/>
    <s v="North"/>
    <s v="FUR-BO-10001708"/>
    <x v="2"/>
    <s v="Bookcases"/>
    <s v="Safco Stackable Bookrack, Pine"/>
    <n v="303"/>
    <n v="2"/>
    <n v="60.6"/>
    <n v="38.64"/>
    <s v="High"/>
    <n v="536"/>
    <x v="1"/>
    <x v="6"/>
    <s v="Female"/>
    <x v="157"/>
    <d v="2023-01-07T00:00:00"/>
  </r>
  <r>
    <x v="734"/>
    <x v="77"/>
    <s v="Standard Class"/>
    <x v="70"/>
    <x v="70"/>
    <s v="Consumer"/>
    <x v="50"/>
    <s v="Gujarat"/>
    <s v="India"/>
    <s v="West"/>
    <s v="TEC-AC-10001352"/>
    <x v="1"/>
    <s v="Accessories"/>
    <s v="SanDisk Numeric Keypad, Bluetooth"/>
    <n v="110.7"/>
    <n v="2"/>
    <n v="12.12"/>
    <n v="15.11"/>
    <s v="High"/>
    <n v="228"/>
    <x v="1"/>
    <x v="4"/>
    <s v="Male"/>
    <x v="180"/>
    <d v="2022-10-19T00:00:00"/>
  </r>
  <r>
    <x v="735"/>
    <x v="234"/>
    <s v="Standard Class"/>
    <x v="208"/>
    <x v="208"/>
    <s v="Consumer"/>
    <x v="55"/>
    <s v="Andhra Pradesh"/>
    <s v="India"/>
    <s v="South"/>
    <s v="TEC-MA-10001711"/>
    <x v="1"/>
    <s v="Machines"/>
    <s v="Konica Phone, White"/>
    <n v="84.6"/>
    <n v="1"/>
    <n v="20.28"/>
    <n v="3.76"/>
    <s v="High"/>
    <n v="397"/>
    <x v="1"/>
    <x v="6"/>
    <s v="Male"/>
    <x v="286"/>
    <d v="2024-09-14T00:00:00"/>
  </r>
  <r>
    <x v="736"/>
    <x v="462"/>
    <s v="Standard Class"/>
    <x v="353"/>
    <x v="353"/>
    <s v="Consumer"/>
    <x v="49"/>
    <s v="Maharashtra"/>
    <s v="India"/>
    <s v="West"/>
    <s v="TEC-MA-10001127"/>
    <x v="1"/>
    <s v="Machines"/>
    <s v="Epson Inkjet, Wireless"/>
    <n v="770.85"/>
    <n v="5"/>
    <n v="-447.15"/>
    <n v="111.87"/>
    <s v="High"/>
    <n v="600"/>
    <x v="1"/>
    <x v="7"/>
    <s v="Male"/>
    <x v="398"/>
    <d v="2021-06-29T00:00:00"/>
  </r>
  <r>
    <x v="737"/>
    <x v="340"/>
    <s v="Standard Class"/>
    <x v="283"/>
    <x v="283"/>
    <s v="Home Office"/>
    <x v="10"/>
    <s v="Chhattisgarh"/>
    <s v="India"/>
    <s v="East"/>
    <s v="FUR-CH-10000783"/>
    <x v="2"/>
    <s v="Chairs"/>
    <s v="Office Star Executive Leather Armchair, Adjustable"/>
    <n v="1409.76"/>
    <n v="3"/>
    <n v="169.11"/>
    <n v="84.21"/>
    <s v="Medium"/>
    <n v="158"/>
    <x v="1"/>
    <x v="5"/>
    <s v="Female"/>
    <x v="184"/>
    <d v="2022-09-29T00:00:00"/>
  </r>
  <r>
    <x v="738"/>
    <x v="463"/>
    <s v="Standard Class"/>
    <x v="354"/>
    <x v="354"/>
    <s v="Home Office"/>
    <x v="29"/>
    <s v="Karnataka"/>
    <s v="India"/>
    <s v="South"/>
    <s v="FUR-CH-10004826"/>
    <x v="2"/>
    <s v="Chairs"/>
    <s v="Hon Steel Folding Chair, Set of Two"/>
    <n v="418.35"/>
    <n v="5"/>
    <n v="204.9"/>
    <n v="26.42"/>
    <s v="Medium"/>
    <n v="56"/>
    <x v="1"/>
    <x v="6"/>
    <s v="Male"/>
    <x v="399"/>
    <d v="2024-05-22T00:00:00"/>
  </r>
  <r>
    <x v="739"/>
    <x v="244"/>
    <s v="Standard Class"/>
    <x v="216"/>
    <x v="216"/>
    <s v="Home Office"/>
    <x v="67"/>
    <s v="Uttar Pradesh"/>
    <s v="India"/>
    <s v="North"/>
    <s v="FUR-CH-10000351"/>
    <x v="2"/>
    <s v="Chairs"/>
    <s v="Novimex Chairmat, Set of Two"/>
    <n v="117.18"/>
    <n v="2"/>
    <n v="43.32"/>
    <n v="8.3699999999999992"/>
    <s v="Medium"/>
    <n v="277"/>
    <x v="1"/>
    <x v="7"/>
    <s v="Male"/>
    <x v="400"/>
    <d v="2024-08-24T00:00:00"/>
  </r>
  <r>
    <x v="740"/>
    <x v="70"/>
    <s v="Standard Class"/>
    <x v="63"/>
    <x v="63"/>
    <s v="Home Office"/>
    <x v="19"/>
    <s v="Rajasthan"/>
    <s v="India"/>
    <s v="West"/>
    <s v="FUR-CH-10002890"/>
    <x v="2"/>
    <s v="Chairs"/>
    <s v="Office Star Chairmat, Adjustable"/>
    <n v="136.62"/>
    <n v="2"/>
    <n v="12.24"/>
    <n v="8.2200000000000006"/>
    <s v="Medium"/>
    <n v="516"/>
    <x v="1"/>
    <x v="4"/>
    <s v="Female"/>
    <x v="401"/>
    <d v="2022-02-07T00:00:00"/>
  </r>
  <r>
    <x v="741"/>
    <x v="245"/>
    <s v="Standard Class"/>
    <x v="184"/>
    <x v="184"/>
    <s v="Home Office"/>
    <x v="107"/>
    <s v="Maharashtra"/>
    <s v="India"/>
    <s v="West"/>
    <s v="FUR-FU-10000496"/>
    <x v="2"/>
    <s v="Furnishings"/>
    <s v="Eldon Clock, Duo Pack"/>
    <n v="509.22"/>
    <n v="9"/>
    <n v="239.22"/>
    <n v="14.04"/>
    <s v="Medium"/>
    <n v="25"/>
    <x v="1"/>
    <x v="5"/>
    <s v="Female"/>
    <x v="402"/>
    <d v="2022-11-04T00:00:00"/>
  </r>
  <r>
    <x v="742"/>
    <x v="464"/>
    <s v="Standard Class"/>
    <x v="59"/>
    <x v="59"/>
    <s v="Home Office"/>
    <x v="130"/>
    <s v="Bihar"/>
    <s v="India"/>
    <s v="East"/>
    <s v="FUR-FU-10002648"/>
    <x v="2"/>
    <s v="Furnishings"/>
    <s v="Rubbermaid Stacking Tray, Erganomic"/>
    <n v="71.28"/>
    <n v="3"/>
    <n v="34.92"/>
    <n v="5.74"/>
    <s v="Medium"/>
    <n v="553"/>
    <x v="1"/>
    <x v="6"/>
    <s v="Female"/>
    <x v="403"/>
    <d v="2021-04-14T00:00:00"/>
  </r>
  <r>
    <x v="743"/>
    <x v="347"/>
    <s v="Standard Class"/>
    <x v="288"/>
    <x v="288"/>
    <s v="Home Office"/>
    <x v="74"/>
    <s v="Odisha"/>
    <s v="India"/>
    <s v="East"/>
    <s v="FUR-FU-10004064"/>
    <x v="2"/>
    <s v="Furnishings"/>
    <s v="Rubbermaid Door Stop, Erganomic"/>
    <n v="42.42"/>
    <n v="1"/>
    <n v="19.920000000000002"/>
    <n v="4.03"/>
    <s v="Medium"/>
    <n v="795"/>
    <x v="1"/>
    <x v="7"/>
    <s v="Female"/>
    <x v="404"/>
    <d v="2022-10-06T00:00:00"/>
  </r>
  <r>
    <x v="744"/>
    <x v="465"/>
    <s v="Standard Class"/>
    <x v="84"/>
    <x v="84"/>
    <s v="Home Office"/>
    <x v="45"/>
    <s v="Maharashtra"/>
    <s v="India"/>
    <s v="West"/>
    <s v="FUR-BO-10001580"/>
    <x v="2"/>
    <s v="Bookcases"/>
    <s v="Dania Stackable Bookrack, Pine"/>
    <n v="491.76"/>
    <n v="4"/>
    <n v="83.52"/>
    <n v="32.74"/>
    <s v="Medium"/>
    <n v="228"/>
    <x v="1"/>
    <x v="4"/>
    <s v="Female"/>
    <x v="98"/>
    <d v="2022-12-22T00:00:00"/>
  </r>
  <r>
    <x v="745"/>
    <x v="466"/>
    <s v="Standard Class"/>
    <x v="284"/>
    <x v="284"/>
    <s v="Home Office"/>
    <x v="44"/>
    <s v="Maharashtra"/>
    <s v="India"/>
    <s v="West"/>
    <s v="TEC-MA-10003492"/>
    <x v="1"/>
    <s v="Machines"/>
    <s v="Okidata Printer, Wireless"/>
    <n v="1611"/>
    <n v="6"/>
    <n v="64.44"/>
    <n v="125.54"/>
    <s v="Medium"/>
    <n v="695"/>
    <x v="1"/>
    <x v="5"/>
    <s v="Male"/>
    <x v="405"/>
    <d v="2023-12-04T00:00:00"/>
  </r>
  <r>
    <x v="746"/>
    <x v="70"/>
    <s v="Standard Class"/>
    <x v="63"/>
    <x v="63"/>
    <s v="Home Office"/>
    <x v="19"/>
    <s v="Rajasthan"/>
    <s v="India"/>
    <s v="West"/>
    <s v="TEC-MA-10002827"/>
    <x v="1"/>
    <s v="Machines"/>
    <s v="StarTech Printer, Red"/>
    <n v="759.96"/>
    <n v="3"/>
    <n v="30.33"/>
    <n v="70.900000000000006"/>
    <s v="Medium"/>
    <n v="141"/>
    <x v="1"/>
    <x v="6"/>
    <s v="Male"/>
    <x v="406"/>
    <d v="2022-06-23T00:00:00"/>
  </r>
  <r>
    <x v="747"/>
    <x v="70"/>
    <s v="Standard Class"/>
    <x v="63"/>
    <x v="63"/>
    <s v="Home Office"/>
    <x v="19"/>
    <s v="Rajasthan"/>
    <s v="India"/>
    <s v="West"/>
    <s v="TEC-MA-10000429"/>
    <x v="1"/>
    <s v="Machines"/>
    <s v="Konica Card Printer, Red"/>
    <n v="861.6"/>
    <n v="5"/>
    <n v="275.7"/>
    <n v="61.42"/>
    <s v="Medium"/>
    <n v="543"/>
    <x v="1"/>
    <x v="7"/>
    <s v="Female"/>
    <x v="407"/>
    <d v="2022-07-27T00:00:00"/>
  </r>
  <r>
    <x v="748"/>
    <x v="467"/>
    <s v="Standard Class"/>
    <x v="91"/>
    <x v="91"/>
    <s v="Home Office"/>
    <x v="52"/>
    <s v="Telangana"/>
    <s v="India"/>
    <s v="South"/>
    <s v="TEC-MA-10003351"/>
    <x v="1"/>
    <s v="Machines"/>
    <s v="Okidata Card Printer, White"/>
    <n v="871.2"/>
    <n v="5"/>
    <n v="357.15"/>
    <n v="30.82"/>
    <s v="Medium"/>
    <n v="348"/>
    <x v="1"/>
    <x v="4"/>
    <s v="Male"/>
    <x v="75"/>
    <d v="2024-11-20T00:00:00"/>
  </r>
  <r>
    <x v="749"/>
    <x v="467"/>
    <s v="Standard Class"/>
    <x v="91"/>
    <x v="91"/>
    <s v="Home Office"/>
    <x v="52"/>
    <s v="Telangana"/>
    <s v="India"/>
    <s v="South"/>
    <s v="TEC-MA-10004064"/>
    <x v="1"/>
    <s v="Machines"/>
    <s v="Panasonic Calculator, Red"/>
    <n v="94.86"/>
    <n v="2"/>
    <n v="33.18"/>
    <n v="6.12"/>
    <s v="Medium"/>
    <n v="711"/>
    <x v="1"/>
    <x v="5"/>
    <s v="Female"/>
    <x v="103"/>
    <d v="2022-06-11T00:00:00"/>
  </r>
  <r>
    <x v="750"/>
    <x v="351"/>
    <s v="Standard Class"/>
    <x v="291"/>
    <x v="291"/>
    <s v="Home Office"/>
    <x v="78"/>
    <s v="Uttar Pradesh"/>
    <s v="India"/>
    <s v="North"/>
    <s v="TEC-CO-10003410"/>
    <x v="1"/>
    <s v="Copiers"/>
    <s v="Brother Ink, High-Speed"/>
    <n v="873"/>
    <n v="6"/>
    <n v="384.12"/>
    <n v="75.290000000000006"/>
    <s v="Medium"/>
    <n v="184"/>
    <x v="1"/>
    <x v="6"/>
    <s v="Male"/>
    <x v="399"/>
    <d v="2024-05-22T00:00:00"/>
  </r>
  <r>
    <x v="751"/>
    <x v="468"/>
    <s v="Standard Class"/>
    <x v="203"/>
    <x v="203"/>
    <s v="Home Office"/>
    <x v="45"/>
    <s v="Maharashtra"/>
    <s v="India"/>
    <s v="West"/>
    <s v="TEC-AC-10002172"/>
    <x v="1"/>
    <s v="Accessories"/>
    <s v="Memorex Keyboard, Programmable"/>
    <n v="509.88"/>
    <n v="7"/>
    <n v="71.19"/>
    <n v="24.51"/>
    <s v="Medium"/>
    <n v="218"/>
    <x v="1"/>
    <x v="7"/>
    <s v="Male"/>
    <x v="7"/>
    <d v="2021-07-09T00:00:00"/>
  </r>
  <r>
    <x v="752"/>
    <x v="61"/>
    <s v="Standard Class"/>
    <x v="54"/>
    <x v="54"/>
    <s v="Home Office"/>
    <x v="40"/>
    <s v="Tamil Nadu"/>
    <s v="India"/>
    <s v="South"/>
    <s v="TEC-AC-10001438"/>
    <x v="1"/>
    <s v="Accessories"/>
    <s v="SanDisk Flash Drive, Programmable"/>
    <n v="123.12"/>
    <n v="3"/>
    <n v="20.88"/>
    <n v="11.2"/>
    <s v="Medium"/>
    <n v="12"/>
    <x v="1"/>
    <x v="4"/>
    <s v="Female"/>
    <x v="403"/>
    <d v="2021-04-14T00:00:00"/>
  </r>
  <r>
    <x v="753"/>
    <x v="247"/>
    <s v="Standard Class"/>
    <x v="218"/>
    <x v="218"/>
    <s v="Home Office"/>
    <x v="87"/>
    <s v="Maharashtra"/>
    <s v="India"/>
    <s v="West"/>
    <s v="TEC-AC-10002688"/>
    <x v="1"/>
    <s v="Accessories"/>
    <s v="Memorex Memory Card, Bluetooth"/>
    <n v="204.54"/>
    <n v="2"/>
    <n v="94.08"/>
    <n v="16.690000000000001"/>
    <s v="Medium"/>
    <n v="324"/>
    <x v="1"/>
    <x v="6"/>
    <s v="Male"/>
    <x v="285"/>
    <d v="2024-07-06T00:00:00"/>
  </r>
  <r>
    <x v="754"/>
    <x v="64"/>
    <s v="Standard Class"/>
    <x v="57"/>
    <x v="57"/>
    <s v="Home Office"/>
    <x v="43"/>
    <s v="West Bengal"/>
    <s v="India"/>
    <s v="East"/>
    <s v="TEC-PH-10000499"/>
    <x v="1"/>
    <s v="Phones"/>
    <s v="Motorola Smart Phone, Full Size"/>
    <n v="4498.83"/>
    <n v="7"/>
    <n v="674.73"/>
    <n v="323.75"/>
    <s v="Medium"/>
    <n v="227"/>
    <x v="1"/>
    <x v="7"/>
    <s v="Female"/>
    <x v="179"/>
    <d v="2022-06-06T00:00:00"/>
  </r>
  <r>
    <x v="755"/>
    <x v="469"/>
    <s v="Standard Class"/>
    <x v="335"/>
    <x v="335"/>
    <s v="Home Office"/>
    <x v="24"/>
    <s v="Uttar Pradesh"/>
    <s v="India"/>
    <s v="North"/>
    <s v="TEC-PH-10003002"/>
    <x v="1"/>
    <s v="Phones"/>
    <s v="Cisco Smart Phone, Full Size"/>
    <n v="1954.17"/>
    <n v="3"/>
    <n v="312.66000000000003"/>
    <n v="148.65"/>
    <s v="Medium"/>
    <n v="398"/>
    <x v="1"/>
    <x v="4"/>
    <s v="Male"/>
    <x v="298"/>
    <d v="2024-06-21T00:00:00"/>
  </r>
  <r>
    <x v="756"/>
    <x v="335"/>
    <s v="Standard Class"/>
    <x v="53"/>
    <x v="53"/>
    <s v="Corporate"/>
    <x v="53"/>
    <s v="Madhya Pradesh"/>
    <s v="India"/>
    <s v="West"/>
    <s v="FUR-FU-10001674"/>
    <x v="2"/>
    <s v="Furnishings"/>
    <s v="Deflect-O Clock, Duo Pack"/>
    <n v="352.59"/>
    <n v="7"/>
    <n v="158.55000000000001"/>
    <n v="14.2"/>
    <s v="Medium"/>
    <n v="126"/>
    <x v="1"/>
    <x v="6"/>
    <s v="Female"/>
    <x v="408"/>
    <d v="2021-04-09T00:00:00"/>
  </r>
  <r>
    <x v="757"/>
    <x v="470"/>
    <s v="Standard Class"/>
    <x v="227"/>
    <x v="227"/>
    <s v="Corporate"/>
    <x v="45"/>
    <s v="Maharashtra"/>
    <s v="India"/>
    <s v="West"/>
    <s v="FUR-FU-10004182"/>
    <x v="2"/>
    <s v="Furnishings"/>
    <s v="Eldon Stacking Tray, Black"/>
    <n v="94.5"/>
    <n v="3"/>
    <n v="40.590000000000003"/>
    <n v="5.99"/>
    <s v="Medium"/>
    <n v="603"/>
    <x v="1"/>
    <x v="5"/>
    <s v="Male"/>
    <x v="409"/>
    <d v="2022-08-18T00:00:00"/>
  </r>
  <r>
    <x v="758"/>
    <x v="323"/>
    <s v="Standard Class"/>
    <x v="269"/>
    <x v="269"/>
    <s v="Corporate"/>
    <x v="10"/>
    <s v="Uttarakhand"/>
    <s v="India"/>
    <s v="North"/>
    <s v="FUR-BO-10004806"/>
    <x v="2"/>
    <s v="Bookcases"/>
    <s v="Safco Corner Shelving, Traditional"/>
    <n v="747.3"/>
    <n v="5"/>
    <n v="283.95"/>
    <n v="50.73"/>
    <s v="Medium"/>
    <n v="576"/>
    <x v="1"/>
    <x v="6"/>
    <s v="Male"/>
    <x v="285"/>
    <d v="2024-07-06T00:00:00"/>
  </r>
  <r>
    <x v="759"/>
    <x v="471"/>
    <s v="Standard Class"/>
    <x v="355"/>
    <x v="355"/>
    <s v="Corporate"/>
    <x v="78"/>
    <s v="Uttar Pradesh"/>
    <s v="India"/>
    <s v="North"/>
    <s v="FUR-CH-10002060"/>
    <x v="2"/>
    <s v="Chairs"/>
    <s v="SAFCO Rocking Chair, Adjustable"/>
    <n v="961.8"/>
    <n v="7"/>
    <n v="163.38"/>
    <n v="82.58"/>
    <s v="Medium"/>
    <n v="661"/>
    <x v="1"/>
    <x v="4"/>
    <s v="Male"/>
    <x v="206"/>
    <d v="2021-05-31T00:00:00"/>
  </r>
  <r>
    <x v="760"/>
    <x v="472"/>
    <s v="Standard Class"/>
    <x v="356"/>
    <x v="356"/>
    <s v="Corporate"/>
    <x v="44"/>
    <s v="Maharashtra"/>
    <s v="India"/>
    <s v="West"/>
    <s v="FUR-CH-10001913"/>
    <x v="2"/>
    <s v="Chairs"/>
    <s v="Office Star Swivel Stool, Adjustable"/>
    <n v="529.29"/>
    <n v="3"/>
    <n v="68.760000000000005"/>
    <n v="20.51"/>
    <s v="Medium"/>
    <n v="406"/>
    <x v="1"/>
    <x v="6"/>
    <s v="Male"/>
    <x v="239"/>
    <d v="2024-08-08T00:00:00"/>
  </r>
  <r>
    <x v="761"/>
    <x v="50"/>
    <s v="Standard Class"/>
    <x v="44"/>
    <x v="44"/>
    <s v="Corporate"/>
    <x v="33"/>
    <s v="Andhra Pradesh"/>
    <s v="India"/>
    <s v="South"/>
    <s v="FUR-CH-10001756"/>
    <x v="2"/>
    <s v="Chairs"/>
    <s v="Novimex Bag Chairs, Adjustable"/>
    <n v="290.7"/>
    <n v="6"/>
    <n v="124.92"/>
    <n v="16.16"/>
    <s v="Medium"/>
    <n v="331"/>
    <x v="1"/>
    <x v="7"/>
    <s v="Female"/>
    <x v="410"/>
    <d v="2022-06-27T00:00:00"/>
  </r>
  <r>
    <x v="762"/>
    <x v="266"/>
    <s v="Standard Class"/>
    <x v="206"/>
    <x v="206"/>
    <s v="Corporate"/>
    <x v="16"/>
    <s v="Gujarat"/>
    <s v="India"/>
    <s v="West"/>
    <s v="FUR-CH-10004082"/>
    <x v="2"/>
    <s v="Chairs"/>
    <s v="Office Star Chairmat, Black"/>
    <n v="507.12"/>
    <n v="8"/>
    <n v="182.4"/>
    <n v="8.4600000000000009"/>
    <s v="Medium"/>
    <n v="116"/>
    <x v="1"/>
    <x v="4"/>
    <s v="Male"/>
    <x v="411"/>
    <d v="2022-06-17T00:00:00"/>
  </r>
  <r>
    <x v="763"/>
    <x v="265"/>
    <s v="Standard Class"/>
    <x v="233"/>
    <x v="233"/>
    <s v="Corporate"/>
    <x v="70"/>
    <s v="Uttar Pradesh"/>
    <s v="India"/>
    <s v="North"/>
    <s v="TEC-AC-10004487"/>
    <x v="1"/>
    <s v="Accessories"/>
    <s v="Memorex Router, Erganomic"/>
    <n v="976.08"/>
    <n v="4"/>
    <n v="361.08"/>
    <n v="51.72"/>
    <s v="Medium"/>
    <n v="97"/>
    <x v="1"/>
    <x v="6"/>
    <s v="Male"/>
    <x v="40"/>
    <d v="2024-03-23T00:00:00"/>
  </r>
  <r>
    <x v="764"/>
    <x v="334"/>
    <s v="Standard Class"/>
    <x v="279"/>
    <x v="279"/>
    <s v="Corporate"/>
    <x v="78"/>
    <s v="Uttar Pradesh"/>
    <s v="India"/>
    <s v="North"/>
    <s v="TEC-AC-10004652"/>
    <x v="1"/>
    <s v="Accessories"/>
    <s v="Belkin Mouse, Erganomic"/>
    <n v="38.520000000000003"/>
    <n v="1"/>
    <n v="8.4600000000000009"/>
    <n v="3.3"/>
    <s v="Medium"/>
    <n v="466"/>
    <x v="1"/>
    <x v="7"/>
    <s v="Female"/>
    <x v="341"/>
    <d v="2021-09-28T00:00:00"/>
  </r>
  <r>
    <x v="765"/>
    <x v="330"/>
    <s v="Standard Class"/>
    <x v="276"/>
    <x v="276"/>
    <s v="Corporate"/>
    <x v="29"/>
    <s v="Karnataka"/>
    <s v="India"/>
    <s v="South"/>
    <s v="TEC-CO-10000208"/>
    <x v="1"/>
    <s v="Copiers"/>
    <s v="Brother Wireless Fax, Color"/>
    <n v="1140.75"/>
    <n v="3"/>
    <n v="0"/>
    <n v="119.46"/>
    <s v="Medium"/>
    <n v="740"/>
    <x v="1"/>
    <x v="4"/>
    <s v="Female"/>
    <x v="192"/>
    <d v="2023-01-24T00:00:00"/>
  </r>
  <r>
    <x v="766"/>
    <x v="473"/>
    <s v="Standard Class"/>
    <x v="151"/>
    <x v="151"/>
    <s v="Corporate"/>
    <x v="70"/>
    <s v="Uttar Pradesh"/>
    <s v="India"/>
    <s v="North"/>
    <s v="TEC-MA-10003553"/>
    <x v="1"/>
    <s v="Machines"/>
    <s v="Epson Printer, Red"/>
    <n v="1039.08"/>
    <n v="4"/>
    <n v="93.48"/>
    <n v="71.180000000000007"/>
    <s v="Medium"/>
    <n v="197"/>
    <x v="1"/>
    <x v="6"/>
    <s v="Male"/>
    <x v="412"/>
    <d v="2023-02-27T00:00:00"/>
  </r>
  <r>
    <x v="767"/>
    <x v="256"/>
    <s v="Standard Class"/>
    <x v="226"/>
    <x v="226"/>
    <s v="Corporate"/>
    <x v="49"/>
    <s v="Maharashtra"/>
    <s v="India"/>
    <s v="West"/>
    <s v="TEC-PH-10003813"/>
    <x v="1"/>
    <s v="Phones"/>
    <s v="Samsung Signal Booster, VoIP"/>
    <n v="273.36"/>
    <n v="4"/>
    <n v="-246.12"/>
    <n v="22.58"/>
    <s v="Medium"/>
    <n v="254"/>
    <x v="1"/>
    <x v="7"/>
    <s v="Male"/>
    <x v="192"/>
    <d v="2023-01-24T00:00:00"/>
  </r>
  <r>
    <x v="768"/>
    <x v="474"/>
    <s v="Standard Class"/>
    <x v="189"/>
    <x v="189"/>
    <s v="Corporate"/>
    <x v="131"/>
    <s v="West Bengal"/>
    <s v="India"/>
    <s v="East"/>
    <s v="TEC-PH-10003723"/>
    <x v="1"/>
    <s v="Phones"/>
    <s v="Samsung Audio Dock, with Caller ID"/>
    <n v="166.83"/>
    <n v="1"/>
    <n v="11.67"/>
    <n v="7.11"/>
    <s v="Medium"/>
    <n v="190"/>
    <x v="1"/>
    <x v="4"/>
    <s v="Male"/>
    <x v="136"/>
    <d v="2023-11-29T00:00:00"/>
  </r>
  <r>
    <x v="769"/>
    <x v="41"/>
    <s v="Standard Class"/>
    <x v="36"/>
    <x v="36"/>
    <s v="Corporate"/>
    <x v="30"/>
    <s v="Delhi"/>
    <s v="India"/>
    <s v="North"/>
    <s v="TEC-CO-10000427"/>
    <x v="1"/>
    <s v="Copiers"/>
    <s v="HP Fax Machine, Color"/>
    <n v="602.76"/>
    <n v="2"/>
    <n v="186.84"/>
    <n v="36.450000000000003"/>
    <s v="Medium"/>
    <n v="468"/>
    <x v="1"/>
    <x v="5"/>
    <s v="Female"/>
    <x v="94"/>
    <d v="2024-09-08T00:00:00"/>
  </r>
  <r>
    <x v="770"/>
    <x v="259"/>
    <s v="Standard Class"/>
    <x v="154"/>
    <x v="154"/>
    <s v="Corporate"/>
    <x v="61"/>
    <s v="Uttar Pradesh"/>
    <s v="India"/>
    <s v="North"/>
    <s v="FUR-FU-10001770"/>
    <x v="2"/>
    <s v="Furnishings"/>
    <s v="Deflect-O Clock, Erganomic"/>
    <n v="97.86"/>
    <n v="2"/>
    <n v="48.9"/>
    <n v="7.98"/>
    <s v="Medium"/>
    <n v="227"/>
    <x v="1"/>
    <x v="4"/>
    <s v="Female"/>
    <x v="413"/>
    <d v="2023-04-10T00:00:00"/>
  </r>
  <r>
    <x v="771"/>
    <x v="52"/>
    <s v="Standard Class"/>
    <x v="46"/>
    <x v="46"/>
    <s v="Corporate"/>
    <x v="16"/>
    <s v="Gujarat"/>
    <s v="India"/>
    <s v="West"/>
    <s v="FUR-CH-10000660"/>
    <x v="2"/>
    <s v="Chairs"/>
    <s v="Novimex Executive Leather Armchair, Adjustable"/>
    <n v="911.04"/>
    <n v="2"/>
    <n v="282.42"/>
    <n v="83.97"/>
    <s v="Medium"/>
    <n v="564"/>
    <x v="1"/>
    <x v="5"/>
    <s v="Female"/>
    <x v="414"/>
    <d v="2024-11-30T00:00:00"/>
  </r>
  <r>
    <x v="772"/>
    <x v="55"/>
    <s v="Standard Class"/>
    <x v="49"/>
    <x v="49"/>
    <s v="Corporate"/>
    <x v="37"/>
    <s v="Kerala"/>
    <s v="India"/>
    <s v="South"/>
    <s v="FUR-CH-10000994"/>
    <x v="2"/>
    <s v="Chairs"/>
    <s v="Harbour Creations Rocking Chair, Black"/>
    <n v="289.32"/>
    <n v="2"/>
    <n v="49.14"/>
    <n v="29.2"/>
    <s v="Medium"/>
    <n v="327"/>
    <x v="1"/>
    <x v="6"/>
    <s v="Female"/>
    <x v="159"/>
    <d v="2022-01-27T00:00:00"/>
  </r>
  <r>
    <x v="773"/>
    <x v="24"/>
    <s v="Standard Class"/>
    <x v="22"/>
    <x v="22"/>
    <s v="Consumer"/>
    <x v="22"/>
    <s v="Maharashtra"/>
    <s v="India"/>
    <s v="West"/>
    <s v="FUR-CH-10000027"/>
    <x v="2"/>
    <s v="Chairs"/>
    <s v="SAFCO Executive Leather Armchair, Black"/>
    <n v="1377"/>
    <n v="3"/>
    <n v="179.01"/>
    <n v="131.91999999999999"/>
    <s v="Medium"/>
    <n v="110"/>
    <x v="1"/>
    <x v="7"/>
    <s v="Male"/>
    <x v="414"/>
    <d v="2024-11-29T00:00:00"/>
  </r>
  <r>
    <x v="774"/>
    <x v="312"/>
    <s v="Standard Class"/>
    <x v="6"/>
    <x v="6"/>
    <s v="Consumer"/>
    <x v="66"/>
    <s v="Maharashtra"/>
    <s v="India"/>
    <s v="West"/>
    <s v="FUR-CH-10002224"/>
    <x v="2"/>
    <s v="Chairs"/>
    <s v="Hon Rocking Chair, Set of Two"/>
    <n v="398.61"/>
    <n v="3"/>
    <n v="15.93"/>
    <n v="33.33"/>
    <s v="Medium"/>
    <n v="76"/>
    <x v="1"/>
    <x v="4"/>
    <s v="Female"/>
    <x v="415"/>
    <d v="2021-11-22T00:00:00"/>
  </r>
  <r>
    <x v="775"/>
    <x v="1"/>
    <s v="Standard Class"/>
    <x v="1"/>
    <x v="1"/>
    <s v="Consumer"/>
    <x v="1"/>
    <s v="Chhattisgarh"/>
    <s v="India"/>
    <s v="East"/>
    <s v="FUR-FU-10002928"/>
    <x v="2"/>
    <s v="Furnishings"/>
    <s v="Rubbermaid Clock, Durable"/>
    <n v="141.57"/>
    <n v="3"/>
    <n v="49.5"/>
    <n v="10.59"/>
    <s v="Medium"/>
    <n v="264"/>
    <x v="1"/>
    <x v="6"/>
    <s v="Female"/>
    <x v="416"/>
    <d v="2023-02-23T00:00:00"/>
  </r>
  <r>
    <x v="776"/>
    <x v="475"/>
    <s v="Standard Class"/>
    <x v="118"/>
    <x v="118"/>
    <s v="Consumer"/>
    <x v="0"/>
    <s v="Gujarat"/>
    <s v="India"/>
    <s v="West"/>
    <s v="FUR-FU-10004464"/>
    <x v="2"/>
    <s v="Furnishings"/>
    <s v="Deflect-O Clock, Durable"/>
    <n v="142.02000000000001"/>
    <n v="3"/>
    <n v="2.79"/>
    <n v="8.92"/>
    <s v="Medium"/>
    <n v="113"/>
    <x v="1"/>
    <x v="7"/>
    <s v="Female"/>
    <x v="413"/>
    <d v="2023-04-10T00:00:00"/>
  </r>
  <r>
    <x v="777"/>
    <x v="476"/>
    <s v="Standard Class"/>
    <x v="357"/>
    <x v="357"/>
    <s v="Consumer"/>
    <x v="132"/>
    <s v="Gujarat"/>
    <s v="India"/>
    <s v="West"/>
    <s v="FUR-FU-10003447"/>
    <x v="2"/>
    <s v="Furnishings"/>
    <s v="Eldon Light Bulb, Duo Pack"/>
    <n v="75.78"/>
    <n v="3"/>
    <n v="30.24"/>
    <n v="4.8499999999999996"/>
    <s v="Medium"/>
    <n v="117"/>
    <x v="1"/>
    <x v="5"/>
    <s v="Female"/>
    <x v="417"/>
    <d v="2022-05-26T00:00:00"/>
  </r>
  <r>
    <x v="778"/>
    <x v="34"/>
    <s v="Standard Class"/>
    <x v="32"/>
    <x v="32"/>
    <s v="Consumer"/>
    <x v="29"/>
    <s v="Karnataka"/>
    <s v="India"/>
    <s v="South"/>
    <s v="FUR-FU-10001351"/>
    <x v="2"/>
    <s v="Furnishings"/>
    <s v="Rubbermaid Photo Frame, Black"/>
    <n v="155.25"/>
    <n v="3"/>
    <n v="24.84"/>
    <n v="0.52"/>
    <s v="Medium"/>
    <n v="217"/>
    <x v="1"/>
    <x v="6"/>
    <s v="Female"/>
    <x v="158"/>
    <d v="2022-05-16T00:00:00"/>
  </r>
  <r>
    <x v="779"/>
    <x v="33"/>
    <s v="Standard Class"/>
    <x v="31"/>
    <x v="31"/>
    <s v="Consumer"/>
    <x v="28"/>
    <s v="Madhya Pradesh"/>
    <s v="India"/>
    <s v="West"/>
    <s v="TEC-CO-10000972"/>
    <x v="1"/>
    <s v="Copiers"/>
    <s v="Sharp Fax and Copier, Digital"/>
    <n v="504.72"/>
    <n v="3"/>
    <n v="232.11"/>
    <n v="32.89"/>
    <s v="Medium"/>
    <n v="525"/>
    <x v="1"/>
    <x v="4"/>
    <s v="Female"/>
    <x v="127"/>
    <d v="2024-01-05T00:00:00"/>
  </r>
  <r>
    <x v="780"/>
    <x v="318"/>
    <s v="Standard Class"/>
    <x v="265"/>
    <x v="265"/>
    <s v="Consumer"/>
    <x v="6"/>
    <s v="Maharashtra"/>
    <s v="India"/>
    <s v="West"/>
    <s v="TEC-CO-10001482"/>
    <x v="1"/>
    <s v="Copiers"/>
    <s v="Sharp Ink, High-Speed"/>
    <n v="367.83"/>
    <n v="3"/>
    <n v="47.79"/>
    <n v="29.82"/>
    <s v="Medium"/>
    <n v="221"/>
    <x v="1"/>
    <x v="5"/>
    <s v="Female"/>
    <x v="15"/>
    <d v="2023-09-08T00:00:00"/>
  </r>
  <r>
    <x v="781"/>
    <x v="477"/>
    <s v="Standard Class"/>
    <x v="358"/>
    <x v="358"/>
    <s v="Consumer"/>
    <x v="111"/>
    <s v="Tamil Nadu"/>
    <s v="India"/>
    <s v="South"/>
    <s v="TEC-AC-10000861"/>
    <x v="1"/>
    <s v="Accessories"/>
    <s v="SanDisk Router, Erganomic"/>
    <n v="762.48"/>
    <n v="3"/>
    <n v="121.95"/>
    <n v="47.41"/>
    <s v="Medium"/>
    <n v="582"/>
    <x v="1"/>
    <x v="7"/>
    <s v="Male"/>
    <x v="188"/>
    <d v="2023-09-20T00:00:00"/>
  </r>
  <r>
    <x v="782"/>
    <x v="294"/>
    <s v="Standard Class"/>
    <x v="163"/>
    <x v="163"/>
    <s v="Consumer"/>
    <x v="73"/>
    <s v="Uttar Pradesh"/>
    <s v="India"/>
    <s v="North"/>
    <s v="FUR-BO-10003408"/>
    <x v="2"/>
    <s v="Bookcases"/>
    <s v="Ikea 3-Shelf Cabinet, Metal"/>
    <n v="567.6"/>
    <n v="4"/>
    <n v="113.52"/>
    <n v="48.63"/>
    <s v="Medium"/>
    <n v="614"/>
    <x v="1"/>
    <x v="6"/>
    <s v="Male"/>
    <x v="418"/>
    <d v="2022-11-30T00:00:00"/>
  </r>
  <r>
    <x v="783"/>
    <x v="312"/>
    <s v="Standard Class"/>
    <x v="6"/>
    <x v="6"/>
    <s v="Consumer"/>
    <x v="66"/>
    <s v="Maharashtra"/>
    <s v="India"/>
    <s v="West"/>
    <s v="FUR-BO-10002308"/>
    <x v="2"/>
    <s v="Bookcases"/>
    <s v="Safco Floating Shelf Set, Metal"/>
    <n v="784.8"/>
    <n v="4"/>
    <n v="156.96"/>
    <n v="42.97"/>
    <s v="Medium"/>
    <n v="617"/>
    <x v="1"/>
    <x v="7"/>
    <s v="Male"/>
    <x v="165"/>
    <d v="2024-10-10T00:00:00"/>
  </r>
  <r>
    <x v="784"/>
    <x v="478"/>
    <s v="Standard Class"/>
    <x v="19"/>
    <x v="19"/>
    <s v="Consumer"/>
    <x v="70"/>
    <s v="Uttar Pradesh"/>
    <s v="India"/>
    <s v="North"/>
    <s v="FUR-BO-10000961"/>
    <x v="2"/>
    <s v="Bookcases"/>
    <s v="Bush Stackable Bookrack, Pine"/>
    <n v="499.44"/>
    <n v="4"/>
    <n v="179.76"/>
    <n v="30.63"/>
    <s v="Medium"/>
    <n v="301"/>
    <x v="1"/>
    <x v="4"/>
    <s v="Female"/>
    <x v="410"/>
    <d v="2022-06-27T00:00:00"/>
  </r>
  <r>
    <x v="785"/>
    <x v="29"/>
    <s v="Standard Class"/>
    <x v="27"/>
    <x v="27"/>
    <s v="Consumer"/>
    <x v="26"/>
    <s v="Chhattisgarh"/>
    <s v="India"/>
    <s v="East"/>
    <s v="FUR-BO-10003793"/>
    <x v="2"/>
    <s v="Bookcases"/>
    <s v="Bush 3-Shelf Cabinet, Metal"/>
    <n v="571.32000000000005"/>
    <n v="4"/>
    <n v="251.28"/>
    <n v="23.86"/>
    <s v="Medium"/>
    <n v="777"/>
    <x v="1"/>
    <x v="5"/>
    <s v="Male"/>
    <x v="401"/>
    <d v="2022-01-07T00:00:00"/>
  </r>
  <r>
    <x v="786"/>
    <x v="288"/>
    <s v="Standard Class"/>
    <x v="249"/>
    <x v="249"/>
    <s v="Consumer"/>
    <x v="24"/>
    <s v="Uttar Pradesh"/>
    <s v="India"/>
    <s v="North"/>
    <s v="FUR-BO-10000610"/>
    <x v="2"/>
    <s v="Bookcases"/>
    <s v="Ikea Stackable Bookrack, Mobile"/>
    <n v="500.4"/>
    <n v="4"/>
    <n v="245.16"/>
    <n v="12.32"/>
    <s v="Medium"/>
    <n v="90"/>
    <x v="1"/>
    <x v="6"/>
    <s v="Male"/>
    <x v="408"/>
    <d v="2021-04-09T00:00:00"/>
  </r>
  <r>
    <x v="787"/>
    <x v="479"/>
    <s v="Standard Class"/>
    <x v="123"/>
    <x v="123"/>
    <s v="Consumer"/>
    <x v="51"/>
    <s v="Punjab"/>
    <s v="India"/>
    <s v="North"/>
    <s v="FUR-FU-10001619"/>
    <x v="2"/>
    <s v="Furnishings"/>
    <s v="Advantus Clock, Erganomic"/>
    <n v="200.04"/>
    <n v="4"/>
    <n v="78"/>
    <n v="10.98"/>
    <s v="Medium"/>
    <n v="710"/>
    <x v="1"/>
    <x v="7"/>
    <s v="Male"/>
    <x v="186"/>
    <d v="2021-09-19T00:00:00"/>
  </r>
  <r>
    <x v="788"/>
    <x v="32"/>
    <s v="Standard Class"/>
    <x v="30"/>
    <x v="30"/>
    <s v="Consumer"/>
    <x v="9"/>
    <s v="Uttar Pradesh"/>
    <s v="India"/>
    <s v="North"/>
    <s v="TEC-CO-10004535"/>
    <x v="1"/>
    <s v="Copiers"/>
    <s v="Hewlett Fax Machine, High-Speed"/>
    <n v="1272.48"/>
    <n v="4"/>
    <n v="458.04"/>
    <n v="123.23"/>
    <s v="Medium"/>
    <n v="185"/>
    <x v="1"/>
    <x v="4"/>
    <s v="Female"/>
    <x v="179"/>
    <d v="2022-06-06T00:00:00"/>
  </r>
  <r>
    <x v="789"/>
    <x v="271"/>
    <s v="Standard Class"/>
    <x v="237"/>
    <x v="237"/>
    <s v="Consumer"/>
    <x v="111"/>
    <s v="Tamil Nadu"/>
    <s v="India"/>
    <s v="South"/>
    <s v="TEC-CO-10001204"/>
    <x v="1"/>
    <s v="Copiers"/>
    <s v="Sharp Copy Machine, Color"/>
    <n v="963.36"/>
    <n v="4"/>
    <n v="154.08000000000001"/>
    <n v="87.26"/>
    <s v="Medium"/>
    <n v="578"/>
    <x v="1"/>
    <x v="5"/>
    <s v="Male"/>
    <x v="258"/>
    <d v="2022-09-17T00:00:00"/>
  </r>
  <r>
    <x v="790"/>
    <x v="480"/>
    <s v="Standard Class"/>
    <x v="359"/>
    <x v="359"/>
    <s v="Consumer"/>
    <x v="133"/>
    <s v="Uttar Pradesh"/>
    <s v="India"/>
    <s v="North"/>
    <s v="TEC-AC-10004012"/>
    <x v="1"/>
    <s v="Accessories"/>
    <s v="Enermax Flash Drive, Erganomic"/>
    <n v="157.32"/>
    <n v="4"/>
    <n v="66"/>
    <n v="9.17"/>
    <s v="Medium"/>
    <n v="229"/>
    <x v="1"/>
    <x v="7"/>
    <s v="Male"/>
    <x v="419"/>
    <d v="2021-03-06T00:00:00"/>
  </r>
  <r>
    <x v="791"/>
    <x v="12"/>
    <s v="Standard Class"/>
    <x v="12"/>
    <x v="12"/>
    <s v="Consumer"/>
    <x v="11"/>
    <s v="Madhya Pradesh"/>
    <s v="India"/>
    <s v="West"/>
    <s v="TEC-PH-10001805"/>
    <x v="1"/>
    <s v="Phones"/>
    <s v="Nokia Speaker Phone, Full Size"/>
    <n v="497.76"/>
    <n v="4"/>
    <n v="94.56"/>
    <n v="52.63"/>
    <s v="Medium"/>
    <n v="790"/>
    <x v="1"/>
    <x v="4"/>
    <s v="Female"/>
    <x v="361"/>
    <d v="2023-04-01T00:00:00"/>
  </r>
  <r>
    <x v="792"/>
    <x v="12"/>
    <s v="Standard Class"/>
    <x v="12"/>
    <x v="12"/>
    <s v="Consumer"/>
    <x v="11"/>
    <s v="Madhya Pradesh"/>
    <s v="India"/>
    <s v="West"/>
    <s v="FUR-FU-10001447"/>
    <x v="2"/>
    <s v="Furnishings"/>
    <s v="Eldon Stacking Tray, Duo Pack"/>
    <n v="157.80000000000001"/>
    <n v="5"/>
    <n v="12.6"/>
    <n v="10.79"/>
    <s v="Medium"/>
    <n v="563"/>
    <x v="1"/>
    <x v="5"/>
    <s v="Female"/>
    <x v="127"/>
    <d v="2024-01-05T00:00:00"/>
  </r>
  <r>
    <x v="793"/>
    <x v="481"/>
    <s v="Standard Class"/>
    <x v="208"/>
    <x v="208"/>
    <s v="Consumer"/>
    <x v="30"/>
    <s v="Delhi"/>
    <s v="India"/>
    <s v="North"/>
    <s v="TEC-CO-10001726"/>
    <x v="1"/>
    <s v="Copiers"/>
    <s v="HP Fax and Copier, High-Speed"/>
    <n v="855.45"/>
    <n v="5"/>
    <n v="205.2"/>
    <n v="19.95"/>
    <s v="Medium"/>
    <n v="670"/>
    <x v="1"/>
    <x v="6"/>
    <s v="Male"/>
    <x v="170"/>
    <d v="2023-12-03T00:00:00"/>
  </r>
  <r>
    <x v="794"/>
    <x v="482"/>
    <s v="Standard Class"/>
    <x v="360"/>
    <x v="360"/>
    <s v="Consumer"/>
    <x v="21"/>
    <s v="Maharashtra"/>
    <s v="India"/>
    <s v="West"/>
    <s v="TEC-PH-10003488"/>
    <x v="1"/>
    <s v="Phones"/>
    <s v="Nokia Signal Booster, VoIP"/>
    <n v="819.54"/>
    <n v="6"/>
    <n v="139.32"/>
    <n v="41.57"/>
    <s v="Medium"/>
    <n v="533"/>
    <x v="1"/>
    <x v="7"/>
    <s v="Female"/>
    <x v="168"/>
    <d v="2024-06-09T00:00:00"/>
  </r>
  <r>
    <x v="795"/>
    <x v="483"/>
    <s v="Standard Class"/>
    <x v="361"/>
    <x v="361"/>
    <s v="Consumer"/>
    <x v="92"/>
    <s v="West Bengal"/>
    <s v="India"/>
    <s v="East"/>
    <s v="TEC-CO-10001482"/>
    <x v="1"/>
    <s v="Copiers"/>
    <s v="Sharp Ink, High-Speed"/>
    <n v="735.66"/>
    <n v="6"/>
    <n v="95.58"/>
    <n v="36.89"/>
    <s v="Medium"/>
    <n v="455"/>
    <x v="1"/>
    <x v="4"/>
    <s v="Male"/>
    <x v="159"/>
    <d v="2022-01-27T00:00:00"/>
  </r>
  <r>
    <x v="796"/>
    <x v="484"/>
    <s v="Standard Class"/>
    <x v="343"/>
    <x v="343"/>
    <s v="Consumer"/>
    <x v="49"/>
    <s v="Maharashtra"/>
    <s v="India"/>
    <s v="West"/>
    <s v="TEC-PH-10000688"/>
    <x v="1"/>
    <s v="Phones"/>
    <s v="Nokia Speaker Phone, VoIP"/>
    <n v="369.72"/>
    <n v="6"/>
    <n v="-140.58000000000001"/>
    <n v="33.020000000000003"/>
    <s v="Medium"/>
    <n v="582"/>
    <x v="1"/>
    <x v="5"/>
    <s v="Male"/>
    <x v="225"/>
    <d v="2024-08-12T00:00:00"/>
  </r>
  <r>
    <x v="797"/>
    <x v="293"/>
    <s v="Standard Class"/>
    <x v="150"/>
    <x v="150"/>
    <s v="Consumer"/>
    <x v="30"/>
    <s v="Delhi"/>
    <s v="India"/>
    <s v="North"/>
    <s v="FUR-CH-10002209"/>
    <x v="2"/>
    <s v="Chairs"/>
    <s v="Novimex Chairmat, Red"/>
    <n v="338.04"/>
    <n v="6"/>
    <n v="94.5"/>
    <n v="18.91"/>
    <s v="Medium"/>
    <n v="506"/>
    <x v="1"/>
    <x v="6"/>
    <s v="Female"/>
    <x v="392"/>
    <d v="2022-06-15T00:00:00"/>
  </r>
  <r>
    <x v="798"/>
    <x v="293"/>
    <s v="Standard Class"/>
    <x v="150"/>
    <x v="150"/>
    <s v="Consumer"/>
    <x v="30"/>
    <s v="Delhi"/>
    <s v="India"/>
    <s v="North"/>
    <s v="FUR-CH-10003822"/>
    <x v="2"/>
    <s v="Chairs"/>
    <s v="SAFCO Steel Folding Chair, Adjustable"/>
    <n v="705.6"/>
    <n v="8"/>
    <n v="331.44"/>
    <n v="31.87"/>
    <s v="Medium"/>
    <n v="709"/>
    <x v="1"/>
    <x v="7"/>
    <s v="Female"/>
    <x v="204"/>
    <d v="2021-08-14T00:00:00"/>
  </r>
  <r>
    <x v="799"/>
    <x v="17"/>
    <s v="Standard Class"/>
    <x v="17"/>
    <x v="17"/>
    <s v="Consumer"/>
    <x v="16"/>
    <s v="Gujarat"/>
    <s v="India"/>
    <s v="West"/>
    <s v="FUR-CH-10004339"/>
    <x v="2"/>
    <s v="Chairs"/>
    <s v="SAFCO Steel Folding Chair, Red"/>
    <n v="771.39"/>
    <n v="9"/>
    <n v="154.16999999999999"/>
    <n v="18.940000000000001"/>
    <s v="Medium"/>
    <n v="605"/>
    <x v="1"/>
    <x v="4"/>
    <s v="Female"/>
    <x v="420"/>
    <d v="2024-10-25T00:00:00"/>
  </r>
  <r>
    <x v="800"/>
    <x v="321"/>
    <s v="Standard Class"/>
    <x v="268"/>
    <x v="268"/>
    <s v="Consumer"/>
    <x v="75"/>
    <s v="Uttar Pradesh"/>
    <s v="India"/>
    <s v="North"/>
    <s v="TEC-CO-10004027"/>
    <x v="1"/>
    <s v="Copiers"/>
    <s v="Sharp Fax Machine, Color"/>
    <n v="2673.81"/>
    <n v="9"/>
    <n v="26.73"/>
    <n v="237.05"/>
    <s v="Medium"/>
    <n v="56"/>
    <x v="1"/>
    <x v="6"/>
    <s v="Female"/>
    <x v="142"/>
    <d v="2022-12-05T00:00:00"/>
  </r>
  <r>
    <x v="801"/>
    <x v="485"/>
    <s v="Standard Class"/>
    <x v="137"/>
    <x v="137"/>
    <s v="Consumer"/>
    <x v="119"/>
    <s v="Karnataka"/>
    <s v="India"/>
    <s v="South"/>
    <s v="FUR-BO-10002204"/>
    <x v="2"/>
    <s v="Bookcases"/>
    <s v="Bush Classic Bookcase, Pine"/>
    <n v="414.03"/>
    <n v="1"/>
    <n v="169.74"/>
    <n v="22.44"/>
    <s v="Medium"/>
    <n v="269"/>
    <x v="1"/>
    <x v="4"/>
    <s v="Male"/>
    <x v="389"/>
    <d v="2023-08-18T00:00:00"/>
  </r>
  <r>
    <x v="802"/>
    <x v="39"/>
    <s v="Standard Class"/>
    <x v="34"/>
    <x v="34"/>
    <s v="Consumer"/>
    <x v="31"/>
    <s v="Maharashtra"/>
    <s v="India"/>
    <s v="West"/>
    <s v="FUR-BO-10001641"/>
    <x v="2"/>
    <s v="Bookcases"/>
    <s v="Bush 3-Shelf Cabinet, Traditional"/>
    <n v="143.37"/>
    <n v="1"/>
    <n v="50.16"/>
    <n v="10.46"/>
    <s v="Medium"/>
    <n v="584"/>
    <x v="1"/>
    <x v="5"/>
    <s v="Male"/>
    <x v="135"/>
    <d v="2023-12-24T00:00:00"/>
  </r>
  <r>
    <x v="803"/>
    <x v="294"/>
    <s v="Standard Class"/>
    <x v="163"/>
    <x v="163"/>
    <s v="Consumer"/>
    <x v="73"/>
    <s v="Uttar Pradesh"/>
    <s v="India"/>
    <s v="North"/>
    <s v="FUR-BO-10001598"/>
    <x v="2"/>
    <s v="Bookcases"/>
    <s v="Bush Corner Shelving, Pine"/>
    <n v="125.34"/>
    <n v="1"/>
    <n v="56.4"/>
    <n v="6.4"/>
    <s v="Medium"/>
    <n v="740"/>
    <x v="1"/>
    <x v="6"/>
    <s v="Female"/>
    <x v="421"/>
    <d v="2022-05-31T00:00:00"/>
  </r>
  <r>
    <x v="804"/>
    <x v="486"/>
    <s v="Standard Class"/>
    <x v="362"/>
    <x v="362"/>
    <s v="Consumer"/>
    <x v="128"/>
    <s v="Tamil Nadu"/>
    <s v="India"/>
    <s v="South"/>
    <s v="FUR-TA-10002095"/>
    <x v="2"/>
    <s v="Tables"/>
    <s v="Lesro Training Table, Fully Assembled"/>
    <n v="270.27"/>
    <n v="1"/>
    <n v="10.8"/>
    <n v="25.28"/>
    <s v="Medium"/>
    <n v="346"/>
    <x v="1"/>
    <x v="7"/>
    <s v="Female"/>
    <x v="203"/>
    <d v="2024-06-21T00:00:00"/>
  </r>
  <r>
    <x v="805"/>
    <x v="281"/>
    <s v="Standard Class"/>
    <x v="244"/>
    <x v="244"/>
    <s v="Consumer"/>
    <x v="12"/>
    <s v="Tamil Nadu"/>
    <s v="India"/>
    <s v="South"/>
    <s v="FUR-CH-10001913"/>
    <x v="2"/>
    <s v="Chairs"/>
    <s v="Office Star Swivel Stool, Adjustable"/>
    <n v="176.43"/>
    <n v="1"/>
    <n v="22.92"/>
    <n v="21.09"/>
    <s v="Medium"/>
    <n v="416"/>
    <x v="1"/>
    <x v="4"/>
    <s v="Female"/>
    <x v="158"/>
    <d v="2022-05-16T00:00:00"/>
  </r>
  <r>
    <x v="806"/>
    <x v="487"/>
    <s v="Standard Class"/>
    <x v="363"/>
    <x v="363"/>
    <s v="Consumer"/>
    <x v="124"/>
    <s v="Maharashtra"/>
    <s v="India"/>
    <s v="West"/>
    <s v="TEC-PH-10002428"/>
    <x v="1"/>
    <s v="Phones"/>
    <s v="Apple Headset, VoIP"/>
    <n v="73.349999999999994"/>
    <n v="1"/>
    <n v="2.19"/>
    <n v="6.07"/>
    <s v="Medium"/>
    <n v="364"/>
    <x v="1"/>
    <x v="5"/>
    <s v="Male"/>
    <x v="191"/>
    <d v="2023-04-28T00:00:00"/>
  </r>
  <r>
    <x v="807"/>
    <x v="488"/>
    <s v="Standard Class"/>
    <x v="364"/>
    <x v="364"/>
    <s v="Consumer"/>
    <x v="10"/>
    <s v="Rajasthan"/>
    <s v="India"/>
    <s v="West"/>
    <s v="TEC-AC-10002255"/>
    <x v="1"/>
    <s v="Accessories"/>
    <s v="Memorex Keyboard, Erganomic"/>
    <n v="69.150000000000006"/>
    <n v="1"/>
    <n v="26.25"/>
    <n v="6.79"/>
    <s v="Medium"/>
    <n v="632"/>
    <x v="1"/>
    <x v="6"/>
    <s v="Male"/>
    <x v="207"/>
    <d v="2021-12-29T00:00:00"/>
  </r>
  <r>
    <x v="808"/>
    <x v="7"/>
    <s v="Standard Class"/>
    <x v="7"/>
    <x v="7"/>
    <s v="Consumer"/>
    <x v="7"/>
    <s v="Puducherry"/>
    <s v="India"/>
    <s v="South"/>
    <s v="FUR-BO-10004161"/>
    <x v="2"/>
    <s v="Bookcases"/>
    <s v="Bush Corner Shelving, Mobile"/>
    <n v="253.02"/>
    <n v="2"/>
    <n v="5.04"/>
    <n v="13.6"/>
    <s v="Medium"/>
    <n v="24"/>
    <x v="1"/>
    <x v="4"/>
    <s v="Male"/>
    <x v="412"/>
    <d v="2023-02-27T00:00:00"/>
  </r>
  <r>
    <x v="809"/>
    <x v="275"/>
    <s v="Standard Class"/>
    <x v="193"/>
    <x v="193"/>
    <s v="Consumer"/>
    <x v="112"/>
    <s v="Telangana"/>
    <s v="India"/>
    <s v="South"/>
    <s v="FUR-FU-10000514"/>
    <x v="2"/>
    <s v="Furnishings"/>
    <s v="Deflect-O Photo Frame, Erganomic"/>
    <n v="101.04"/>
    <n v="2"/>
    <n v="43.44"/>
    <n v="8.42"/>
    <s v="Medium"/>
    <n v="660"/>
    <x v="1"/>
    <x v="5"/>
    <s v="Male"/>
    <x v="422"/>
    <d v="2024-02-10T00:00:00"/>
  </r>
  <r>
    <x v="810"/>
    <x v="28"/>
    <s v="Standard Class"/>
    <x v="26"/>
    <x v="26"/>
    <s v="Consumer"/>
    <x v="25"/>
    <s v="Punjab"/>
    <s v="India"/>
    <s v="North"/>
    <s v="FUR-FU-10002722"/>
    <x v="2"/>
    <s v="Furnishings"/>
    <s v="Tenex Photo Frame, Erganomic"/>
    <n v="100.92"/>
    <n v="2"/>
    <n v="8.0399999999999991"/>
    <n v="6.7"/>
    <s v="Medium"/>
    <n v="174"/>
    <x v="1"/>
    <x v="6"/>
    <s v="Male"/>
    <x v="423"/>
    <d v="2024-11-15T00:00:00"/>
  </r>
  <r>
    <x v="811"/>
    <x v="489"/>
    <s v="Standard Class"/>
    <x v="337"/>
    <x v="337"/>
    <s v="Consumer"/>
    <x v="122"/>
    <s v="Chandigarh"/>
    <s v="India"/>
    <s v="North"/>
    <s v="FUR-CH-10001204"/>
    <x v="2"/>
    <s v="Chairs"/>
    <s v="Harbour Creations Steel Folding Chair, Red"/>
    <n v="195.78"/>
    <n v="2"/>
    <n v="76.319999999999993"/>
    <n v="13.49"/>
    <s v="Medium"/>
    <n v="644"/>
    <x v="1"/>
    <x v="4"/>
    <s v="Female"/>
    <x v="142"/>
    <d v="2022-12-05T00:00:00"/>
  </r>
  <r>
    <x v="812"/>
    <x v="292"/>
    <s v="Standard Class"/>
    <x v="252"/>
    <x v="252"/>
    <s v="Consumer"/>
    <x v="19"/>
    <s v="Rajasthan"/>
    <s v="India"/>
    <s v="West"/>
    <s v="FUR-CH-10004163"/>
    <x v="2"/>
    <s v="Chairs"/>
    <s v="Novimex Steel Folding Chair, Adjustable"/>
    <n v="169.44"/>
    <n v="2"/>
    <n v="33.840000000000003"/>
    <n v="12.29"/>
    <s v="Medium"/>
    <n v="51"/>
    <x v="1"/>
    <x v="5"/>
    <s v="Male"/>
    <x v="424"/>
    <d v="2021-09-12T00:00:00"/>
  </r>
  <r>
    <x v="813"/>
    <x v="17"/>
    <s v="Standard Class"/>
    <x v="17"/>
    <x v="17"/>
    <s v="Consumer"/>
    <x v="16"/>
    <s v="Gujarat"/>
    <s v="India"/>
    <s v="West"/>
    <s v="TEC-AC-10004081"/>
    <x v="1"/>
    <s v="Accessories"/>
    <s v="Logitech Keyboard, Bluetooth"/>
    <n v="144.9"/>
    <n v="2"/>
    <n v="72.42"/>
    <n v="10.87"/>
    <s v="Medium"/>
    <n v="745"/>
    <x v="1"/>
    <x v="6"/>
    <s v="Female"/>
    <x v="425"/>
    <d v="2021-09-27T00:00:00"/>
  </r>
  <r>
    <x v="814"/>
    <x v="33"/>
    <s v="Standard Class"/>
    <x v="31"/>
    <x v="31"/>
    <s v="Consumer"/>
    <x v="28"/>
    <s v="Madhya Pradesh"/>
    <s v="India"/>
    <s v="West"/>
    <s v="TEC-AC-10000398"/>
    <x v="1"/>
    <s v="Accessories"/>
    <s v="SanDisk Memory Card, Programmable"/>
    <n v="227.82"/>
    <n v="2"/>
    <n v="0"/>
    <n v="8.4"/>
    <s v="Medium"/>
    <n v="464"/>
    <x v="1"/>
    <x v="7"/>
    <s v="Male"/>
    <x v="42"/>
    <d v="2024-11-20T00:00:00"/>
  </r>
  <r>
    <x v="815"/>
    <x v="490"/>
    <s v="Standard Class"/>
    <x v="365"/>
    <x v="365"/>
    <s v="Consumer"/>
    <x v="30"/>
    <s v="Delhi"/>
    <s v="India"/>
    <s v="North"/>
    <s v="TEC-PH-10003062"/>
    <x v="1"/>
    <s v="Phones"/>
    <s v="Apple Audio Dock, Full Size"/>
    <n v="336.36"/>
    <n v="2"/>
    <n v="117.72"/>
    <n v="20.49"/>
    <s v="Medium"/>
    <n v="666"/>
    <x v="1"/>
    <x v="4"/>
    <s v="Female"/>
    <x v="140"/>
    <d v="2024-07-20T00:00:00"/>
  </r>
  <r>
    <x v="816"/>
    <x v="491"/>
    <s v="Standard Class"/>
    <x v="329"/>
    <x v="329"/>
    <s v="Consumer"/>
    <x v="100"/>
    <s v="Uttar Pradesh"/>
    <s v="India"/>
    <s v="North"/>
    <s v="TEC-PH-10002154"/>
    <x v="1"/>
    <s v="Phones"/>
    <s v="Cisco Headset, Full Size"/>
    <n v="179.46"/>
    <n v="2"/>
    <n v="43.02"/>
    <n v="12.58"/>
    <s v="Medium"/>
    <n v="598"/>
    <x v="1"/>
    <x v="5"/>
    <s v="Female"/>
    <x v="122"/>
    <d v="2024-07-05T00:00:00"/>
  </r>
  <r>
    <x v="817"/>
    <x v="302"/>
    <s v="Standard Class"/>
    <x v="257"/>
    <x v="257"/>
    <s v="Consumer"/>
    <x v="44"/>
    <s v="Maharashtra"/>
    <s v="India"/>
    <s v="West"/>
    <s v="OFF-BI-10001867"/>
    <x v="0"/>
    <s v="Binders"/>
    <s v="Acco Binder Covers, Recycled"/>
    <n v="27.36"/>
    <n v="2"/>
    <n v="8.6999999999999993"/>
    <n v="0.6"/>
    <s v="Medium"/>
    <n v="297"/>
    <x v="2"/>
    <x v="8"/>
    <s v="Female"/>
    <x v="245"/>
    <d v="2021-08-27T00:00:00"/>
  </r>
  <r>
    <x v="818"/>
    <x v="295"/>
    <s v="Standard Class"/>
    <x v="4"/>
    <x v="4"/>
    <s v="Consumer"/>
    <x v="58"/>
    <s v="Tamil Nadu"/>
    <s v="India"/>
    <s v="South"/>
    <s v="OFF-BI-10002684"/>
    <x v="0"/>
    <s v="Binders"/>
    <s v="Avery Hole Reinforcements, Clear"/>
    <n v="7.74"/>
    <n v="2"/>
    <n v="3.66"/>
    <n v="0.42"/>
    <s v="Medium"/>
    <n v="795"/>
    <x v="2"/>
    <x v="9"/>
    <s v="Male"/>
    <x v="426"/>
    <d v="2024-06-07T00:00:00"/>
  </r>
  <r>
    <x v="819"/>
    <x v="492"/>
    <s v="Standard Class"/>
    <x v="366"/>
    <x v="366"/>
    <s v="Consumer"/>
    <x v="117"/>
    <s v="Punjab"/>
    <s v="India"/>
    <s v="North"/>
    <s v="OFF-AR-10002109"/>
    <x v="0"/>
    <s v="Art"/>
    <s v="Binney &amp; Smith Sketch Pad, Fluorescent"/>
    <n v="95.16"/>
    <n v="2"/>
    <n v="26.64"/>
    <n v="4.7699999999999996"/>
    <s v="Medium"/>
    <n v="253"/>
    <x v="2"/>
    <x v="10"/>
    <s v="Male"/>
    <x v="148"/>
    <d v="2024-09-29T00:00:00"/>
  </r>
  <r>
    <x v="820"/>
    <x v="25"/>
    <s v="Standard Class"/>
    <x v="23"/>
    <x v="23"/>
    <s v="Consumer"/>
    <x v="8"/>
    <s v="Uttar Pradesh"/>
    <s v="India"/>
    <s v="North"/>
    <s v="OFF-AR-10001266"/>
    <x v="0"/>
    <s v="Art"/>
    <s v="Boston Canvas, Blue"/>
    <n v="107.28"/>
    <n v="2"/>
    <n v="40.74"/>
    <n v="4.25"/>
    <s v="Medium"/>
    <n v="676"/>
    <x v="2"/>
    <x v="11"/>
    <s v="Male"/>
    <x v="421"/>
    <d v="2022-05-31T00:00:00"/>
  </r>
  <r>
    <x v="821"/>
    <x v="26"/>
    <s v="Standard Class"/>
    <x v="24"/>
    <x v="24"/>
    <s v="Consumer"/>
    <x v="23"/>
    <s v="Rajasthan"/>
    <s v="India"/>
    <s v="West"/>
    <s v="OFF-ST-10003606"/>
    <x v="0"/>
    <s v="Storage"/>
    <s v="Smead Box, Single Width"/>
    <n v="21.6"/>
    <n v="2"/>
    <n v="5.4"/>
    <n v="0.47"/>
    <s v="Medium"/>
    <n v="361"/>
    <x v="2"/>
    <x v="8"/>
    <s v="Male"/>
    <x v="427"/>
    <d v="2024-02-15T00:00:00"/>
  </r>
  <r>
    <x v="822"/>
    <x v="312"/>
    <s v="Standard Class"/>
    <x v="6"/>
    <x v="6"/>
    <s v="Consumer"/>
    <x v="66"/>
    <s v="Maharashtra"/>
    <s v="India"/>
    <s v="West"/>
    <s v="OFF-LA-10003435"/>
    <x v="0"/>
    <s v="Labels"/>
    <s v="Harbour Creations File Folder Labels, Laser Printer Compatible"/>
    <n v="17.46"/>
    <n v="2"/>
    <n v="6.06"/>
    <n v="1.63"/>
    <s v="Medium"/>
    <n v="251"/>
    <x v="2"/>
    <x v="9"/>
    <s v="Male"/>
    <x v="194"/>
    <d v="2022-06-21T00:00:00"/>
  </r>
  <r>
    <x v="823"/>
    <x v="274"/>
    <s v="Standard Class"/>
    <x v="146"/>
    <x v="146"/>
    <s v="Consumer"/>
    <x v="61"/>
    <s v="Uttar Pradesh"/>
    <s v="India"/>
    <s v="North"/>
    <s v="OFF-PA-10004187"/>
    <x v="0"/>
    <s v="Paper"/>
    <s v="Xerox Message Books, Multicolor"/>
    <n v="43.56"/>
    <n v="2"/>
    <n v="2.58"/>
    <n v="4.38"/>
    <s v="Medium"/>
    <n v="159"/>
    <x v="2"/>
    <x v="11"/>
    <s v="Male"/>
    <x v="196"/>
    <d v="2023-05-11T00:00:00"/>
  </r>
  <r>
    <x v="824"/>
    <x v="275"/>
    <s v="Standard Class"/>
    <x v="193"/>
    <x v="193"/>
    <s v="Consumer"/>
    <x v="112"/>
    <s v="Telangana"/>
    <s v="India"/>
    <s v="South"/>
    <s v="OFF-PA-10004185"/>
    <x v="0"/>
    <s v="Paper"/>
    <s v="SanDisk Message Books, Recycled"/>
    <n v="47.46"/>
    <n v="2"/>
    <n v="14.22"/>
    <n v="3.84"/>
    <s v="Medium"/>
    <n v="281"/>
    <x v="2"/>
    <x v="8"/>
    <s v="Female"/>
    <x v="40"/>
    <d v="2024-03-23T00:00:00"/>
  </r>
  <r>
    <x v="825"/>
    <x v="493"/>
    <s v="Standard Class"/>
    <x v="256"/>
    <x v="256"/>
    <s v="Consumer"/>
    <x v="8"/>
    <s v="Uttar Pradesh"/>
    <s v="India"/>
    <s v="North"/>
    <s v="OFF-AP-10002793"/>
    <x v="0"/>
    <s v="Appliances"/>
    <s v="KitchenAid Stove, Black"/>
    <n v="1139.1600000000001"/>
    <n v="2"/>
    <n v="284.76"/>
    <n v="110.3"/>
    <s v="Medium"/>
    <n v="415"/>
    <x v="2"/>
    <x v="9"/>
    <s v="Male"/>
    <x v="428"/>
    <d v="2023-10-30T00:00:00"/>
  </r>
  <r>
    <x v="826"/>
    <x v="17"/>
    <s v="Standard Class"/>
    <x v="17"/>
    <x v="17"/>
    <s v="Consumer"/>
    <x v="16"/>
    <s v="Gujarat"/>
    <s v="India"/>
    <s v="West"/>
    <s v="OFF-AR-10003774"/>
    <x v="0"/>
    <s v="Art"/>
    <s v="Stanley Sketch Pad, Fluorescent"/>
    <n v="45.69"/>
    <n v="1"/>
    <n v="18.72"/>
    <n v="3.41"/>
    <s v="Medium"/>
    <n v="511"/>
    <x v="2"/>
    <x v="11"/>
    <s v="Female"/>
    <x v="178"/>
    <d v="2022-02-18T00:00:00"/>
  </r>
  <r>
    <x v="827"/>
    <x v="306"/>
    <s v="Standard Class"/>
    <x v="210"/>
    <x v="210"/>
    <s v="Consumer"/>
    <x v="57"/>
    <s v="Rajasthan"/>
    <s v="India"/>
    <s v="West"/>
    <s v="OFF-ST-10003203"/>
    <x v="0"/>
    <s v="Storage"/>
    <s v="Eldon Lockers, Wire Frame"/>
    <n v="196.98"/>
    <n v="1"/>
    <n v="84.69"/>
    <n v="6.76"/>
    <s v="Medium"/>
    <n v="516"/>
    <x v="2"/>
    <x v="8"/>
    <s v="Female"/>
    <x v="429"/>
    <d v="2023-05-01T00:00:00"/>
  </r>
  <r>
    <x v="828"/>
    <x v="6"/>
    <s v="Standard Class"/>
    <x v="6"/>
    <x v="6"/>
    <s v="Consumer"/>
    <x v="6"/>
    <s v="Maharashtra"/>
    <s v="India"/>
    <s v="West"/>
    <s v="OFF-LA-10000322"/>
    <x v="0"/>
    <s v="Labels"/>
    <s v="Smead Round Labels, Laser Printer Compatible"/>
    <n v="6.9"/>
    <n v="1"/>
    <n v="1.02"/>
    <n v="0.5"/>
    <s v="Medium"/>
    <n v="547"/>
    <x v="2"/>
    <x v="9"/>
    <s v="Female"/>
    <x v="430"/>
    <d v="2021-09-11T00:00:00"/>
  </r>
  <r>
    <x v="829"/>
    <x v="494"/>
    <s v="Standard Class"/>
    <x v="130"/>
    <x v="130"/>
    <s v="Consumer"/>
    <x v="18"/>
    <s v="Tamil Nadu"/>
    <s v="India"/>
    <s v="South"/>
    <s v="OFF-LA-10002088"/>
    <x v="0"/>
    <s v="Labels"/>
    <s v="Novimex Round Labels, Laser Printer Compatible"/>
    <n v="6.27"/>
    <n v="1"/>
    <n v="2.94"/>
    <n v="0.11"/>
    <s v="Medium"/>
    <n v="799"/>
    <x v="2"/>
    <x v="10"/>
    <s v="Male"/>
    <x v="220"/>
    <d v="2021-11-11T00:00:00"/>
  </r>
  <r>
    <x v="830"/>
    <x v="5"/>
    <s v="Standard Class"/>
    <x v="5"/>
    <x v="5"/>
    <s v="Consumer"/>
    <x v="5"/>
    <s v="Madhya Pradesh"/>
    <s v="India"/>
    <s v="West"/>
    <s v="OFF-FA-10003962"/>
    <x v="0"/>
    <s v="Fasteners"/>
    <s v="Accos Thumb Tacks, Assorted Sizes"/>
    <n v="11.13"/>
    <n v="1"/>
    <n v="0.75"/>
    <n v="1.1399999999999999"/>
    <s v="Medium"/>
    <n v="431"/>
    <x v="2"/>
    <x v="11"/>
    <s v="Male"/>
    <x v="431"/>
    <d v="2023-08-16T00:00:00"/>
  </r>
  <r>
    <x v="831"/>
    <x v="18"/>
    <s v="Standard Class"/>
    <x v="18"/>
    <x v="18"/>
    <s v="Consumer"/>
    <x v="17"/>
    <s v="Uttar Pradesh"/>
    <s v="India"/>
    <s v="North"/>
    <s v="OFF-FA-10004910"/>
    <x v="0"/>
    <s v="Fasteners"/>
    <s v="Advantus Staples, Assorted Sizes"/>
    <n v="8.31"/>
    <n v="1"/>
    <n v="0.56999999999999995"/>
    <n v="0.25"/>
    <s v="Medium"/>
    <n v="120"/>
    <x v="2"/>
    <x v="8"/>
    <s v="Male"/>
    <x v="429"/>
    <d v="2023-05-01T00:00:00"/>
  </r>
  <r>
    <x v="832"/>
    <x v="495"/>
    <s v="Standard Class"/>
    <x v="367"/>
    <x v="367"/>
    <s v="Consumer"/>
    <x v="0"/>
    <s v="Gujarat"/>
    <s v="India"/>
    <s v="West"/>
    <s v="OFF-PA-10000776"/>
    <x v="0"/>
    <s v="Paper"/>
    <s v="Xerox Cards &amp; Envelopes, Premium"/>
    <n v="44.97"/>
    <n v="1"/>
    <n v="21.12"/>
    <n v="2.0099999999999998"/>
    <s v="Medium"/>
    <n v="162"/>
    <x v="2"/>
    <x v="9"/>
    <s v="Male"/>
    <x v="133"/>
    <d v="2023-09-13T00:00:00"/>
  </r>
  <r>
    <x v="833"/>
    <x v="17"/>
    <s v="Standard Class"/>
    <x v="17"/>
    <x v="17"/>
    <s v="Consumer"/>
    <x v="16"/>
    <s v="Gujarat"/>
    <s v="India"/>
    <s v="West"/>
    <s v="OFF-BI-10002243"/>
    <x v="0"/>
    <s v="Binders"/>
    <s v="Wilson Jones 3-Hole Punch, Durable"/>
    <n v="88.47"/>
    <n v="3"/>
    <n v="37.979999999999997"/>
    <n v="5.05"/>
    <s v="Medium"/>
    <n v="744"/>
    <x v="2"/>
    <x v="11"/>
    <s v="Female"/>
    <x v="104"/>
    <d v="2023-11-11T00:00:00"/>
  </r>
  <r>
    <x v="834"/>
    <x v="39"/>
    <s v="Standard Class"/>
    <x v="34"/>
    <x v="34"/>
    <s v="Consumer"/>
    <x v="31"/>
    <s v="Maharashtra"/>
    <s v="India"/>
    <s v="West"/>
    <s v="OFF-BI-10001967"/>
    <x v="0"/>
    <s v="Binders"/>
    <s v="Acco Binder, Recycled"/>
    <n v="46.53"/>
    <n v="3"/>
    <n v="1.8"/>
    <n v="1.55"/>
    <s v="Medium"/>
    <n v="201"/>
    <x v="2"/>
    <x v="8"/>
    <s v="Female"/>
    <x v="381"/>
    <d v="2024-04-26T00:00:00"/>
  </r>
  <r>
    <x v="835"/>
    <x v="496"/>
    <s v="Standard Class"/>
    <x v="139"/>
    <x v="139"/>
    <s v="Consumer"/>
    <x v="29"/>
    <s v="Karnataka"/>
    <s v="India"/>
    <s v="South"/>
    <s v="OFF-ST-10004464"/>
    <x v="0"/>
    <s v="Storage"/>
    <s v="Eldon Trays, Blue"/>
    <n v="143.91"/>
    <n v="3"/>
    <n v="63.27"/>
    <n v="11.96"/>
    <s v="Medium"/>
    <n v="460"/>
    <x v="2"/>
    <x v="10"/>
    <s v="Female"/>
    <x v="432"/>
    <d v="2022-05-18T00:00:00"/>
  </r>
  <r>
    <x v="836"/>
    <x v="15"/>
    <s v="Standard Class"/>
    <x v="15"/>
    <x v="15"/>
    <s v="Consumer"/>
    <x v="14"/>
    <s v="Maharashtra"/>
    <s v="India"/>
    <s v="West"/>
    <s v="OFF-ST-10001824"/>
    <x v="0"/>
    <s v="Storage"/>
    <s v="Rogers Box, Single Width"/>
    <n v="72"/>
    <n v="3"/>
    <n v="4.32"/>
    <n v="6.26"/>
    <s v="Medium"/>
    <n v="109"/>
    <x v="2"/>
    <x v="8"/>
    <s v="Male"/>
    <x v="433"/>
    <d v="2021-06-08T00:00:00"/>
  </r>
  <r>
    <x v="837"/>
    <x v="3"/>
    <s v="Standard Class"/>
    <x v="3"/>
    <x v="3"/>
    <s v="Consumer"/>
    <x v="3"/>
    <s v="Karnataka"/>
    <s v="India"/>
    <s v="South"/>
    <s v="OFF-EN-10002784"/>
    <x v="0"/>
    <s v="Envelopes"/>
    <s v="Cameo Manila Envelope, Recycled"/>
    <n v="77.400000000000006"/>
    <n v="3"/>
    <n v="34.83"/>
    <n v="6.68"/>
    <s v="Medium"/>
    <n v="186"/>
    <x v="2"/>
    <x v="9"/>
    <s v="Female"/>
    <x v="391"/>
    <d v="2022-06-27T00:00:00"/>
  </r>
  <r>
    <x v="838"/>
    <x v="24"/>
    <s v="Standard Class"/>
    <x v="22"/>
    <x v="22"/>
    <s v="Consumer"/>
    <x v="22"/>
    <s v="Maharashtra"/>
    <s v="India"/>
    <s v="West"/>
    <s v="OFF-EN-10004473"/>
    <x v="0"/>
    <s v="Envelopes"/>
    <s v="Ames Interoffice Envelope, with clear poly window"/>
    <n v="145.97999999999999"/>
    <n v="3"/>
    <n v="7.29"/>
    <n v="5.97"/>
    <s v="Medium"/>
    <n v="663"/>
    <x v="2"/>
    <x v="10"/>
    <s v="Female"/>
    <x v="195"/>
    <d v="2021-09-27T00:00:00"/>
  </r>
  <r>
    <x v="839"/>
    <x v="27"/>
    <s v="Standard Class"/>
    <x v="25"/>
    <x v="25"/>
    <s v="Consumer"/>
    <x v="24"/>
    <s v="Haryana"/>
    <s v="India"/>
    <s v="North"/>
    <s v="OFF-EN-10001789"/>
    <x v="0"/>
    <s v="Envelopes"/>
    <s v="Kraft Peel and Seal, Set of 50"/>
    <n v="61.47"/>
    <n v="3"/>
    <n v="4.8600000000000003"/>
    <n v="5.23"/>
    <s v="Medium"/>
    <n v="58"/>
    <x v="2"/>
    <x v="11"/>
    <s v="Male"/>
    <x v="136"/>
    <d v="2023-11-29T00:00:00"/>
  </r>
  <r>
    <x v="840"/>
    <x v="9"/>
    <s v="Standard Class"/>
    <x v="9"/>
    <x v="9"/>
    <s v="Consumer"/>
    <x v="9"/>
    <s v="Uttar Pradesh"/>
    <s v="India"/>
    <s v="North"/>
    <s v="OFF-EN-10001975"/>
    <x v="0"/>
    <s v="Envelopes"/>
    <s v="Kraft Business Envelopes, Security-Tint"/>
    <n v="49.32"/>
    <n v="3"/>
    <n v="6.39"/>
    <n v="3.09"/>
    <s v="Medium"/>
    <n v="601"/>
    <x v="2"/>
    <x v="8"/>
    <s v="Male"/>
    <x v="162"/>
    <d v="2024-02-06T00:00:00"/>
  </r>
  <r>
    <x v="841"/>
    <x v="275"/>
    <s v="Standard Class"/>
    <x v="193"/>
    <x v="193"/>
    <s v="Consumer"/>
    <x v="112"/>
    <s v="Telangana"/>
    <s v="India"/>
    <s v="South"/>
    <s v="OFF-FA-10000197"/>
    <x v="0"/>
    <s v="Fasteners"/>
    <s v="Stockwell Push Pins, Metal"/>
    <n v="43.47"/>
    <n v="3"/>
    <n v="18.63"/>
    <n v="4.3099999999999996"/>
    <s v="Medium"/>
    <n v="779"/>
    <x v="2"/>
    <x v="9"/>
    <s v="Female"/>
    <x v="374"/>
    <d v="2021-01-09T00:00:00"/>
  </r>
  <r>
    <x v="842"/>
    <x v="475"/>
    <s v="Standard Class"/>
    <x v="118"/>
    <x v="118"/>
    <s v="Consumer"/>
    <x v="0"/>
    <s v="Gujarat"/>
    <s v="India"/>
    <s v="West"/>
    <s v="OFF-SU-10003723"/>
    <x v="0"/>
    <s v="Supplies"/>
    <s v="Elite Shears, High Speed"/>
    <n v="141.03"/>
    <n v="3"/>
    <n v="28.17"/>
    <n v="5.19"/>
    <s v="Medium"/>
    <n v="117"/>
    <x v="2"/>
    <x v="10"/>
    <s v="Male"/>
    <x v="434"/>
    <d v="2022-10-14T00:00:00"/>
  </r>
  <r>
    <x v="843"/>
    <x v="292"/>
    <s v="Standard Class"/>
    <x v="252"/>
    <x v="252"/>
    <s v="Consumer"/>
    <x v="19"/>
    <s v="Rajasthan"/>
    <s v="India"/>
    <s v="West"/>
    <s v="OFF-SU-10000914"/>
    <x v="0"/>
    <s v="Supplies"/>
    <s v="Kleencut Scissors, Serrated"/>
    <n v="56.97"/>
    <n v="3"/>
    <n v="11.34"/>
    <n v="5.0599999999999996"/>
    <s v="Medium"/>
    <n v="177"/>
    <x v="2"/>
    <x v="11"/>
    <s v="Male"/>
    <x v="435"/>
    <d v="2021-10-28T00:00:00"/>
  </r>
  <r>
    <x v="844"/>
    <x v="303"/>
    <s v="Standard Class"/>
    <x v="258"/>
    <x v="258"/>
    <s v="Consumer"/>
    <x v="116"/>
    <s v="Tripura"/>
    <s v="India"/>
    <s v="East"/>
    <s v="OFF-PA-10002618"/>
    <x v="0"/>
    <s v="Paper"/>
    <s v="Eaton Memo Slips, Multicolor"/>
    <n v="45.45"/>
    <n v="3"/>
    <n v="14.04"/>
    <n v="1.43"/>
    <s v="Medium"/>
    <n v="274"/>
    <x v="2"/>
    <x v="8"/>
    <s v="Female"/>
    <x v="127"/>
    <d v="2024-01-05T00:00:00"/>
  </r>
  <r>
    <x v="845"/>
    <x v="321"/>
    <s v="Standard Class"/>
    <x v="268"/>
    <x v="268"/>
    <s v="Consumer"/>
    <x v="75"/>
    <s v="Uttar Pradesh"/>
    <s v="India"/>
    <s v="North"/>
    <s v="OFF-AP-10001621"/>
    <x v="0"/>
    <s v="Appliances"/>
    <s v="Cuisinart Blender, Silver"/>
    <n v="203.22"/>
    <n v="3"/>
    <n v="46.71"/>
    <n v="15.23"/>
    <s v="Medium"/>
    <n v="477"/>
    <x v="2"/>
    <x v="9"/>
    <s v="Male"/>
    <x v="192"/>
    <d v="2023-01-24T00:00:00"/>
  </r>
  <r>
    <x v="846"/>
    <x v="481"/>
    <s v="Standard Class"/>
    <x v="208"/>
    <x v="208"/>
    <s v="Consumer"/>
    <x v="30"/>
    <s v="Delhi"/>
    <s v="India"/>
    <s v="North"/>
    <s v="OFF-AP-10000490"/>
    <x v="0"/>
    <s v="Appliances"/>
    <s v="Hamilton Beach Coffee Grinder, Silver"/>
    <n v="130.22999999999999"/>
    <n v="3"/>
    <n v="32.49"/>
    <n v="10.31"/>
    <s v="Medium"/>
    <n v="669"/>
    <x v="2"/>
    <x v="10"/>
    <s v="Female"/>
    <x v="169"/>
    <d v="2022-09-06T00:00:00"/>
  </r>
  <r>
    <x v="847"/>
    <x v="497"/>
    <s v="Standard Class"/>
    <x v="368"/>
    <x v="368"/>
    <s v="Consumer"/>
    <x v="45"/>
    <s v="Maharashtra"/>
    <s v="India"/>
    <s v="West"/>
    <s v="OFF-AP-10000935"/>
    <x v="0"/>
    <s v="Appliances"/>
    <s v="Cuisinart Toaster, White"/>
    <n v="154.80000000000001"/>
    <n v="3"/>
    <n v="17.010000000000002"/>
    <n v="7.03"/>
    <s v="Medium"/>
    <n v="571"/>
    <x v="2"/>
    <x v="11"/>
    <s v="Male"/>
    <x v="178"/>
    <d v="2022-02-18T00:00:00"/>
  </r>
  <r>
    <x v="848"/>
    <x v="498"/>
    <s v="Standard Class"/>
    <x v="369"/>
    <x v="369"/>
    <s v="Consumer"/>
    <x v="49"/>
    <s v="Maharashtra"/>
    <s v="India"/>
    <s v="West"/>
    <s v="OFF-PA-10000776"/>
    <x v="0"/>
    <s v="Paper"/>
    <s v="Xerox Cards &amp; Envelopes, Premium"/>
    <n v="67.454999999999998"/>
    <n v="3"/>
    <n v="-4.0949999999999998"/>
    <n v="4.5999999999999996"/>
    <s v="Medium"/>
    <n v="698"/>
    <x v="2"/>
    <x v="8"/>
    <s v="Female"/>
    <x v="391"/>
    <d v="2022-06-27T00:00:00"/>
  </r>
  <r>
    <x v="849"/>
    <x v="499"/>
    <s v="Standard Class"/>
    <x v="168"/>
    <x v="168"/>
    <s v="Consumer"/>
    <x v="61"/>
    <s v="Uttar Pradesh"/>
    <s v="India"/>
    <s v="North"/>
    <s v="OFF-EN-10004053"/>
    <x v="0"/>
    <s v="Envelopes"/>
    <s v="GlobeWeis Manila Envelope, with clear poly window"/>
    <n v="123.72"/>
    <n v="4"/>
    <n v="33.36"/>
    <n v="7.45"/>
    <s v="Medium"/>
    <n v="245"/>
    <x v="2"/>
    <x v="9"/>
    <s v="Male"/>
    <x v="42"/>
    <d v="2024-11-20T00:00:00"/>
  </r>
  <r>
    <x v="850"/>
    <x v="479"/>
    <s v="Standard Class"/>
    <x v="123"/>
    <x v="123"/>
    <s v="Consumer"/>
    <x v="51"/>
    <s v="Punjab"/>
    <s v="India"/>
    <s v="North"/>
    <s v="OFF-SU-10002448"/>
    <x v="0"/>
    <s v="Supplies"/>
    <s v="Stiletto Trimmer, High Speed"/>
    <n v="171"/>
    <n v="4"/>
    <n v="32.4"/>
    <n v="13.54"/>
    <s v="Medium"/>
    <n v="364"/>
    <x v="2"/>
    <x v="11"/>
    <s v="Male"/>
    <x v="231"/>
    <d v="2023-12-10T00:00:00"/>
  </r>
  <r>
    <x v="851"/>
    <x v="6"/>
    <s v="Standard Class"/>
    <x v="6"/>
    <x v="6"/>
    <s v="Consumer"/>
    <x v="6"/>
    <s v="Maharashtra"/>
    <s v="India"/>
    <s v="West"/>
    <s v="OFF-SU-10002709"/>
    <x v="0"/>
    <s v="Supplies"/>
    <s v="Fiskars Letter Opener, Easy Grip"/>
    <n v="118.2"/>
    <n v="4"/>
    <n v="48.36"/>
    <n v="6.91"/>
    <s v="Medium"/>
    <n v="76"/>
    <x v="2"/>
    <x v="8"/>
    <s v="Female"/>
    <x v="245"/>
    <d v="2021-08-27T00:00:00"/>
  </r>
  <r>
    <x v="852"/>
    <x v="288"/>
    <s v="Standard Class"/>
    <x v="249"/>
    <x v="249"/>
    <s v="Consumer"/>
    <x v="24"/>
    <s v="Uttar Pradesh"/>
    <s v="India"/>
    <s v="North"/>
    <s v="OFF-SU-10000484"/>
    <x v="0"/>
    <s v="Supplies"/>
    <s v="Kleencut Ruler, High Speed"/>
    <n v="54.24"/>
    <n v="4"/>
    <n v="15.72"/>
    <n v="4.3"/>
    <s v="Medium"/>
    <n v="473"/>
    <x v="2"/>
    <x v="9"/>
    <s v="Female"/>
    <x v="436"/>
    <d v="2022-06-09T00:00:00"/>
  </r>
  <r>
    <x v="853"/>
    <x v="7"/>
    <s v="Standard Class"/>
    <x v="7"/>
    <x v="7"/>
    <s v="Consumer"/>
    <x v="7"/>
    <s v="Puducherry"/>
    <s v="India"/>
    <s v="South"/>
    <s v="OFF-ST-10002240"/>
    <x v="0"/>
    <s v="Storage"/>
    <s v="Fellowes Shelving, Blue"/>
    <n v="231.36"/>
    <n v="4"/>
    <n v="64.680000000000007"/>
    <n v="12.57"/>
    <s v="Medium"/>
    <n v="432"/>
    <x v="2"/>
    <x v="9"/>
    <s v="Male"/>
    <x v="242"/>
    <d v="2023-09-22T00:00:00"/>
  </r>
  <r>
    <x v="854"/>
    <x v="6"/>
    <s v="Standard Class"/>
    <x v="6"/>
    <x v="6"/>
    <s v="Consumer"/>
    <x v="6"/>
    <s v="Maharashtra"/>
    <s v="India"/>
    <s v="West"/>
    <s v="OFF-BI-10004369"/>
    <x v="0"/>
    <s v="Binders"/>
    <s v="Ibico Hole Reinforcements, Recycled"/>
    <n v="29.4"/>
    <n v="4"/>
    <n v="10.56"/>
    <n v="1.9"/>
    <s v="Medium"/>
    <n v="245"/>
    <x v="2"/>
    <x v="11"/>
    <s v="Female"/>
    <x v="244"/>
    <d v="2023-11-15T00:00:00"/>
  </r>
  <r>
    <x v="855"/>
    <x v="500"/>
    <s v="Standard Class"/>
    <x v="370"/>
    <x v="370"/>
    <s v="Consumer"/>
    <x v="70"/>
    <s v="Uttar Pradesh"/>
    <s v="India"/>
    <s v="North"/>
    <s v="OFF-EN-10003413"/>
    <x v="0"/>
    <s v="Envelopes"/>
    <s v="Jiffy Interoffice Envelope, with clear poly window"/>
    <n v="249.9"/>
    <n v="5"/>
    <n v="72.45"/>
    <n v="8.6999999999999993"/>
    <s v="Medium"/>
    <n v="378"/>
    <x v="2"/>
    <x v="8"/>
    <s v="Female"/>
    <x v="187"/>
    <d v="2023-09-15T00:00:00"/>
  </r>
  <r>
    <x v="856"/>
    <x v="480"/>
    <s v="Standard Class"/>
    <x v="359"/>
    <x v="359"/>
    <s v="Consumer"/>
    <x v="133"/>
    <s v="Uttar Pradesh"/>
    <s v="India"/>
    <s v="North"/>
    <s v="OFF-EN-10004892"/>
    <x v="0"/>
    <s v="Envelopes"/>
    <s v="Ames Manila Envelope, with clear poly window"/>
    <n v="141.15"/>
    <n v="5"/>
    <n v="57.75"/>
    <n v="8.2799999999999994"/>
    <s v="Medium"/>
    <n v="508"/>
    <x v="2"/>
    <x v="9"/>
    <s v="Female"/>
    <x v="225"/>
    <d v="2024-06-12T00:00:00"/>
  </r>
  <r>
    <x v="857"/>
    <x v="501"/>
    <s v="Standard Class"/>
    <x v="195"/>
    <x v="195"/>
    <s v="Consumer"/>
    <x v="99"/>
    <s v="Rajasthan"/>
    <s v="India"/>
    <s v="West"/>
    <s v="OFF-EN-10000428"/>
    <x v="0"/>
    <s v="Envelopes"/>
    <s v="Cameo Clasp Envelope, with clear poly window"/>
    <n v="65.25"/>
    <n v="5"/>
    <n v="5.0999999999999996"/>
    <n v="4.09"/>
    <s v="Medium"/>
    <n v="105"/>
    <x v="2"/>
    <x v="10"/>
    <s v="Female"/>
    <x v="298"/>
    <d v="2024-06-21T00:00:00"/>
  </r>
  <r>
    <x v="858"/>
    <x v="502"/>
    <s v="Standard Class"/>
    <x v="129"/>
    <x v="129"/>
    <s v="Consumer"/>
    <x v="61"/>
    <s v="Uttar Pradesh"/>
    <s v="India"/>
    <s v="North"/>
    <s v="OFF-FA-10003437"/>
    <x v="0"/>
    <s v="Fasteners"/>
    <s v="Accos Clamps, Bulk Pack"/>
    <n v="96.9"/>
    <n v="5"/>
    <n v="26.1"/>
    <n v="5.18"/>
    <s v="Medium"/>
    <n v="427"/>
    <x v="2"/>
    <x v="8"/>
    <s v="Male"/>
    <x v="437"/>
    <d v="2021-04-17T00:00:00"/>
  </r>
  <r>
    <x v="859"/>
    <x v="503"/>
    <s v="Standard Class"/>
    <x v="371"/>
    <x v="371"/>
    <s v="Consumer"/>
    <x v="46"/>
    <s v="Punjab"/>
    <s v="India"/>
    <s v="North"/>
    <s v="OFF-FA-10002156"/>
    <x v="0"/>
    <s v="Fasteners"/>
    <s v="Advantus Push Pins, Metal"/>
    <n v="72.75"/>
    <n v="5"/>
    <n v="8.6999999999999993"/>
    <n v="3.63"/>
    <s v="Medium"/>
    <n v="332"/>
    <x v="2"/>
    <x v="9"/>
    <s v="Male"/>
    <x v="40"/>
    <d v="2024-03-23T00:00:00"/>
  </r>
  <r>
    <x v="860"/>
    <x v="34"/>
    <s v="Standard Class"/>
    <x v="32"/>
    <x v="32"/>
    <s v="Consumer"/>
    <x v="29"/>
    <s v="Karnataka"/>
    <s v="India"/>
    <s v="South"/>
    <s v="OFF-FA-10001026"/>
    <x v="0"/>
    <s v="Fasteners"/>
    <s v="Stockwell Paper Clips, Assorted Sizes"/>
    <n v="67.5"/>
    <n v="5"/>
    <n v="6.75"/>
    <n v="2.23"/>
    <s v="Medium"/>
    <n v="527"/>
    <x v="2"/>
    <x v="10"/>
    <s v="Male"/>
    <x v="438"/>
    <d v="2023-11-08T00:00:00"/>
  </r>
  <r>
    <x v="861"/>
    <x v="504"/>
    <s v="Standard Class"/>
    <x v="372"/>
    <x v="372"/>
    <s v="Consumer"/>
    <x v="57"/>
    <s v="Rajasthan"/>
    <s v="India"/>
    <s v="West"/>
    <s v="OFF-PA-10003499"/>
    <x v="0"/>
    <s v="Paper"/>
    <s v="Xerox Parchment Paper, 8.5 x 11"/>
    <n v="87"/>
    <n v="5"/>
    <n v="40.799999999999997"/>
    <n v="6.6"/>
    <s v="Medium"/>
    <n v="747"/>
    <x v="2"/>
    <x v="8"/>
    <s v="Male"/>
    <x v="162"/>
    <d v="2024-02-06T00:00:00"/>
  </r>
  <r>
    <x v="862"/>
    <x v="505"/>
    <s v="Standard Class"/>
    <x v="7"/>
    <x v="7"/>
    <s v="Consumer"/>
    <x v="93"/>
    <s v="Maharashtra"/>
    <s v="India"/>
    <s v="West"/>
    <s v="OFF-BI-10002446"/>
    <x v="0"/>
    <s v="Binders"/>
    <s v="Wilson Jones Binder, Economy"/>
    <n v="78.12"/>
    <n v="6"/>
    <n v="14.76"/>
    <n v="4.67"/>
    <s v="Medium"/>
    <n v="236"/>
    <x v="2"/>
    <x v="9"/>
    <s v="Female"/>
    <x v="117"/>
    <d v="2023-12-12T00:00:00"/>
  </r>
  <r>
    <x v="863"/>
    <x v="11"/>
    <s v="Standard Class"/>
    <x v="11"/>
    <x v="11"/>
    <s v="Consumer"/>
    <x v="10"/>
    <s v="Rajasthan"/>
    <s v="India"/>
    <s v="West"/>
    <s v="OFF-LA-10004114"/>
    <x v="0"/>
    <s v="Labels"/>
    <s v="Avery File Folder Labels, Alphabetical"/>
    <n v="53.64"/>
    <n v="6"/>
    <n v="15.48"/>
    <n v="2.09"/>
    <s v="Medium"/>
    <n v="340"/>
    <x v="2"/>
    <x v="11"/>
    <s v="Female"/>
    <x v="161"/>
    <d v="2024-04-10T00:00:00"/>
  </r>
  <r>
    <x v="864"/>
    <x v="290"/>
    <s v="Standard Class"/>
    <x v="250"/>
    <x v="250"/>
    <s v="Consumer"/>
    <x v="24"/>
    <s v="Haryana"/>
    <s v="India"/>
    <s v="North"/>
    <s v="OFF-PA-10003550"/>
    <x v="0"/>
    <s v="Paper"/>
    <s v="Eaton Cards &amp; Envelopes, Recycled"/>
    <n v="270.54000000000002"/>
    <n v="6"/>
    <n v="40.5"/>
    <n v="5.19"/>
    <s v="Medium"/>
    <n v="638"/>
    <x v="2"/>
    <x v="8"/>
    <s v="Female"/>
    <x v="321"/>
    <d v="2023-11-05T00:00:00"/>
  </r>
  <r>
    <x v="865"/>
    <x v="475"/>
    <s v="Standard Class"/>
    <x v="118"/>
    <x v="118"/>
    <s v="Consumer"/>
    <x v="0"/>
    <s v="Gujarat"/>
    <s v="India"/>
    <s v="West"/>
    <s v="OFF-FA-10001596"/>
    <x v="0"/>
    <s v="Fasteners"/>
    <s v="Stockwell Clamps, 12 Pack"/>
    <n v="130.62"/>
    <n v="7"/>
    <n v="10.29"/>
    <n v="1"/>
    <s v="Medium"/>
    <n v="522"/>
    <x v="2"/>
    <x v="9"/>
    <s v="Male"/>
    <x v="146"/>
    <d v="2024-02-11T00:00:00"/>
  </r>
  <r>
    <x v="866"/>
    <x v="297"/>
    <s v="Standard Class"/>
    <x v="253"/>
    <x v="253"/>
    <s v="Consumer"/>
    <x v="57"/>
    <s v="Rajasthan"/>
    <s v="India"/>
    <s v="West"/>
    <s v="OFF-PA-10003332"/>
    <x v="0"/>
    <s v="Paper"/>
    <s v="Xerox Cards &amp; Envelopes, Recycled"/>
    <n v="314.16000000000003"/>
    <n v="7"/>
    <n v="94.08"/>
    <n v="22.66"/>
    <s v="Medium"/>
    <n v="317"/>
    <x v="2"/>
    <x v="10"/>
    <s v="Male"/>
    <x v="439"/>
    <d v="2022-08-02T00:00:00"/>
  </r>
  <r>
    <x v="867"/>
    <x v="506"/>
    <s v="Standard Class"/>
    <x v="239"/>
    <x v="239"/>
    <s v="Consumer"/>
    <x v="13"/>
    <s v="Rajasthan"/>
    <s v="India"/>
    <s v="West"/>
    <s v="OFF-AP-10002371"/>
    <x v="0"/>
    <s v="Appliances"/>
    <s v="KitchenAid Blender, Silver"/>
    <n v="691.95"/>
    <n v="7"/>
    <n v="297.36"/>
    <n v="41.54"/>
    <s v="Medium"/>
    <n v="37"/>
    <x v="2"/>
    <x v="11"/>
    <s v="Female"/>
    <x v="121"/>
    <d v="2022-04-16T00:00:00"/>
  </r>
  <r>
    <x v="868"/>
    <x v="34"/>
    <s v="Standard Class"/>
    <x v="32"/>
    <x v="32"/>
    <s v="Consumer"/>
    <x v="29"/>
    <s v="Karnataka"/>
    <s v="India"/>
    <s v="South"/>
    <s v="OFF-EN-10000699"/>
    <x v="0"/>
    <s v="Envelopes"/>
    <s v="Cameo Interoffice Envelope, Set of 50"/>
    <n v="379.44"/>
    <n v="8"/>
    <n v="174.48"/>
    <n v="34.72"/>
    <s v="Medium"/>
    <n v="396"/>
    <x v="2"/>
    <x v="8"/>
    <s v="Female"/>
    <x v="440"/>
    <d v="2024-04-06T00:00:00"/>
  </r>
  <r>
    <x v="869"/>
    <x v="507"/>
    <s v="Standard Class"/>
    <x v="373"/>
    <x v="373"/>
    <s v="Consumer"/>
    <x v="3"/>
    <s v="Karnataka"/>
    <s v="India"/>
    <s v="South"/>
    <s v="OFF-EN-10004473"/>
    <x v="0"/>
    <s v="Envelopes"/>
    <s v="Ames Interoffice Envelope, with clear poly window"/>
    <n v="389.28"/>
    <n v="8"/>
    <n v="19.440000000000001"/>
    <n v="17.72"/>
    <s v="Medium"/>
    <n v="30"/>
    <x v="2"/>
    <x v="9"/>
    <s v="Male"/>
    <x v="179"/>
    <d v="2022-06-06T00:00:00"/>
  </r>
  <r>
    <x v="870"/>
    <x v="508"/>
    <s v="Standard Class"/>
    <x v="210"/>
    <x v="210"/>
    <s v="Consumer"/>
    <x v="49"/>
    <s v="Maharashtra"/>
    <s v="India"/>
    <s v="West"/>
    <s v="OFF-LA-10001803"/>
    <x v="0"/>
    <s v="Labels"/>
    <s v="Avery Legal Exhibit Labels, Adjustable"/>
    <n v="36.96"/>
    <n v="8"/>
    <n v="-27.36"/>
    <n v="2.41"/>
    <s v="Medium"/>
    <n v="415"/>
    <x v="2"/>
    <x v="10"/>
    <s v="Female"/>
    <x v="94"/>
    <d v="2024-07-08T00:00:00"/>
  </r>
  <r>
    <x v="871"/>
    <x v="24"/>
    <s v="Standard Class"/>
    <x v="22"/>
    <x v="22"/>
    <s v="Consumer"/>
    <x v="22"/>
    <s v="Maharashtra"/>
    <s v="India"/>
    <s v="West"/>
    <s v="OFF-LA-10000244"/>
    <x v="0"/>
    <s v="Labels"/>
    <s v="Hon Legal Exhibit Labels, Alphabetical"/>
    <n v="106.8"/>
    <n v="10"/>
    <n v="35.1"/>
    <n v="3.79"/>
    <s v="Medium"/>
    <n v="278"/>
    <x v="2"/>
    <x v="11"/>
    <s v="Female"/>
    <x v="415"/>
    <d v="2021-11-22T00:00:00"/>
  </r>
  <r>
    <x v="872"/>
    <x v="20"/>
    <s v="Standard Class"/>
    <x v="18"/>
    <x v="18"/>
    <s v="Consumer"/>
    <x v="19"/>
    <s v="Rajasthan"/>
    <s v="India"/>
    <s v="West"/>
    <s v="OFF-FA-10003745"/>
    <x v="0"/>
    <s v="Fasteners"/>
    <s v="Accos Rubber Bands, Metal"/>
    <n v="218.4"/>
    <n v="13"/>
    <n v="69.81"/>
    <n v="14.14"/>
    <s v="Medium"/>
    <n v="704"/>
    <x v="2"/>
    <x v="8"/>
    <s v="Female"/>
    <x v="441"/>
    <d v="2021-11-16T00:00:00"/>
  </r>
  <r>
    <x v="873"/>
    <x v="17"/>
    <s v="Standard Class"/>
    <x v="17"/>
    <x v="17"/>
    <s v="Consumer"/>
    <x v="16"/>
    <s v="Gujarat"/>
    <s v="India"/>
    <s v="West"/>
    <s v="OFF-PA-10003455"/>
    <x v="0"/>
    <s v="Paper"/>
    <s v="Green Bar Memo Slips, Recycled"/>
    <n v="185.46"/>
    <n v="11"/>
    <n v="59.07"/>
    <n v="19.420000000000002"/>
    <s v="Medium"/>
    <n v="669"/>
    <x v="2"/>
    <x v="9"/>
    <s v="Female"/>
    <x v="239"/>
    <d v="2024-08-08T00:00:00"/>
  </r>
  <r>
    <x v="874"/>
    <x v="509"/>
    <s v="Standard Class"/>
    <x v="374"/>
    <x v="374"/>
    <s v="Corporate"/>
    <x v="7"/>
    <s v="Puducherry"/>
    <s v="India"/>
    <s v="South"/>
    <s v="OFF-FA-10000838"/>
    <x v="0"/>
    <s v="Fasteners"/>
    <s v="Stockwell Push Pins, Assorted Sizes"/>
    <n v="118.2"/>
    <n v="10"/>
    <n v="0.9"/>
    <n v="11.26"/>
    <s v="Medium"/>
    <n v="383"/>
    <x v="2"/>
    <x v="10"/>
    <s v="Female"/>
    <x v="435"/>
    <d v="2021-10-28T00:00:00"/>
  </r>
  <r>
    <x v="875"/>
    <x v="42"/>
    <s v="Standard Class"/>
    <x v="37"/>
    <x v="37"/>
    <s v="Corporate"/>
    <x v="19"/>
    <s v="Rajasthan"/>
    <s v="India"/>
    <s v="West"/>
    <s v="OFF-PA-10001979"/>
    <x v="0"/>
    <s v="Paper"/>
    <s v="Enermax Message Books, Premium"/>
    <n v="315"/>
    <n v="14"/>
    <n v="91.14"/>
    <n v="25.92"/>
    <s v="Medium"/>
    <n v="302"/>
    <x v="2"/>
    <x v="11"/>
    <s v="Female"/>
    <x v="442"/>
    <d v="2023-05-17T00:00:00"/>
  </r>
  <r>
    <x v="876"/>
    <x v="330"/>
    <s v="Standard Class"/>
    <x v="276"/>
    <x v="276"/>
    <s v="Corporate"/>
    <x v="29"/>
    <s v="Karnataka"/>
    <s v="India"/>
    <s v="South"/>
    <s v="OFF-PA-10004613"/>
    <x v="0"/>
    <s v="Paper"/>
    <s v="Green Bar Note Cards, Premium"/>
    <n v="417.06"/>
    <n v="14"/>
    <n v="45.78"/>
    <n v="2.4900000000000002"/>
    <s v="Medium"/>
    <n v="196"/>
    <x v="2"/>
    <x v="8"/>
    <s v="Male"/>
    <x v="207"/>
    <d v="2021-12-29T00:00:00"/>
  </r>
  <r>
    <x v="877"/>
    <x v="265"/>
    <s v="Standard Class"/>
    <x v="233"/>
    <x v="233"/>
    <s v="Corporate"/>
    <x v="70"/>
    <s v="Uttar Pradesh"/>
    <s v="India"/>
    <s v="North"/>
    <s v="OFF-BI-10000721"/>
    <x v="0"/>
    <s v="Binders"/>
    <s v="Ibico Binder Covers, Recycled"/>
    <n v="112.08"/>
    <n v="8"/>
    <n v="4.32"/>
    <n v="7.02"/>
    <s v="Medium"/>
    <n v="701"/>
    <x v="2"/>
    <x v="9"/>
    <s v="Male"/>
    <x v="400"/>
    <d v="2024-08-22T00:00:00"/>
  </r>
  <r>
    <x v="878"/>
    <x v="510"/>
    <s v="Standard Class"/>
    <x v="375"/>
    <x v="375"/>
    <s v="Corporate"/>
    <x v="25"/>
    <s v="Punjab"/>
    <s v="India"/>
    <s v="North"/>
    <s v="OFF-BI-10003265"/>
    <x v="0"/>
    <s v="Binders"/>
    <s v="Wilson Jones Binder, Clear"/>
    <n v="99.84"/>
    <n v="8"/>
    <n v="8.8800000000000008"/>
    <n v="4.6399999999999997"/>
    <s v="Medium"/>
    <n v="328"/>
    <x v="2"/>
    <x v="10"/>
    <s v="Female"/>
    <x v="177"/>
    <d v="2023-09-14T00:00:00"/>
  </r>
  <r>
    <x v="879"/>
    <x v="511"/>
    <s v="Standard Class"/>
    <x v="281"/>
    <x v="281"/>
    <s v="Corporate"/>
    <x v="132"/>
    <s v="Gujarat"/>
    <s v="India"/>
    <s v="West"/>
    <s v="OFF-FA-10000263"/>
    <x v="0"/>
    <s v="Fasteners"/>
    <s v="Stockwell Thumb Tacks, Bulk Pack"/>
    <n v="91.98"/>
    <n v="7"/>
    <n v="40.32"/>
    <n v="7.99"/>
    <s v="Medium"/>
    <n v="595"/>
    <x v="2"/>
    <x v="11"/>
    <s v="Male"/>
    <x v="384"/>
    <d v="2024-06-15T00:00:00"/>
  </r>
  <r>
    <x v="880"/>
    <x v="263"/>
    <s v="Standard Class"/>
    <x v="38"/>
    <x v="38"/>
    <s v="Corporate"/>
    <x v="19"/>
    <s v="Rajasthan"/>
    <s v="India"/>
    <s v="West"/>
    <s v="OFF-ST-10000268"/>
    <x v="0"/>
    <s v="Storage"/>
    <s v="Smead Box, Blue"/>
    <n v="75.39"/>
    <n v="7"/>
    <n v="21"/>
    <n v="2.7"/>
    <s v="Medium"/>
    <n v="415"/>
    <x v="2"/>
    <x v="8"/>
    <s v="Male"/>
    <x v="393"/>
    <d v="2021-09-26T00:00:00"/>
  </r>
  <r>
    <x v="881"/>
    <x v="262"/>
    <s v="Standard Class"/>
    <x v="231"/>
    <x v="231"/>
    <s v="Corporate"/>
    <x v="18"/>
    <s v="Tamil Nadu"/>
    <s v="India"/>
    <s v="South"/>
    <s v="OFF-PA-10004946"/>
    <x v="0"/>
    <s v="Paper"/>
    <s v="SanDisk Note Cards, Multicolor"/>
    <n v="203.76"/>
    <n v="6"/>
    <n v="44.82"/>
    <n v="14.44"/>
    <s v="Medium"/>
    <n v="513"/>
    <x v="2"/>
    <x v="9"/>
    <s v="Male"/>
    <x v="21"/>
    <d v="2023-06-14T00:00:00"/>
  </r>
  <r>
    <x v="882"/>
    <x v="50"/>
    <s v="Standard Class"/>
    <x v="44"/>
    <x v="44"/>
    <s v="Corporate"/>
    <x v="33"/>
    <s v="Andhra Pradesh"/>
    <s v="India"/>
    <s v="South"/>
    <s v="OFF-EN-10004173"/>
    <x v="0"/>
    <s v="Envelopes"/>
    <s v="Ames Peel and Seal, Recycled"/>
    <n v="87.45"/>
    <n v="5"/>
    <n v="19.2"/>
    <n v="3.95"/>
    <s v="Medium"/>
    <n v="257"/>
    <x v="2"/>
    <x v="8"/>
    <s v="Male"/>
    <x v="443"/>
    <d v="2021-04-22T00:00:00"/>
  </r>
  <r>
    <x v="883"/>
    <x v="512"/>
    <s v="Standard Class"/>
    <x v="111"/>
    <x v="111"/>
    <s v="Corporate"/>
    <x v="111"/>
    <s v="Tamil Nadu"/>
    <s v="India"/>
    <s v="South"/>
    <s v="OFF-ST-10002085"/>
    <x v="0"/>
    <s v="Storage"/>
    <s v="Tenex File Cart, Industrial"/>
    <n v="670.65"/>
    <n v="5"/>
    <n v="321.89999999999998"/>
    <n v="23.64"/>
    <s v="Medium"/>
    <n v="475"/>
    <x v="2"/>
    <x v="10"/>
    <s v="Male"/>
    <x v="173"/>
    <d v="2024-05-22T00:00:00"/>
  </r>
  <r>
    <x v="884"/>
    <x v="325"/>
    <s v="Standard Class"/>
    <x v="271"/>
    <x v="271"/>
    <s v="Corporate"/>
    <x v="120"/>
    <s v="West Bengal"/>
    <s v="India"/>
    <s v="East"/>
    <s v="OFF-ST-10004325"/>
    <x v="0"/>
    <s v="Storage"/>
    <s v="Eldon Box, Single Width"/>
    <n v="51.45"/>
    <n v="5"/>
    <n v="20.55"/>
    <n v="3.14"/>
    <s v="Medium"/>
    <n v="305"/>
    <x v="2"/>
    <x v="11"/>
    <s v="Male"/>
    <x v="244"/>
    <d v="2023-11-15T00:00:00"/>
  </r>
  <r>
    <x v="885"/>
    <x v="513"/>
    <s v="Standard Class"/>
    <x v="276"/>
    <x v="276"/>
    <s v="Corporate"/>
    <x v="27"/>
    <s v="Assam"/>
    <s v="India"/>
    <s v="East"/>
    <s v="OFF-EN-10004053"/>
    <x v="0"/>
    <s v="Envelopes"/>
    <s v="GlobeWeis Manila Envelope, with clear poly window"/>
    <n v="123.72"/>
    <n v="4"/>
    <n v="33.36"/>
    <n v="1.49"/>
    <s v="Medium"/>
    <n v="616"/>
    <x v="2"/>
    <x v="9"/>
    <s v="Female"/>
    <x v="166"/>
    <d v="2023-12-23T00:00:00"/>
  </r>
  <r>
    <x v="886"/>
    <x v="323"/>
    <s v="Standard Class"/>
    <x v="269"/>
    <x v="269"/>
    <s v="Corporate"/>
    <x v="10"/>
    <s v="Uttarakhand"/>
    <s v="India"/>
    <s v="North"/>
    <s v="OFF-SU-10003717"/>
    <x v="0"/>
    <s v="Supplies"/>
    <s v="Stiletto Ruler, Serrated"/>
    <n v="46.32"/>
    <n v="4"/>
    <n v="3.24"/>
    <n v="3.13"/>
    <s v="Medium"/>
    <n v="360"/>
    <x v="2"/>
    <x v="10"/>
    <s v="Male"/>
    <x v="114"/>
    <d v="2021-12-28T00:00:00"/>
  </r>
  <r>
    <x v="887"/>
    <x v="332"/>
    <s v="Standard Class"/>
    <x v="225"/>
    <x v="225"/>
    <s v="Corporate"/>
    <x v="60"/>
    <s v="Bihar"/>
    <s v="India"/>
    <s v="East"/>
    <s v="OFF-AR-10001518"/>
    <x v="0"/>
    <s v="Art"/>
    <s v="Binney &amp; Smith Pencil Sharpener, Water Color"/>
    <n v="107.76"/>
    <n v="4"/>
    <n v="45.24"/>
    <n v="6.99"/>
    <s v="Medium"/>
    <n v="530"/>
    <x v="2"/>
    <x v="11"/>
    <s v="Male"/>
    <x v="444"/>
    <d v="2021-07-07T00:00:00"/>
  </r>
  <r>
    <x v="888"/>
    <x v="514"/>
    <s v="Standard Class"/>
    <x v="376"/>
    <x v="376"/>
    <s v="Corporate"/>
    <x v="125"/>
    <s v="Maharashtra"/>
    <s v="India"/>
    <s v="West"/>
    <s v="OFF-AP-10001670"/>
    <x v="0"/>
    <s v="Appliances"/>
    <s v="Hoover Coffee Grinder, White"/>
    <n v="200.79"/>
    <n v="3"/>
    <n v="8.01"/>
    <n v="17.77"/>
    <s v="Medium"/>
    <n v="177"/>
    <x v="2"/>
    <x v="9"/>
    <s v="Female"/>
    <x v="94"/>
    <d v="2024-12-08T00:00:00"/>
  </r>
  <r>
    <x v="889"/>
    <x v="50"/>
    <s v="Standard Class"/>
    <x v="44"/>
    <x v="44"/>
    <s v="Corporate"/>
    <x v="33"/>
    <s v="Andhra Pradesh"/>
    <s v="India"/>
    <s v="South"/>
    <s v="OFF-PA-10001258"/>
    <x v="0"/>
    <s v="Paper"/>
    <s v="Green Bar Cards &amp; Envelopes, Multicolor"/>
    <n v="149.4"/>
    <n v="3"/>
    <n v="13.41"/>
    <n v="6.82"/>
    <s v="Medium"/>
    <n v="450"/>
    <x v="2"/>
    <x v="10"/>
    <s v="Male"/>
    <x v="116"/>
    <d v="2022-08-29T00:00:00"/>
  </r>
  <r>
    <x v="890"/>
    <x v="260"/>
    <s v="Standard Class"/>
    <x v="229"/>
    <x v="229"/>
    <s v="Corporate"/>
    <x v="29"/>
    <s v="Karnataka"/>
    <s v="India"/>
    <s v="South"/>
    <s v="OFF-PA-10003511"/>
    <x v="0"/>
    <s v="Paper"/>
    <s v="Green Bar Memo Slips, 8.5 x 11"/>
    <n v="63.27"/>
    <n v="3"/>
    <n v="31.59"/>
    <n v="3.64"/>
    <s v="Medium"/>
    <n v="467"/>
    <x v="2"/>
    <x v="11"/>
    <s v="Female"/>
    <x v="116"/>
    <d v="2022-08-29T00:00:00"/>
  </r>
  <r>
    <x v="891"/>
    <x v="266"/>
    <s v="Standard Class"/>
    <x v="206"/>
    <x v="206"/>
    <s v="Corporate"/>
    <x v="16"/>
    <s v="Gujarat"/>
    <s v="India"/>
    <s v="West"/>
    <s v="OFF-EN-10002700"/>
    <x v="0"/>
    <s v="Envelopes"/>
    <s v="Kraft Interoffice Envelope, with clear poly window"/>
    <n v="151.38"/>
    <n v="3"/>
    <n v="52.92"/>
    <n v="14.93"/>
    <s v="Medium"/>
    <n v="381"/>
    <x v="2"/>
    <x v="8"/>
    <s v="Male"/>
    <x v="445"/>
    <d v="2022-03-28T00:00:00"/>
  </r>
  <r>
    <x v="892"/>
    <x v="260"/>
    <s v="Standard Class"/>
    <x v="229"/>
    <x v="229"/>
    <s v="Corporate"/>
    <x v="29"/>
    <s v="Karnataka"/>
    <s v="India"/>
    <s v="South"/>
    <s v="OFF-SU-10000866"/>
    <x v="0"/>
    <s v="Supplies"/>
    <s v="Elite Trimmer, Serrated"/>
    <n v="115.11"/>
    <n v="3"/>
    <n v="13.77"/>
    <n v="9.6999999999999993"/>
    <s v="Medium"/>
    <n v="129"/>
    <x v="2"/>
    <x v="9"/>
    <s v="Female"/>
    <x v="113"/>
    <d v="2021-06-23T00:00:00"/>
  </r>
  <r>
    <x v="893"/>
    <x v="515"/>
    <s v="Standard Class"/>
    <x v="377"/>
    <x v="377"/>
    <s v="Corporate"/>
    <x v="82"/>
    <s v="Gujarat"/>
    <s v="India"/>
    <s v="West"/>
    <s v="OFF-SU-10001731"/>
    <x v="0"/>
    <s v="Supplies"/>
    <s v="Elite Letter Opener, High Speed"/>
    <n v="80.099999999999994"/>
    <n v="3"/>
    <n v="39.24"/>
    <n v="7.88"/>
    <s v="Medium"/>
    <n v="589"/>
    <x v="2"/>
    <x v="10"/>
    <s v="Female"/>
    <x v="253"/>
    <d v="2024-03-26T00:00:00"/>
  </r>
  <r>
    <x v="894"/>
    <x v="265"/>
    <s v="Standard Class"/>
    <x v="233"/>
    <x v="233"/>
    <s v="Corporate"/>
    <x v="70"/>
    <s v="Uttar Pradesh"/>
    <s v="India"/>
    <s v="North"/>
    <s v="OFF-ST-10003017"/>
    <x v="0"/>
    <s v="Storage"/>
    <s v="Tenex Box, Industrial"/>
    <n v="50.94"/>
    <n v="3"/>
    <n v="7.56"/>
    <n v="3.21"/>
    <s v="Medium"/>
    <n v="699"/>
    <x v="2"/>
    <x v="11"/>
    <s v="Female"/>
    <x v="369"/>
    <d v="2024-07-13T00:00:00"/>
  </r>
  <r>
    <x v="895"/>
    <x v="514"/>
    <s v="Standard Class"/>
    <x v="376"/>
    <x v="376"/>
    <s v="Corporate"/>
    <x v="125"/>
    <s v="Maharashtra"/>
    <s v="India"/>
    <s v="West"/>
    <s v="OFF-BI-10004120"/>
    <x v="0"/>
    <s v="Binders"/>
    <s v="Ibico 3-Hole Punch, Durable"/>
    <n v="95.85"/>
    <n v="3"/>
    <n v="22.95"/>
    <n v="8.82"/>
    <s v="Medium"/>
    <n v="766"/>
    <x v="2"/>
    <x v="9"/>
    <s v="Female"/>
    <x v="446"/>
    <d v="2024-01-06T00:00:00"/>
  </r>
  <r>
    <x v="896"/>
    <x v="49"/>
    <s v="Standard Class"/>
    <x v="43"/>
    <x v="43"/>
    <s v="Corporate"/>
    <x v="24"/>
    <s v="Uttar Pradesh"/>
    <s v="India"/>
    <s v="North"/>
    <s v="OFF-AR-10004900"/>
    <x v="0"/>
    <s v="Art"/>
    <s v="Boston Canvas, Easy-Erase"/>
    <n v="53.91"/>
    <n v="1"/>
    <n v="10.23"/>
    <n v="3.18"/>
    <s v="Medium"/>
    <n v="740"/>
    <x v="2"/>
    <x v="8"/>
    <s v="Female"/>
    <x v="92"/>
    <d v="2024-10-21T00:00:00"/>
  </r>
  <r>
    <x v="897"/>
    <x v="49"/>
    <s v="Standard Class"/>
    <x v="43"/>
    <x v="43"/>
    <s v="Corporate"/>
    <x v="24"/>
    <s v="Uttar Pradesh"/>
    <s v="India"/>
    <s v="North"/>
    <s v="OFF-BI-10002907"/>
    <x v="0"/>
    <s v="Binders"/>
    <s v="Wilson Jones 3-Hole Punch, Economy"/>
    <n v="27.99"/>
    <n v="1"/>
    <n v="3.9"/>
    <n v="1.97"/>
    <s v="Medium"/>
    <n v="230"/>
    <x v="2"/>
    <x v="9"/>
    <s v="Male"/>
    <x v="92"/>
    <d v="2024-10-21T00:00:00"/>
  </r>
  <r>
    <x v="898"/>
    <x v="260"/>
    <s v="Standard Class"/>
    <x v="229"/>
    <x v="229"/>
    <s v="Corporate"/>
    <x v="29"/>
    <s v="Karnataka"/>
    <s v="India"/>
    <s v="South"/>
    <s v="OFF-AP-10002933"/>
    <x v="0"/>
    <s v="Appliances"/>
    <s v="Hoover Blender, Silver"/>
    <n v="194.34"/>
    <n v="2"/>
    <n v="36.9"/>
    <n v="15.91"/>
    <s v="Medium"/>
    <n v="470"/>
    <x v="2"/>
    <x v="10"/>
    <s v="Male"/>
    <x v="92"/>
    <d v="2024-10-21T00:00:00"/>
  </r>
  <r>
    <x v="899"/>
    <x v="323"/>
    <s v="Standard Class"/>
    <x v="269"/>
    <x v="269"/>
    <s v="Corporate"/>
    <x v="10"/>
    <s v="Uttarakhand"/>
    <s v="India"/>
    <s v="North"/>
    <s v="OFF-PA-10004943"/>
    <x v="0"/>
    <s v="Paper"/>
    <s v="Enermax Memo Slips, 8.5 x 11"/>
    <n v="39.6"/>
    <n v="2"/>
    <n v="16.98"/>
    <n v="0.85"/>
    <s v="Medium"/>
    <n v="132"/>
    <x v="2"/>
    <x v="11"/>
    <s v="Female"/>
    <x v="252"/>
    <d v="2024-11-10T00:00:00"/>
  </r>
  <r>
    <x v="900"/>
    <x v="516"/>
    <s v="Standard Class"/>
    <x v="378"/>
    <x v="378"/>
    <s v="Corporate"/>
    <x v="36"/>
    <s v="Tamil Nadu"/>
    <s v="India"/>
    <s v="South"/>
    <s v="OFF-SU-10000178"/>
    <x v="0"/>
    <s v="Supplies"/>
    <s v="Acme Ruler, Easy Grip"/>
    <n v="36.659999999999997"/>
    <n v="2"/>
    <n v="2.88"/>
    <n v="1"/>
    <s v="Medium"/>
    <n v="175"/>
    <x v="2"/>
    <x v="8"/>
    <s v="Male"/>
    <x v="369"/>
    <d v="2024-07-13T00:00:00"/>
  </r>
  <r>
    <x v="901"/>
    <x v="509"/>
    <s v="Standard Class"/>
    <x v="374"/>
    <x v="374"/>
    <s v="Corporate"/>
    <x v="7"/>
    <s v="Puducherry"/>
    <s v="India"/>
    <s v="South"/>
    <s v="OFF-ST-10001694"/>
    <x v="0"/>
    <s v="Storage"/>
    <s v="Smead Folders, Blue"/>
    <n v="34.979999999999997"/>
    <n v="2"/>
    <n v="11.16"/>
    <n v="2.65"/>
    <s v="Medium"/>
    <n v="617"/>
    <x v="2"/>
    <x v="9"/>
    <s v="Male"/>
    <x v="367"/>
    <d v="2024-11-15T00:00:00"/>
  </r>
  <r>
    <x v="902"/>
    <x v="254"/>
    <s v="Standard Class"/>
    <x v="224"/>
    <x v="224"/>
    <s v="Corporate"/>
    <x v="107"/>
    <s v="Maharashtra"/>
    <s v="India"/>
    <s v="West"/>
    <s v="OFF-AR-10001073"/>
    <x v="0"/>
    <s v="Art"/>
    <s v="Sanford Markers, Easy-Erase"/>
    <n v="47.04"/>
    <n v="2"/>
    <n v="17.399999999999999"/>
    <n v="3.49"/>
    <s v="Medium"/>
    <n v="639"/>
    <x v="2"/>
    <x v="11"/>
    <s v="Female"/>
    <x v="447"/>
    <d v="2024-01-19T00:00:00"/>
  </r>
  <r>
    <x v="903"/>
    <x v="60"/>
    <s v="Standard Class"/>
    <x v="38"/>
    <x v="38"/>
    <s v="Corporate"/>
    <x v="25"/>
    <s v="Punjab"/>
    <s v="India"/>
    <s v="North"/>
    <s v="OFF-AR-10002260"/>
    <x v="0"/>
    <s v="Art"/>
    <s v="Boston Pens, Blue"/>
    <n v="28.44"/>
    <n v="2"/>
    <n v="0"/>
    <n v="2.75"/>
    <s v="Medium"/>
    <n v="78"/>
    <x v="2"/>
    <x v="8"/>
    <s v="Female"/>
    <x v="258"/>
    <d v="2022-09-19T00:00:00"/>
  </r>
  <r>
    <x v="904"/>
    <x v="257"/>
    <s v="Standard Class"/>
    <x v="227"/>
    <x v="227"/>
    <s v="Corporate"/>
    <x v="16"/>
    <s v="Gujarat"/>
    <s v="India"/>
    <s v="West"/>
    <s v="OFF-BI-10001312"/>
    <x v="0"/>
    <s v="Binders"/>
    <s v="Cardinal 3-Hole Punch, Clear"/>
    <n v="56.52"/>
    <n v="2"/>
    <n v="23.7"/>
    <n v="2.77"/>
    <s v="Medium"/>
    <n v="780"/>
    <x v="2"/>
    <x v="9"/>
    <s v="Female"/>
    <x v="246"/>
    <d v="2023-02-12T00:00:00"/>
  </r>
  <r>
    <x v="905"/>
    <x v="467"/>
    <s v="Standard Class"/>
    <x v="91"/>
    <x v="91"/>
    <s v="Home Office"/>
    <x v="52"/>
    <s v="Telangana"/>
    <s v="India"/>
    <s v="South"/>
    <s v="OFF-ST-10004315"/>
    <x v="0"/>
    <s v="Storage"/>
    <s v="Rogers Lockers, Blue"/>
    <n v="423.24"/>
    <n v="2"/>
    <n v="21.12"/>
    <n v="47.53"/>
    <s v="Medium"/>
    <n v="74"/>
    <x v="2"/>
    <x v="10"/>
    <s v="Male"/>
    <x v="448"/>
    <d v="2024-06-15T00:00:00"/>
  </r>
  <r>
    <x v="906"/>
    <x v="517"/>
    <s v="Standard Class"/>
    <x v="379"/>
    <x v="379"/>
    <s v="Home Office"/>
    <x v="29"/>
    <s v="Karnataka"/>
    <s v="India"/>
    <s v="South"/>
    <s v="OFF-ST-10003837"/>
    <x v="0"/>
    <s v="Storage"/>
    <s v="Tenex Lockers, Single Width"/>
    <n v="408.36"/>
    <n v="2"/>
    <n v="57.12"/>
    <n v="39.770000000000003"/>
    <s v="Medium"/>
    <n v="800"/>
    <x v="2"/>
    <x v="11"/>
    <s v="Female"/>
    <x v="299"/>
    <d v="2024-12-04T00:00:00"/>
  </r>
  <r>
    <x v="907"/>
    <x v="244"/>
    <s v="Standard Class"/>
    <x v="216"/>
    <x v="216"/>
    <s v="Home Office"/>
    <x v="67"/>
    <s v="Uttar Pradesh"/>
    <s v="India"/>
    <s v="North"/>
    <s v="OFF-ST-10004382"/>
    <x v="0"/>
    <s v="Storage"/>
    <s v="Tenex Folders, Industrial"/>
    <n v="47.4"/>
    <n v="2"/>
    <n v="9.9"/>
    <n v="3.98"/>
    <s v="Medium"/>
    <n v="632"/>
    <x v="2"/>
    <x v="8"/>
    <s v="Male"/>
    <x v="88"/>
    <d v="2024-03-11T00:00:00"/>
  </r>
  <r>
    <x v="908"/>
    <x v="244"/>
    <s v="Standard Class"/>
    <x v="216"/>
    <x v="216"/>
    <s v="Home Office"/>
    <x v="67"/>
    <s v="Uttar Pradesh"/>
    <s v="India"/>
    <s v="North"/>
    <s v="OFF-AR-10002392"/>
    <x v="0"/>
    <s v="Art"/>
    <s v="Binney &amp; Smith Highlighters, Blue"/>
    <n v="33.18"/>
    <n v="2"/>
    <n v="1.98"/>
    <n v="2.52"/>
    <s v="Medium"/>
    <n v="497"/>
    <x v="2"/>
    <x v="9"/>
    <s v="Male"/>
    <x v="74"/>
    <d v="2021-02-12T00:00:00"/>
  </r>
  <r>
    <x v="909"/>
    <x v="346"/>
    <s v="Standard Class"/>
    <x v="287"/>
    <x v="287"/>
    <s v="Home Office"/>
    <x v="122"/>
    <s v="Chandigarh"/>
    <s v="India"/>
    <s v="North"/>
    <s v="OFF-FA-10001246"/>
    <x v="0"/>
    <s v="Fasteners"/>
    <s v="OIC Staples, Metal"/>
    <n v="22.92"/>
    <n v="2"/>
    <n v="10.98"/>
    <n v="1.26"/>
    <s v="Medium"/>
    <n v="540"/>
    <x v="2"/>
    <x v="10"/>
    <s v="Female"/>
    <x v="226"/>
    <d v="2024-10-20T00:00:00"/>
  </r>
  <r>
    <x v="910"/>
    <x v="62"/>
    <s v="Standard Class"/>
    <x v="55"/>
    <x v="55"/>
    <s v="Home Office"/>
    <x v="41"/>
    <s v="Madhya Pradesh"/>
    <s v="India"/>
    <s v="West"/>
    <s v="OFF-PA-10003139"/>
    <x v="0"/>
    <s v="Paper"/>
    <s v="SanDisk Parchment Paper, Recycled"/>
    <n v="33.24"/>
    <n v="2"/>
    <n v="12.24"/>
    <n v="0.83"/>
    <s v="Medium"/>
    <n v="338"/>
    <x v="2"/>
    <x v="11"/>
    <s v="Male"/>
    <x v="449"/>
    <d v="2023-09-18T00:00:00"/>
  </r>
  <r>
    <x v="911"/>
    <x v="63"/>
    <s v="Standard Class"/>
    <x v="56"/>
    <x v="56"/>
    <s v="Home Office"/>
    <x v="42"/>
    <s v="Rajasthan"/>
    <s v="India"/>
    <s v="West"/>
    <s v="OFF-FA-10000038"/>
    <x v="0"/>
    <s v="Fasteners"/>
    <s v="Stockwell Clamps, Assorted Sizes"/>
    <n v="33.36"/>
    <n v="2"/>
    <n v="15"/>
    <n v="0.82"/>
    <s v="Medium"/>
    <n v="312"/>
    <x v="2"/>
    <x v="8"/>
    <s v="Male"/>
    <x v="450"/>
    <d v="2023-08-30T00:00:00"/>
  </r>
  <r>
    <x v="912"/>
    <x v="518"/>
    <s v="Standard Class"/>
    <x v="380"/>
    <x v="380"/>
    <s v="Home Office"/>
    <x v="89"/>
    <s v="Madhya Pradesh"/>
    <s v="India"/>
    <s v="West"/>
    <s v="OFF-SU-10004575"/>
    <x v="0"/>
    <s v="Supplies"/>
    <s v="Fiskars Letter Opener, Steel"/>
    <n v="49.26"/>
    <n v="2"/>
    <n v="4.92"/>
    <n v="0.6"/>
    <s v="Medium"/>
    <n v="224"/>
    <x v="2"/>
    <x v="9"/>
    <s v="Female"/>
    <x v="263"/>
    <d v="2024-04-04T00:00:00"/>
  </r>
  <r>
    <x v="913"/>
    <x v="342"/>
    <s v="Standard Class"/>
    <x v="222"/>
    <x v="222"/>
    <s v="Home Office"/>
    <x v="108"/>
    <s v="Maharashtra"/>
    <s v="India"/>
    <s v="West"/>
    <s v="OFF-EN-10002425"/>
    <x v="0"/>
    <s v="Envelopes"/>
    <s v="Ames Peel and Seal, Set of 50"/>
    <n v="18.690000000000001"/>
    <n v="1"/>
    <n v="0.54"/>
    <n v="1.44"/>
    <s v="Medium"/>
    <n v="110"/>
    <x v="2"/>
    <x v="10"/>
    <s v="Female"/>
    <x v="365"/>
    <d v="2023-06-30T00:00:00"/>
  </r>
  <r>
    <x v="914"/>
    <x v="519"/>
    <s v="Standard Class"/>
    <x v="381"/>
    <x v="381"/>
    <s v="Home Office"/>
    <x v="21"/>
    <s v="West Bengal"/>
    <s v="India"/>
    <s v="East"/>
    <s v="OFF-LA-10002596"/>
    <x v="0"/>
    <s v="Labels"/>
    <s v="Harbour Creations Round Labels, Laser Printer Compatible"/>
    <n v="6.75"/>
    <n v="1"/>
    <n v="1.89"/>
    <n v="0.45"/>
    <s v="Medium"/>
    <n v="688"/>
    <x v="2"/>
    <x v="11"/>
    <s v="Male"/>
    <x v="451"/>
    <d v="2021-01-15T00:00:00"/>
  </r>
  <r>
    <x v="915"/>
    <x v="520"/>
    <s v="Standard Class"/>
    <x v="94"/>
    <x v="94"/>
    <s v="Home Office"/>
    <x v="49"/>
    <s v="Maharashtra"/>
    <s v="India"/>
    <s v="West"/>
    <s v="OFF-AR-10004153"/>
    <x v="0"/>
    <s v="Art"/>
    <s v="Binney &amp; Smith Highlighters, Easy-Erase"/>
    <n v="8.43"/>
    <n v="1"/>
    <n v="-0.51"/>
    <n v="0.89"/>
    <s v="Medium"/>
    <n v="152"/>
    <x v="2"/>
    <x v="8"/>
    <s v="Male"/>
    <x v="96"/>
    <d v="2024-12-19T00:00:00"/>
  </r>
  <r>
    <x v="916"/>
    <x v="69"/>
    <s v="Standard Class"/>
    <x v="62"/>
    <x v="62"/>
    <s v="Home Office"/>
    <x v="15"/>
    <s v="Karnataka"/>
    <s v="India"/>
    <s v="South"/>
    <s v="OFF-BI-10003917"/>
    <x v="0"/>
    <s v="Binders"/>
    <s v="Avery Hole Reinforcements, Economy"/>
    <n v="13.23"/>
    <n v="3"/>
    <n v="3.96"/>
    <n v="1.04"/>
    <s v="Medium"/>
    <n v="648"/>
    <x v="2"/>
    <x v="10"/>
    <s v="Male"/>
    <x v="99"/>
    <d v="2024-11-16T00:00:00"/>
  </r>
  <r>
    <x v="917"/>
    <x v="521"/>
    <s v="Standard Class"/>
    <x v="382"/>
    <x v="382"/>
    <s v="Home Office"/>
    <x v="33"/>
    <s v="Andhra Pradesh"/>
    <s v="India"/>
    <s v="South"/>
    <s v="OFF-ST-10004346"/>
    <x v="0"/>
    <s v="Storage"/>
    <s v="Tenex Shelving, Single Width"/>
    <n v="164.07"/>
    <n v="3"/>
    <n v="21.24"/>
    <n v="12.29"/>
    <s v="Medium"/>
    <n v="763"/>
    <x v="2"/>
    <x v="9"/>
    <s v="Male"/>
    <x v="260"/>
    <d v="2022-11-06T00:00:00"/>
  </r>
  <r>
    <x v="918"/>
    <x v="469"/>
    <s v="Standard Class"/>
    <x v="335"/>
    <x v="335"/>
    <s v="Home Office"/>
    <x v="24"/>
    <s v="Uttar Pradesh"/>
    <s v="India"/>
    <s v="North"/>
    <s v="OFF-SU-10000866"/>
    <x v="0"/>
    <s v="Supplies"/>
    <s v="Elite Trimmer, Serrated"/>
    <n v="115.11"/>
    <n v="3"/>
    <n v="13.77"/>
    <n v="8.51"/>
    <s v="Medium"/>
    <n v="397"/>
    <x v="2"/>
    <x v="10"/>
    <s v="Female"/>
    <x v="172"/>
    <d v="2023-06-28T00:00:00"/>
  </r>
  <r>
    <x v="919"/>
    <x v="244"/>
    <s v="Standard Class"/>
    <x v="216"/>
    <x v="216"/>
    <s v="Home Office"/>
    <x v="67"/>
    <s v="Uttar Pradesh"/>
    <s v="India"/>
    <s v="North"/>
    <s v="OFF-SU-10004177"/>
    <x v="0"/>
    <s v="Supplies"/>
    <s v="Fiskars Box Cutter, Easy Grip"/>
    <n v="111.42"/>
    <n v="3"/>
    <n v="24.48"/>
    <n v="5.52"/>
    <s v="Medium"/>
    <n v="506"/>
    <x v="2"/>
    <x v="8"/>
    <s v="Male"/>
    <x v="264"/>
    <d v="2023-08-16T00:00:00"/>
  </r>
  <r>
    <x v="920"/>
    <x v="522"/>
    <s v="Standard Class"/>
    <x v="55"/>
    <x v="55"/>
    <s v="Home Office"/>
    <x v="124"/>
    <s v="Maharashtra"/>
    <s v="India"/>
    <s v="West"/>
    <s v="OFF-ST-10000485"/>
    <x v="0"/>
    <s v="Storage"/>
    <s v="Fellowes Folders, Single Width"/>
    <n v="79.290000000000006"/>
    <n v="3"/>
    <n v="18.18"/>
    <n v="4.5999999999999996"/>
    <s v="Medium"/>
    <n v="432"/>
    <x v="2"/>
    <x v="10"/>
    <s v="Male"/>
    <x v="355"/>
    <d v="2023-08-27T00:00:00"/>
  </r>
  <r>
    <x v="921"/>
    <x v="344"/>
    <s v="Standard Class"/>
    <x v="286"/>
    <x v="286"/>
    <s v="Home Office"/>
    <x v="30"/>
    <s v="Delhi"/>
    <s v="India"/>
    <s v="North"/>
    <s v="OFF-AR-10003023"/>
    <x v="0"/>
    <s v="Art"/>
    <s v="Stanley Highlighters, Water Color"/>
    <n v="53.64"/>
    <n v="3"/>
    <n v="11.25"/>
    <n v="4.3899999999999997"/>
    <s v="Medium"/>
    <n v="412"/>
    <x v="2"/>
    <x v="11"/>
    <s v="Female"/>
    <x v="237"/>
    <d v="2024-12-21T00:00:00"/>
  </r>
  <r>
    <x v="922"/>
    <x v="465"/>
    <s v="Standard Class"/>
    <x v="84"/>
    <x v="84"/>
    <s v="Home Office"/>
    <x v="45"/>
    <s v="Maharashtra"/>
    <s v="India"/>
    <s v="West"/>
    <s v="OFF-FA-10004171"/>
    <x v="0"/>
    <s v="Fasteners"/>
    <s v="Accos Paper Clips, Assorted Sizes"/>
    <n v="34.47"/>
    <n v="3"/>
    <n v="9.99"/>
    <n v="2.8"/>
    <s v="Medium"/>
    <n v="720"/>
    <x v="2"/>
    <x v="8"/>
    <s v="Female"/>
    <x v="271"/>
    <d v="2024-11-11T00:00:00"/>
  </r>
  <r>
    <x v="923"/>
    <x v="523"/>
    <s v="Standard Class"/>
    <x v="383"/>
    <x v="383"/>
    <s v="Home Office"/>
    <x v="49"/>
    <s v="Maharashtra"/>
    <s v="India"/>
    <s v="West"/>
    <s v="OFF-ST-10003306"/>
    <x v="0"/>
    <s v="Storage"/>
    <s v="Eldon File Cart, Single Width"/>
    <n v="192.55500000000001"/>
    <n v="3"/>
    <n v="-154.125"/>
    <n v="9.94"/>
    <s v="Medium"/>
    <n v="382"/>
    <x v="2"/>
    <x v="9"/>
    <s v="Female"/>
    <x v="44"/>
    <d v="2023-06-18T00:00:00"/>
  </r>
  <r>
    <x v="924"/>
    <x v="244"/>
    <s v="Standard Class"/>
    <x v="216"/>
    <x v="216"/>
    <s v="Home Office"/>
    <x v="67"/>
    <s v="Uttar Pradesh"/>
    <s v="India"/>
    <s v="North"/>
    <s v="OFF-AP-10004711"/>
    <x v="0"/>
    <s v="Appliances"/>
    <s v="Breville Refrigerator, Silver"/>
    <n v="2080.3200000000002"/>
    <n v="4"/>
    <n v="603.24"/>
    <n v="113.36"/>
    <s v="Medium"/>
    <n v="624"/>
    <x v="2"/>
    <x v="10"/>
    <s v="Female"/>
    <x v="272"/>
    <d v="2023-05-08T00:00:00"/>
  </r>
  <r>
    <x v="925"/>
    <x v="524"/>
    <s v="Standard Class"/>
    <x v="384"/>
    <x v="384"/>
    <s v="Home Office"/>
    <x v="108"/>
    <s v="Maharashtra"/>
    <s v="India"/>
    <s v="West"/>
    <s v="OFF-EN-10002671"/>
    <x v="0"/>
    <s v="Envelopes"/>
    <s v="GlobeWeis Interoffice Envelope, with clear poly window"/>
    <n v="205.44"/>
    <n v="4"/>
    <n v="28.68"/>
    <n v="19.87"/>
    <s v="Medium"/>
    <n v="718"/>
    <x v="2"/>
    <x v="11"/>
    <s v="Male"/>
    <x v="452"/>
    <d v="2022-04-03T00:00:00"/>
  </r>
  <r>
    <x v="926"/>
    <x v="525"/>
    <s v="Standard Class"/>
    <x v="284"/>
    <x v="284"/>
    <s v="Home Office"/>
    <x v="24"/>
    <s v="Haryana"/>
    <s v="India"/>
    <s v="North"/>
    <s v="OFF-PA-10001850"/>
    <x v="0"/>
    <s v="Paper"/>
    <s v="Eaton Note Cards, Premium"/>
    <n v="106.32"/>
    <n v="4"/>
    <n v="31.8"/>
    <n v="9.16"/>
    <s v="Medium"/>
    <n v="621"/>
    <x v="2"/>
    <x v="8"/>
    <s v="Female"/>
    <x v="362"/>
    <d v="2024-07-25T00:00:00"/>
  </r>
  <r>
    <x v="927"/>
    <x v="526"/>
    <s v="Standard Class"/>
    <x v="341"/>
    <x v="341"/>
    <s v="Home Office"/>
    <x v="134"/>
    <s v="Andhra Pradesh"/>
    <s v="India"/>
    <s v="South"/>
    <s v="OFF-BI-10002684"/>
    <x v="0"/>
    <s v="Binders"/>
    <s v="Avery Hole Reinforcements, Clear"/>
    <n v="19.350000000000001"/>
    <n v="5"/>
    <n v="9.15"/>
    <n v="2.0299999999999998"/>
    <s v="Medium"/>
    <n v="389"/>
    <x v="2"/>
    <x v="9"/>
    <s v="Male"/>
    <x v="453"/>
    <d v="2023-04-23T00:00:00"/>
  </r>
  <r>
    <x v="928"/>
    <x v="527"/>
    <s v="Standard Class"/>
    <x v="385"/>
    <x v="385"/>
    <s v="Home Office"/>
    <x v="59"/>
    <s v="Madhya Pradesh"/>
    <s v="India"/>
    <s v="West"/>
    <s v="OFF-LA-10004430"/>
    <x v="0"/>
    <s v="Labels"/>
    <s v="Avery Shipping Labels, Laser Printer Compatible"/>
    <n v="59.25"/>
    <n v="5"/>
    <n v="27.75"/>
    <n v="4.2699999999999996"/>
    <s v="Medium"/>
    <n v="402"/>
    <x v="2"/>
    <x v="10"/>
    <s v="Male"/>
    <x v="243"/>
    <d v="2024-03-02T00:00:00"/>
  </r>
  <r>
    <x v="929"/>
    <x v="350"/>
    <s v="Standard Class"/>
    <x v="290"/>
    <x v="290"/>
    <s v="Home Office"/>
    <x v="17"/>
    <s v="Uttar Pradesh"/>
    <s v="India"/>
    <s v="North"/>
    <s v="OFF-SU-10002911"/>
    <x v="0"/>
    <s v="Supplies"/>
    <s v="Acme Scissors, Serrated"/>
    <n v="132.84"/>
    <n v="6"/>
    <n v="37.08"/>
    <n v="7.72"/>
    <s v="Medium"/>
    <n v="706"/>
    <x v="2"/>
    <x v="11"/>
    <s v="Female"/>
    <x v="44"/>
    <d v="2023-06-18T00:00:00"/>
  </r>
  <r>
    <x v="930"/>
    <x v="519"/>
    <s v="Standard Class"/>
    <x v="381"/>
    <x v="381"/>
    <s v="Home Office"/>
    <x v="21"/>
    <s v="West Bengal"/>
    <s v="India"/>
    <s v="East"/>
    <s v="OFF-LA-10002364"/>
    <x v="0"/>
    <s v="Labels"/>
    <s v="Smead Shipping Labels, Alphabetical"/>
    <n v="125.73"/>
    <n v="11"/>
    <n v="36.299999999999997"/>
    <n v="10.57"/>
    <s v="Medium"/>
    <n v="764"/>
    <x v="2"/>
    <x v="8"/>
    <s v="Female"/>
    <x v="44"/>
    <d v="2023-06-18T00:00:00"/>
  </r>
  <r>
    <x v="931"/>
    <x v="528"/>
    <s v="Standard Class"/>
    <x v="278"/>
    <x v="278"/>
    <s v="Corporate"/>
    <x v="8"/>
    <s v="Uttar Pradesh"/>
    <s v="India"/>
    <s v="North"/>
    <s v="OFF-LA-10000195"/>
    <x v="0"/>
    <s v="Labels"/>
    <s v="Novimex File Folder Labels, Laser Printer Compatible"/>
    <n v="33"/>
    <n v="4"/>
    <n v="0.24"/>
    <n v="4.4000000000000004"/>
    <s v="High"/>
    <n v="707"/>
    <x v="2"/>
    <x v="11"/>
    <s v="Female"/>
    <x v="454"/>
    <d v="2024-05-17T00:00:00"/>
  </r>
  <r>
    <x v="932"/>
    <x v="73"/>
    <s v="Standard Class"/>
    <x v="66"/>
    <x v="66"/>
    <s v="Corporate"/>
    <x v="47"/>
    <s v="Uttar Pradesh"/>
    <s v="India"/>
    <s v="North"/>
    <s v="OFF-FA-10002241"/>
    <x v="0"/>
    <s v="Fasteners"/>
    <s v="Stockwell Clamps, Bulk Pack"/>
    <n v="56.52"/>
    <n v="3"/>
    <n v="19.170000000000002"/>
    <n v="4.3"/>
    <s v="High"/>
    <n v="387"/>
    <x v="2"/>
    <x v="9"/>
    <s v="Female"/>
    <x v="454"/>
    <d v="2024-05-17T00:00:00"/>
  </r>
  <r>
    <x v="933"/>
    <x v="232"/>
    <s v="Standard Class"/>
    <x v="206"/>
    <x v="206"/>
    <s v="Corporate"/>
    <x v="8"/>
    <s v="Uttar Pradesh"/>
    <s v="India"/>
    <s v="North"/>
    <s v="OFF-PA-10000383"/>
    <x v="0"/>
    <s v="Paper"/>
    <s v="Green Bar Note Cards, Premium"/>
    <n v="62.4"/>
    <n v="2"/>
    <n v="3.12"/>
    <n v="8.9"/>
    <s v="High"/>
    <n v="606"/>
    <x v="2"/>
    <x v="11"/>
    <s v="Male"/>
    <x v="363"/>
    <d v="2022-09-10T00:00:00"/>
  </r>
  <r>
    <x v="934"/>
    <x v="230"/>
    <s v="Standard Class"/>
    <x v="87"/>
    <x v="87"/>
    <s v="Home Office"/>
    <x v="38"/>
    <s v="Haryana"/>
    <s v="India"/>
    <s v="North"/>
    <s v="OFF-FA-10003596"/>
    <x v="0"/>
    <s v="Fasteners"/>
    <s v="Stockwell Push Pins, Bulk Pack"/>
    <n v="28.74"/>
    <n v="2"/>
    <n v="8.2799999999999994"/>
    <n v="2.17"/>
    <s v="High"/>
    <n v="244"/>
    <x v="2"/>
    <x v="10"/>
    <s v="Female"/>
    <x v="455"/>
    <d v="2023-10-19T00:00:00"/>
  </r>
  <r>
    <x v="935"/>
    <x v="75"/>
    <s v="Standard Class"/>
    <x v="68"/>
    <x v="68"/>
    <s v="Home Office"/>
    <x v="48"/>
    <s v="Bihar"/>
    <s v="India"/>
    <s v="East"/>
    <s v="OFF-AR-10003978"/>
    <x v="0"/>
    <s v="Art"/>
    <s v="Binney &amp; Smith Sketch Pad, Easy-Erase"/>
    <n v="93.18"/>
    <n v="2"/>
    <n v="36.299999999999997"/>
    <n v="10.55"/>
    <s v="High"/>
    <n v="215"/>
    <x v="2"/>
    <x v="11"/>
    <s v="Female"/>
    <x v="75"/>
    <d v="2024-11-21T00:00:00"/>
  </r>
  <r>
    <x v="936"/>
    <x v="75"/>
    <s v="Standard Class"/>
    <x v="68"/>
    <x v="68"/>
    <s v="Home Office"/>
    <x v="48"/>
    <s v="Bihar"/>
    <s v="India"/>
    <s v="East"/>
    <s v="OFF-BI-10002190"/>
    <x v="0"/>
    <s v="Binders"/>
    <s v="Wilson Jones Binder, Durable"/>
    <n v="58.08"/>
    <n v="4"/>
    <n v="16.8"/>
    <n v="2.83"/>
    <s v="High"/>
    <n v="152"/>
    <x v="2"/>
    <x v="8"/>
    <s v="Female"/>
    <x v="157"/>
    <d v="2023-03-07T00:00:00"/>
  </r>
  <r>
    <x v="937"/>
    <x v="355"/>
    <s v="Standard Class"/>
    <x v="295"/>
    <x v="295"/>
    <s v="Home Office"/>
    <x v="24"/>
    <s v="Haryana"/>
    <s v="India"/>
    <s v="North"/>
    <s v="OFF-ST-10001554"/>
    <x v="0"/>
    <s v="Storage"/>
    <s v="Eldon Folders, Industrial"/>
    <n v="244.44"/>
    <n v="14"/>
    <n v="7.14"/>
    <n v="32.729999999999997"/>
    <s v="High"/>
    <n v="739"/>
    <x v="2"/>
    <x v="9"/>
    <s v="Male"/>
    <x v="180"/>
    <d v="2022-10-24T00:00:00"/>
  </r>
  <r>
    <x v="938"/>
    <x v="529"/>
    <s v="Standard Class"/>
    <x v="386"/>
    <x v="386"/>
    <s v="Home Office"/>
    <x v="44"/>
    <s v="Maharashtra"/>
    <s v="India"/>
    <s v="West"/>
    <s v="OFF-SU-10003651"/>
    <x v="0"/>
    <s v="Supplies"/>
    <s v="Elite Ruler, Serrated"/>
    <n v="94.5"/>
    <n v="9"/>
    <n v="10.26"/>
    <n v="11.99"/>
    <s v="High"/>
    <n v="662"/>
    <x v="2"/>
    <x v="10"/>
    <s v="Male"/>
    <x v="80"/>
    <d v="2021-11-20T00:00:00"/>
  </r>
  <r>
    <x v="939"/>
    <x v="79"/>
    <s v="Standard Class"/>
    <x v="72"/>
    <x v="72"/>
    <s v="Consumer"/>
    <x v="6"/>
    <s v="Maharashtra"/>
    <s v="India"/>
    <s v="West"/>
    <s v="OFF-SU-10001686"/>
    <x v="0"/>
    <s v="Supplies"/>
    <s v="Kleencut Trimmer, Easy Grip"/>
    <n v="258.3"/>
    <n v="6"/>
    <n v="46.44"/>
    <n v="33.5"/>
    <s v="High"/>
    <n v="607"/>
    <x v="2"/>
    <x v="11"/>
    <s v="Male"/>
    <x v="456"/>
    <d v="2021-11-26T00:00:00"/>
  </r>
  <r>
    <x v="940"/>
    <x v="530"/>
    <s v="Standard Class"/>
    <x v="336"/>
    <x v="336"/>
    <s v="Consumer"/>
    <x v="25"/>
    <s v="Punjab"/>
    <s v="India"/>
    <s v="North"/>
    <s v="OFF-EN-10004849"/>
    <x v="0"/>
    <s v="Envelopes"/>
    <s v="Cameo Mailers, Security-Tint"/>
    <n v="243.36"/>
    <n v="6"/>
    <n v="80.28"/>
    <n v="26.74"/>
    <s v="High"/>
    <n v="584"/>
    <x v="2"/>
    <x v="8"/>
    <s v="Female"/>
    <x v="177"/>
    <d v="2023-09-16T00:00:00"/>
  </r>
  <r>
    <x v="941"/>
    <x v="241"/>
    <s v="Standard Class"/>
    <x v="214"/>
    <x v="214"/>
    <s v="Consumer"/>
    <x v="66"/>
    <s v="Maharashtra"/>
    <s v="India"/>
    <s v="West"/>
    <s v="OFF-LA-10000861"/>
    <x v="0"/>
    <s v="Labels"/>
    <s v="Avery Color Coded Labels, Alphabetical"/>
    <n v="65.55"/>
    <n v="5"/>
    <n v="28.8"/>
    <n v="7.73"/>
    <s v="High"/>
    <n v="324"/>
    <x v="2"/>
    <x v="9"/>
    <s v="Female"/>
    <x v="327"/>
    <d v="2021-06-09T00:00:00"/>
  </r>
  <r>
    <x v="942"/>
    <x v="531"/>
    <s v="Standard Class"/>
    <x v="246"/>
    <x v="246"/>
    <s v="Consumer"/>
    <x v="100"/>
    <s v="Uttar Pradesh"/>
    <s v="India"/>
    <s v="North"/>
    <s v="OFF-FA-10003980"/>
    <x v="0"/>
    <s v="Fasteners"/>
    <s v="OIC Paper Clips, Metal"/>
    <n v="72.75"/>
    <n v="5"/>
    <n v="5.7"/>
    <n v="12.37"/>
    <s v="High"/>
    <n v="395"/>
    <x v="2"/>
    <x v="10"/>
    <s v="Female"/>
    <x v="56"/>
    <d v="2023-07-13T00:00:00"/>
  </r>
  <r>
    <x v="943"/>
    <x v="238"/>
    <s v="Standard Class"/>
    <x v="211"/>
    <x v="211"/>
    <s v="Consumer"/>
    <x v="57"/>
    <s v="Rajasthan"/>
    <s v="India"/>
    <s v="West"/>
    <s v="OFF-PA-10003350"/>
    <x v="0"/>
    <s v="Paper"/>
    <s v="Eaton Message Books, 8.5 x 11"/>
    <n v="98.88"/>
    <n v="4"/>
    <n v="37.56"/>
    <n v="15.36"/>
    <s v="High"/>
    <n v="296"/>
    <x v="2"/>
    <x v="11"/>
    <s v="Male"/>
    <x v="56"/>
    <d v="2023-07-13T00:00:00"/>
  </r>
  <r>
    <x v="944"/>
    <x v="530"/>
    <s v="Standard Class"/>
    <x v="336"/>
    <x v="336"/>
    <s v="Consumer"/>
    <x v="25"/>
    <s v="Punjab"/>
    <s v="India"/>
    <s v="North"/>
    <s v="OFF-PA-10000383"/>
    <x v="0"/>
    <s v="Paper"/>
    <s v="Green Bar Note Cards, Premium"/>
    <n v="62.4"/>
    <n v="2"/>
    <n v="3.12"/>
    <n v="12.47"/>
    <s v="High"/>
    <n v="128"/>
    <x v="2"/>
    <x v="9"/>
    <s v="Male"/>
    <x v="457"/>
    <d v="2024-09-11T00:00:00"/>
  </r>
  <r>
    <x v="945"/>
    <x v="532"/>
    <s v="Standard Class"/>
    <x v="297"/>
    <x v="297"/>
    <s v="Consumer"/>
    <x v="52"/>
    <s v="Telangana"/>
    <s v="India"/>
    <s v="South"/>
    <s v="OFF-FA-10003437"/>
    <x v="0"/>
    <s v="Fasteners"/>
    <s v="Accos Clamps, Bulk Pack"/>
    <n v="38.76"/>
    <n v="2"/>
    <n v="10.44"/>
    <n v="3.49"/>
    <s v="High"/>
    <n v="447"/>
    <x v="2"/>
    <x v="10"/>
    <s v="Female"/>
    <x v="341"/>
    <d v="2021-09-30T00:00:00"/>
  </r>
  <r>
    <x v="946"/>
    <x v="533"/>
    <s v="Standard Class"/>
    <x v="387"/>
    <x v="387"/>
    <s v="Consumer"/>
    <x v="135"/>
    <s v="Uttar Pradesh"/>
    <s v="India"/>
    <s v="North"/>
    <s v="OFF-LA-10002272"/>
    <x v="0"/>
    <s v="Labels"/>
    <s v="Smead File Folder Labels, Alphabetical"/>
    <n v="17.399999999999999"/>
    <n v="2"/>
    <n v="1.38"/>
    <n v="1.38"/>
    <s v="High"/>
    <n v="602"/>
    <x v="2"/>
    <x v="8"/>
    <s v="Male"/>
    <x v="446"/>
    <d v="2024-02-06T00:00:00"/>
  </r>
  <r>
    <x v="947"/>
    <x v="358"/>
    <s v="Standard Class"/>
    <x v="297"/>
    <x v="297"/>
    <s v="Consumer"/>
    <x v="108"/>
    <s v="Maharashtra"/>
    <s v="India"/>
    <s v="West"/>
    <s v="OFF-AR-10003554"/>
    <x v="0"/>
    <s v="Art"/>
    <s v="Stanley Canvas, Blue"/>
    <n v="247.35"/>
    <n v="5"/>
    <n v="56.85"/>
    <n v="36.56"/>
    <s v="High"/>
    <n v="511"/>
    <x v="2"/>
    <x v="10"/>
    <s v="Female"/>
    <x v="458"/>
    <d v="2021-10-23T00:00:00"/>
  </r>
  <r>
    <x v="948"/>
    <x v="235"/>
    <s v="Standard Class"/>
    <x v="209"/>
    <x v="209"/>
    <s v="Consumer"/>
    <x v="70"/>
    <s v="Uttar Pradesh"/>
    <s v="India"/>
    <s v="North"/>
    <s v="OFF-AR-10002109"/>
    <x v="0"/>
    <s v="Art"/>
    <s v="Binney &amp; Smith Sketch Pad, Fluorescent"/>
    <n v="285.48"/>
    <n v="6"/>
    <n v="79.92"/>
    <n v="35.94"/>
    <s v="High"/>
    <n v="369"/>
    <x v="2"/>
    <x v="11"/>
    <s v="Male"/>
    <x v="72"/>
    <d v="2024-09-16T00:00:00"/>
  </r>
  <r>
    <x v="949"/>
    <x v="235"/>
    <s v="Standard Class"/>
    <x v="209"/>
    <x v="209"/>
    <s v="Consumer"/>
    <x v="70"/>
    <s v="Uttar Pradesh"/>
    <s v="India"/>
    <s v="North"/>
    <s v="OFF-AR-10004900"/>
    <x v="0"/>
    <s v="Art"/>
    <s v="Boston Canvas, Easy-Erase"/>
    <n v="269.55"/>
    <n v="5"/>
    <n v="51.15"/>
    <n v="30.39"/>
    <s v="High"/>
    <n v="76"/>
    <x v="2"/>
    <x v="8"/>
    <s v="Female"/>
    <x v="459"/>
    <d v="2024-11-22T00:00:00"/>
  </r>
  <r>
    <x v="950"/>
    <x v="358"/>
    <s v="Standard Class"/>
    <x v="297"/>
    <x v="297"/>
    <s v="Consumer"/>
    <x v="108"/>
    <s v="Maharashtra"/>
    <s v="India"/>
    <s v="West"/>
    <s v="OFF-AR-10002727"/>
    <x v="0"/>
    <s v="Art"/>
    <s v="Stanley Pencil Sharpener, Fluorescent"/>
    <n v="99.12"/>
    <n v="4"/>
    <n v="27.72"/>
    <n v="8.67"/>
    <s v="High"/>
    <n v="515"/>
    <x v="2"/>
    <x v="10"/>
    <s v="Female"/>
    <x v="62"/>
    <d v="2021-10-16T00:00:00"/>
  </r>
  <r>
    <x v="951"/>
    <x v="534"/>
    <s v="Standard Class"/>
    <x v="162"/>
    <x v="162"/>
    <s v="Consumer"/>
    <x v="42"/>
    <s v="Rajasthan"/>
    <s v="India"/>
    <s v="West"/>
    <s v="OFF-AR-10002036"/>
    <x v="0"/>
    <s v="Art"/>
    <s v="Binney &amp; Smith Pencil Sharpener, Fluorescent"/>
    <n v="26.67"/>
    <n v="1"/>
    <n v="11.46"/>
    <n v="1.5"/>
    <s v="High"/>
    <n v="459"/>
    <x v="2"/>
    <x v="9"/>
    <s v="Female"/>
    <x v="267"/>
    <d v="2024-10-28T00:00:00"/>
  </r>
  <r>
    <x v="952"/>
    <x v="362"/>
    <s v="Standard Class"/>
    <x v="128"/>
    <x v="128"/>
    <s v="Consumer"/>
    <x v="52"/>
    <s v="Telangana"/>
    <s v="India"/>
    <s v="South"/>
    <s v="OFF-ST-10004802"/>
    <x v="0"/>
    <s v="Storage"/>
    <s v="Rogers File Cart, Industrial"/>
    <n v="566.4"/>
    <n v="4"/>
    <n v="135.84"/>
    <n v="88.98"/>
    <s v="High"/>
    <n v="502"/>
    <x v="2"/>
    <x v="10"/>
    <s v="Female"/>
    <x v="110"/>
    <d v="2022-02-07T00:00:00"/>
  </r>
  <r>
    <x v="953"/>
    <x v="80"/>
    <s v="Standard Class"/>
    <x v="73"/>
    <x v="73"/>
    <s v="Consumer"/>
    <x v="51"/>
    <s v="Punjab"/>
    <s v="India"/>
    <s v="North"/>
    <s v="OFF-ST-10004837"/>
    <x v="0"/>
    <s v="Storage"/>
    <s v="Eldon File Cart, Single Width"/>
    <n v="511.68"/>
    <n v="4"/>
    <n v="30.6"/>
    <n v="58.79"/>
    <s v="High"/>
    <n v="7"/>
    <x v="2"/>
    <x v="8"/>
    <s v="Male"/>
    <x v="290"/>
    <d v="2021-07-06T00:00:00"/>
  </r>
  <r>
    <x v="954"/>
    <x v="239"/>
    <s v="Standard Class"/>
    <x v="212"/>
    <x v="212"/>
    <s v="Consumer"/>
    <x v="18"/>
    <s v="Tamil Nadu"/>
    <s v="India"/>
    <s v="South"/>
    <s v="OFF-ST-10003141"/>
    <x v="0"/>
    <s v="Storage"/>
    <s v="Fellowes Trays, Industrial"/>
    <n v="289.35000000000002"/>
    <n v="5"/>
    <n v="54.9"/>
    <n v="22.79"/>
    <s v="High"/>
    <n v="281"/>
    <x v="2"/>
    <x v="9"/>
    <s v="Female"/>
    <x v="198"/>
    <d v="2022-12-07T00:00:00"/>
  </r>
  <r>
    <x v="955"/>
    <x v="363"/>
    <s v="Standard Class"/>
    <x v="301"/>
    <x v="301"/>
    <s v="Consumer"/>
    <x v="82"/>
    <s v="Gujarat"/>
    <s v="India"/>
    <s v="West"/>
    <s v="OFF-ST-10003445"/>
    <x v="0"/>
    <s v="Storage"/>
    <s v="Rogers Folders, Industrial"/>
    <n v="124.68"/>
    <n v="4"/>
    <n v="3.72"/>
    <n v="17.690000000000001"/>
    <s v="High"/>
    <n v="531"/>
    <x v="2"/>
    <x v="10"/>
    <s v="Male"/>
    <x v="54"/>
    <d v="2023-05-30T00:00:00"/>
  </r>
  <r>
    <x v="956"/>
    <x v="535"/>
    <s v="Standard Class"/>
    <x v="11"/>
    <x v="11"/>
    <s v="Consumer"/>
    <x v="5"/>
    <s v="Madhya Pradesh"/>
    <s v="India"/>
    <s v="West"/>
    <s v="OFF-ST-10000103"/>
    <x v="0"/>
    <s v="Storage"/>
    <s v="Smead Lockers, Industrial"/>
    <n v="397.8"/>
    <n v="2"/>
    <n v="55.68"/>
    <n v="81.69"/>
    <s v="High"/>
    <n v="451"/>
    <x v="2"/>
    <x v="11"/>
    <s v="Female"/>
    <x v="86"/>
    <d v="2023-03-08T00:00:00"/>
  </r>
  <r>
    <x v="957"/>
    <x v="357"/>
    <s v="Standard Class"/>
    <x v="0"/>
    <x v="0"/>
    <s v="Consumer"/>
    <x v="57"/>
    <s v="Rajasthan"/>
    <s v="India"/>
    <s v="West"/>
    <s v="OFF-ST-10003810"/>
    <x v="0"/>
    <s v="Storage"/>
    <s v="Tenex Box, Single Width"/>
    <n v="33.06"/>
    <n v="2"/>
    <n v="11.52"/>
    <n v="5.19"/>
    <s v="High"/>
    <n v="759"/>
    <x v="2"/>
    <x v="8"/>
    <s v="Female"/>
    <x v="239"/>
    <d v="2024-08-15T00:00:00"/>
  </r>
  <r>
    <x v="958"/>
    <x v="79"/>
    <s v="Standard Class"/>
    <x v="72"/>
    <x v="72"/>
    <s v="Consumer"/>
    <x v="6"/>
    <s v="Maharashtra"/>
    <s v="India"/>
    <s v="West"/>
    <s v="OFF-BI-10003098"/>
    <x v="0"/>
    <s v="Binders"/>
    <s v="Ibico Binding Machine, Economy"/>
    <n v="154.26"/>
    <n v="3"/>
    <n v="60.12"/>
    <n v="11.91"/>
    <s v="High"/>
    <n v="154"/>
    <x v="2"/>
    <x v="9"/>
    <s v="Female"/>
    <x v="279"/>
    <d v="2023-08-24T00:00:00"/>
  </r>
  <r>
    <x v="959"/>
    <x v="536"/>
    <s v="Standard Class"/>
    <x v="388"/>
    <x v="388"/>
    <s v="Home Office"/>
    <x v="5"/>
    <s v="Madhya Pradesh"/>
    <s v="India"/>
    <s v="West"/>
    <s v="OFF-FA-10002241"/>
    <x v="0"/>
    <s v="Fasteners"/>
    <s v="Stockwell Clamps, Bulk Pack"/>
    <n v="75.36"/>
    <n v="4"/>
    <n v="25.56"/>
    <n v="12.21"/>
    <s v="Low"/>
    <n v="311"/>
    <x v="2"/>
    <x v="11"/>
    <s v="Male"/>
    <x v="38"/>
    <d v="2023-12-16T00:00:00"/>
  </r>
  <r>
    <x v="960"/>
    <x v="537"/>
    <s v="Standard Class"/>
    <x v="389"/>
    <x v="389"/>
    <s v="Corporate"/>
    <x v="42"/>
    <s v="Gujarat"/>
    <s v="India"/>
    <s v="West"/>
    <s v="OFF-ST-10003121"/>
    <x v="0"/>
    <s v="Storage"/>
    <s v="Rogers Box, Industrial"/>
    <n v="97.8"/>
    <n v="4"/>
    <n v="13.68"/>
    <n v="7.66"/>
    <s v="Low"/>
    <n v="645"/>
    <x v="2"/>
    <x v="8"/>
    <s v="Male"/>
    <x v="51"/>
    <d v="2022-12-04T00:00:00"/>
  </r>
  <r>
    <x v="961"/>
    <x v="225"/>
    <s v="Standard Class"/>
    <x v="18"/>
    <x v="18"/>
    <s v="Consumer"/>
    <x v="104"/>
    <s v="Odisha"/>
    <s v="India"/>
    <s v="East"/>
    <s v="OFF-FA-10003745"/>
    <x v="0"/>
    <s v="Fasteners"/>
    <s v="Accos Rubber Bands, Metal"/>
    <n v="16.8"/>
    <n v="1"/>
    <n v="5.37"/>
    <n v="1.94"/>
    <s v="Low"/>
    <n v="608"/>
    <x v="2"/>
    <x v="11"/>
    <s v="Female"/>
    <x v="56"/>
    <d v="2023-07-13T00:00:00"/>
  </r>
  <r>
    <x v="962"/>
    <x v="93"/>
    <s v="Standard Class"/>
    <x v="84"/>
    <x v="84"/>
    <s v="Home Office"/>
    <x v="59"/>
    <s v="Madhya Pradesh"/>
    <s v="India"/>
    <s v="West"/>
    <s v="OFF-BI-10000389"/>
    <x v="0"/>
    <s v="Binders"/>
    <s v="Ibico Binding Machine, Clear"/>
    <n v="101.76"/>
    <n v="2"/>
    <n v="0"/>
    <n v="15.04"/>
    <s v="Low"/>
    <n v="357"/>
    <x v="2"/>
    <x v="8"/>
    <s v="Female"/>
    <x v="351"/>
    <d v="2024-02-12T00:00:00"/>
  </r>
  <r>
    <x v="963"/>
    <x v="538"/>
    <s v="First Class"/>
    <x v="390"/>
    <x v="390"/>
    <s v="Home Office"/>
    <x v="61"/>
    <s v="Uttar Pradesh"/>
    <s v="India"/>
    <s v="North"/>
    <s v="OFF-LA-10000615"/>
    <x v="0"/>
    <s v="Labels"/>
    <s v="Hon Removable Labels, Adjustable"/>
    <n v="74.55"/>
    <n v="7"/>
    <n v="17.850000000000001"/>
    <n v="12.29"/>
    <s v="Medium"/>
    <n v="248"/>
    <x v="2"/>
    <x v="10"/>
    <s v="Female"/>
    <x v="283"/>
    <d v="2021-08-20T00:00:00"/>
  </r>
  <r>
    <x v="964"/>
    <x v="539"/>
    <s v="Second Class"/>
    <x v="391"/>
    <x v="391"/>
    <s v="Home Office"/>
    <x v="77"/>
    <s v="Maharashtra"/>
    <s v="India"/>
    <s v="West"/>
    <s v="OFF-EN-10004418"/>
    <x v="0"/>
    <s v="Envelopes"/>
    <s v="GlobeWeis Clasp Envelope, Recycled"/>
    <n v="43.5"/>
    <n v="5"/>
    <n v="6"/>
    <n v="15.52"/>
    <s v="Critical"/>
    <n v="249"/>
    <x v="2"/>
    <x v="11"/>
    <s v="Female"/>
    <x v="64"/>
    <d v="2021-07-08T00:00:00"/>
  </r>
  <r>
    <x v="965"/>
    <x v="446"/>
    <s v="First Class"/>
    <x v="345"/>
    <x v="345"/>
    <s v="Home Office"/>
    <x v="37"/>
    <s v="Kerala"/>
    <s v="India"/>
    <s v="South"/>
    <s v="OFF-PA-10003390"/>
    <x v="0"/>
    <s v="Paper"/>
    <s v="Enermax Computer Printout Paper, Recycled"/>
    <n v="113.52"/>
    <n v="4"/>
    <n v="6.72"/>
    <n v="20.29"/>
    <s v="Critical"/>
    <n v="599"/>
    <x v="2"/>
    <x v="9"/>
    <s v="Male"/>
    <x v="37"/>
    <d v="2024-12-08T00:00:00"/>
  </r>
  <r>
    <x v="966"/>
    <x v="442"/>
    <s v="First Class"/>
    <x v="288"/>
    <x v="288"/>
    <s v="Home Office"/>
    <x v="2"/>
    <s v="Karnataka"/>
    <s v="India"/>
    <s v="South"/>
    <s v="OFF-PA-10003115"/>
    <x v="0"/>
    <s v="Paper"/>
    <s v="Enermax Note Cards, Premium"/>
    <n v="114"/>
    <n v="4"/>
    <n v="45.6"/>
    <n v="20.149999999999999"/>
    <s v="Medium"/>
    <n v="69"/>
    <x v="2"/>
    <x v="10"/>
    <s v="Female"/>
    <x v="30"/>
    <d v="2024-01-23T00:00:00"/>
  </r>
  <r>
    <x v="967"/>
    <x v="436"/>
    <s v="Second Class"/>
    <x v="340"/>
    <x v="340"/>
    <s v="Home Office"/>
    <x v="129"/>
    <s v="Uttar Pradesh"/>
    <s v="India"/>
    <s v="North"/>
    <s v="OFF-PA-10002047"/>
    <x v="0"/>
    <s v="Paper"/>
    <s v="Green Bar Cards &amp; Envelopes, 8.5 x 11"/>
    <n v="210.12"/>
    <n v="4"/>
    <n v="25.2"/>
    <n v="5.34"/>
    <s v="Medium"/>
    <n v="430"/>
    <x v="2"/>
    <x v="11"/>
    <s v="Female"/>
    <x v="331"/>
    <d v="2022-10-24T00:00:00"/>
  </r>
  <r>
    <x v="968"/>
    <x v="222"/>
    <s v="Second Class"/>
    <x v="95"/>
    <x v="95"/>
    <s v="Home Office"/>
    <x v="102"/>
    <s v="Andhra Pradesh"/>
    <s v="India"/>
    <s v="South"/>
    <s v="OFF-LA-10001191"/>
    <x v="0"/>
    <s v="Labels"/>
    <s v="Harbour Creations File Folder Labels, Alphabetical"/>
    <n v="34.200000000000003"/>
    <n v="4"/>
    <n v="12.6"/>
    <n v="5.32"/>
    <s v="High"/>
    <n v="786"/>
    <x v="2"/>
    <x v="8"/>
    <s v="Female"/>
    <x v="31"/>
    <d v="2022-03-12T00:00:00"/>
  </r>
  <r>
    <x v="969"/>
    <x v="106"/>
    <s v="Second Class"/>
    <x v="95"/>
    <x v="95"/>
    <s v="Home Office"/>
    <x v="64"/>
    <s v="Maharashtra"/>
    <s v="India"/>
    <s v="West"/>
    <s v="OFF-FA-10003833"/>
    <x v="0"/>
    <s v="Fasteners"/>
    <s v="OIC Thumb Tacks, Metal"/>
    <n v="56.76"/>
    <n v="4"/>
    <n v="3.96"/>
    <n v="3.35"/>
    <s v="Medium"/>
    <n v="247"/>
    <x v="2"/>
    <x v="9"/>
    <s v="Female"/>
    <x v="1"/>
    <d v="2023-12-31T00:00:00"/>
  </r>
  <r>
    <x v="970"/>
    <x v="205"/>
    <s v="First Class"/>
    <x v="184"/>
    <x v="184"/>
    <s v="Home Office"/>
    <x v="101"/>
    <s v="Uttar Pradesh"/>
    <s v="India"/>
    <s v="North"/>
    <s v="OFF-ST-10000287"/>
    <x v="0"/>
    <s v="Storage"/>
    <s v="Rogers Box, Blue"/>
    <n v="71.91"/>
    <n v="3"/>
    <n v="20.79"/>
    <n v="17.72"/>
    <s v="Critical"/>
    <n v="138"/>
    <x v="2"/>
    <x v="10"/>
    <s v="Male"/>
    <x v="460"/>
    <d v="2023-11-13T00:00:00"/>
  </r>
  <r>
    <x v="971"/>
    <x v="540"/>
    <s v="Second Class"/>
    <x v="89"/>
    <x v="89"/>
    <s v="Home Office"/>
    <x v="52"/>
    <s v="Telangana"/>
    <s v="India"/>
    <s v="South"/>
    <s v="OFF-PA-10000070"/>
    <x v="0"/>
    <s v="Paper"/>
    <s v="Eaton Computer Printout Paper, Recycled"/>
    <n v="79.38"/>
    <n v="3"/>
    <n v="25.38"/>
    <n v="13.82"/>
    <s v="High"/>
    <n v="628"/>
    <x v="2"/>
    <x v="11"/>
    <s v="Male"/>
    <x v="205"/>
    <d v="2022-04-12T00:00:00"/>
  </r>
  <r>
    <x v="972"/>
    <x v="221"/>
    <s v="Second Class"/>
    <x v="198"/>
    <x v="198"/>
    <s v="Home Office"/>
    <x v="54"/>
    <s v="Tamil Nadu"/>
    <s v="India"/>
    <s v="South"/>
    <s v="OFF-SU-10000283"/>
    <x v="0"/>
    <s v="Supplies"/>
    <s v="Stiletto Letter Opener, Easy Grip"/>
    <n v="85.14"/>
    <n v="3"/>
    <n v="13.59"/>
    <n v="10.86"/>
    <s v="Medium"/>
    <n v="116"/>
    <x v="2"/>
    <x v="8"/>
    <s v="Male"/>
    <x v="461"/>
    <d v="2022-11-18T00:00:00"/>
  </r>
  <r>
    <x v="973"/>
    <x v="435"/>
    <s v="Same Day"/>
    <x v="339"/>
    <x v="339"/>
    <s v="Home Office"/>
    <x v="42"/>
    <s v="Rajasthan"/>
    <s v="India"/>
    <s v="West"/>
    <s v="OFF-LA-10003132"/>
    <x v="0"/>
    <s v="Labels"/>
    <s v="Hon File Folder Labels, Adjustable"/>
    <n v="6.54"/>
    <n v="1"/>
    <n v="1.83"/>
    <n v="1.5"/>
    <s v="Critical"/>
    <n v="617"/>
    <x v="2"/>
    <x v="10"/>
    <s v="Female"/>
    <x v="42"/>
    <d v="2024-11-22T00:00:00"/>
  </r>
  <r>
    <x v="974"/>
    <x v="541"/>
    <s v="First Class"/>
    <x v="286"/>
    <x v="286"/>
    <s v="Home Office"/>
    <x v="29"/>
    <s v="Karnataka"/>
    <s v="India"/>
    <s v="South"/>
    <s v="OFF-ST-10004331"/>
    <x v="0"/>
    <s v="Storage"/>
    <s v="Eldon Folders, Single Width"/>
    <n v="34.020000000000003"/>
    <n v="2"/>
    <n v="3.36"/>
    <n v="13.61"/>
    <s v="Critical"/>
    <n v="211"/>
    <x v="2"/>
    <x v="11"/>
    <s v="Female"/>
    <x v="462"/>
    <d v="2022-03-12T00:00:00"/>
  </r>
  <r>
    <x v="975"/>
    <x v="104"/>
    <s v="First Class"/>
    <x v="93"/>
    <x v="93"/>
    <s v="Home Office"/>
    <x v="15"/>
    <s v="Karnataka"/>
    <s v="India"/>
    <s v="South"/>
    <s v="OFF-PA-10004648"/>
    <x v="0"/>
    <s v="Paper"/>
    <s v="Xerox Message Books, Recycled"/>
    <n v="40.56"/>
    <n v="2"/>
    <n v="2.82"/>
    <n v="1.22"/>
    <s v="High"/>
    <n v="149"/>
    <x v="2"/>
    <x v="8"/>
    <s v="Male"/>
    <x v="41"/>
    <d v="2021-07-11T00:00:00"/>
  </r>
  <r>
    <x v="976"/>
    <x v="542"/>
    <s v="Second Class"/>
    <x v="392"/>
    <x v="392"/>
    <s v="Home Office"/>
    <x v="128"/>
    <s v="Tamil Nadu"/>
    <s v="India"/>
    <s v="South"/>
    <s v="OFF-ST-10003256"/>
    <x v="0"/>
    <s v="Storage"/>
    <s v="Eldon Shelving, Wire Frame"/>
    <n v="94.98"/>
    <n v="2"/>
    <n v="0"/>
    <n v="10.86"/>
    <s v="Medium"/>
    <n v="445"/>
    <x v="2"/>
    <x v="10"/>
    <s v="Male"/>
    <x v="336"/>
    <d v="2022-08-19T00:00:00"/>
  </r>
  <r>
    <x v="977"/>
    <x v="201"/>
    <s v="Second Class"/>
    <x v="180"/>
    <x v="180"/>
    <s v="Home Office"/>
    <x v="100"/>
    <s v="Uttar Pradesh"/>
    <s v="India"/>
    <s v="North"/>
    <s v="OFF-PA-10002022"/>
    <x v="0"/>
    <s v="Paper"/>
    <s v="Xerox Message Books, 8.5 x 11"/>
    <n v="49.02"/>
    <n v="2"/>
    <n v="1.44"/>
    <n v="10.73"/>
    <s v="High"/>
    <n v="361"/>
    <x v="2"/>
    <x v="11"/>
    <s v="Male"/>
    <x v="419"/>
    <d v="2021-04-06T00:00:00"/>
  </r>
  <r>
    <x v="978"/>
    <x v="96"/>
    <s v="Second Class"/>
    <x v="86"/>
    <x v="86"/>
    <s v="Home Office"/>
    <x v="43"/>
    <s v="West Bengal"/>
    <s v="India"/>
    <s v="East"/>
    <s v="OFF-EN-10002434"/>
    <x v="0"/>
    <s v="Envelopes"/>
    <s v="Kraft Manila Envelope, Recycled"/>
    <n v="50.58"/>
    <n v="2"/>
    <n v="15.66"/>
    <n v="6.68"/>
    <s v="High"/>
    <n v="45"/>
    <x v="2"/>
    <x v="8"/>
    <s v="Male"/>
    <x v="276"/>
    <d v="2022-10-29T00:00:00"/>
  </r>
  <r>
    <x v="979"/>
    <x v="201"/>
    <s v="Second Class"/>
    <x v="180"/>
    <x v="180"/>
    <s v="Home Office"/>
    <x v="100"/>
    <s v="Uttar Pradesh"/>
    <s v="India"/>
    <s v="North"/>
    <s v="OFF-SU-10004846"/>
    <x v="0"/>
    <s v="Supplies"/>
    <s v="Acme Box Cutter, Serrated"/>
    <n v="69"/>
    <n v="2"/>
    <n v="19.32"/>
    <n v="6.56"/>
    <s v="High"/>
    <n v="771"/>
    <x v="2"/>
    <x v="9"/>
    <s v="Male"/>
    <x v="463"/>
    <d v="2022-02-09T00:00:00"/>
  </r>
  <r>
    <x v="980"/>
    <x v="425"/>
    <s v="Second Class"/>
    <x v="222"/>
    <x v="222"/>
    <s v="Home Office"/>
    <x v="70"/>
    <s v="Uttar Pradesh"/>
    <s v="India"/>
    <s v="North"/>
    <s v="OFF-PA-10001236"/>
    <x v="0"/>
    <s v="Paper"/>
    <s v="Enermax Message Books, Recycled"/>
    <n v="44.82"/>
    <n v="2"/>
    <n v="2.64"/>
    <n v="6.24"/>
    <s v="High"/>
    <n v="301"/>
    <x v="2"/>
    <x v="10"/>
    <s v="Female"/>
    <x v="4"/>
    <d v="2021-01-10T00:00:00"/>
  </r>
  <r>
    <x v="981"/>
    <x v="98"/>
    <s v="Second Class"/>
    <x v="88"/>
    <x v="88"/>
    <s v="Home Office"/>
    <x v="44"/>
    <s v="Maharashtra"/>
    <s v="India"/>
    <s v="West"/>
    <s v="OFF-ST-10003088"/>
    <x v="0"/>
    <s v="Storage"/>
    <s v="Fellowes Box, Wire Frame"/>
    <n v="37.5"/>
    <n v="2"/>
    <n v="6"/>
    <n v="3.62"/>
    <s v="Medium"/>
    <n v="160"/>
    <x v="2"/>
    <x v="11"/>
    <s v="Male"/>
    <x v="76"/>
    <d v="2024-04-22T00:00:00"/>
  </r>
  <r>
    <x v="982"/>
    <x v="543"/>
    <s v="Same Day"/>
    <x v="157"/>
    <x v="157"/>
    <s v="Corporate"/>
    <x v="27"/>
    <s v="Assam"/>
    <s v="India"/>
    <s v="East"/>
    <s v="OFF-ST-10001534"/>
    <x v="0"/>
    <s v="Storage"/>
    <s v="Smead Folders, Industrial"/>
    <n v="53.91"/>
    <n v="3"/>
    <n v="24.75"/>
    <n v="12.35"/>
    <s v="High"/>
    <n v="764"/>
    <x v="2"/>
    <x v="9"/>
    <s v="Male"/>
    <x v="331"/>
    <d v="2022-10-24T00:00:00"/>
  </r>
  <r>
    <x v="983"/>
    <x v="117"/>
    <s v="First Class"/>
    <x v="106"/>
    <x v="106"/>
    <s v="Corporate"/>
    <x v="67"/>
    <s v="Uttar Pradesh"/>
    <s v="India"/>
    <s v="North"/>
    <s v="OFF-EN-10000328"/>
    <x v="0"/>
    <s v="Envelopes"/>
    <s v="Kraft Business Envelopes, Set of 50"/>
    <n v="179.82"/>
    <n v="9"/>
    <n v="68.31"/>
    <n v="32.15"/>
    <s v="High"/>
    <n v="106"/>
    <x v="2"/>
    <x v="10"/>
    <s v="Male"/>
    <x v="49"/>
    <d v="2024-06-01T00:00:00"/>
  </r>
  <r>
    <x v="984"/>
    <x v="377"/>
    <s v="First Class"/>
    <x v="225"/>
    <x v="225"/>
    <s v="Corporate"/>
    <x v="50"/>
    <s v="Gujarat"/>
    <s v="India"/>
    <s v="West"/>
    <s v="OFF-BI-10001399"/>
    <x v="0"/>
    <s v="Binders"/>
    <s v="Avery Binder Covers, Clear"/>
    <n v="52.65"/>
    <n v="5"/>
    <n v="8.85"/>
    <n v="13.73"/>
    <s v="High"/>
    <n v="657"/>
    <x v="2"/>
    <x v="11"/>
    <s v="Female"/>
    <x v="37"/>
    <d v="2024-12-08T00:00:00"/>
  </r>
  <r>
    <x v="985"/>
    <x v="196"/>
    <s v="First Class"/>
    <x v="175"/>
    <x v="175"/>
    <s v="Corporate"/>
    <x v="77"/>
    <s v="Maharashtra"/>
    <s v="India"/>
    <s v="West"/>
    <s v="OFF-AR-10002022"/>
    <x v="0"/>
    <s v="Art"/>
    <s v="Stanley Sketch Pad, Water Color"/>
    <n v="190.44"/>
    <n v="4"/>
    <n v="32.28"/>
    <n v="26.14"/>
    <s v="Medium"/>
    <n v="407"/>
    <x v="2"/>
    <x v="8"/>
    <s v="Male"/>
    <x v="240"/>
    <d v="2024-04-25T00:00:00"/>
  </r>
  <r>
    <x v="986"/>
    <x v="544"/>
    <s v="First Class"/>
    <x v="393"/>
    <x v="393"/>
    <s v="Corporate"/>
    <x v="20"/>
    <s v="Maharashtra"/>
    <s v="India"/>
    <s v="West"/>
    <s v="OFF-PA-10003906"/>
    <x v="0"/>
    <s v="Paper"/>
    <s v="Eaton Memo Slips, Premium"/>
    <n v="41.22"/>
    <n v="3"/>
    <n v="18.54"/>
    <n v="12.3"/>
    <s v="Critical"/>
    <n v="448"/>
    <x v="2"/>
    <x v="9"/>
    <s v="Male"/>
    <x v="67"/>
    <d v="2023-10-08T00:00:00"/>
  </r>
  <r>
    <x v="987"/>
    <x v="545"/>
    <s v="First Class"/>
    <x v="394"/>
    <x v="394"/>
    <s v="Corporate"/>
    <x v="9"/>
    <s v="Uttar Pradesh"/>
    <s v="India"/>
    <s v="North"/>
    <s v="OFF-AR-10004780"/>
    <x v="0"/>
    <s v="Art"/>
    <s v="Stanley Markers, Blue"/>
    <n v="66.599999999999994"/>
    <n v="3"/>
    <n v="31.95"/>
    <n v="12.25"/>
    <s v="Medium"/>
    <n v="744"/>
    <x v="2"/>
    <x v="10"/>
    <s v="Female"/>
    <x v="40"/>
    <d v="2024-03-24T00:00:00"/>
  </r>
  <r>
    <x v="988"/>
    <x v="376"/>
    <s v="First Class"/>
    <x v="293"/>
    <x v="293"/>
    <s v="Corporate"/>
    <x v="25"/>
    <s v="Punjab"/>
    <s v="India"/>
    <s v="North"/>
    <s v="OFF-AR-10000058"/>
    <x v="0"/>
    <s v="Art"/>
    <s v="Stanley Canvas, Water Color"/>
    <n v="52.65"/>
    <n v="1"/>
    <n v="17.88"/>
    <n v="24.3"/>
    <s v="Critical"/>
    <n v="583"/>
    <x v="2"/>
    <x v="11"/>
    <s v="Male"/>
    <x v="167"/>
    <d v="2021-08-08T00:00:00"/>
  </r>
  <r>
    <x v="989"/>
    <x v="544"/>
    <s v="First Class"/>
    <x v="393"/>
    <x v="393"/>
    <s v="Corporate"/>
    <x v="20"/>
    <s v="Maharashtra"/>
    <s v="India"/>
    <s v="West"/>
    <s v="OFF-SU-10004236"/>
    <x v="0"/>
    <s v="Supplies"/>
    <s v="Stiletto Letter Opener, Steel"/>
    <n v="25.08"/>
    <n v="1"/>
    <n v="8.25"/>
    <n v="7.09"/>
    <s v="Critical"/>
    <n v="151"/>
    <x v="2"/>
    <x v="8"/>
    <s v="Male"/>
    <x v="313"/>
    <d v="2022-01-15T00:00:00"/>
  </r>
  <r>
    <x v="990"/>
    <x v="546"/>
    <s v="First Class"/>
    <x v="315"/>
    <x v="315"/>
    <s v="Corporate"/>
    <x v="21"/>
    <s v="West Bengal"/>
    <s v="India"/>
    <s v="East"/>
    <s v="OFF-PA-10001818"/>
    <x v="0"/>
    <s v="Paper"/>
    <s v="Green Bar Note Cards, Multicolor"/>
    <n v="33.93"/>
    <n v="1"/>
    <n v="7.8"/>
    <n v="4.47"/>
    <s v="Medium"/>
    <n v="662"/>
    <x v="2"/>
    <x v="9"/>
    <s v="Female"/>
    <x v="431"/>
    <d v="2023-08-18T00:00:00"/>
  </r>
  <r>
    <x v="991"/>
    <x v="545"/>
    <s v="First Class"/>
    <x v="394"/>
    <x v="394"/>
    <s v="Corporate"/>
    <x v="9"/>
    <s v="Uttar Pradesh"/>
    <s v="India"/>
    <s v="North"/>
    <s v="OFF-FA-10004795"/>
    <x v="0"/>
    <s v="Fasteners"/>
    <s v="Advantus Paper Clips, Assorted Sizes"/>
    <n v="22.8"/>
    <n v="2"/>
    <n v="0.18"/>
    <n v="2.56"/>
    <s v="Medium"/>
    <n v="607"/>
    <x v="2"/>
    <x v="10"/>
    <s v="Female"/>
    <x v="13"/>
    <d v="2023-09-24T00:00:00"/>
  </r>
  <r>
    <x v="992"/>
    <x v="547"/>
    <s v="First Class"/>
    <x v="234"/>
    <x v="234"/>
    <s v="Corporate"/>
    <x v="46"/>
    <s v="Punjab"/>
    <s v="India"/>
    <s v="North"/>
    <s v="OFF-AR-10000720"/>
    <x v="0"/>
    <s v="Art"/>
    <s v="Binney &amp; Smith Markers, Fluorescent"/>
    <n v="50.7"/>
    <n v="2"/>
    <n v="10.14"/>
    <n v="15.16"/>
    <s v="High"/>
    <n v="319"/>
    <x v="2"/>
    <x v="11"/>
    <s v="Female"/>
    <x v="13"/>
    <d v="2023-09-24T00:00:00"/>
  </r>
  <r>
    <x v="993"/>
    <x v="210"/>
    <s v="First Class"/>
    <x v="189"/>
    <x v="189"/>
    <s v="Corporate"/>
    <x v="66"/>
    <s v="Maharashtra"/>
    <s v="India"/>
    <s v="West"/>
    <s v="OFF-EN-10000224"/>
    <x v="0"/>
    <s v="Envelopes"/>
    <s v="Cameo Clasp Envelope, Recycled"/>
    <n v="16.62"/>
    <n v="2"/>
    <n v="3.3"/>
    <n v="3.97"/>
    <s v="High"/>
    <n v="630"/>
    <x v="2"/>
    <x v="9"/>
    <s v="Female"/>
    <x v="9"/>
    <d v="2022-08-22T00:00:00"/>
  </r>
  <r>
    <x v="994"/>
    <x v="548"/>
    <s v="Second Class"/>
    <x v="395"/>
    <x v="395"/>
    <s v="Corporate"/>
    <x v="52"/>
    <s v="Telangana"/>
    <s v="India"/>
    <s v="South"/>
    <s v="OFF-BI-10004120"/>
    <x v="0"/>
    <s v="Binders"/>
    <s v="Ibico 3-Hole Punch, Durable"/>
    <n v="95.85"/>
    <n v="3"/>
    <n v="22.95"/>
    <n v="11.06"/>
    <s v="Medium"/>
    <n v="116"/>
    <x v="2"/>
    <x v="11"/>
    <s v="Male"/>
    <x v="345"/>
    <d v="2024-06-05T00:00:00"/>
  </r>
  <r>
    <x v="995"/>
    <x v="437"/>
    <s v="Second Class"/>
    <x v="228"/>
    <x v="228"/>
    <s v="Corporate"/>
    <x v="130"/>
    <s v="Bihar"/>
    <s v="India"/>
    <s v="East"/>
    <s v="OFF-FA-10003819"/>
    <x v="0"/>
    <s v="Fasteners"/>
    <s v="Advantus Paper Clips, Assorted Sizes"/>
    <n v="41.85"/>
    <n v="3"/>
    <n v="14.22"/>
    <n v="8.74"/>
    <s v="Critical"/>
    <n v="76"/>
    <x v="2"/>
    <x v="8"/>
    <s v="Male"/>
    <x v="356"/>
    <d v="2024-08-03T00:00:00"/>
  </r>
  <r>
    <x v="996"/>
    <x v="437"/>
    <s v="Second Class"/>
    <x v="228"/>
    <x v="228"/>
    <s v="Corporate"/>
    <x v="130"/>
    <s v="Bihar"/>
    <s v="India"/>
    <s v="East"/>
    <s v="OFF-EN-10000296"/>
    <x v="0"/>
    <s v="Envelopes"/>
    <s v="Cameo Business Envelopes, Security-Tint"/>
    <n v="50.85"/>
    <n v="3"/>
    <n v="4.05"/>
    <n v="6.3"/>
    <s v="Critical"/>
    <n v="526"/>
    <x v="2"/>
    <x v="9"/>
    <s v="Female"/>
    <x v="464"/>
    <d v="2023-11-26T00:00:00"/>
  </r>
  <r>
    <x v="997"/>
    <x v="125"/>
    <s v="Second Class"/>
    <x v="113"/>
    <x v="113"/>
    <s v="Corporate"/>
    <x v="74"/>
    <s v="Odisha"/>
    <s v="India"/>
    <s v="East"/>
    <s v="OFF-AR-10001922"/>
    <x v="0"/>
    <s v="Art"/>
    <s v="Sanford Pens, Blue"/>
    <n v="33.299999999999997"/>
    <n v="3"/>
    <n v="5.94"/>
    <n v="2.81"/>
    <s v="High"/>
    <n v="172"/>
    <x v="2"/>
    <x v="11"/>
    <s v="Female"/>
    <x v="314"/>
    <d v="2023-07-26T00:00:00"/>
  </r>
  <r>
    <x v="998"/>
    <x v="549"/>
    <s v="Second Class"/>
    <x v="396"/>
    <x v="396"/>
    <s v="Corporate"/>
    <x v="49"/>
    <s v="Maharashtra"/>
    <s v="India"/>
    <s v="West"/>
    <s v="OFF-ST-10002240"/>
    <x v="0"/>
    <s v="Storage"/>
    <s v="Fellowes Shelving, Blue"/>
    <n v="86.76"/>
    <n v="3"/>
    <n v="-38.25"/>
    <n v="10.16"/>
    <s v="Medium"/>
    <n v="749"/>
    <x v="2"/>
    <x v="8"/>
    <s v="Male"/>
    <x v="314"/>
    <d v="2023-07-26T00:00:00"/>
  </r>
  <r>
    <x v="999"/>
    <x v="384"/>
    <s v="Second Class"/>
    <x v="314"/>
    <x v="314"/>
    <s v="Corporate"/>
    <x v="126"/>
    <s v="Jharkhand"/>
    <s v="India"/>
    <s v="East"/>
    <s v="OFF-BI-10003098"/>
    <x v="0"/>
    <s v="Binders"/>
    <s v="Ibico Binding Machine, Economy"/>
    <n v="205.68"/>
    <n v="4"/>
    <n v="80.16"/>
    <n v="62.34"/>
    <s v="Critical"/>
    <n v="604"/>
    <x v="2"/>
    <x v="9"/>
    <s v="Male"/>
    <x v="20"/>
    <d v="2024-01-29T00:00:00"/>
  </r>
  <r>
    <x v="1000"/>
    <x v="192"/>
    <s v="Second Class"/>
    <x v="172"/>
    <x v="172"/>
    <s v="Corporate"/>
    <x v="30"/>
    <s v="Delhi"/>
    <s v="India"/>
    <s v="North"/>
    <s v="OFF-LA-10001658"/>
    <x v="0"/>
    <s v="Labels"/>
    <s v="Avery Round Labels, 5000 Label Set"/>
    <n v="30.12"/>
    <n v="4"/>
    <n v="3.84"/>
    <n v="5.44"/>
    <s v="Critical"/>
    <n v="426"/>
    <x v="2"/>
    <x v="10"/>
    <s v="Female"/>
    <x v="21"/>
    <d v="2023-06-17T00:00:00"/>
  </r>
  <r>
    <x v="1001"/>
    <x v="192"/>
    <s v="Second Class"/>
    <x v="172"/>
    <x v="172"/>
    <s v="Corporate"/>
    <x v="30"/>
    <s v="Delhi"/>
    <s v="India"/>
    <s v="North"/>
    <s v="OFF-EN-10002556"/>
    <x v="0"/>
    <s v="Envelopes"/>
    <s v="Ames Business Envelopes, Recycled"/>
    <n v="68.16"/>
    <n v="4"/>
    <n v="29.28"/>
    <n v="5.16"/>
    <s v="Critical"/>
    <n v="699"/>
    <x v="2"/>
    <x v="11"/>
    <s v="Male"/>
    <x v="308"/>
    <d v="2022-07-12T00:00:00"/>
  </r>
  <r>
    <x v="1002"/>
    <x v="379"/>
    <s v="Second Class"/>
    <x v="312"/>
    <x v="312"/>
    <s v="Corporate"/>
    <x v="71"/>
    <s v="Kerala"/>
    <s v="India"/>
    <s v="South"/>
    <s v="OFF-EN-10002425"/>
    <x v="0"/>
    <s v="Envelopes"/>
    <s v="Ames Peel and Seal, Set of 50"/>
    <n v="74.760000000000005"/>
    <n v="4"/>
    <n v="2.16"/>
    <n v="11.97"/>
    <s v="High"/>
    <n v="687"/>
    <x v="2"/>
    <x v="8"/>
    <s v="Female"/>
    <x v="48"/>
    <d v="2023-05-09T00:00:00"/>
  </r>
  <r>
    <x v="1003"/>
    <x v="550"/>
    <s v="Second Class"/>
    <x v="53"/>
    <x v="53"/>
    <s v="Corporate"/>
    <x v="108"/>
    <s v="Maharashtra"/>
    <s v="India"/>
    <s v="West"/>
    <s v="OFF-BI-10004436"/>
    <x v="0"/>
    <s v="Binders"/>
    <s v="Acco Hole Reinforcements, Recycled"/>
    <n v="28.08"/>
    <n v="4"/>
    <n v="0.48"/>
    <n v="3.39"/>
    <s v="Medium"/>
    <n v="397"/>
    <x v="2"/>
    <x v="9"/>
    <s v="Female"/>
    <x v="332"/>
    <d v="2023-12-24T00:00:00"/>
  </r>
  <r>
    <x v="1004"/>
    <x v="551"/>
    <s v="Second Class"/>
    <x v="397"/>
    <x v="397"/>
    <s v="Corporate"/>
    <x v="18"/>
    <s v="Tamil Nadu"/>
    <s v="India"/>
    <s v="South"/>
    <s v="OFF-LA-10000658"/>
    <x v="0"/>
    <s v="Labels"/>
    <s v="Avery Shipping Labels, 5000 Label Set"/>
    <n v="61.2"/>
    <n v="5"/>
    <n v="21.9"/>
    <n v="7.39"/>
    <s v="High"/>
    <n v="390"/>
    <x v="2"/>
    <x v="10"/>
    <s v="Female"/>
    <x v="49"/>
    <d v="2024-04-01T00:00:00"/>
  </r>
  <r>
    <x v="1005"/>
    <x v="381"/>
    <s v="Second Class"/>
    <x v="313"/>
    <x v="313"/>
    <s v="Corporate"/>
    <x v="110"/>
    <s v="Bihar"/>
    <s v="India"/>
    <s v="East"/>
    <s v="OFF-BI-10003806"/>
    <x v="0"/>
    <s v="Binders"/>
    <s v="Avery Index Tab, Clear"/>
    <n v="44.31"/>
    <n v="7"/>
    <n v="21.21"/>
    <n v="3.98"/>
    <s v="Medium"/>
    <n v="476"/>
    <x v="2"/>
    <x v="9"/>
    <s v="Male"/>
    <x v="76"/>
    <d v="2024-04-22T00:00:00"/>
  </r>
  <r>
    <x v="1006"/>
    <x v="119"/>
    <s v="Second Class"/>
    <x v="108"/>
    <x v="108"/>
    <s v="Corporate"/>
    <x v="69"/>
    <s v="Andhra Pradesh"/>
    <s v="India"/>
    <s v="South"/>
    <s v="OFF-SU-10001618"/>
    <x v="0"/>
    <s v="Supplies"/>
    <s v="Kleencut Letter Opener, Easy Grip"/>
    <n v="258.12"/>
    <n v="9"/>
    <n v="92.88"/>
    <n v="46.11"/>
    <s v="Medium"/>
    <n v="124"/>
    <x v="2"/>
    <x v="10"/>
    <s v="Male"/>
    <x v="92"/>
    <d v="2024-10-23T00:00:00"/>
  </r>
  <r>
    <x v="1007"/>
    <x v="550"/>
    <s v="Second Class"/>
    <x v="53"/>
    <x v="53"/>
    <s v="Corporate"/>
    <x v="108"/>
    <s v="Maharashtra"/>
    <s v="India"/>
    <s v="West"/>
    <s v="OFF-BI-10001312"/>
    <x v="0"/>
    <s v="Binders"/>
    <s v="Cardinal 3-Hole Punch, Clear"/>
    <n v="254.34"/>
    <n v="9"/>
    <n v="106.65"/>
    <n v="18.649999999999999"/>
    <s v="Medium"/>
    <n v="15"/>
    <x v="2"/>
    <x v="11"/>
    <s v="Male"/>
    <x v="304"/>
    <d v="2022-12-28T00:00:00"/>
  </r>
  <r>
    <x v="1008"/>
    <x v="550"/>
    <s v="Second Class"/>
    <x v="53"/>
    <x v="53"/>
    <s v="Corporate"/>
    <x v="108"/>
    <s v="Maharashtra"/>
    <s v="India"/>
    <s v="West"/>
    <s v="OFF-BI-10001659"/>
    <x v="0"/>
    <s v="Binders"/>
    <s v="Cardinal Index Tab, Clear"/>
    <n v="65.34"/>
    <n v="9"/>
    <n v="11.61"/>
    <n v="8.16"/>
    <s v="Medium"/>
    <n v="570"/>
    <x v="2"/>
    <x v="8"/>
    <s v="Female"/>
    <x v="465"/>
    <d v="2023-06-27T00:00:00"/>
  </r>
  <r>
    <x v="1009"/>
    <x v="121"/>
    <s v="Second Class"/>
    <x v="46"/>
    <x v="46"/>
    <s v="Corporate"/>
    <x v="71"/>
    <s v="Kerala"/>
    <s v="India"/>
    <s v="South"/>
    <s v="OFF-EN-10002427"/>
    <x v="0"/>
    <s v="Envelopes"/>
    <s v="Ames Manila Envelope, Recycled"/>
    <n v="23.49"/>
    <n v="1"/>
    <n v="1.62"/>
    <n v="2.36"/>
    <s v="Medium"/>
    <n v="88"/>
    <x v="2"/>
    <x v="9"/>
    <s v="Female"/>
    <x v="283"/>
    <d v="2021-08-20T00:00:00"/>
  </r>
  <r>
    <x v="1010"/>
    <x v="193"/>
    <s v="Second Class"/>
    <x v="173"/>
    <x v="173"/>
    <s v="Corporate"/>
    <x v="21"/>
    <s v="Maharashtra"/>
    <s v="India"/>
    <s v="West"/>
    <s v="OFF-AR-10004424"/>
    <x v="0"/>
    <s v="Art"/>
    <s v="Boston Markers, Blue"/>
    <n v="26.37"/>
    <n v="1"/>
    <n v="1.29"/>
    <n v="2.02"/>
    <s v="Medium"/>
    <n v="685"/>
    <x v="2"/>
    <x v="10"/>
    <s v="Male"/>
    <x v="223"/>
    <d v="2023-02-04T00:00:00"/>
  </r>
  <r>
    <x v="1011"/>
    <x v="550"/>
    <s v="Second Class"/>
    <x v="53"/>
    <x v="53"/>
    <s v="Corporate"/>
    <x v="108"/>
    <s v="Maharashtra"/>
    <s v="India"/>
    <s v="West"/>
    <s v="OFF-AR-10004614"/>
    <x v="0"/>
    <s v="Art"/>
    <s v="Boston Pencil Sharpener, Water Color"/>
    <n v="58.44"/>
    <n v="2"/>
    <n v="19.260000000000002"/>
    <n v="0.09"/>
    <s v="Medium"/>
    <n v="286"/>
    <x v="2"/>
    <x v="8"/>
    <s v="Male"/>
    <x v="8"/>
    <d v="2022-01-30T00:00:00"/>
  </r>
  <r>
    <x v="1012"/>
    <x v="549"/>
    <s v="Second Class"/>
    <x v="396"/>
    <x v="396"/>
    <s v="Corporate"/>
    <x v="49"/>
    <s v="Maharashtra"/>
    <s v="India"/>
    <s v="West"/>
    <s v="OFF-EN-10002613"/>
    <x v="0"/>
    <s v="Envelopes"/>
    <s v="Ames Clasp Envelope, Security-Tint"/>
    <n v="9.6"/>
    <n v="2"/>
    <n v="-7.32"/>
    <n v="0.94"/>
    <s v="Medium"/>
    <n v="632"/>
    <x v="2"/>
    <x v="9"/>
    <s v="Male"/>
    <x v="299"/>
    <d v="2024-11-04T00:00:00"/>
  </r>
  <r>
    <x v="1013"/>
    <x v="194"/>
    <s v="Same Day"/>
    <x v="174"/>
    <x v="174"/>
    <s v="Consumer"/>
    <x v="16"/>
    <s v="Gujarat"/>
    <s v="India"/>
    <s v="West"/>
    <s v="OFF-EN-10000657"/>
    <x v="0"/>
    <s v="Envelopes"/>
    <s v="Jiffy Peel and Seal, with clear poly window"/>
    <n v="117.75"/>
    <n v="5"/>
    <n v="38.85"/>
    <n v="29.42"/>
    <s v="Critical"/>
    <n v="21"/>
    <x v="2"/>
    <x v="10"/>
    <s v="Male"/>
    <x v="36"/>
    <d v="2023-03-27T00:00:00"/>
  </r>
  <r>
    <x v="1014"/>
    <x v="413"/>
    <s v="First Class"/>
    <x v="158"/>
    <x v="158"/>
    <s v="Consumer"/>
    <x v="77"/>
    <s v="Maharashtra"/>
    <s v="India"/>
    <s v="West"/>
    <s v="OFF-FA-10003893"/>
    <x v="0"/>
    <s v="Fasteners"/>
    <s v="OIC Paper Clips, 12 Pack"/>
    <n v="69.3"/>
    <n v="5"/>
    <n v="11.7"/>
    <n v="26.79"/>
    <s v="Critical"/>
    <n v="316"/>
    <x v="2"/>
    <x v="11"/>
    <s v="Female"/>
    <x v="466"/>
    <d v="2024-07-13T00:00:00"/>
  </r>
  <r>
    <x v="1015"/>
    <x v="185"/>
    <s v="First Class"/>
    <x v="166"/>
    <x v="166"/>
    <s v="Consumer"/>
    <x v="70"/>
    <s v="Uttar Pradesh"/>
    <s v="India"/>
    <s v="North"/>
    <s v="OFF-EN-10001946"/>
    <x v="0"/>
    <s v="Envelopes"/>
    <s v="Kraft Mailers, Security-Tint"/>
    <n v="200.25"/>
    <n v="5"/>
    <n v="94.05"/>
    <n v="6.21"/>
    <s v="High"/>
    <n v="115"/>
    <x v="2"/>
    <x v="8"/>
    <s v="Male"/>
    <x v="467"/>
    <d v="2022-10-20T00:00:00"/>
  </r>
  <r>
    <x v="1016"/>
    <x v="211"/>
    <s v="First Class"/>
    <x v="190"/>
    <x v="190"/>
    <s v="Consumer"/>
    <x v="52"/>
    <s v="Telangana"/>
    <s v="India"/>
    <s v="South"/>
    <s v="OFF-SU-10001535"/>
    <x v="0"/>
    <s v="Supplies"/>
    <s v="Elite Box Cutter, High Speed"/>
    <n v="174.45"/>
    <n v="5"/>
    <n v="27.9"/>
    <n v="27.08"/>
    <s v="High"/>
    <n v="595"/>
    <x v="2"/>
    <x v="9"/>
    <s v="Female"/>
    <x v="163"/>
    <d v="2024-08-26T00:00:00"/>
  </r>
  <r>
    <x v="1017"/>
    <x v="397"/>
    <s v="Second Class"/>
    <x v="320"/>
    <x v="320"/>
    <s v="Consumer"/>
    <x v="28"/>
    <s v="Madhya Pradesh"/>
    <s v="India"/>
    <s v="West"/>
    <s v="OFF-LA-10000879"/>
    <x v="0"/>
    <s v="Labels"/>
    <s v="Hon File Folder Labels, Alphabetical"/>
    <n v="42.3"/>
    <n v="5"/>
    <n v="19.350000000000001"/>
    <n v="6.95"/>
    <s v="High"/>
    <n v="422"/>
    <x v="2"/>
    <x v="11"/>
    <s v="Male"/>
    <x v="20"/>
    <d v="2024-01-29T00:00:00"/>
  </r>
  <r>
    <x v="1018"/>
    <x v="182"/>
    <s v="Second Class"/>
    <x v="163"/>
    <x v="163"/>
    <s v="Consumer"/>
    <x v="60"/>
    <s v="Bihar"/>
    <s v="India"/>
    <s v="East"/>
    <s v="OFF-LA-10000425"/>
    <x v="0"/>
    <s v="Labels"/>
    <s v="Avery Shipping Labels, Alphabetical"/>
    <n v="58.35"/>
    <n v="5"/>
    <n v="23.25"/>
    <n v="6.92"/>
    <s v="Medium"/>
    <n v="760"/>
    <x v="2"/>
    <x v="8"/>
    <s v="Male"/>
    <x v="41"/>
    <d v="2021-07-11T00:00:00"/>
  </r>
  <r>
    <x v="1019"/>
    <x v="552"/>
    <s v="Same Day"/>
    <x v="328"/>
    <x v="328"/>
    <s v="Consumer"/>
    <x v="120"/>
    <s v="West Bengal"/>
    <s v="India"/>
    <s v="East"/>
    <s v="OFF-BI-10003367"/>
    <x v="0"/>
    <s v="Binders"/>
    <s v="Wilson Jones Binder, Recycled"/>
    <n v="66.900000000000006"/>
    <n v="5"/>
    <n v="29.4"/>
    <n v="10.24"/>
    <s v="High"/>
    <n v="437"/>
    <x v="2"/>
    <x v="9"/>
    <s v="Male"/>
    <x v="468"/>
    <d v="2024-07-08T00:00:00"/>
  </r>
  <r>
    <x v="1020"/>
    <x v="553"/>
    <s v="Second Class"/>
    <x v="398"/>
    <x v="398"/>
    <s v="Consumer"/>
    <x v="49"/>
    <s v="Maharashtra"/>
    <s v="India"/>
    <s v="West"/>
    <s v="OFF-LA-10003848"/>
    <x v="0"/>
    <s v="Labels"/>
    <s v="Avery File Folder Labels, 5000 Label Set"/>
    <n v="23.774999999999999"/>
    <n v="5"/>
    <n v="-21.524999999999999"/>
    <n v="1.45"/>
    <s v="Medium"/>
    <n v="108"/>
    <x v="2"/>
    <x v="10"/>
    <s v="Female"/>
    <x v="469"/>
    <d v="2023-06-23T00:00:00"/>
  </r>
  <r>
    <x v="1021"/>
    <x v="554"/>
    <s v="Same Day"/>
    <x v="115"/>
    <x v="115"/>
    <s v="Consumer"/>
    <x v="45"/>
    <s v="Maharashtra"/>
    <s v="India"/>
    <s v="West"/>
    <s v="OFF-LA-10001658"/>
    <x v="0"/>
    <s v="Labels"/>
    <s v="Avery Round Labels, 5000 Label Set"/>
    <n v="45.18"/>
    <n v="6"/>
    <n v="5.76"/>
    <n v="4.8899999999999997"/>
    <s v="Medium"/>
    <n v="128"/>
    <x v="2"/>
    <x v="11"/>
    <s v="Male"/>
    <x v="320"/>
    <d v="2024-12-18T00:00:00"/>
  </r>
  <r>
    <x v="1022"/>
    <x v="555"/>
    <s v="Second Class"/>
    <x v="117"/>
    <x v="117"/>
    <s v="Consumer"/>
    <x v="100"/>
    <s v="Uttar Pradesh"/>
    <s v="India"/>
    <s v="North"/>
    <s v="OFF-SU-10001346"/>
    <x v="0"/>
    <s v="Supplies"/>
    <s v="Stiletto Shears, Steel"/>
    <n v="284.94"/>
    <n v="6"/>
    <n v="28.44"/>
    <n v="28.36"/>
    <s v="Medium"/>
    <n v="697"/>
    <x v="2"/>
    <x v="8"/>
    <s v="Female"/>
    <x v="315"/>
    <d v="2024-10-17T00:00:00"/>
  </r>
  <r>
    <x v="1023"/>
    <x v="163"/>
    <s v="Second Class"/>
    <x v="146"/>
    <x v="146"/>
    <s v="Consumer"/>
    <x v="44"/>
    <s v="Maharashtra"/>
    <s v="India"/>
    <s v="West"/>
    <s v="OFF-SU-10003085"/>
    <x v="0"/>
    <s v="Supplies"/>
    <s v="Stiletto Ruler, Easy Grip"/>
    <n v="99"/>
    <n v="6"/>
    <n v="7.92"/>
    <n v="19.579999999999998"/>
    <s v="High"/>
    <n v="234"/>
    <x v="2"/>
    <x v="9"/>
    <s v="Female"/>
    <x v="470"/>
    <d v="2022-11-25T00:00:00"/>
  </r>
  <r>
    <x v="1024"/>
    <x v="390"/>
    <s v="Second Class"/>
    <x v="78"/>
    <x v="78"/>
    <s v="Consumer"/>
    <x v="30"/>
    <s v="Delhi"/>
    <s v="India"/>
    <s v="North"/>
    <s v="OFF-AP-10003032"/>
    <x v="0"/>
    <s v="Appliances"/>
    <s v="Hoover Stove, Red"/>
    <n v="3410.82"/>
    <n v="6"/>
    <n v="136.26"/>
    <n v="12.64"/>
    <s v="Medium"/>
    <n v="748"/>
    <x v="2"/>
    <x v="10"/>
    <s v="Female"/>
    <x v="32"/>
    <d v="2024-09-29T00:00:00"/>
  </r>
  <r>
    <x v="1025"/>
    <x v="556"/>
    <s v="First Class"/>
    <x v="399"/>
    <x v="399"/>
    <s v="Consumer"/>
    <x v="131"/>
    <s v="West Bengal"/>
    <s v="India"/>
    <s v="East"/>
    <s v="OFF-LA-10004398"/>
    <x v="0"/>
    <s v="Labels"/>
    <s v="Hon Color Coded Labels, Alphabetical"/>
    <n v="88.41"/>
    <n v="7"/>
    <n v="0"/>
    <n v="26.93"/>
    <s v="Critical"/>
    <n v="564"/>
    <x v="2"/>
    <x v="8"/>
    <s v="Male"/>
    <x v="34"/>
    <d v="2021-06-25T00:00:00"/>
  </r>
  <r>
    <x v="1026"/>
    <x v="127"/>
    <s v="Second Class"/>
    <x v="115"/>
    <x v="115"/>
    <s v="Consumer"/>
    <x v="75"/>
    <s v="Uttar Pradesh"/>
    <s v="India"/>
    <s v="North"/>
    <s v="OFF-PA-10000453"/>
    <x v="0"/>
    <s v="Paper"/>
    <s v="Xerox Cards &amp; Envelopes, 8.5 x 11"/>
    <n v="343.77"/>
    <n v="7"/>
    <n v="120.12"/>
    <n v="9.9"/>
    <s v="Medium"/>
    <n v="392"/>
    <x v="2"/>
    <x v="9"/>
    <s v="Female"/>
    <x v="331"/>
    <d v="2022-10-24T00:00:00"/>
  </r>
  <r>
    <x v="1027"/>
    <x v="187"/>
    <s v="First Class"/>
    <x v="168"/>
    <x v="168"/>
    <s v="Consumer"/>
    <x v="45"/>
    <s v="Maharashtra"/>
    <s v="India"/>
    <s v="West"/>
    <s v="OFF-BI-10000168"/>
    <x v="0"/>
    <s v="Binders"/>
    <s v="Cardinal Hole Reinforcements, Recycled"/>
    <n v="39.9"/>
    <n v="7"/>
    <n v="9.8699999999999992"/>
    <n v="5.95"/>
    <s v="High"/>
    <n v="557"/>
    <x v="2"/>
    <x v="10"/>
    <s v="Female"/>
    <x v="15"/>
    <d v="2023-08-15T00:00:00"/>
  </r>
  <r>
    <x v="1028"/>
    <x v="555"/>
    <s v="Second Class"/>
    <x v="117"/>
    <x v="117"/>
    <s v="Consumer"/>
    <x v="100"/>
    <s v="Uttar Pradesh"/>
    <s v="India"/>
    <s v="North"/>
    <s v="OFF-SU-10002445"/>
    <x v="0"/>
    <s v="Supplies"/>
    <s v="Fiskars Trimmer, High Speed"/>
    <n v="338.4"/>
    <n v="8"/>
    <n v="97.92"/>
    <n v="11.72"/>
    <s v="Medium"/>
    <n v="443"/>
    <x v="2"/>
    <x v="11"/>
    <s v="Female"/>
    <x v="298"/>
    <d v="2024-06-23T00:00:00"/>
  </r>
  <r>
    <x v="1029"/>
    <x v="189"/>
    <s v="Same Day"/>
    <x v="169"/>
    <x v="169"/>
    <s v="Consumer"/>
    <x v="99"/>
    <s v="Rajasthan"/>
    <s v="India"/>
    <s v="West"/>
    <s v="OFF-BI-10003806"/>
    <x v="0"/>
    <s v="Binders"/>
    <s v="Avery Index Tab, Clear"/>
    <n v="50.64"/>
    <n v="8"/>
    <n v="24.24"/>
    <n v="11.68"/>
    <s v="High"/>
    <n v="693"/>
    <x v="2"/>
    <x v="8"/>
    <s v="Male"/>
    <x v="299"/>
    <d v="2024-11-04T00:00:00"/>
  </r>
  <r>
    <x v="1030"/>
    <x v="207"/>
    <s v="Second Class"/>
    <x v="186"/>
    <x v="186"/>
    <s v="Consumer"/>
    <x v="8"/>
    <s v="Uttar Pradesh"/>
    <s v="India"/>
    <s v="North"/>
    <s v="OFF-PA-10003731"/>
    <x v="0"/>
    <s v="Paper"/>
    <s v="Enermax Note Cards, Premium"/>
    <n v="358.92"/>
    <n v="12"/>
    <n v="143.28"/>
    <n v="24.92"/>
    <s v="Medium"/>
    <n v="692"/>
    <x v="2"/>
    <x v="9"/>
    <s v="Female"/>
    <x v="471"/>
    <d v="2021-10-19T00:00:00"/>
  </r>
  <r>
    <x v="1031"/>
    <x v="556"/>
    <s v="First Class"/>
    <x v="399"/>
    <x v="399"/>
    <s v="Consumer"/>
    <x v="131"/>
    <s v="West Bengal"/>
    <s v="India"/>
    <s v="East"/>
    <s v="OFF-SU-10000062"/>
    <x v="0"/>
    <s v="Supplies"/>
    <s v="Stiletto Scissors, High Speed"/>
    <n v="94.44"/>
    <n v="4"/>
    <n v="1.8"/>
    <n v="34.799999999999997"/>
    <s v="Critical"/>
    <n v="325"/>
    <x v="2"/>
    <x v="10"/>
    <s v="Female"/>
    <x v="462"/>
    <d v="2022-03-12T00:00:00"/>
  </r>
  <r>
    <x v="1032"/>
    <x v="163"/>
    <s v="Second Class"/>
    <x v="146"/>
    <x v="146"/>
    <s v="Consumer"/>
    <x v="44"/>
    <s v="Maharashtra"/>
    <s v="India"/>
    <s v="West"/>
    <s v="OFF-ST-10000622"/>
    <x v="0"/>
    <s v="Storage"/>
    <s v="Rogers File Cart, Single Width"/>
    <n v="568.32000000000005"/>
    <n v="4"/>
    <n v="45.36"/>
    <n v="83.03"/>
    <s v="High"/>
    <n v="791"/>
    <x v="2"/>
    <x v="11"/>
    <s v="Female"/>
    <x v="20"/>
    <d v="2024-01-29T00:00:00"/>
  </r>
  <r>
    <x v="1033"/>
    <x v="163"/>
    <s v="Second Class"/>
    <x v="146"/>
    <x v="146"/>
    <s v="Consumer"/>
    <x v="44"/>
    <s v="Maharashtra"/>
    <s v="India"/>
    <s v="West"/>
    <s v="OFF-ST-10003206"/>
    <x v="0"/>
    <s v="Storage"/>
    <s v="Eldon Shelving, Blue"/>
    <n v="193.68"/>
    <n v="4"/>
    <n v="90.96"/>
    <n v="33.42"/>
    <s v="High"/>
    <n v="330"/>
    <x v="2"/>
    <x v="8"/>
    <s v="Male"/>
    <x v="325"/>
    <d v="2021-12-21T00:00:00"/>
  </r>
  <r>
    <x v="1034"/>
    <x v="407"/>
    <s v="Second Class"/>
    <x v="72"/>
    <x v="72"/>
    <s v="Consumer"/>
    <x v="128"/>
    <s v="Tamil Nadu"/>
    <s v="India"/>
    <s v="South"/>
    <s v="OFF-ST-10004228"/>
    <x v="0"/>
    <s v="Storage"/>
    <s v="Tenex Shelving, Industrial"/>
    <n v="220.56"/>
    <n v="4"/>
    <n v="68.28"/>
    <n v="26.61"/>
    <s v="High"/>
    <n v="364"/>
    <x v="2"/>
    <x v="9"/>
    <s v="Female"/>
    <x v="7"/>
    <d v="2021-11-09T00:00:00"/>
  </r>
  <r>
    <x v="1035"/>
    <x v="451"/>
    <s v="Second Class"/>
    <x v="237"/>
    <x v="237"/>
    <s v="Consumer"/>
    <x v="21"/>
    <s v="Maharashtra"/>
    <s v="India"/>
    <s v="West"/>
    <s v="OFF-BI-10001659"/>
    <x v="0"/>
    <s v="Binders"/>
    <s v="Cardinal Index Tab, Clear"/>
    <n v="29.04"/>
    <n v="4"/>
    <n v="5.16"/>
    <n v="3.34"/>
    <s v="Medium"/>
    <n v="189"/>
    <x v="2"/>
    <x v="10"/>
    <s v="Female"/>
    <x v="131"/>
    <d v="2024-07-11T00:00:00"/>
  </r>
  <r>
    <x v="1036"/>
    <x v="135"/>
    <s v="First Class"/>
    <x v="122"/>
    <x v="122"/>
    <s v="Consumer"/>
    <x v="81"/>
    <s v="Telangana"/>
    <s v="India"/>
    <s v="South"/>
    <s v="OFF-SU-10000375"/>
    <x v="0"/>
    <s v="Supplies"/>
    <s v="Kleencut Box Cutter, Steel"/>
    <n v="102.15"/>
    <n v="3"/>
    <n v="17.28"/>
    <n v="7.62"/>
    <s v="High"/>
    <n v="334"/>
    <x v="2"/>
    <x v="11"/>
    <s v="Female"/>
    <x v="6"/>
    <d v="2023-05-20T00:00:00"/>
  </r>
  <r>
    <x v="1037"/>
    <x v="557"/>
    <s v="Second Class"/>
    <x v="178"/>
    <x v="178"/>
    <s v="Consumer"/>
    <x v="77"/>
    <s v="Maharashtra"/>
    <s v="India"/>
    <s v="West"/>
    <s v="OFF-PA-10000344"/>
    <x v="0"/>
    <s v="Paper"/>
    <s v="SanDisk Memo Slips, 8.5 x 11"/>
    <n v="63.36"/>
    <n v="3"/>
    <n v="31.68"/>
    <n v="6.96"/>
    <s v="Medium"/>
    <n v="494"/>
    <x v="2"/>
    <x v="8"/>
    <s v="Female"/>
    <x v="23"/>
    <d v="2022-03-01T00:00:00"/>
  </r>
  <r>
    <x v="1038"/>
    <x v="405"/>
    <s v="Second Class"/>
    <x v="323"/>
    <x v="323"/>
    <s v="Consumer"/>
    <x v="121"/>
    <s v="Maharashtra"/>
    <s v="India"/>
    <s v="West"/>
    <s v="OFF-FA-10000757"/>
    <x v="0"/>
    <s v="Fasteners"/>
    <s v="Stockwell Paper Clips, Assorted Sizes"/>
    <n v="32.85"/>
    <n v="3"/>
    <n v="13.41"/>
    <n v="11.11"/>
    <s v="Critical"/>
    <n v="42"/>
    <x v="2"/>
    <x v="9"/>
    <s v="Male"/>
    <x v="457"/>
    <d v="2024-11-11T00:00:00"/>
  </r>
  <r>
    <x v="1039"/>
    <x v="417"/>
    <s v="Second Class"/>
    <x v="195"/>
    <x v="195"/>
    <s v="Consumer"/>
    <x v="57"/>
    <s v="Rajasthan"/>
    <s v="India"/>
    <s v="West"/>
    <s v="OFF-FA-10003893"/>
    <x v="0"/>
    <s v="Fasteners"/>
    <s v="OIC Paper Clips, 12 Pack"/>
    <n v="41.58"/>
    <n v="3"/>
    <n v="7.02"/>
    <n v="5.63"/>
    <s v="Critical"/>
    <n v="500"/>
    <x v="2"/>
    <x v="10"/>
    <s v="Female"/>
    <x v="4"/>
    <d v="2021-01-10T00:00:00"/>
  </r>
  <r>
    <x v="1040"/>
    <x v="151"/>
    <s v="Second Class"/>
    <x v="135"/>
    <x v="135"/>
    <s v="Consumer"/>
    <x v="87"/>
    <s v="Maharashtra"/>
    <s v="India"/>
    <s v="West"/>
    <s v="OFF-FA-10004910"/>
    <x v="0"/>
    <s v="Fasteners"/>
    <s v="Advantus Staples, Assorted Sizes"/>
    <n v="24.93"/>
    <n v="3"/>
    <n v="1.71"/>
    <n v="3.12"/>
    <s v="High"/>
    <n v="78"/>
    <x v="2"/>
    <x v="11"/>
    <s v="Male"/>
    <x v="20"/>
    <d v="2024-01-29T00:00:00"/>
  </r>
  <r>
    <x v="1041"/>
    <x v="555"/>
    <s v="Second Class"/>
    <x v="117"/>
    <x v="117"/>
    <s v="Consumer"/>
    <x v="100"/>
    <s v="Uttar Pradesh"/>
    <s v="India"/>
    <s v="North"/>
    <s v="OFF-AP-10000904"/>
    <x v="0"/>
    <s v="Appliances"/>
    <s v="Cuisinart Coffee Grinder, Silver"/>
    <n v="118.08"/>
    <n v="3"/>
    <n v="25.92"/>
    <n v="12.11"/>
    <s v="Medium"/>
    <n v="441"/>
    <x v="2"/>
    <x v="8"/>
    <s v="Male"/>
    <x v="49"/>
    <d v="2024-04-01T00:00:00"/>
  </r>
  <r>
    <x v="1042"/>
    <x v="558"/>
    <s v="Second Class"/>
    <x v="400"/>
    <x v="400"/>
    <s v="Consumer"/>
    <x v="48"/>
    <s v="Bihar"/>
    <s v="India"/>
    <s v="East"/>
    <s v="OFF-AR-10003684"/>
    <x v="0"/>
    <s v="Art"/>
    <s v="BIC Sketch Pad, Fluorescent"/>
    <n v="149.76"/>
    <n v="3"/>
    <n v="53.91"/>
    <n v="35.979999999999997"/>
    <s v="Critical"/>
    <n v="619"/>
    <x v="2"/>
    <x v="11"/>
    <s v="Male"/>
    <x v="472"/>
    <d v="2024-02-12T00:00:00"/>
  </r>
  <r>
    <x v="1043"/>
    <x v="407"/>
    <s v="Second Class"/>
    <x v="72"/>
    <x v="72"/>
    <s v="Consumer"/>
    <x v="128"/>
    <s v="Tamil Nadu"/>
    <s v="India"/>
    <s v="South"/>
    <s v="OFF-AR-10002144"/>
    <x v="0"/>
    <s v="Art"/>
    <s v="Stanley Pens, Blue"/>
    <n v="30.15"/>
    <n v="3"/>
    <n v="13.5"/>
    <n v="0.87"/>
    <s v="High"/>
    <n v="101"/>
    <x v="2"/>
    <x v="8"/>
    <s v="Male"/>
    <x v="473"/>
    <d v="2022-04-22T00:00:00"/>
  </r>
  <r>
    <x v="1044"/>
    <x v="395"/>
    <s v="Second Class"/>
    <x v="83"/>
    <x v="83"/>
    <s v="Consumer"/>
    <x v="122"/>
    <s v="Chandigarh"/>
    <s v="India"/>
    <s v="North"/>
    <s v="OFF-BI-10002562"/>
    <x v="0"/>
    <s v="Binders"/>
    <s v="Ibico Binding Machine, Durable"/>
    <n v="158.76"/>
    <n v="3"/>
    <n v="65.069999999999993"/>
    <n v="34.51"/>
    <s v="Critical"/>
    <n v="451"/>
    <x v="2"/>
    <x v="9"/>
    <s v="Male"/>
    <x v="462"/>
    <d v="2022-03-12T00:00:00"/>
  </r>
  <r>
    <x v="1045"/>
    <x v="412"/>
    <s v="First Class"/>
    <x v="327"/>
    <x v="327"/>
    <s v="Consumer"/>
    <x v="26"/>
    <s v="Chhattisgarh"/>
    <s v="India"/>
    <s v="East"/>
    <s v="OFF-BI-10003018"/>
    <x v="0"/>
    <s v="Binders"/>
    <s v="Avery Binder, Clear"/>
    <n v="37.08"/>
    <n v="3"/>
    <n v="17.73"/>
    <n v="7.46"/>
    <s v="High"/>
    <n v="192"/>
    <x v="2"/>
    <x v="10"/>
    <s v="Female"/>
    <x v="18"/>
    <d v="2024-10-10T00:00:00"/>
  </r>
  <r>
    <x v="1046"/>
    <x v="142"/>
    <s v="Same Day"/>
    <x v="128"/>
    <x v="128"/>
    <s v="Consumer"/>
    <x v="15"/>
    <s v="Karnataka"/>
    <s v="India"/>
    <s v="South"/>
    <s v="OFF-BI-10004666"/>
    <x v="0"/>
    <s v="Binders"/>
    <s v="Wilson Jones Binding Machine, Durable"/>
    <n v="50.46"/>
    <n v="1"/>
    <n v="22.68"/>
    <n v="10.54"/>
    <s v="Critical"/>
    <n v="626"/>
    <x v="2"/>
    <x v="11"/>
    <s v="Male"/>
    <x v="3"/>
    <d v="2024-10-28T00:00:00"/>
  </r>
  <r>
    <x v="1047"/>
    <x v="155"/>
    <s v="First Class"/>
    <x v="139"/>
    <x v="139"/>
    <s v="Consumer"/>
    <x v="89"/>
    <s v="Madhya Pradesh"/>
    <s v="India"/>
    <s v="West"/>
    <s v="OFF-FA-10003745"/>
    <x v="0"/>
    <s v="Fasteners"/>
    <s v="Accos Rubber Bands, Metal"/>
    <n v="16.8"/>
    <n v="1"/>
    <n v="5.37"/>
    <n v="5.25"/>
    <s v="Critical"/>
    <n v="510"/>
    <x v="2"/>
    <x v="8"/>
    <s v="Male"/>
    <x v="30"/>
    <d v="2024-01-23T00:00:00"/>
  </r>
  <r>
    <x v="1048"/>
    <x v="559"/>
    <s v="First Class"/>
    <x v="401"/>
    <x v="401"/>
    <s v="Consumer"/>
    <x v="126"/>
    <s v="Jharkhand"/>
    <s v="India"/>
    <s v="East"/>
    <s v="OFF-FA-10004171"/>
    <x v="0"/>
    <s v="Fasteners"/>
    <s v="Accos Paper Clips, Assorted Sizes"/>
    <n v="11.49"/>
    <n v="1"/>
    <n v="3.33"/>
    <n v="0.18"/>
    <s v="Medium"/>
    <n v="774"/>
    <x v="2"/>
    <x v="9"/>
    <s v="Male"/>
    <x v="35"/>
    <d v="2023-11-02T00:00:00"/>
  </r>
  <r>
    <x v="1049"/>
    <x v="130"/>
    <s v="Second Class"/>
    <x v="118"/>
    <x v="118"/>
    <s v="Consumer"/>
    <x v="77"/>
    <s v="Maharashtra"/>
    <s v="India"/>
    <s v="West"/>
    <s v="OFF-FA-10001272"/>
    <x v="0"/>
    <s v="Fasteners"/>
    <s v="OIC Thumb Tacks, Assorted Sizes"/>
    <n v="11.52"/>
    <n v="1"/>
    <n v="3.78"/>
    <n v="0.94"/>
    <s v="Medium"/>
    <n v="580"/>
    <x v="2"/>
    <x v="10"/>
    <s v="Female"/>
    <x v="10"/>
    <d v="2021-03-23T00:00:00"/>
  </r>
  <r>
    <x v="1050"/>
    <x v="392"/>
    <s v="Same Day"/>
    <x v="25"/>
    <x v="25"/>
    <s v="Consumer"/>
    <x v="44"/>
    <s v="Maharashtra"/>
    <s v="India"/>
    <s v="West"/>
    <s v="OFF-PA-10000302"/>
    <x v="0"/>
    <s v="Paper"/>
    <s v="Eaton Computer Printout Paper, Multicolor"/>
    <n v="55.92"/>
    <n v="2"/>
    <n v="20.64"/>
    <n v="7.86"/>
    <s v="Medium"/>
    <n v="636"/>
    <x v="2"/>
    <x v="11"/>
    <s v="Female"/>
    <x v="299"/>
    <d v="2024-11-04T00:00:00"/>
  </r>
  <r>
    <x v="1051"/>
    <x v="194"/>
    <s v="Same Day"/>
    <x v="174"/>
    <x v="174"/>
    <s v="Consumer"/>
    <x v="16"/>
    <s v="Gujarat"/>
    <s v="India"/>
    <s v="West"/>
    <s v="OFF-EN-10004144"/>
    <x v="0"/>
    <s v="Envelopes"/>
    <s v="Cameo Clasp Envelope, Security-Tint"/>
    <n v="23.82"/>
    <n v="2"/>
    <n v="8.52"/>
    <n v="5.93"/>
    <s v="Critical"/>
    <n v="311"/>
    <x v="2"/>
    <x v="8"/>
    <s v="Male"/>
    <x v="460"/>
    <d v="2023-11-13T00:00:00"/>
  </r>
  <r>
    <x v="1052"/>
    <x v="155"/>
    <s v="First Class"/>
    <x v="139"/>
    <x v="139"/>
    <s v="Consumer"/>
    <x v="89"/>
    <s v="Madhya Pradesh"/>
    <s v="India"/>
    <s v="West"/>
    <s v="OFF-PA-10000924"/>
    <x v="0"/>
    <s v="Paper"/>
    <s v="Green Bar Message Books, Multicolor"/>
    <n v="50.4"/>
    <n v="2"/>
    <n v="3"/>
    <n v="13.89"/>
    <s v="Critical"/>
    <n v="364"/>
    <x v="2"/>
    <x v="9"/>
    <s v="Female"/>
    <x v="163"/>
    <d v="2024-08-26T00:00:00"/>
  </r>
  <r>
    <x v="1053"/>
    <x v="560"/>
    <s v="First Class"/>
    <x v="85"/>
    <x v="85"/>
    <s v="Consumer"/>
    <x v="49"/>
    <s v="Maharashtra"/>
    <s v="India"/>
    <s v="West"/>
    <s v="OFF-SU-10001731"/>
    <x v="0"/>
    <s v="Supplies"/>
    <s v="Acme Letter Opener, Serrated"/>
    <n v="26.91"/>
    <n v="2"/>
    <n v="-6.51"/>
    <n v="5.5"/>
    <s v="High"/>
    <n v="344"/>
    <x v="2"/>
    <x v="10"/>
    <s v="Male"/>
    <x v="322"/>
    <d v="2024-05-22T00:00:00"/>
  </r>
  <r>
    <x v="1054"/>
    <x v="561"/>
    <s v="Second Class"/>
    <x v="262"/>
    <x v="262"/>
    <s v="Consumer"/>
    <x v="68"/>
    <s v="Jammu and Kashmir"/>
    <s v="India"/>
    <s v="North"/>
    <s v="OFF-ST-10000268"/>
    <x v="0"/>
    <s v="Storage"/>
    <s v="Smead Box, Blue"/>
    <n v="21.54"/>
    <n v="2"/>
    <n v="6"/>
    <n v="1.83"/>
    <s v="Medium"/>
    <n v="455"/>
    <x v="2"/>
    <x v="11"/>
    <s v="Female"/>
    <x v="308"/>
    <d v="2022-07-12T00:00:00"/>
  </r>
  <r>
    <x v="1055"/>
    <x v="562"/>
    <s v="Second Class"/>
    <x v="71"/>
    <x v="71"/>
    <s v="Consumer"/>
    <x v="21"/>
    <s v="West Bengal"/>
    <s v="India"/>
    <s v="East"/>
    <s v="OFF-FA-10004606"/>
    <x v="0"/>
    <s v="Fasteners"/>
    <s v="Stockwell Staples, 12 Pack"/>
    <n v="20.46"/>
    <n v="2"/>
    <n v="1.02"/>
    <n v="7.03"/>
    <s v="Critical"/>
    <n v="498"/>
    <x v="2"/>
    <x v="8"/>
    <s v="Female"/>
    <x v="9"/>
    <d v="2022-08-22T00:00:00"/>
  </r>
  <r>
    <x v="1056"/>
    <x v="207"/>
    <s v="Second Class"/>
    <x v="186"/>
    <x v="186"/>
    <s v="Consumer"/>
    <x v="8"/>
    <s v="Uttar Pradesh"/>
    <s v="India"/>
    <s v="North"/>
    <s v="OFF-FA-10003604"/>
    <x v="0"/>
    <s v="Fasteners"/>
    <s v="Stockwell Paper Clips, Assorted Sizes"/>
    <n v="22.68"/>
    <n v="2"/>
    <n v="3.12"/>
    <n v="1.51"/>
    <s v="Medium"/>
    <n v="655"/>
    <x v="2"/>
    <x v="9"/>
    <s v="Male"/>
    <x v="75"/>
    <d v="2024-11-22T00:00:00"/>
  </r>
  <r>
    <x v="1057"/>
    <x v="182"/>
    <s v="Second Class"/>
    <x v="163"/>
    <x v="163"/>
    <s v="Consumer"/>
    <x v="60"/>
    <s v="Bihar"/>
    <s v="India"/>
    <s v="East"/>
    <s v="OFF-EN-10000947"/>
    <x v="0"/>
    <s v="Envelopes"/>
    <s v="GlobeWeis Mailers, Security-Tint"/>
    <n v="81.900000000000006"/>
    <n v="2"/>
    <n v="33.54"/>
    <n v="7.41"/>
    <s v="Medium"/>
    <n v="799"/>
    <x v="2"/>
    <x v="10"/>
    <s v="Female"/>
    <x v="90"/>
    <d v="2021-06-19T00:00:00"/>
  </r>
  <r>
    <x v="1058"/>
    <x v="563"/>
    <s v="Second Class"/>
    <x v="364"/>
    <x v="364"/>
    <s v="Consumer"/>
    <x v="49"/>
    <s v="Maharashtra"/>
    <s v="India"/>
    <s v="West"/>
    <s v="OFF-SU-10001343"/>
    <x v="0"/>
    <s v="Supplies"/>
    <s v="Elite Scissors, High Speed"/>
    <n v="22.53"/>
    <n v="2"/>
    <n v="-17.13"/>
    <n v="4.66"/>
    <s v="Critical"/>
    <n v="191"/>
    <x v="2"/>
    <x v="11"/>
    <s v="Male"/>
    <x v="208"/>
    <d v="2022-09-10T00:00:00"/>
  </r>
  <r>
    <x v="1059"/>
    <x v="399"/>
    <s v="Second Class"/>
    <x v="136"/>
    <x v="136"/>
    <s v="Consumer"/>
    <x v="49"/>
    <s v="Maharashtra"/>
    <s v="India"/>
    <s v="West"/>
    <s v="OFF-FA-10000697"/>
    <x v="0"/>
    <s v="Fasteners"/>
    <s v="Advantus Rubber Bands, 12 Pack"/>
    <n v="16.02"/>
    <n v="2"/>
    <n v="-11.58"/>
    <n v="4.34"/>
    <s v="Critical"/>
    <n v="140"/>
    <x v="2"/>
    <x v="8"/>
    <s v="Female"/>
    <x v="31"/>
    <d v="2022-03-12T00:00:00"/>
  </r>
  <r>
    <x v="1060"/>
    <x v="128"/>
    <s v="Second Class"/>
    <x v="116"/>
    <x v="116"/>
    <s v="Consumer"/>
    <x v="4"/>
    <s v="Kerala"/>
    <s v="India"/>
    <s v="South"/>
    <s v="OFF-BI-10001096"/>
    <x v="0"/>
    <s v="Binders"/>
    <s v="Ibico Binder Covers, Durable"/>
    <n v="30.3"/>
    <n v="2"/>
    <n v="10.56"/>
    <n v="1.25"/>
    <s v="Medium"/>
    <n v="557"/>
    <x v="2"/>
    <x v="9"/>
    <s v="Female"/>
    <x v="67"/>
    <d v="2023-10-08T00:00:00"/>
  </r>
  <r>
    <x v="1061"/>
    <x v="163"/>
    <s v="Second Class"/>
    <x v="146"/>
    <x v="146"/>
    <s v="Consumer"/>
    <x v="44"/>
    <s v="Maharashtra"/>
    <s v="India"/>
    <s v="West"/>
    <s v="OFF-AR-10000249"/>
    <x v="0"/>
    <s v="Art"/>
    <s v="Sanford Highlighters, Fluorescent"/>
    <n v="34.020000000000003"/>
    <n v="2"/>
    <n v="11.22"/>
    <n v="4.3899999999999997"/>
    <s v="High"/>
    <n v="751"/>
    <x v="2"/>
    <x v="11"/>
    <s v="Male"/>
    <x v="7"/>
    <d v="2021-11-09T00:00:00"/>
  </r>
  <r>
    <x v="1062"/>
    <x v="183"/>
    <s v="Second Class"/>
    <x v="164"/>
    <x v="164"/>
    <s v="Consumer"/>
    <x v="98"/>
    <s v="Rajasthan"/>
    <s v="India"/>
    <s v="West"/>
    <s v="OFF-AR-10002109"/>
    <x v="0"/>
    <s v="Art"/>
    <s v="Binney &amp; Smith Sketch Pad, Fluorescent"/>
    <n v="95.16"/>
    <n v="2"/>
    <n v="26.64"/>
    <n v="6.43"/>
    <s v="Medium"/>
    <n v="306"/>
    <x v="2"/>
    <x v="8"/>
    <s v="Male"/>
    <x v="240"/>
    <d v="2024-04-25T00:00:00"/>
  </r>
  <r>
    <x v="1063"/>
    <x v="564"/>
    <s v="First Class"/>
    <x v="402"/>
    <x v="402"/>
    <s v="Consumer"/>
    <x v="85"/>
    <s v="Telangana"/>
    <s v="India"/>
    <s v="South"/>
    <s v="TEC-MA-10001267"/>
    <x v="1"/>
    <s v="Machines"/>
    <s v="Epson Calculator, Red"/>
    <n v="87.12"/>
    <n v="2"/>
    <n v="22.62"/>
    <n v="24.26"/>
    <s v="High"/>
    <n v="743"/>
    <x v="2"/>
    <x v="9"/>
    <s v="Male"/>
    <x v="414"/>
    <d v="2024-01-12T00:00:00"/>
  </r>
  <r>
    <x v="1064"/>
    <x v="565"/>
    <s v="Same Day"/>
    <x v="82"/>
    <x v="82"/>
    <s v="Consumer"/>
    <x v="104"/>
    <s v="Odisha"/>
    <s v="India"/>
    <s v="East"/>
    <s v="TEC-MA-10001711"/>
    <x v="1"/>
    <s v="Machines"/>
    <s v="Konica Phone, White"/>
    <n v="676.8"/>
    <n v="8"/>
    <n v="162.24"/>
    <n v="106.29"/>
    <s v="High"/>
    <n v="386"/>
    <x v="2"/>
    <x v="10"/>
    <s v="Female"/>
    <x v="132"/>
    <d v="2022-09-17T00:00:00"/>
  </r>
  <r>
    <x v="1065"/>
    <x v="115"/>
    <s v="First Class"/>
    <x v="104"/>
    <x v="104"/>
    <s v="Corporate"/>
    <x v="60"/>
    <s v="Bihar"/>
    <s v="India"/>
    <s v="East"/>
    <s v="TEC-MA-10004997"/>
    <x v="1"/>
    <s v="Machines"/>
    <s v="Konica Receipt Printer, Red"/>
    <n v="597"/>
    <n v="5"/>
    <n v="77.55"/>
    <n v="40.880000000000003"/>
    <s v="Medium"/>
    <n v="599"/>
    <x v="2"/>
    <x v="11"/>
    <s v="Female"/>
    <x v="45"/>
    <d v="2022-05-14T00:00:00"/>
  </r>
  <r>
    <x v="1066"/>
    <x v="384"/>
    <s v="Second Class"/>
    <x v="314"/>
    <x v="314"/>
    <s v="Corporate"/>
    <x v="126"/>
    <s v="Jharkhand"/>
    <s v="India"/>
    <s v="East"/>
    <s v="TEC-MA-10001358"/>
    <x v="1"/>
    <s v="Machines"/>
    <s v="StarTech Phone, Wireless"/>
    <n v="149.04"/>
    <n v="2"/>
    <n v="65.52"/>
    <n v="15.65"/>
    <s v="Critical"/>
    <n v="407"/>
    <x v="2"/>
    <x v="8"/>
    <s v="Female"/>
    <x v="8"/>
    <d v="2022-01-30T00:00:00"/>
  </r>
  <r>
    <x v="1067"/>
    <x v="566"/>
    <s v="Second Class"/>
    <x v="403"/>
    <x v="403"/>
    <s v="Home Office"/>
    <x v="38"/>
    <s v="Haryana"/>
    <s v="India"/>
    <s v="North"/>
    <s v="TEC-MA-10002155"/>
    <x v="1"/>
    <s v="Machines"/>
    <s v="Panasonic Receipt Printer, Durable"/>
    <n v="363.06"/>
    <n v="3"/>
    <n v="32.67"/>
    <n v="25.66"/>
    <s v="Medium"/>
    <n v="255"/>
    <x v="2"/>
    <x v="9"/>
    <s v="Female"/>
    <x v="177"/>
    <d v="2023-09-16T00:00:00"/>
  </r>
  <r>
    <x v="1068"/>
    <x v="435"/>
    <s v="Same Day"/>
    <x v="339"/>
    <x v="339"/>
    <s v="Home Office"/>
    <x v="42"/>
    <s v="Rajasthan"/>
    <s v="India"/>
    <s v="West"/>
    <s v="TEC-CO-10002150"/>
    <x v="1"/>
    <s v="Copiers"/>
    <s v="Canon Fax and Copier, Digital"/>
    <n v="763.92"/>
    <n v="4"/>
    <n v="381.96"/>
    <n v="313.66000000000003"/>
    <s v="Critical"/>
    <n v="425"/>
    <x v="2"/>
    <x v="10"/>
    <s v="Female"/>
    <x v="7"/>
    <d v="2021-11-09T00:00:00"/>
  </r>
  <r>
    <x v="1069"/>
    <x v="171"/>
    <s v="First Class"/>
    <x v="153"/>
    <x v="153"/>
    <s v="Home Office"/>
    <x v="17"/>
    <s v="Uttar Pradesh"/>
    <s v="India"/>
    <s v="North"/>
    <s v="TEC-CO-10000269"/>
    <x v="1"/>
    <s v="Copiers"/>
    <s v="HP Ink, Laser"/>
    <n v="386.1"/>
    <n v="3"/>
    <n v="27"/>
    <n v="87.16"/>
    <s v="High"/>
    <n v="647"/>
    <x v="2"/>
    <x v="11"/>
    <s v="Male"/>
    <x v="410"/>
    <d v="2022-06-30T00:00:00"/>
  </r>
  <r>
    <x v="1070"/>
    <x v="449"/>
    <s v="Same Day"/>
    <x v="347"/>
    <x v="347"/>
    <s v="Home Office"/>
    <x v="77"/>
    <s v="Maharashtra"/>
    <s v="India"/>
    <s v="West"/>
    <s v="TEC-CO-10002788"/>
    <x v="1"/>
    <s v="Copiers"/>
    <s v="Hewlett Personal Copier, Digital"/>
    <n v="575.64"/>
    <n v="4"/>
    <n v="270.48"/>
    <n v="86.47"/>
    <s v="High"/>
    <n v="165"/>
    <x v="2"/>
    <x v="8"/>
    <s v="Male"/>
    <x v="431"/>
    <d v="2023-08-18T00:00:00"/>
  </r>
  <r>
    <x v="1071"/>
    <x v="425"/>
    <s v="Second Class"/>
    <x v="222"/>
    <x v="222"/>
    <s v="Home Office"/>
    <x v="70"/>
    <s v="Uttar Pradesh"/>
    <s v="India"/>
    <s v="North"/>
    <s v="TEC-CO-10004689"/>
    <x v="1"/>
    <s v="Copiers"/>
    <s v="Canon Ink, Color"/>
    <n v="148.59"/>
    <n v="1"/>
    <n v="28.23"/>
    <n v="15.09"/>
    <s v="High"/>
    <n v="229"/>
    <x v="2"/>
    <x v="9"/>
    <s v="Female"/>
    <x v="133"/>
    <d v="2023-09-19T00:00:00"/>
  </r>
  <r>
    <x v="1072"/>
    <x v="210"/>
    <s v="First Class"/>
    <x v="189"/>
    <x v="189"/>
    <s v="Corporate"/>
    <x v="66"/>
    <s v="Maharashtra"/>
    <s v="India"/>
    <s v="West"/>
    <s v="TEC-CO-10004997"/>
    <x v="1"/>
    <s v="Copiers"/>
    <s v="Hewlett Wireless Fax, Color"/>
    <n v="1526.52"/>
    <n v="4"/>
    <n v="732.72"/>
    <n v="319.52999999999997"/>
    <s v="High"/>
    <n v="715"/>
    <x v="2"/>
    <x v="10"/>
    <s v="Male"/>
    <x v="152"/>
    <d v="2022-08-14T00:00:00"/>
  </r>
  <r>
    <x v="1073"/>
    <x v="400"/>
    <s v="Second Class"/>
    <x v="28"/>
    <x v="28"/>
    <s v="Consumer"/>
    <x v="6"/>
    <s v="Maharashtra"/>
    <s v="India"/>
    <s v="West"/>
    <s v="TEC-CO-10000791"/>
    <x v="1"/>
    <s v="Copiers"/>
    <s v="Sharp Personal Copier, Laser"/>
    <n v="1320"/>
    <n v="11"/>
    <n v="488.4"/>
    <n v="98.79"/>
    <s v="Medium"/>
    <n v="208"/>
    <x v="2"/>
    <x v="8"/>
    <s v="Female"/>
    <x v="355"/>
    <d v="2023-08-29T00:00:00"/>
  </r>
  <r>
    <x v="1074"/>
    <x v="388"/>
    <s v="First Class"/>
    <x v="316"/>
    <x v="316"/>
    <s v="Consumer"/>
    <x v="58"/>
    <s v="Tamil Nadu"/>
    <s v="India"/>
    <s v="South"/>
    <s v="TEC-CO-10000560"/>
    <x v="1"/>
    <s v="Copiers"/>
    <s v="Hewlett Ink, High-Speed"/>
    <n v="146.88"/>
    <n v="1"/>
    <n v="2.91"/>
    <n v="27.59"/>
    <s v="Medium"/>
    <n v="49"/>
    <x v="2"/>
    <x v="9"/>
    <s v="Female"/>
    <x v="474"/>
    <d v="2022-12-02T00:00:00"/>
  </r>
  <r>
    <x v="1075"/>
    <x v="567"/>
    <s v="Second Class"/>
    <x v="302"/>
    <x v="302"/>
    <s v="Consumer"/>
    <x v="78"/>
    <s v="Uttar Pradesh"/>
    <s v="India"/>
    <s v="North"/>
    <s v="TEC-CO-10000778"/>
    <x v="1"/>
    <s v="Copiers"/>
    <s v="Sharp Fax and Copier, Color"/>
    <n v="340.08"/>
    <n v="2"/>
    <n v="33.96"/>
    <n v="20.49"/>
    <s v="High"/>
    <n v="634"/>
    <x v="2"/>
    <x v="10"/>
    <s v="Female"/>
    <x v="42"/>
    <d v="2024-11-22T00:00:00"/>
  </r>
  <r>
    <x v="1076"/>
    <x v="568"/>
    <s v="Second Class"/>
    <x v="189"/>
    <x v="189"/>
    <s v="Corporate"/>
    <x v="44"/>
    <s v="Maharashtra"/>
    <s v="India"/>
    <s v="West"/>
    <s v="TEC-AC-10000866"/>
    <x v="1"/>
    <s v="Accessories"/>
    <s v="Belkin Router, Erganomic"/>
    <n v="1282.8"/>
    <n v="5"/>
    <n v="217.95"/>
    <n v="134.52000000000001"/>
    <s v="High"/>
    <n v="127"/>
    <x v="2"/>
    <x v="8"/>
    <s v="Female"/>
    <x v="466"/>
    <d v="2024-07-13T00:00:00"/>
  </r>
  <r>
    <x v="1077"/>
    <x v="568"/>
    <s v="Second Class"/>
    <x v="189"/>
    <x v="189"/>
    <s v="Corporate"/>
    <x v="44"/>
    <s v="Maharashtra"/>
    <s v="India"/>
    <s v="West"/>
    <s v="TEC-AC-10002884"/>
    <x v="1"/>
    <s v="Accessories"/>
    <s v="Belkin Keyboard, USB"/>
    <n v="504.54"/>
    <n v="6"/>
    <n v="186.66"/>
    <n v="56.05"/>
    <s v="High"/>
    <n v="571"/>
    <x v="2"/>
    <x v="9"/>
    <s v="Male"/>
    <x v="3"/>
    <d v="2024-10-27T00:00:00"/>
  </r>
  <r>
    <x v="1078"/>
    <x v="569"/>
    <s v="Second Class"/>
    <x v="404"/>
    <x v="404"/>
    <s v="Corporate"/>
    <x v="9"/>
    <s v="Uttar Pradesh"/>
    <s v="India"/>
    <s v="North"/>
    <s v="TEC-AC-10004566"/>
    <x v="1"/>
    <s v="Accessories"/>
    <s v="Belkin Mouse, USB"/>
    <n v="40.92"/>
    <n v="1"/>
    <n v="13.89"/>
    <n v="3.38"/>
    <s v="Medium"/>
    <n v="16"/>
    <x v="2"/>
    <x v="10"/>
    <s v="Male"/>
    <x v="475"/>
    <d v="2021-10-05T00:00:00"/>
  </r>
  <r>
    <x v="1079"/>
    <x v="201"/>
    <s v="Second Class"/>
    <x v="180"/>
    <x v="180"/>
    <s v="Home Office"/>
    <x v="100"/>
    <s v="Uttar Pradesh"/>
    <s v="India"/>
    <s v="North"/>
    <s v="TEC-AC-10002833"/>
    <x v="1"/>
    <s v="Accessories"/>
    <s v="Logitech Mouse, USB"/>
    <n v="235.92"/>
    <n v="8"/>
    <n v="51.84"/>
    <n v="44.16"/>
    <s v="High"/>
    <n v="165"/>
    <x v="2"/>
    <x v="11"/>
    <s v="Male"/>
    <x v="476"/>
    <d v="2023-01-06T00:00:00"/>
  </r>
  <r>
    <x v="1080"/>
    <x v="191"/>
    <s v="Second Class"/>
    <x v="171"/>
    <x v="171"/>
    <s v="Home Office"/>
    <x v="74"/>
    <s v="Odisha"/>
    <s v="India"/>
    <s v="East"/>
    <s v="TEC-AC-10001664"/>
    <x v="1"/>
    <s v="Accessories"/>
    <s v="SanDisk Keyboard, USB"/>
    <n v="163.38"/>
    <n v="2"/>
    <n v="45.72"/>
    <n v="21.21"/>
    <s v="High"/>
    <n v="337"/>
    <x v="2"/>
    <x v="8"/>
    <s v="Female"/>
    <x v="12"/>
    <d v="2021-09-20T00:00:00"/>
  </r>
  <r>
    <x v="1081"/>
    <x v="570"/>
    <s v="Same Day"/>
    <x v="93"/>
    <x v="93"/>
    <s v="Home Office"/>
    <x v="76"/>
    <s v="Uttarakhand"/>
    <s v="India"/>
    <s v="North"/>
    <s v="TEC-AC-10003989"/>
    <x v="1"/>
    <s v="Accessories"/>
    <s v="Enermax Numeric Keypad, Bluetooth"/>
    <n v="172.62"/>
    <n v="3"/>
    <n v="58.68"/>
    <n v="45.18"/>
    <s v="Critical"/>
    <n v="627"/>
    <x v="2"/>
    <x v="9"/>
    <s v="Female"/>
    <x v="208"/>
    <d v="2022-07-10T00:00:00"/>
  </r>
  <r>
    <x v="1082"/>
    <x v="171"/>
    <s v="First Class"/>
    <x v="153"/>
    <x v="153"/>
    <s v="Home Office"/>
    <x v="17"/>
    <s v="Uttar Pradesh"/>
    <s v="India"/>
    <s v="North"/>
    <s v="TEC-AC-10003895"/>
    <x v="1"/>
    <s v="Accessories"/>
    <s v="Enermax Mouse, Bluetooth"/>
    <n v="120.87"/>
    <n v="3"/>
    <n v="53.1"/>
    <n v="17.84"/>
    <s v="High"/>
    <n v="114"/>
    <x v="2"/>
    <x v="10"/>
    <s v="Male"/>
    <x v="460"/>
    <d v="2023-11-13T00:00:00"/>
  </r>
  <r>
    <x v="1083"/>
    <x v="571"/>
    <s v="Second Class"/>
    <x v="190"/>
    <x v="190"/>
    <s v="Consumer"/>
    <x v="77"/>
    <s v="Maharashtra"/>
    <s v="India"/>
    <s v="West"/>
    <s v="TEC-AC-10001500"/>
    <x v="1"/>
    <s v="Accessories"/>
    <s v="Logitech Memory Card, Erganomic"/>
    <n v="607.14"/>
    <n v="6"/>
    <n v="36.36"/>
    <n v="93.82"/>
    <s v="High"/>
    <n v="107"/>
    <x v="2"/>
    <x v="11"/>
    <s v="Male"/>
    <x v="316"/>
    <d v="2023-07-29T00:00:00"/>
  </r>
  <r>
    <x v="1084"/>
    <x v="207"/>
    <s v="Second Class"/>
    <x v="186"/>
    <x v="186"/>
    <s v="Consumer"/>
    <x v="8"/>
    <s v="Uttar Pradesh"/>
    <s v="India"/>
    <s v="North"/>
    <s v="TEC-AC-10003276"/>
    <x v="1"/>
    <s v="Accessories"/>
    <s v="Enermax Router, USB"/>
    <n v="775.62"/>
    <n v="3"/>
    <n v="224.91"/>
    <n v="23.79"/>
    <s v="Medium"/>
    <n v="222"/>
    <x v="2"/>
    <x v="9"/>
    <s v="Male"/>
    <x v="477"/>
    <d v="2023-09-30T00:00:00"/>
  </r>
  <r>
    <x v="1085"/>
    <x v="375"/>
    <s v="First Class"/>
    <x v="310"/>
    <x v="310"/>
    <s v="Corporate"/>
    <x v="70"/>
    <s v="Uttar Pradesh"/>
    <s v="India"/>
    <s v="North"/>
    <s v="TEC-PH-10001585"/>
    <x v="1"/>
    <s v="Phones"/>
    <s v="Nokia Signal Booster, Cordless"/>
    <n v="278.7"/>
    <n v="2"/>
    <n v="52.92"/>
    <n v="35.86"/>
    <s v="High"/>
    <n v="573"/>
    <x v="2"/>
    <x v="9"/>
    <s v="Male"/>
    <x v="42"/>
    <d v="2024-11-22T00:00:00"/>
  </r>
  <r>
    <x v="1086"/>
    <x v="572"/>
    <s v="First Class"/>
    <x v="401"/>
    <x v="401"/>
    <s v="Consumer"/>
    <x v="20"/>
    <s v="Maharashtra"/>
    <s v="India"/>
    <s v="West"/>
    <s v="TEC-PH-10000297"/>
    <x v="1"/>
    <s v="Phones"/>
    <s v="Apple Office Telephone, with Caller ID"/>
    <n v="130.56"/>
    <n v="2"/>
    <n v="50.88"/>
    <n v="29.83"/>
    <s v="High"/>
    <n v="508"/>
    <x v="2"/>
    <x v="10"/>
    <s v="Female"/>
    <x v="92"/>
    <d v="2024-10-23T00:00:00"/>
  </r>
  <r>
    <x v="1087"/>
    <x v="573"/>
    <s v="Second Class"/>
    <x v="405"/>
    <x v="405"/>
    <s v="Home Office"/>
    <x v="29"/>
    <s v="Karnataka"/>
    <s v="India"/>
    <s v="South"/>
    <s v="TEC-PH-10003784"/>
    <x v="1"/>
    <s v="Phones"/>
    <s v="Motorola Signal Booster, with Caller ID"/>
    <n v="286.26"/>
    <n v="2"/>
    <n v="19.98"/>
    <n v="62"/>
    <s v="Critical"/>
    <n v="436"/>
    <x v="2"/>
    <x v="11"/>
    <s v="Female"/>
    <x v="122"/>
    <d v="2024-11-05T00:00:00"/>
  </r>
  <r>
    <x v="1088"/>
    <x v="372"/>
    <s v="Second Class"/>
    <x v="307"/>
    <x v="307"/>
    <s v="Home Office"/>
    <x v="11"/>
    <s v="Madhya Pradesh"/>
    <s v="India"/>
    <s v="West"/>
    <s v="TEC-PH-10001619"/>
    <x v="1"/>
    <s v="Phones"/>
    <s v="Cisco Signal Booster, Full Size"/>
    <n v="1071.8399999999999"/>
    <n v="7"/>
    <n v="107.1"/>
    <n v="61.15"/>
    <s v="Medium"/>
    <n v="35"/>
    <x v="2"/>
    <x v="8"/>
    <s v="Female"/>
    <x v="30"/>
    <d v="2024-01-23T00:00:00"/>
  </r>
  <r>
    <x v="1089"/>
    <x v="407"/>
    <s v="Second Class"/>
    <x v="72"/>
    <x v="72"/>
    <s v="Consumer"/>
    <x v="128"/>
    <s v="Tamil Nadu"/>
    <s v="India"/>
    <s v="South"/>
    <s v="TEC-PH-10001457"/>
    <x v="1"/>
    <s v="Phones"/>
    <s v="Apple Smart Phone, Full Size"/>
    <n v="2550"/>
    <n v="4"/>
    <n v="280.44"/>
    <n v="326.32"/>
    <s v="High"/>
    <n v="152"/>
    <x v="2"/>
    <x v="9"/>
    <s v="Male"/>
    <x v="26"/>
    <d v="2021-06-04T00:00:00"/>
  </r>
  <r>
    <x v="1090"/>
    <x v="574"/>
    <s v="Second Class"/>
    <x v="138"/>
    <x v="138"/>
    <s v="Consumer"/>
    <x v="72"/>
    <s v="Tamil Nadu"/>
    <s v="India"/>
    <s v="South"/>
    <s v="TEC-PH-10002154"/>
    <x v="1"/>
    <s v="Phones"/>
    <s v="Cisco Headset, Full Size"/>
    <n v="448.65"/>
    <n v="5"/>
    <n v="107.55"/>
    <n v="22.01"/>
    <s v="Medium"/>
    <n v="301"/>
    <x v="2"/>
    <x v="10"/>
    <s v="Female"/>
    <x v="20"/>
    <d v="2024-01-29T00:00:00"/>
  </r>
  <r>
    <x v="1091"/>
    <x v="150"/>
    <s v="Second Class"/>
    <x v="133"/>
    <x v="133"/>
    <s v="Consumer"/>
    <x v="86"/>
    <s v="Rajasthan"/>
    <s v="India"/>
    <s v="West"/>
    <s v="FUR-CH-10002060"/>
    <x v="2"/>
    <s v="Chairs"/>
    <s v="SAFCO Rocking Chair, Adjustable"/>
    <n v="961.8"/>
    <n v="7"/>
    <n v="163.38"/>
    <n v="126.91"/>
    <s v="Medium"/>
    <n v="441"/>
    <x v="2"/>
    <x v="11"/>
    <s v="Female"/>
    <x v="478"/>
    <d v="2023-12-26T00:00:00"/>
  </r>
  <r>
    <x v="1092"/>
    <x v="575"/>
    <s v="First Class"/>
    <x v="182"/>
    <x v="182"/>
    <s v="Consumer"/>
    <x v="66"/>
    <s v="Maharashtra"/>
    <s v="India"/>
    <s v="West"/>
    <s v="FUR-CH-10002573"/>
    <x v="2"/>
    <s v="Chairs"/>
    <s v="Office Star Executive Leather Armchair, Adjustable"/>
    <n v="930"/>
    <n v="2"/>
    <n v="158.1"/>
    <n v="112.76"/>
    <s v="Medium"/>
    <n v="698"/>
    <x v="2"/>
    <x v="8"/>
    <s v="Female"/>
    <x v="52"/>
    <d v="2024-12-11T00:00:00"/>
  </r>
  <r>
    <x v="1093"/>
    <x v="576"/>
    <s v="First Class"/>
    <x v="406"/>
    <x v="406"/>
    <s v="Corporate"/>
    <x v="47"/>
    <s v="Uttar Pradesh"/>
    <s v="India"/>
    <s v="North"/>
    <s v="FUR-CH-10004810"/>
    <x v="2"/>
    <s v="Chairs"/>
    <s v="Hon Swivel Stool, Set of Two"/>
    <n v="331.8"/>
    <n v="2"/>
    <n v="69.66"/>
    <n v="74.98"/>
    <s v="High"/>
    <n v="23"/>
    <x v="2"/>
    <x v="9"/>
    <s v="Male"/>
    <x v="54"/>
    <d v="2023-05-30T00:00:00"/>
  </r>
  <r>
    <x v="1094"/>
    <x v="131"/>
    <s v="Second Class"/>
    <x v="119"/>
    <x v="119"/>
    <s v="Consumer"/>
    <x v="78"/>
    <s v="Uttar Pradesh"/>
    <s v="India"/>
    <s v="North"/>
    <s v="FUR-CH-10004694"/>
    <x v="2"/>
    <s v="Chairs"/>
    <s v="Office Star Rocking Chair, Black"/>
    <n v="553.91999999999996"/>
    <n v="4"/>
    <n v="199.32"/>
    <n v="72.930000000000007"/>
    <s v="High"/>
    <n v="306"/>
    <x v="2"/>
    <x v="10"/>
    <s v="Female"/>
    <x v="290"/>
    <d v="2021-07-06T00:00:00"/>
  </r>
  <r>
    <x v="1095"/>
    <x v="573"/>
    <s v="Second Class"/>
    <x v="405"/>
    <x v="405"/>
    <s v="Home Office"/>
    <x v="29"/>
    <s v="Karnataka"/>
    <s v="India"/>
    <s v="South"/>
    <s v="FUR-CH-10001477"/>
    <x v="2"/>
    <s v="Chairs"/>
    <s v="Novimex Chairmat, Black"/>
    <n v="215.64"/>
    <n v="4"/>
    <n v="92.64"/>
    <n v="45.63"/>
    <s v="Critical"/>
    <n v="216"/>
    <x v="2"/>
    <x v="8"/>
    <s v="Female"/>
    <x v="380"/>
    <d v="2021-05-31T00:00:00"/>
  </r>
  <r>
    <x v="1096"/>
    <x v="375"/>
    <s v="First Class"/>
    <x v="310"/>
    <x v="310"/>
    <s v="Corporate"/>
    <x v="70"/>
    <s v="Uttar Pradesh"/>
    <s v="India"/>
    <s v="North"/>
    <s v="FUR-CH-10001895"/>
    <x v="2"/>
    <s v="Chairs"/>
    <s v="Hon Chairmat, Adjustable"/>
    <n v="116.04"/>
    <n v="2"/>
    <n v="58.02"/>
    <n v="30.39"/>
    <s v="High"/>
    <n v="787"/>
    <x v="2"/>
    <x v="9"/>
    <s v="Male"/>
    <x v="479"/>
    <d v="2023-05-22T00:00:00"/>
  </r>
  <r>
    <x v="1097"/>
    <x v="577"/>
    <s v="Second Class"/>
    <x v="154"/>
    <x v="154"/>
    <s v="Corporate"/>
    <x v="16"/>
    <s v="Gujarat"/>
    <s v="India"/>
    <s v="West"/>
    <s v="FUR-CH-10004339"/>
    <x v="2"/>
    <s v="Chairs"/>
    <s v="SAFCO Steel Folding Chair, Red"/>
    <n v="171.42"/>
    <n v="2"/>
    <n v="34.26"/>
    <n v="25.97"/>
    <s v="Medium"/>
    <n v="391"/>
    <x v="2"/>
    <x v="10"/>
    <s v="Male"/>
    <x v="288"/>
    <d v="2024-09-03T00:00:00"/>
  </r>
  <r>
    <x v="1098"/>
    <x v="449"/>
    <s v="Same Day"/>
    <x v="347"/>
    <x v="347"/>
    <s v="Home Office"/>
    <x v="77"/>
    <s v="Maharashtra"/>
    <s v="India"/>
    <s v="West"/>
    <s v="FUR-CH-10000825"/>
    <x v="2"/>
    <s v="Chairs"/>
    <s v="SAFCO Chairmat, Red"/>
    <n v="119.64"/>
    <n v="2"/>
    <n v="46.62"/>
    <n v="12.96"/>
    <s v="High"/>
    <n v="328"/>
    <x v="2"/>
    <x v="11"/>
    <s v="Male"/>
    <x v="270"/>
    <d v="2023-06-21T00:00:00"/>
  </r>
  <r>
    <x v="1099"/>
    <x v="121"/>
    <s v="Second Class"/>
    <x v="46"/>
    <x v="46"/>
    <s v="Corporate"/>
    <x v="71"/>
    <s v="Kerala"/>
    <s v="India"/>
    <s v="South"/>
    <s v="FUR-BO-10004852"/>
    <x v="2"/>
    <s v="Bookcases"/>
    <s v="Sauder Classic Bookcase, Traditional"/>
    <n v="5667.87"/>
    <n v="13"/>
    <n v="2097.0300000000002"/>
    <n v="658.35"/>
    <s v="Medium"/>
    <n v="220"/>
    <x v="2"/>
    <x v="9"/>
    <s v="Male"/>
    <x v="110"/>
    <d v="2022-02-07T00:00:00"/>
  </r>
  <r>
    <x v="1100"/>
    <x v="563"/>
    <s v="Second Class"/>
    <x v="364"/>
    <x v="364"/>
    <s v="Consumer"/>
    <x v="49"/>
    <s v="Maharashtra"/>
    <s v="India"/>
    <s v="West"/>
    <s v="FUR-BO-10000961"/>
    <x v="2"/>
    <s v="Bookcases"/>
    <s v="Bush Stackable Bookrack, Pine"/>
    <n v="312.14999999999998"/>
    <n v="5"/>
    <n v="-87.45"/>
    <n v="30.24"/>
    <s v="Critical"/>
    <n v="90"/>
    <x v="2"/>
    <x v="10"/>
    <s v="Female"/>
    <x v="349"/>
    <d v="2024-01-09T00:00:00"/>
  </r>
  <r>
    <x v="1101"/>
    <x v="578"/>
    <s v="Second Class"/>
    <x v="386"/>
    <x v="386"/>
    <s v="Home Office"/>
    <x v="16"/>
    <s v="Gujarat"/>
    <s v="India"/>
    <s v="West"/>
    <s v="FUR-BO-10004679"/>
    <x v="2"/>
    <s v="Bookcases"/>
    <s v="Safco Library with Doors, Pine"/>
    <n v="1564.56"/>
    <n v="4"/>
    <n v="172.08"/>
    <n v="160.28"/>
    <s v="High"/>
    <n v="402"/>
    <x v="2"/>
    <x v="11"/>
    <s v="Male"/>
    <x v="62"/>
    <d v="2021-10-16T00:00:00"/>
  </r>
  <r>
    <x v="1102"/>
    <x v="165"/>
    <s v="Second Class"/>
    <x v="148"/>
    <x v="148"/>
    <s v="Consumer"/>
    <x v="66"/>
    <s v="Maharashtra"/>
    <s v="India"/>
    <s v="West"/>
    <s v="FUR-BO-10004537"/>
    <x v="2"/>
    <s v="Bookcases"/>
    <s v="Dania Floating Shelf Set, Mobile"/>
    <n v="687.48"/>
    <n v="4"/>
    <n v="254.28"/>
    <n v="88.59"/>
    <s v="High"/>
    <n v="221"/>
    <x v="2"/>
    <x v="8"/>
    <s v="Female"/>
    <x v="480"/>
    <d v="2024-04-12T00:00:00"/>
  </r>
  <r>
    <x v="1103"/>
    <x v="579"/>
    <s v="First Class"/>
    <x v="407"/>
    <x v="407"/>
    <s v="Home Office"/>
    <x v="87"/>
    <s v="Maharashtra"/>
    <s v="India"/>
    <s v="West"/>
    <s v="FUR-BO-10001326"/>
    <x v="2"/>
    <s v="Bookcases"/>
    <s v="Bush 3-Shelf Cabinet, Pine"/>
    <n v="434.16"/>
    <n v="3"/>
    <n v="73.8"/>
    <n v="94.83"/>
    <s v="High"/>
    <n v="218"/>
    <x v="2"/>
    <x v="9"/>
    <s v="Male"/>
    <x v="371"/>
    <d v="2023-10-04T00:00:00"/>
  </r>
  <r>
    <x v="1104"/>
    <x v="119"/>
    <s v="Second Class"/>
    <x v="108"/>
    <x v="108"/>
    <s v="Corporate"/>
    <x v="69"/>
    <s v="Andhra Pradesh"/>
    <s v="India"/>
    <s v="South"/>
    <s v="FUR-BO-10000670"/>
    <x v="2"/>
    <s v="Bookcases"/>
    <s v="Dania Corner Shelving, Metal"/>
    <n v="364.59"/>
    <n v="3"/>
    <n v="153.09"/>
    <n v="4.12"/>
    <s v="Medium"/>
    <n v="243"/>
    <x v="2"/>
    <x v="10"/>
    <s v="Male"/>
    <x v="342"/>
    <d v="2024-09-27T00:00:00"/>
  </r>
  <r>
    <x v="1105"/>
    <x v="384"/>
    <s v="Second Class"/>
    <x v="314"/>
    <x v="314"/>
    <s v="Corporate"/>
    <x v="126"/>
    <s v="Jharkhand"/>
    <s v="India"/>
    <s v="East"/>
    <s v="FUR-BO-10004806"/>
    <x v="2"/>
    <s v="Bookcases"/>
    <s v="Safco Corner Shelving, Traditional"/>
    <n v="149.46"/>
    <n v="1"/>
    <n v="56.79"/>
    <n v="39.29"/>
    <s v="Critical"/>
    <n v="463"/>
    <x v="2"/>
    <x v="11"/>
    <s v="Male"/>
    <x v="86"/>
    <d v="2023-03-08T00:00:00"/>
  </r>
  <r>
    <x v="1106"/>
    <x v="580"/>
    <s v="Same Day"/>
    <x v="408"/>
    <x v="408"/>
    <s v="Corporate"/>
    <x v="102"/>
    <s v="Andhra Pradesh"/>
    <s v="India"/>
    <s v="South"/>
    <s v="FUR-FU-10002928"/>
    <x v="2"/>
    <s v="Furnishings"/>
    <s v="Eldon Light Bulb, Erganomic"/>
    <n v="47.64"/>
    <n v="2"/>
    <n v="19.5"/>
    <n v="12.22"/>
    <s v="High"/>
    <n v="507"/>
    <x v="2"/>
    <x v="8"/>
    <s v="Male"/>
    <x v="481"/>
    <d v="2022-08-31T00:00:00"/>
  </r>
  <r>
    <x v="1107"/>
    <x v="581"/>
    <s v="Same Day"/>
    <x v="326"/>
    <x v="326"/>
    <s v="Consumer"/>
    <x v="113"/>
    <s v="Uttar Pradesh"/>
    <s v="India"/>
    <s v="North"/>
    <s v="FUR-FU-10004797"/>
    <x v="2"/>
    <s v="Furnishings"/>
    <s v="Tenex Stacking Tray, Erganomic"/>
    <n v="44.52"/>
    <n v="2"/>
    <n v="7.56"/>
    <n v="8.18"/>
    <s v="High"/>
    <n v="666"/>
    <x v="2"/>
    <x v="9"/>
    <s v="Female"/>
    <x v="341"/>
    <d v="2021-09-30T00:00:00"/>
  </r>
  <r>
    <x v="1108"/>
    <x v="115"/>
    <s v="First Class"/>
    <x v="104"/>
    <x v="104"/>
    <s v="Corporate"/>
    <x v="60"/>
    <s v="Bihar"/>
    <s v="India"/>
    <s v="East"/>
    <s v="FUR-FU-10001557"/>
    <x v="2"/>
    <s v="Furnishings"/>
    <s v="Advantus Clock, Duo Pack"/>
    <n v="102.9"/>
    <n v="2"/>
    <n v="15.42"/>
    <n v="24.57"/>
    <s v="Medium"/>
    <n v="342"/>
    <x v="2"/>
    <x v="10"/>
    <s v="Female"/>
    <x v="347"/>
    <d v="2023-11-23T00:00:00"/>
  </r>
  <r>
    <x v="1109"/>
    <x v="170"/>
    <s v="First Class"/>
    <x v="152"/>
    <x v="152"/>
    <s v="Home Office"/>
    <x v="92"/>
    <s v="West Bengal"/>
    <s v="India"/>
    <s v="East"/>
    <s v="FUR-FU-10001557"/>
    <x v="2"/>
    <s v="Furnishings"/>
    <s v="Advantus Clock, Duo Pack"/>
    <n v="205.8"/>
    <n v="4"/>
    <n v="30.84"/>
    <n v="72.37"/>
    <s v="Critical"/>
    <n v="667"/>
    <x v="2"/>
    <x v="11"/>
    <s v="Male"/>
    <x v="158"/>
    <d v="2022-05-15T00:00:00"/>
  </r>
  <r>
    <x v="1110"/>
    <x v="176"/>
    <s v="First Class"/>
    <x v="157"/>
    <x v="157"/>
    <s v="Corporate"/>
    <x v="30"/>
    <s v="Delhi"/>
    <s v="India"/>
    <s v="North"/>
    <s v="FUR-FU-10003094"/>
    <x v="2"/>
    <s v="Furnishings"/>
    <s v="Eldon Clock, Erganomic"/>
    <n v="220.56"/>
    <n v="4"/>
    <n v="110.28"/>
    <n v="58.28"/>
    <s v="Critical"/>
    <n v="179"/>
    <x v="2"/>
    <x v="8"/>
    <s v="Male"/>
    <x v="116"/>
    <d v="2022-08-27T00:00:00"/>
  </r>
  <r>
    <x v="1111"/>
    <x v="179"/>
    <s v="First Class"/>
    <x v="160"/>
    <x v="160"/>
    <s v="Consumer"/>
    <x v="96"/>
    <s v="Kerala"/>
    <s v="India"/>
    <s v="South"/>
    <s v="FUR-FU-10000606"/>
    <x v="2"/>
    <s v="Furnishings"/>
    <s v="Deflect-O Photo Frame, Durable"/>
    <n v="195.72"/>
    <n v="4"/>
    <n v="74.28"/>
    <n v="57.65"/>
    <s v="Critical"/>
    <n v="38"/>
    <x v="2"/>
    <x v="9"/>
    <s v="Male"/>
    <x v="62"/>
    <d v="2021-10-16T00:00:00"/>
  </r>
  <r>
    <x v="1112"/>
    <x v="220"/>
    <s v="First Class"/>
    <x v="197"/>
    <x v="197"/>
    <s v="Consumer"/>
    <x v="95"/>
    <s v="Karnataka"/>
    <s v="India"/>
    <s v="South"/>
    <s v="FUR-FU-10003414"/>
    <x v="2"/>
    <s v="Furnishings"/>
    <s v="Tenex Clock, Duo Pack"/>
    <n v="251.55"/>
    <n v="5"/>
    <n v="98.1"/>
    <n v="41.55"/>
    <s v="High"/>
    <n v="736"/>
    <x v="2"/>
    <x v="10"/>
    <s v="Male"/>
    <x v="284"/>
    <d v="2024-10-23T00:00:00"/>
  </r>
  <r>
    <x v="1113"/>
    <x v="582"/>
    <s v="First Class"/>
    <x v="221"/>
    <x v="221"/>
    <s v="Home Office"/>
    <x v="58"/>
    <s v="Tamil Nadu"/>
    <s v="India"/>
    <s v="South"/>
    <s v="FUR-FU-10002829"/>
    <x v="2"/>
    <s v="Furnishings"/>
    <s v="Deflect-O Clock, Black"/>
    <n v="251.55"/>
    <n v="5"/>
    <n v="17.55"/>
    <n v="30.56"/>
    <s v="High"/>
    <n v="302"/>
    <x v="2"/>
    <x v="11"/>
    <s v="Female"/>
    <x v="267"/>
    <d v="2024-10-28T00:00:00"/>
  </r>
  <r>
    <x v="1114"/>
    <x v="544"/>
    <s v="First Class"/>
    <x v="393"/>
    <x v="393"/>
    <s v="Corporate"/>
    <x v="20"/>
    <s v="Maharashtra"/>
    <s v="India"/>
    <s v="West"/>
    <s v="FUR-FU-10002292"/>
    <x v="2"/>
    <s v="Furnishings"/>
    <s v="Deflect-O Door Stop, Duo Pack"/>
    <n v="132.03"/>
    <n v="3"/>
    <n v="54.09"/>
    <n v="25.39"/>
    <s v="Critical"/>
    <n v="65"/>
    <x v="2"/>
    <x v="8"/>
    <s v="Female"/>
    <x v="284"/>
    <d v="2024-10-23T00:00:00"/>
  </r>
  <r>
    <x v="1115"/>
    <x v="583"/>
    <s v="Second Class"/>
    <x v="288"/>
    <x v="288"/>
    <s v="Home Office"/>
    <x v="58"/>
    <s v="Tamil Nadu"/>
    <s v="India"/>
    <s v="South"/>
    <s v="FUR-FU-10004811"/>
    <x v="2"/>
    <s v="Furnishings"/>
    <s v="Eldon Door Stop, Erganomic"/>
    <n v="439.02"/>
    <n v="9"/>
    <n v="105.3"/>
    <n v="56.01"/>
    <s v="Critical"/>
    <n v="41"/>
    <x v="2"/>
    <x v="9"/>
    <s v="Female"/>
    <x v="482"/>
    <d v="2021-08-28T00:00:00"/>
  </r>
  <r>
    <x v="1116"/>
    <x v="584"/>
    <s v="Second Class"/>
    <x v="356"/>
    <x v="356"/>
    <s v="Corporate"/>
    <x v="30"/>
    <s v="Delhi"/>
    <s v="India"/>
    <s v="North"/>
    <s v="FUR-FU-10000666"/>
    <x v="2"/>
    <s v="Furnishings"/>
    <s v="Rubbermaid Frame, Black"/>
    <n v="109.89"/>
    <n v="1"/>
    <n v="29.67"/>
    <n v="14.39"/>
    <s v="Medium"/>
    <n v="379"/>
    <x v="2"/>
    <x v="10"/>
    <s v="Female"/>
    <x v="290"/>
    <d v="2021-07-06T00:00:00"/>
  </r>
  <r>
    <x v="1117"/>
    <x v="163"/>
    <s v="Second Class"/>
    <x v="146"/>
    <x v="146"/>
    <s v="Consumer"/>
    <x v="44"/>
    <s v="Maharashtra"/>
    <s v="India"/>
    <s v="West"/>
    <s v="FUR-FU-10002459"/>
    <x v="2"/>
    <s v="Furnishings"/>
    <s v="Rubbermaid Door Stop, Duo Pack"/>
    <n v="43.86"/>
    <n v="1"/>
    <n v="5.25"/>
    <n v="4.82"/>
    <s v="High"/>
    <n v="150"/>
    <x v="2"/>
    <x v="8"/>
    <s v="Female"/>
    <x v="72"/>
    <d v="2024-09-16T00:00:00"/>
  </r>
  <r>
    <x v="1118"/>
    <x v="127"/>
    <s v="Second Class"/>
    <x v="115"/>
    <x v="115"/>
    <s v="Consumer"/>
    <x v="75"/>
    <s v="Uttar Pradesh"/>
    <s v="India"/>
    <s v="North"/>
    <s v="FUR-FU-10000714"/>
    <x v="2"/>
    <s v="Furnishings"/>
    <s v="Tenex Light Bulb, Black"/>
    <n v="94.65"/>
    <n v="5"/>
    <n v="14.1"/>
    <n v="7.06"/>
    <s v="Medium"/>
    <n v="545"/>
    <x v="2"/>
    <x v="9"/>
    <s v="Female"/>
    <x v="116"/>
    <d v="2022-08-27T00:00:00"/>
  </r>
  <r>
    <x v="1119"/>
    <x v="192"/>
    <s v="Second Class"/>
    <x v="172"/>
    <x v="172"/>
    <s v="Corporate"/>
    <x v="30"/>
    <s v="Delhi"/>
    <s v="India"/>
    <s v="North"/>
    <s v="FUR-TA-10000226"/>
    <x v="2"/>
    <s v="Tables"/>
    <s v="Chromcraft Conference Table, with Bottom Storage"/>
    <n v="1745.34"/>
    <n v="2"/>
    <n v="226.86"/>
    <n v="616.27"/>
    <s v="Critical"/>
    <n v="127"/>
    <x v="2"/>
    <x v="10"/>
    <s v="Male"/>
    <x v="68"/>
    <d v="2023-05-16T00:00:00"/>
  </r>
  <r>
    <x v="1120"/>
    <x v="224"/>
    <s v="Standard Class"/>
    <x v="200"/>
    <x v="200"/>
    <s v="Corporate"/>
    <x v="61"/>
    <s v="Uttar Pradesh"/>
    <s v="India"/>
    <s v="North"/>
    <s v="FUR-BO-10004529"/>
    <x v="2"/>
    <s v="Bookcases"/>
    <s v="Sauder 3-Shelf Cabinet, Pine"/>
    <n v="840.15"/>
    <n v="5"/>
    <n v="100.8"/>
    <n v="172.19"/>
    <s v="Low"/>
    <n v="104"/>
    <x v="2"/>
    <x v="11"/>
    <s v="Male"/>
    <x v="57"/>
    <d v="2022-02-09T00:00:00"/>
  </r>
  <r>
    <x v="1121"/>
    <x v="585"/>
    <s v="Standard Class"/>
    <x v="409"/>
    <x v="409"/>
    <s v="Consumer"/>
    <x v="52"/>
    <s v="Telangana"/>
    <s v="India"/>
    <s v="South"/>
    <s v="FUR-BO-10000210"/>
    <x v="2"/>
    <s v="Bookcases"/>
    <s v="Ikea Library with Doors, Pine"/>
    <n v="1094.22"/>
    <n v="3"/>
    <n v="328.23"/>
    <n v="111.17"/>
    <s v="Low"/>
    <n v="760"/>
    <x v="2"/>
    <x v="8"/>
    <s v="Female"/>
    <x v="61"/>
    <d v="2024-04-19T00:00:00"/>
  </r>
  <r>
    <x v="1122"/>
    <x v="586"/>
    <s v="Standard Class"/>
    <x v="381"/>
    <x v="381"/>
    <s v="Home Office"/>
    <x v="42"/>
    <s v="Rajasthan"/>
    <s v="India"/>
    <s v="West"/>
    <s v="FUR-CH-10002966"/>
    <x v="2"/>
    <s v="Chairs"/>
    <s v="Harbour Creations Swivel Stool, Red"/>
    <n v="180.12"/>
    <n v="1"/>
    <n v="5.4"/>
    <n v="30.91"/>
    <s v="Low"/>
    <n v="225"/>
    <x v="2"/>
    <x v="9"/>
    <s v="Male"/>
    <x v="61"/>
    <d v="2024-04-19T00:00:00"/>
  </r>
  <r>
    <x v="1123"/>
    <x v="454"/>
    <s v="Standard Class"/>
    <x v="349"/>
    <x v="349"/>
    <s v="Home Office"/>
    <x v="25"/>
    <s v="Punjab"/>
    <s v="India"/>
    <s v="North"/>
    <s v="TEC-CO-10001410"/>
    <x v="1"/>
    <s v="Copiers"/>
    <s v="Canon Personal Copier, High-Speed"/>
    <n v="422.82"/>
    <n v="3"/>
    <n v="12.6"/>
    <n v="48.5"/>
    <s v="Low"/>
    <n v="439"/>
    <x v="2"/>
    <x v="11"/>
    <s v="Male"/>
    <x v="284"/>
    <d v="2024-10-23T00:00:00"/>
  </r>
  <r>
    <x v="1124"/>
    <x v="587"/>
    <s v="Standard Class"/>
    <x v="350"/>
    <x v="350"/>
    <s v="Corporate"/>
    <x v="102"/>
    <s v="Andhra Pradesh"/>
    <s v="India"/>
    <s v="South"/>
    <s v="FUR-CH-10000025"/>
    <x v="2"/>
    <s v="Chairs"/>
    <s v="Office Star Rocking Chair, Set of Two"/>
    <n v="286.32"/>
    <n v="2"/>
    <n v="57.24"/>
    <n v="16.29"/>
    <s v="Low"/>
    <n v="727"/>
    <x v="2"/>
    <x v="9"/>
    <s v="Female"/>
    <x v="341"/>
    <d v="2021-09-30T00:00:00"/>
  </r>
  <r>
    <x v="1125"/>
    <x v="229"/>
    <s v="Standard Class"/>
    <x v="204"/>
    <x v="204"/>
    <s v="Home Office"/>
    <x v="11"/>
    <s v="Madhya Pradesh"/>
    <s v="India"/>
    <s v="West"/>
    <s v="FUR-BO-10001326"/>
    <x v="2"/>
    <s v="Bookcases"/>
    <s v="Bush 3-Shelf Cabinet, Pine"/>
    <n v="434.16"/>
    <n v="3"/>
    <n v="73.8"/>
    <n v="56.04"/>
    <s v="High"/>
    <n v="385"/>
    <x v="2"/>
    <x v="8"/>
    <s v="Female"/>
    <x v="317"/>
    <d v="2021-06-26T00:00:00"/>
  </r>
  <r>
    <x v="1126"/>
    <x v="227"/>
    <s v="Standard Class"/>
    <x v="202"/>
    <x v="202"/>
    <s v="Home Office"/>
    <x v="41"/>
    <s v="Madhya Pradesh"/>
    <s v="India"/>
    <s v="West"/>
    <s v="FUR-BO-10001147"/>
    <x v="2"/>
    <s v="Bookcases"/>
    <s v="Bush Floating Shelf Set, Metal"/>
    <n v="341.46"/>
    <n v="2"/>
    <n v="88.74"/>
    <n v="27.28"/>
    <s v="High"/>
    <n v="455"/>
    <x v="2"/>
    <x v="9"/>
    <s v="Female"/>
    <x v="478"/>
    <d v="2023-12-26T00:00:00"/>
  </r>
  <r>
    <x v="1127"/>
    <x v="529"/>
    <s v="Standard Class"/>
    <x v="386"/>
    <x v="386"/>
    <s v="Home Office"/>
    <x v="44"/>
    <s v="Maharashtra"/>
    <s v="India"/>
    <s v="West"/>
    <s v="FUR-BO-10000071"/>
    <x v="2"/>
    <s v="Bookcases"/>
    <s v="Safco 3-Shelf Cabinet, Metal"/>
    <n v="168.3"/>
    <n v="1"/>
    <n v="79.08"/>
    <n v="14.76"/>
    <s v="High"/>
    <n v="384"/>
    <x v="2"/>
    <x v="10"/>
    <s v="Male"/>
    <x v="365"/>
    <d v="2023-01-07T00:00:00"/>
  </r>
  <r>
    <x v="1128"/>
    <x v="230"/>
    <s v="Standard Class"/>
    <x v="87"/>
    <x v="87"/>
    <s v="Home Office"/>
    <x v="38"/>
    <s v="Haryana"/>
    <s v="India"/>
    <s v="North"/>
    <s v="FUR-FU-10002210"/>
    <x v="2"/>
    <s v="Furnishings"/>
    <s v="Tenex Clock, Black"/>
    <n v="100.5"/>
    <n v="2"/>
    <n v="17.04"/>
    <n v="5.9"/>
    <s v="High"/>
    <n v="696"/>
    <x v="2"/>
    <x v="11"/>
    <s v="Female"/>
    <x v="277"/>
    <d v="2022-08-08T00:00:00"/>
  </r>
  <r>
    <x v="1129"/>
    <x v="529"/>
    <s v="Standard Class"/>
    <x v="386"/>
    <x v="386"/>
    <s v="Home Office"/>
    <x v="44"/>
    <s v="Maharashtra"/>
    <s v="India"/>
    <s v="West"/>
    <s v="FUR-CH-10002250"/>
    <x v="2"/>
    <s v="Chairs"/>
    <s v="Office Star Executive Leather Armchair, Black"/>
    <n v="1869.72"/>
    <n v="4"/>
    <n v="878.76"/>
    <n v="169.79"/>
    <s v="High"/>
    <n v="143"/>
    <x v="2"/>
    <x v="8"/>
    <s v="Male"/>
    <x v="73"/>
    <d v="2023-06-22T00:00:00"/>
  </r>
  <r>
    <x v="1130"/>
    <x v="75"/>
    <s v="Standard Class"/>
    <x v="68"/>
    <x v="68"/>
    <s v="Home Office"/>
    <x v="48"/>
    <s v="Bihar"/>
    <s v="India"/>
    <s v="East"/>
    <s v="FUR-CH-10003822"/>
    <x v="2"/>
    <s v="Chairs"/>
    <s v="SAFCO Steel Folding Chair, Adjustable"/>
    <n v="176.4"/>
    <n v="2"/>
    <n v="82.86"/>
    <n v="9.44"/>
    <s v="High"/>
    <n v="431"/>
    <x v="2"/>
    <x v="9"/>
    <s v="Female"/>
    <x v="281"/>
    <d v="2024-04-01T00:00:00"/>
  </r>
  <r>
    <x v="1131"/>
    <x v="355"/>
    <s v="Standard Class"/>
    <x v="295"/>
    <x v="295"/>
    <s v="Home Office"/>
    <x v="24"/>
    <s v="Haryana"/>
    <s v="India"/>
    <s v="North"/>
    <s v="TEC-PH-10003856"/>
    <x v="1"/>
    <s v="Phones"/>
    <s v="Motorola Smart Phone, with Caller ID"/>
    <n v="4518.78"/>
    <n v="7"/>
    <n v="632.52"/>
    <n v="658.69"/>
    <s v="High"/>
    <n v="30"/>
    <x v="2"/>
    <x v="10"/>
    <s v="Female"/>
    <x v="454"/>
    <d v="2024-05-17T00:00:00"/>
  </r>
  <r>
    <x v="1132"/>
    <x v="355"/>
    <s v="Standard Class"/>
    <x v="295"/>
    <x v="295"/>
    <s v="Home Office"/>
    <x v="24"/>
    <s v="Haryana"/>
    <s v="India"/>
    <s v="North"/>
    <s v="TEC-PH-10003813"/>
    <x v="1"/>
    <s v="Phones"/>
    <s v="Samsung Signal Booster, VoIP"/>
    <n v="683.4"/>
    <n v="5"/>
    <n v="34.049999999999997"/>
    <n v="68.42"/>
    <s v="High"/>
    <n v="779"/>
    <x v="2"/>
    <x v="11"/>
    <s v="Male"/>
    <x v="47"/>
    <d v="2024-09-14T00:00:00"/>
  </r>
  <r>
    <x v="1133"/>
    <x v="588"/>
    <s v="Standard Class"/>
    <x v="410"/>
    <x v="410"/>
    <s v="Home Office"/>
    <x v="44"/>
    <s v="Maharashtra"/>
    <s v="India"/>
    <s v="West"/>
    <s v="TEC-PH-10004559"/>
    <x v="1"/>
    <s v="Phones"/>
    <s v="Nokia Speaker Phone, with Caller ID"/>
    <n v="369.45"/>
    <n v="3"/>
    <n v="84.96"/>
    <n v="58.13"/>
    <s v="High"/>
    <n v="494"/>
    <x v="2"/>
    <x v="8"/>
    <s v="Male"/>
    <x v="271"/>
    <d v="2024-11-11T00:00:00"/>
  </r>
  <r>
    <x v="1134"/>
    <x v="228"/>
    <s v="Standard Class"/>
    <x v="203"/>
    <x v="203"/>
    <s v="Home Office"/>
    <x v="59"/>
    <s v="Madhya Pradesh"/>
    <s v="India"/>
    <s v="West"/>
    <s v="TEC-PH-10004358"/>
    <x v="1"/>
    <s v="Phones"/>
    <s v="Samsung Office Telephone, Cordless"/>
    <n v="340.35"/>
    <n v="5"/>
    <n v="33.9"/>
    <n v="56.5"/>
    <s v="High"/>
    <n v="460"/>
    <x v="2"/>
    <x v="10"/>
    <s v="Female"/>
    <x v="271"/>
    <d v="2024-11-11T00:00:00"/>
  </r>
  <r>
    <x v="1135"/>
    <x v="589"/>
    <s v="Standard Class"/>
    <x v="91"/>
    <x v="91"/>
    <s v="Home Office"/>
    <x v="132"/>
    <s v="Gujarat"/>
    <s v="India"/>
    <s v="West"/>
    <s v="TEC-PH-10000922"/>
    <x v="1"/>
    <s v="Phones"/>
    <s v="Nokia Headset, with Caller ID"/>
    <n v="219.33"/>
    <n v="3"/>
    <n v="78.930000000000007"/>
    <n v="11.59"/>
    <s v="High"/>
    <n v="245"/>
    <x v="2"/>
    <x v="11"/>
    <s v="Male"/>
    <x v="361"/>
    <d v="2023-05-01T00:00:00"/>
  </r>
  <r>
    <x v="1136"/>
    <x v="457"/>
    <s v="Standard Class"/>
    <x v="271"/>
    <x v="271"/>
    <s v="Corporate"/>
    <x v="2"/>
    <s v="Karnataka"/>
    <s v="India"/>
    <s v="South"/>
    <s v="TEC-PH-10000780"/>
    <x v="1"/>
    <s v="Phones"/>
    <s v="Cisco Smart Phone, with Caller ID"/>
    <n v="3271.2"/>
    <n v="5"/>
    <n v="1341.15"/>
    <n v="232.45"/>
    <s v="High"/>
    <n v="458"/>
    <x v="2"/>
    <x v="8"/>
    <s v="Male"/>
    <x v="76"/>
    <d v="2024-04-21T00:00:00"/>
  </r>
  <r>
    <x v="1137"/>
    <x v="460"/>
    <s v="Standard Class"/>
    <x v="107"/>
    <x v="107"/>
    <s v="Corporate"/>
    <x v="36"/>
    <s v="Tamil Nadu"/>
    <s v="India"/>
    <s v="South"/>
    <s v="TEC-PH-10001457"/>
    <x v="1"/>
    <s v="Phones"/>
    <s v="Apple Smart Phone, Full Size"/>
    <n v="1912.5"/>
    <n v="3"/>
    <n v="210.33"/>
    <n v="161.94999999999999"/>
    <s v="High"/>
    <n v="315"/>
    <x v="2"/>
    <x v="9"/>
    <s v="Female"/>
    <x v="77"/>
    <d v="2024-06-30T00:00:00"/>
  </r>
  <r>
    <x v="1138"/>
    <x v="233"/>
    <s v="Standard Class"/>
    <x v="207"/>
    <x v="207"/>
    <s v="Consumer"/>
    <x v="26"/>
    <s v="Chhattisgarh"/>
    <s v="India"/>
    <s v="East"/>
    <s v="FUR-BO-10004679"/>
    <x v="2"/>
    <s v="Bookcases"/>
    <s v="Safco Library with Doors, Pine"/>
    <n v="2737.98"/>
    <n v="7"/>
    <n v="301.14"/>
    <n v="136.46"/>
    <s v="High"/>
    <n v="355"/>
    <x v="2"/>
    <x v="10"/>
    <s v="Male"/>
    <x v="483"/>
    <d v="2021-09-10T00:00:00"/>
  </r>
  <r>
    <x v="1139"/>
    <x v="590"/>
    <s v="Standard Class"/>
    <x v="11"/>
    <x v="11"/>
    <s v="Consumer"/>
    <x v="136"/>
    <s v="Bihar"/>
    <s v="India"/>
    <s v="East"/>
    <s v="FUR-BO-10004541"/>
    <x v="2"/>
    <s v="Bookcases"/>
    <s v="Dania Library with Doors, Mobile"/>
    <n v="364.92"/>
    <n v="1"/>
    <n v="62.01"/>
    <n v="63.15"/>
    <s v="High"/>
    <n v="748"/>
    <x v="2"/>
    <x v="8"/>
    <s v="Male"/>
    <x v="357"/>
    <d v="2024-05-31T00:00:00"/>
  </r>
  <r>
    <x v="1140"/>
    <x v="591"/>
    <s v="Standard Class"/>
    <x v="34"/>
    <x v="34"/>
    <s v="Consumer"/>
    <x v="80"/>
    <s v="Jharkhand"/>
    <s v="India"/>
    <s v="East"/>
    <s v="FUR-CH-10002188"/>
    <x v="2"/>
    <s v="Chairs"/>
    <s v="SAFCO Steel Folding Chair, Set of Two"/>
    <n v="175.92"/>
    <n v="2"/>
    <n v="73.86"/>
    <n v="20.149999999999999"/>
    <s v="High"/>
    <n v="439"/>
    <x v="2"/>
    <x v="10"/>
    <s v="Female"/>
    <x v="116"/>
    <d v="2022-08-28T00:00:00"/>
  </r>
  <r>
    <x v="1141"/>
    <x v="238"/>
    <s v="Standard Class"/>
    <x v="211"/>
    <x v="211"/>
    <s v="Consumer"/>
    <x v="57"/>
    <s v="Rajasthan"/>
    <s v="India"/>
    <s v="West"/>
    <s v="FUR-FU-10000548"/>
    <x v="2"/>
    <s v="Furnishings"/>
    <s v="Tenex Stacking Tray, Durable"/>
    <n v="50.46"/>
    <n v="2"/>
    <n v="18.66"/>
    <n v="3.78"/>
    <s v="High"/>
    <n v="775"/>
    <x v="2"/>
    <x v="9"/>
    <s v="Female"/>
    <x v="194"/>
    <d v="2022-06-23T00:00:00"/>
  </r>
  <r>
    <x v="1142"/>
    <x v="238"/>
    <s v="Standard Class"/>
    <x v="211"/>
    <x v="211"/>
    <s v="Consumer"/>
    <x v="57"/>
    <s v="Rajasthan"/>
    <s v="India"/>
    <s v="West"/>
    <s v="TEC-AC-10001352"/>
    <x v="1"/>
    <s v="Accessories"/>
    <s v="SanDisk Numeric Keypad, Bluetooth"/>
    <n v="110.7"/>
    <n v="2"/>
    <n v="12.12"/>
    <n v="11.76"/>
    <s v="High"/>
    <n v="563"/>
    <x v="2"/>
    <x v="10"/>
    <s v="Female"/>
    <x v="360"/>
    <d v="2023-02-09T00:00:00"/>
  </r>
  <r>
    <x v="1143"/>
    <x v="83"/>
    <s v="Standard Class"/>
    <x v="76"/>
    <x v="76"/>
    <s v="Consumer"/>
    <x v="54"/>
    <s v="Tamil Nadu"/>
    <s v="India"/>
    <s v="South"/>
    <s v="TEC-AC-10003407"/>
    <x v="1"/>
    <s v="Accessories"/>
    <s v="Memorex Mouse, Erganomic"/>
    <n v="103.92"/>
    <n v="4"/>
    <n v="14.52"/>
    <n v="9.15"/>
    <s v="High"/>
    <n v="712"/>
    <x v="2"/>
    <x v="11"/>
    <s v="Female"/>
    <x v="85"/>
    <d v="2023-10-28T00:00:00"/>
  </r>
  <r>
    <x v="1144"/>
    <x v="363"/>
    <s v="Standard Class"/>
    <x v="301"/>
    <x v="301"/>
    <s v="Consumer"/>
    <x v="82"/>
    <s v="Gujarat"/>
    <s v="India"/>
    <s v="West"/>
    <s v="TEC-AC-10002172"/>
    <x v="1"/>
    <s v="Accessories"/>
    <s v="Memorex Keyboard, Programmable"/>
    <n v="72.84"/>
    <n v="1"/>
    <n v="10.17"/>
    <n v="4.45"/>
    <s v="High"/>
    <n v="800"/>
    <x v="2"/>
    <x v="8"/>
    <s v="Female"/>
    <x v="484"/>
    <d v="2023-03-11T00:00:00"/>
  </r>
  <r>
    <x v="1145"/>
    <x v="85"/>
    <s v="Standard Class"/>
    <x v="78"/>
    <x v="78"/>
    <s v="Consumer"/>
    <x v="55"/>
    <s v="Andhra Pradesh"/>
    <s v="India"/>
    <s v="South"/>
    <s v="TEC-CO-10003992"/>
    <x v="1"/>
    <s v="Copiers"/>
    <s v="HP Ink, Color"/>
    <n v="780.84"/>
    <n v="6"/>
    <n v="54.54"/>
    <n v="87.05"/>
    <s v="High"/>
    <n v="536"/>
    <x v="2"/>
    <x v="9"/>
    <s v="Female"/>
    <x v="79"/>
    <d v="2024-04-06T00:00:00"/>
  </r>
  <r>
    <x v="1146"/>
    <x v="237"/>
    <s v="Standard Class"/>
    <x v="181"/>
    <x v="181"/>
    <s v="Consumer"/>
    <x v="44"/>
    <s v="Maharashtra"/>
    <s v="India"/>
    <s v="West"/>
    <s v="TEC-PH-10003348"/>
    <x v="1"/>
    <s v="Phones"/>
    <s v="Cisco Speaker Phone, with Caller ID"/>
    <n v="415.44"/>
    <n v="3"/>
    <n v="170.28"/>
    <n v="76.709999999999994"/>
    <s v="High"/>
    <n v="630"/>
    <x v="2"/>
    <x v="9"/>
    <s v="Female"/>
    <x v="485"/>
    <d v="2022-01-31T00:00:00"/>
  </r>
  <r>
    <x v="1147"/>
    <x v="534"/>
    <s v="Standard Class"/>
    <x v="162"/>
    <x v="162"/>
    <s v="Consumer"/>
    <x v="42"/>
    <s v="Rajasthan"/>
    <s v="India"/>
    <s v="West"/>
    <s v="TEC-PH-10004261"/>
    <x v="1"/>
    <s v="Phones"/>
    <s v="Nokia Signal Booster, Full Size"/>
    <n v="413.37"/>
    <n v="3"/>
    <n v="115.74"/>
    <n v="74.73"/>
    <s v="High"/>
    <n v="263"/>
    <x v="2"/>
    <x v="10"/>
    <s v="Male"/>
    <x v="456"/>
    <d v="2021-11-26T00:00:00"/>
  </r>
  <r>
    <x v="1148"/>
    <x v="83"/>
    <s v="Standard Class"/>
    <x v="76"/>
    <x v="76"/>
    <s v="Consumer"/>
    <x v="54"/>
    <s v="Tamil Nadu"/>
    <s v="India"/>
    <s v="South"/>
    <s v="TEC-PH-10000840"/>
    <x v="1"/>
    <s v="Phones"/>
    <s v="Cisco Audio Dock, VoIP"/>
    <n v="364.32"/>
    <n v="2"/>
    <n v="112.92"/>
    <n v="50.45"/>
    <s v="High"/>
    <n v="582"/>
    <x v="2"/>
    <x v="11"/>
    <s v="Female"/>
    <x v="109"/>
    <d v="2022-09-16T00:00:00"/>
  </r>
  <r>
    <x v="1149"/>
    <x v="87"/>
    <s v="Standard Class"/>
    <x v="80"/>
    <x v="80"/>
    <s v="Consumer"/>
    <x v="18"/>
    <s v="Tamil Nadu"/>
    <s v="India"/>
    <s v="South"/>
    <s v="TEC-PH-10001917"/>
    <x v="1"/>
    <s v="Phones"/>
    <s v="Apple Signal Booster, Cordless"/>
    <n v="418.5"/>
    <n v="3"/>
    <n v="33.479999999999997"/>
    <n v="35.79"/>
    <s v="High"/>
    <n v="775"/>
    <x v="2"/>
    <x v="8"/>
    <s v="Male"/>
    <x v="271"/>
    <d v="2024-11-11T00:00:00"/>
  </r>
  <r>
    <x v="1150"/>
    <x v="592"/>
    <s v="Standard Class"/>
    <x v="168"/>
    <x v="168"/>
    <s v="Consumer"/>
    <x v="61"/>
    <s v="Uttar Pradesh"/>
    <s v="India"/>
    <s v="North"/>
    <s v="TEC-PH-10000822"/>
    <x v="1"/>
    <s v="Phones"/>
    <s v="Apple Speaker Phone, Full Size"/>
    <n v="249.18"/>
    <n v="2"/>
    <n v="59.76"/>
    <n v="28.98"/>
    <s v="High"/>
    <n v="780"/>
    <x v="2"/>
    <x v="9"/>
    <s v="Female"/>
    <x v="360"/>
    <d v="2023-02-09T00:00:00"/>
  </r>
  <r>
    <x v="1151"/>
    <x v="593"/>
    <s v="Standard Class"/>
    <x v="411"/>
    <x v="411"/>
    <s v="Home Office"/>
    <x v="86"/>
    <s v="Rajasthan"/>
    <s v="India"/>
    <s v="West"/>
    <s v="FUR-CH-10000994"/>
    <x v="2"/>
    <s v="Chairs"/>
    <s v="Harbour Creations Rocking Chair, Black"/>
    <n v="144.66"/>
    <n v="1"/>
    <n v="24.57"/>
    <n v="11.81"/>
    <s v="Medium"/>
    <n v="255"/>
    <x v="2"/>
    <x v="10"/>
    <s v="Male"/>
    <x v="486"/>
    <d v="2024-11-27T00:00:00"/>
  </r>
  <r>
    <x v="1152"/>
    <x v="342"/>
    <s v="Standard Class"/>
    <x v="222"/>
    <x v="222"/>
    <s v="Home Office"/>
    <x v="108"/>
    <s v="Maharashtra"/>
    <s v="India"/>
    <s v="West"/>
    <s v="FUR-FU-10004730"/>
    <x v="2"/>
    <s v="Furnishings"/>
    <s v="Rubbermaid Light Bulb, Erganomic"/>
    <n v="104.76"/>
    <n v="6"/>
    <n v="3.06"/>
    <n v="6.99"/>
    <s v="Medium"/>
    <n v="177"/>
    <x v="2"/>
    <x v="9"/>
    <s v="Male"/>
    <x v="58"/>
    <d v="2021-11-10T00:00:00"/>
  </r>
  <r>
    <x v="1153"/>
    <x v="67"/>
    <s v="Standard Class"/>
    <x v="60"/>
    <x v="60"/>
    <s v="Home Office"/>
    <x v="27"/>
    <s v="Assam"/>
    <s v="India"/>
    <s v="East"/>
    <s v="FUR-FU-10002972"/>
    <x v="2"/>
    <s v="Furnishings"/>
    <s v="Advantus Light Bulb, Duo Pack"/>
    <n v="40.26"/>
    <n v="2"/>
    <n v="4.0199999999999996"/>
    <n v="1.24"/>
    <s v="Medium"/>
    <n v="573"/>
    <x v="2"/>
    <x v="10"/>
    <s v="Female"/>
    <x v="453"/>
    <d v="2023-04-23T00:00:00"/>
  </r>
  <r>
    <x v="1154"/>
    <x v="70"/>
    <s v="Standard Class"/>
    <x v="63"/>
    <x v="63"/>
    <s v="Home Office"/>
    <x v="19"/>
    <s v="Rajasthan"/>
    <s v="India"/>
    <s v="West"/>
    <s v="FUR-BO-10001212"/>
    <x v="2"/>
    <s v="Bookcases"/>
    <s v="Safco Classic Bookcase, Mobile"/>
    <n v="1322.01"/>
    <n v="3"/>
    <n v="145.35"/>
    <n v="83.03"/>
    <s v="Medium"/>
    <n v="40"/>
    <x v="2"/>
    <x v="11"/>
    <s v="Male"/>
    <x v="137"/>
    <d v="2024-12-31T00:00:00"/>
  </r>
  <r>
    <x v="1155"/>
    <x v="525"/>
    <s v="Standard Class"/>
    <x v="284"/>
    <x v="284"/>
    <s v="Home Office"/>
    <x v="24"/>
    <s v="Haryana"/>
    <s v="India"/>
    <s v="North"/>
    <s v="FUR-BO-10003945"/>
    <x v="2"/>
    <s v="Bookcases"/>
    <s v="Sauder 3-Shelf Cabinet, Metal"/>
    <n v="830.7"/>
    <n v="5"/>
    <n v="373.8"/>
    <n v="64"/>
    <s v="Medium"/>
    <n v="304"/>
    <x v="2"/>
    <x v="8"/>
    <s v="Female"/>
    <x v="271"/>
    <d v="2024-11-11T00:00:00"/>
  </r>
  <r>
    <x v="1156"/>
    <x v="64"/>
    <s v="Standard Class"/>
    <x v="57"/>
    <x v="57"/>
    <s v="Home Office"/>
    <x v="43"/>
    <s v="West Bengal"/>
    <s v="India"/>
    <s v="East"/>
    <s v="FUR-BO-10004852"/>
    <x v="2"/>
    <s v="Bookcases"/>
    <s v="Sauder Classic Bookcase, Traditional"/>
    <n v="1307.97"/>
    <n v="3"/>
    <n v="483.93"/>
    <n v="53.2"/>
    <s v="Medium"/>
    <n v="197"/>
    <x v="2"/>
    <x v="9"/>
    <s v="Male"/>
    <x v="487"/>
    <d v="2021-11-15T00:00:00"/>
  </r>
  <r>
    <x v="1157"/>
    <x v="344"/>
    <s v="Standard Class"/>
    <x v="286"/>
    <x v="286"/>
    <s v="Home Office"/>
    <x v="30"/>
    <s v="Delhi"/>
    <s v="India"/>
    <s v="North"/>
    <s v="FUR-BO-10004699"/>
    <x v="2"/>
    <s v="Bookcases"/>
    <s v="Dania 3-Shelf Cabinet, Mobile"/>
    <n v="575.88"/>
    <n v="4"/>
    <n v="0"/>
    <n v="25.47"/>
    <s v="Medium"/>
    <n v="444"/>
    <x v="2"/>
    <x v="10"/>
    <s v="Male"/>
    <x v="430"/>
    <d v="2021-12-11T00:00:00"/>
  </r>
  <r>
    <x v="1158"/>
    <x v="464"/>
    <s v="Standard Class"/>
    <x v="59"/>
    <x v="59"/>
    <s v="Home Office"/>
    <x v="130"/>
    <s v="Bihar"/>
    <s v="India"/>
    <s v="East"/>
    <s v="FUR-TA-10001116"/>
    <x v="2"/>
    <s v="Tables"/>
    <s v="Barricks Conference Table, Fully Assembled"/>
    <n v="5451.3"/>
    <n v="6"/>
    <n v="327.06"/>
    <n v="320.27"/>
    <s v="Medium"/>
    <n v="718"/>
    <x v="2"/>
    <x v="11"/>
    <s v="Male"/>
    <x v="345"/>
    <d v="2024-09-05T00:00:00"/>
  </r>
  <r>
    <x v="1159"/>
    <x v="341"/>
    <s v="Standard Class"/>
    <x v="284"/>
    <x v="284"/>
    <s v="Home Office"/>
    <x v="5"/>
    <s v="Madhya Pradesh"/>
    <s v="India"/>
    <s v="West"/>
    <s v="TEC-MA-10003632"/>
    <x v="1"/>
    <s v="Machines"/>
    <s v="Epson Calculator, Wireless"/>
    <n v="185.64"/>
    <n v="4"/>
    <n v="90.96"/>
    <n v="13.12"/>
    <s v="Medium"/>
    <n v="102"/>
    <x v="2"/>
    <x v="8"/>
    <s v="Female"/>
    <x v="488"/>
    <d v="2021-01-30T00:00:00"/>
  </r>
  <r>
    <x v="1160"/>
    <x v="67"/>
    <s v="Standard Class"/>
    <x v="60"/>
    <x v="60"/>
    <s v="Home Office"/>
    <x v="27"/>
    <s v="Assam"/>
    <s v="India"/>
    <s v="East"/>
    <s v="TEC-AC-10002533"/>
    <x v="1"/>
    <s v="Accessories"/>
    <s v="Enermax Memory Card, USB"/>
    <n v="1031.4000000000001"/>
    <n v="9"/>
    <n v="164.97"/>
    <n v="69.37"/>
    <s v="Medium"/>
    <n v="56"/>
    <x v="2"/>
    <x v="11"/>
    <s v="Female"/>
    <x v="39"/>
    <d v="2024-08-18T00:00:00"/>
  </r>
  <r>
    <x v="1161"/>
    <x v="469"/>
    <s v="Standard Class"/>
    <x v="335"/>
    <x v="335"/>
    <s v="Home Office"/>
    <x v="24"/>
    <s v="Uttar Pradesh"/>
    <s v="India"/>
    <s v="North"/>
    <s v="TEC-AC-10000742"/>
    <x v="1"/>
    <s v="Accessories"/>
    <s v="SanDisk Flash Drive, Erganomic"/>
    <n v="336.15"/>
    <n v="9"/>
    <n v="100.71"/>
    <n v="23.51"/>
    <s v="Medium"/>
    <n v="320"/>
    <x v="2"/>
    <x v="8"/>
    <s v="Male"/>
    <x v="116"/>
    <d v="2022-08-28T00:00:00"/>
  </r>
  <r>
    <x v="1162"/>
    <x v="350"/>
    <s v="Standard Class"/>
    <x v="290"/>
    <x v="290"/>
    <s v="Home Office"/>
    <x v="17"/>
    <s v="Uttar Pradesh"/>
    <s v="India"/>
    <s v="North"/>
    <s v="TEC-AC-10001254"/>
    <x v="1"/>
    <s v="Accessories"/>
    <s v="Enermax Memory Card, Programmable"/>
    <n v="579.45000000000005"/>
    <n v="5"/>
    <n v="225.9"/>
    <n v="32.9"/>
    <s v="Medium"/>
    <n v="160"/>
    <x v="2"/>
    <x v="9"/>
    <s v="Male"/>
    <x v="484"/>
    <d v="2023-03-11T00:00:00"/>
  </r>
  <r>
    <x v="1163"/>
    <x v="64"/>
    <s v="Standard Class"/>
    <x v="57"/>
    <x v="57"/>
    <s v="Home Office"/>
    <x v="43"/>
    <s v="West Bengal"/>
    <s v="India"/>
    <s v="East"/>
    <s v="TEC-AC-10000860"/>
    <x v="1"/>
    <s v="Accessories"/>
    <s v="Enermax Numeric Keypad, USB"/>
    <n v="165.42"/>
    <n v="3"/>
    <n v="19.8"/>
    <n v="8.65"/>
    <s v="Medium"/>
    <n v="274"/>
    <x v="2"/>
    <x v="10"/>
    <s v="Male"/>
    <x v="257"/>
    <d v="2021-02-09T00:00:00"/>
  </r>
  <r>
    <x v="1164"/>
    <x v="351"/>
    <s v="Standard Class"/>
    <x v="291"/>
    <x v="291"/>
    <s v="Home Office"/>
    <x v="78"/>
    <s v="Uttar Pradesh"/>
    <s v="India"/>
    <s v="North"/>
    <s v="TEC-PH-10000030"/>
    <x v="1"/>
    <s v="Phones"/>
    <s v="Samsung Smart Phone, with Caller ID"/>
    <n v="2544.6"/>
    <n v="4"/>
    <n v="865.08"/>
    <n v="226.81"/>
    <s v="Medium"/>
    <n v="276"/>
    <x v="2"/>
    <x v="11"/>
    <s v="Female"/>
    <x v="447"/>
    <d v="2024-01-19T00:00:00"/>
  </r>
  <r>
    <x v="1165"/>
    <x v="594"/>
    <s v="Standard Class"/>
    <x v="202"/>
    <x v="202"/>
    <s v="Home Office"/>
    <x v="66"/>
    <s v="Maharashtra"/>
    <s v="India"/>
    <s v="West"/>
    <s v="TEC-PH-10001478"/>
    <x v="1"/>
    <s v="Phones"/>
    <s v="Nokia Headset, Full Size"/>
    <n v="297.60000000000002"/>
    <n v="4"/>
    <n v="92.16"/>
    <n v="19.62"/>
    <s v="Medium"/>
    <n v="365"/>
    <x v="2"/>
    <x v="8"/>
    <s v="Female"/>
    <x v="489"/>
    <d v="2021-06-14T00:00:00"/>
  </r>
  <r>
    <x v="1166"/>
    <x v="595"/>
    <s v="Standard Class"/>
    <x v="412"/>
    <x v="412"/>
    <s v="Corporate"/>
    <x v="136"/>
    <s v="Bihar"/>
    <s v="India"/>
    <s v="East"/>
    <s v="FUR-FU-10001477"/>
    <x v="2"/>
    <s v="Furnishings"/>
    <s v="Rubbermaid Stacking Tray, Black"/>
    <n v="126"/>
    <n v="5"/>
    <n v="27.6"/>
    <n v="2.92"/>
    <s v="Medium"/>
    <n v="316"/>
    <x v="2"/>
    <x v="8"/>
    <s v="Male"/>
    <x v="90"/>
    <d v="2021-06-17T00:00:00"/>
  </r>
  <r>
    <x v="1167"/>
    <x v="260"/>
    <s v="Standard Class"/>
    <x v="229"/>
    <x v="229"/>
    <s v="Corporate"/>
    <x v="29"/>
    <s v="Karnataka"/>
    <s v="India"/>
    <s v="South"/>
    <s v="FUR-FU-10000666"/>
    <x v="2"/>
    <s v="Furnishings"/>
    <s v="Rubbermaid Frame, Black"/>
    <n v="109.89"/>
    <n v="1"/>
    <n v="29.67"/>
    <n v="7.74"/>
    <s v="Medium"/>
    <n v="691"/>
    <x v="2"/>
    <x v="9"/>
    <s v="Female"/>
    <x v="88"/>
    <d v="2024-03-11T00:00:00"/>
  </r>
  <r>
    <x v="1168"/>
    <x v="259"/>
    <s v="Standard Class"/>
    <x v="154"/>
    <x v="154"/>
    <s v="Corporate"/>
    <x v="61"/>
    <s v="Uttar Pradesh"/>
    <s v="India"/>
    <s v="North"/>
    <s v="FUR-BO-10001934"/>
    <x v="2"/>
    <s v="Bookcases"/>
    <s v="Bush Library with Doors, Metal"/>
    <n v="3274.02"/>
    <n v="9"/>
    <n v="261.89999999999998"/>
    <n v="351.08"/>
    <s v="Medium"/>
    <n v="409"/>
    <x v="2"/>
    <x v="11"/>
    <s v="Female"/>
    <x v="258"/>
    <d v="2022-09-19T00:00:00"/>
  </r>
  <r>
    <x v="1169"/>
    <x v="516"/>
    <s v="Standard Class"/>
    <x v="378"/>
    <x v="378"/>
    <s v="Corporate"/>
    <x v="36"/>
    <s v="Tamil Nadu"/>
    <s v="India"/>
    <s v="South"/>
    <s v="FUR-BO-10001372"/>
    <x v="2"/>
    <s v="Bookcases"/>
    <s v="Safco Classic Bookcase, Pine"/>
    <n v="2637"/>
    <n v="6"/>
    <n v="184.5"/>
    <n v="200.83"/>
    <s v="Medium"/>
    <n v="427"/>
    <x v="2"/>
    <x v="8"/>
    <s v="Male"/>
    <x v="246"/>
    <d v="2023-02-12T00:00:00"/>
  </r>
  <r>
    <x v="1170"/>
    <x v="509"/>
    <s v="Standard Class"/>
    <x v="374"/>
    <x v="374"/>
    <s v="Corporate"/>
    <x v="7"/>
    <s v="Puducherry"/>
    <s v="India"/>
    <s v="South"/>
    <s v="FUR-BO-10002462"/>
    <x v="2"/>
    <s v="Bookcases"/>
    <s v="Ikea Classic Bookcase, Pine"/>
    <n v="1239.3"/>
    <n v="3"/>
    <n v="24.75"/>
    <n v="112.36"/>
    <s v="Medium"/>
    <n v="670"/>
    <x v="2"/>
    <x v="9"/>
    <s v="Male"/>
    <x v="246"/>
    <d v="2023-02-12T00:00:00"/>
  </r>
  <r>
    <x v="1171"/>
    <x v="47"/>
    <s v="Standard Class"/>
    <x v="41"/>
    <x v="41"/>
    <s v="Corporate"/>
    <x v="29"/>
    <s v="Karnataka"/>
    <s v="India"/>
    <s v="South"/>
    <s v="FUR-BO-10001874"/>
    <x v="2"/>
    <s v="Bookcases"/>
    <s v="Sauder Corner Shelving, Pine"/>
    <n v="743.25"/>
    <n v="5"/>
    <n v="133.65"/>
    <n v="49.5"/>
    <s v="Medium"/>
    <n v="111"/>
    <x v="2"/>
    <x v="9"/>
    <s v="Female"/>
    <x v="253"/>
    <d v="2024-03-26T00:00:00"/>
  </r>
  <r>
    <x v="1172"/>
    <x v="596"/>
    <s v="Standard Class"/>
    <x v="413"/>
    <x v="413"/>
    <s v="Corporate"/>
    <x v="127"/>
    <s v="Uttar Pradesh"/>
    <s v="India"/>
    <s v="North"/>
    <s v="FUR-BO-10000243"/>
    <x v="2"/>
    <s v="Bookcases"/>
    <s v="Safco Floating Shelf Set, Pine"/>
    <n v="1386.63"/>
    <n v="7"/>
    <n v="360.36"/>
    <n v="24.3"/>
    <s v="Medium"/>
    <n v="278"/>
    <x v="2"/>
    <x v="10"/>
    <s v="Male"/>
    <x v="92"/>
    <d v="2024-10-21T00:00:00"/>
  </r>
  <r>
    <x v="1173"/>
    <x v="49"/>
    <s v="Standard Class"/>
    <x v="43"/>
    <x v="43"/>
    <s v="Corporate"/>
    <x v="24"/>
    <s v="Uttar Pradesh"/>
    <s v="India"/>
    <s v="North"/>
    <s v="FUR-TA-10001531"/>
    <x v="2"/>
    <s v="Tables"/>
    <s v="Lesro Training Table, Adjustable Height"/>
    <n v="1354.95"/>
    <n v="5"/>
    <n v="108.3"/>
    <n v="115.68"/>
    <s v="Medium"/>
    <n v="681"/>
    <x v="2"/>
    <x v="11"/>
    <s v="Female"/>
    <x v="92"/>
    <d v="2024-10-21T00:00:00"/>
  </r>
  <r>
    <x v="1174"/>
    <x v="597"/>
    <s v="Standard Class"/>
    <x v="414"/>
    <x v="414"/>
    <s v="Corporate"/>
    <x v="38"/>
    <s v="Haryana"/>
    <s v="India"/>
    <s v="North"/>
    <s v="FUR-CH-10003846"/>
    <x v="2"/>
    <s v="Chairs"/>
    <s v="Office Star Swivel Stool, Set of Two"/>
    <n v="880.95"/>
    <n v="5"/>
    <n v="0"/>
    <n v="60.32"/>
    <s v="Medium"/>
    <n v="454"/>
    <x v="2"/>
    <x v="8"/>
    <s v="Male"/>
    <x v="367"/>
    <d v="2024-11-15T00:00:00"/>
  </r>
  <r>
    <x v="1175"/>
    <x v="595"/>
    <s v="Standard Class"/>
    <x v="412"/>
    <x v="412"/>
    <s v="Corporate"/>
    <x v="136"/>
    <s v="Bihar"/>
    <s v="India"/>
    <s v="East"/>
    <s v="FUR-CH-10001797"/>
    <x v="2"/>
    <s v="Chairs"/>
    <s v="Harbour Creations Bag Chairs, Adjustable"/>
    <n v="64.11"/>
    <n v="1"/>
    <n v="24.36"/>
    <n v="4.8499999999999996"/>
    <s v="Medium"/>
    <n v="378"/>
    <x v="2"/>
    <x v="10"/>
    <s v="Female"/>
    <x v="354"/>
    <d v="2022-10-12T00:00:00"/>
  </r>
  <r>
    <x v="1176"/>
    <x v="510"/>
    <s v="Standard Class"/>
    <x v="375"/>
    <x v="375"/>
    <s v="Corporate"/>
    <x v="25"/>
    <s v="Punjab"/>
    <s v="India"/>
    <s v="North"/>
    <s v="TEC-AC-10004016"/>
    <x v="1"/>
    <s v="Accessories"/>
    <s v="Memorex Flash Drive, Programmable"/>
    <n v="185.4"/>
    <n v="6"/>
    <n v="44.46"/>
    <n v="13.48"/>
    <s v="Medium"/>
    <n v="783"/>
    <x v="2"/>
    <x v="11"/>
    <s v="Female"/>
    <x v="98"/>
    <d v="2022-12-23T00:00:00"/>
  </r>
  <r>
    <x v="1177"/>
    <x v="595"/>
    <s v="Standard Class"/>
    <x v="412"/>
    <x v="412"/>
    <s v="Corporate"/>
    <x v="136"/>
    <s v="Bihar"/>
    <s v="India"/>
    <s v="East"/>
    <s v="TEC-CO-10001419"/>
    <x v="1"/>
    <s v="Copiers"/>
    <s v="Hewlett Copy Machine, Color"/>
    <n v="1590.66"/>
    <n v="6"/>
    <n v="47.7"/>
    <n v="132.38999999999999"/>
    <s v="Medium"/>
    <n v="499"/>
    <x v="2"/>
    <x v="10"/>
    <s v="Female"/>
    <x v="315"/>
    <d v="2024-10-18T00:00:00"/>
  </r>
  <r>
    <x v="1178"/>
    <x v="597"/>
    <s v="Standard Class"/>
    <x v="414"/>
    <x v="414"/>
    <s v="Corporate"/>
    <x v="38"/>
    <s v="Haryana"/>
    <s v="India"/>
    <s v="North"/>
    <s v="TEC-CO-10003506"/>
    <x v="1"/>
    <s v="Copiers"/>
    <s v="HP Fax Machine, Laser"/>
    <n v="1199.76"/>
    <n v="4"/>
    <n v="395.88"/>
    <n v="88.68"/>
    <s v="Medium"/>
    <n v="327"/>
    <x v="2"/>
    <x v="11"/>
    <s v="Female"/>
    <x v="267"/>
    <d v="2024-10-28T00:00:00"/>
  </r>
  <r>
    <x v="1179"/>
    <x v="512"/>
    <s v="Standard Class"/>
    <x v="111"/>
    <x v="111"/>
    <s v="Corporate"/>
    <x v="111"/>
    <s v="Tamil Nadu"/>
    <s v="India"/>
    <s v="South"/>
    <s v="TEC-CO-10000452"/>
    <x v="1"/>
    <s v="Copiers"/>
    <s v="HP Copy Machine, Laser"/>
    <n v="729.99"/>
    <n v="3"/>
    <n v="7.29"/>
    <n v="36.1"/>
    <s v="Medium"/>
    <n v="717"/>
    <x v="2"/>
    <x v="8"/>
    <s v="Female"/>
    <x v="490"/>
    <d v="2023-02-17T00:00:00"/>
  </r>
  <r>
    <x v="1180"/>
    <x v="41"/>
    <s v="Standard Class"/>
    <x v="36"/>
    <x v="36"/>
    <s v="Corporate"/>
    <x v="30"/>
    <s v="Delhi"/>
    <s v="India"/>
    <s v="North"/>
    <s v="TEC-CO-10002350"/>
    <x v="1"/>
    <s v="Copiers"/>
    <s v="Canon Wireless Fax, Digital"/>
    <n v="1134.9000000000001"/>
    <n v="3"/>
    <n v="45.36"/>
    <n v="33.18"/>
    <s v="Medium"/>
    <n v="158"/>
    <x v="2"/>
    <x v="9"/>
    <s v="Male"/>
    <x v="263"/>
    <d v="2024-04-04T00:00:00"/>
  </r>
  <r>
    <x v="1181"/>
    <x v="257"/>
    <s v="Standard Class"/>
    <x v="227"/>
    <x v="227"/>
    <s v="Corporate"/>
    <x v="16"/>
    <s v="Gujarat"/>
    <s v="India"/>
    <s v="West"/>
    <s v="TEC-CO-10001501"/>
    <x v="1"/>
    <s v="Copiers"/>
    <s v="Canon Fax and Copier, Laser"/>
    <n v="574.02"/>
    <n v="3"/>
    <n v="86.04"/>
    <n v="23.9"/>
    <s v="Medium"/>
    <n v="698"/>
    <x v="2"/>
    <x v="10"/>
    <s v="Female"/>
    <x v="99"/>
    <d v="2024-11-16T00:00:00"/>
  </r>
  <r>
    <x v="1182"/>
    <x v="598"/>
    <s v="Standard Class"/>
    <x v="415"/>
    <x v="415"/>
    <s v="Corporate"/>
    <x v="99"/>
    <s v="Rajasthan"/>
    <s v="India"/>
    <s v="West"/>
    <s v="TEC-MA-10000606"/>
    <x v="1"/>
    <s v="Machines"/>
    <s v="Okidata Printer, White"/>
    <n v="1334.55"/>
    <n v="5"/>
    <n v="360.3"/>
    <n v="78.28"/>
    <s v="Medium"/>
    <n v="146"/>
    <x v="2"/>
    <x v="11"/>
    <s v="Male"/>
    <x v="315"/>
    <d v="2024-10-18T00:00:00"/>
  </r>
  <r>
    <x v="1183"/>
    <x v="599"/>
    <s v="Standard Class"/>
    <x v="104"/>
    <x v="104"/>
    <s v="Corporate"/>
    <x v="61"/>
    <s v="Uttar Pradesh"/>
    <s v="India"/>
    <s v="North"/>
    <s v="TEC-MA-10002998"/>
    <x v="1"/>
    <s v="Machines"/>
    <s v="Okidata Receipt Printer, Durable"/>
    <n v="861.21"/>
    <n v="7"/>
    <n v="60.27"/>
    <n v="76"/>
    <s v="Medium"/>
    <n v="416"/>
    <x v="2"/>
    <x v="8"/>
    <s v="Male"/>
    <x v="491"/>
    <d v="2024-11-23T00:00:00"/>
  </r>
  <r>
    <x v="1184"/>
    <x v="50"/>
    <s v="Standard Class"/>
    <x v="44"/>
    <x v="44"/>
    <s v="Corporate"/>
    <x v="33"/>
    <s v="Andhra Pradesh"/>
    <s v="India"/>
    <s v="South"/>
    <s v="TEC-MA-10001311"/>
    <x v="1"/>
    <s v="Machines"/>
    <s v="Epson Printer, Wireless"/>
    <n v="1050.48"/>
    <n v="4"/>
    <n v="94.44"/>
    <n v="60.78"/>
    <s v="Medium"/>
    <n v="307"/>
    <x v="2"/>
    <x v="9"/>
    <s v="Male"/>
    <x v="264"/>
    <d v="2023-08-16T00:00:00"/>
  </r>
  <r>
    <x v="1185"/>
    <x v="515"/>
    <s v="Standard Class"/>
    <x v="377"/>
    <x v="377"/>
    <s v="Corporate"/>
    <x v="82"/>
    <s v="Gujarat"/>
    <s v="India"/>
    <s v="West"/>
    <s v="TEC-PH-10002601"/>
    <x v="1"/>
    <s v="Phones"/>
    <s v="Motorola Smart Phone, Cordless"/>
    <n v="1928.34"/>
    <n v="3"/>
    <n v="77.13"/>
    <n v="131.22"/>
    <s v="Medium"/>
    <n v="402"/>
    <x v="2"/>
    <x v="11"/>
    <s v="Male"/>
    <x v="315"/>
    <d v="2024-10-17T00:00:00"/>
  </r>
  <r>
    <x v="1186"/>
    <x v="511"/>
    <s v="Standard Class"/>
    <x v="281"/>
    <x v="281"/>
    <s v="Corporate"/>
    <x v="132"/>
    <s v="Gujarat"/>
    <s v="India"/>
    <s v="West"/>
    <s v="TEC-PH-10004402"/>
    <x v="1"/>
    <s v="Phones"/>
    <s v="Cisco Headset, with Caller ID"/>
    <n v="707.52"/>
    <n v="8"/>
    <n v="297.12"/>
    <n v="58.83"/>
    <s v="Medium"/>
    <n v="428"/>
    <x v="2"/>
    <x v="8"/>
    <s v="Male"/>
    <x v="144"/>
    <d v="2022-04-09T00:00:00"/>
  </r>
  <r>
    <x v="1187"/>
    <x v="600"/>
    <s v="Standard Class"/>
    <x v="416"/>
    <x v="416"/>
    <s v="Corporate"/>
    <x v="127"/>
    <s v="Madhya Pradesh"/>
    <s v="India"/>
    <s v="West"/>
    <s v="TEC-PH-10004261"/>
    <x v="1"/>
    <s v="Phones"/>
    <s v="Nokia Signal Booster, Full Size"/>
    <n v="551.16"/>
    <n v="4"/>
    <n v="154.32"/>
    <n v="46.16"/>
    <s v="Medium"/>
    <n v="350"/>
    <x v="2"/>
    <x v="9"/>
    <s v="Female"/>
    <x v="32"/>
    <d v="2024-09-30T00:00:00"/>
  </r>
  <r>
    <x v="1188"/>
    <x v="601"/>
    <s v="Standard Class"/>
    <x v="346"/>
    <x v="346"/>
    <s v="Corporate"/>
    <x v="58"/>
    <s v="Tamil Nadu"/>
    <s v="India"/>
    <s v="South"/>
    <s v="TEC-CO-10001157"/>
    <x v="1"/>
    <s v="Copiers"/>
    <s v="Hewlett Personal Copier, Color"/>
    <n v="291.42"/>
    <n v="2"/>
    <n v="131.1"/>
    <n v="15.33"/>
    <s v="Medium"/>
    <n v="120"/>
    <x v="2"/>
    <x v="8"/>
    <s v="Female"/>
    <x v="261"/>
    <d v="2022-09-10T00:00:00"/>
  </r>
  <r>
    <x v="1189"/>
    <x v="602"/>
    <s v="Standard Class"/>
    <x v="417"/>
    <x v="417"/>
    <s v="Corporate"/>
    <x v="85"/>
    <s v="Telangana"/>
    <s v="India"/>
    <s v="South"/>
    <s v="TEC-AC-10004704"/>
    <x v="1"/>
    <s v="Accessories"/>
    <s v="SanDisk Numeric Keypad, USB"/>
    <n v="106.32"/>
    <n v="2"/>
    <n v="30.78"/>
    <n v="5.39"/>
    <s v="Medium"/>
    <n v="510"/>
    <x v="2"/>
    <x v="9"/>
    <s v="Female"/>
    <x v="261"/>
    <d v="2022-09-10T00:00:00"/>
  </r>
  <r>
    <x v="1190"/>
    <x v="59"/>
    <s v="Standard Class"/>
    <x v="53"/>
    <x v="53"/>
    <s v="Corporate"/>
    <x v="39"/>
    <s v="West Bengal"/>
    <s v="India"/>
    <s v="East"/>
    <s v="TEC-AC-10004562"/>
    <x v="1"/>
    <s v="Accessories"/>
    <s v="Enermax Flash Drive, Programmable"/>
    <n v="86.04"/>
    <n v="2"/>
    <n v="3.42"/>
    <n v="5.1100000000000003"/>
    <s v="Medium"/>
    <n v="489"/>
    <x v="2"/>
    <x v="10"/>
    <s v="Female"/>
    <x v="264"/>
    <d v="2023-08-16T00:00:00"/>
  </r>
  <r>
    <x v="1191"/>
    <x v="516"/>
    <s v="Standard Class"/>
    <x v="378"/>
    <x v="378"/>
    <s v="Corporate"/>
    <x v="36"/>
    <s v="Tamil Nadu"/>
    <s v="India"/>
    <s v="South"/>
    <s v="TEC-PH-10002601"/>
    <x v="1"/>
    <s v="Phones"/>
    <s v="Motorola Smart Phone, Cordless"/>
    <n v="1285.56"/>
    <n v="2"/>
    <n v="51.42"/>
    <n v="91.09"/>
    <s v="Medium"/>
    <n v="201"/>
    <x v="2"/>
    <x v="11"/>
    <s v="Female"/>
    <x v="32"/>
    <d v="2024-09-30T00:00:00"/>
  </r>
  <r>
    <x v="1192"/>
    <x v="509"/>
    <s v="Standard Class"/>
    <x v="374"/>
    <x v="374"/>
    <s v="Corporate"/>
    <x v="7"/>
    <s v="Puducherry"/>
    <s v="India"/>
    <s v="South"/>
    <s v="TEC-PH-10001428"/>
    <x v="1"/>
    <s v="Phones"/>
    <s v="Motorola Headset, VoIP"/>
    <n v="159.66"/>
    <n v="2"/>
    <n v="20.7"/>
    <n v="5.41"/>
    <s v="Medium"/>
    <n v="479"/>
    <x v="2"/>
    <x v="9"/>
    <s v="Female"/>
    <x v="99"/>
    <d v="2024-11-16T00:00:00"/>
  </r>
  <r>
    <x v="1193"/>
    <x v="603"/>
    <s v="Standard Class"/>
    <x v="418"/>
    <x v="418"/>
    <s v="Consumer"/>
    <x v="137"/>
    <s v="Rajasthan"/>
    <s v="India"/>
    <s v="West"/>
    <s v="FUR-TA-10004744"/>
    <x v="2"/>
    <s v="Tables"/>
    <s v="Lesro Conference Table, with Bottom Storage"/>
    <n v="2572.7399999999998"/>
    <n v="3"/>
    <n v="1080.54"/>
    <n v="216.06"/>
    <s v="Medium"/>
    <n v="374"/>
    <x v="2"/>
    <x v="8"/>
    <s v="Male"/>
    <x v="99"/>
    <d v="2024-11-16T00:00:00"/>
  </r>
  <r>
    <x v="1194"/>
    <x v="16"/>
    <s v="Standard Class"/>
    <x v="16"/>
    <x v="16"/>
    <s v="Consumer"/>
    <x v="15"/>
    <s v="Karnataka"/>
    <s v="India"/>
    <s v="South"/>
    <s v="FUR-TA-10002860"/>
    <x v="2"/>
    <s v="Tables"/>
    <s v="Hon Training Table, with Bottom Storage"/>
    <n v="998.1"/>
    <n v="3"/>
    <n v="419.13"/>
    <n v="61.25"/>
    <s v="Medium"/>
    <n v="565"/>
    <x v="2"/>
    <x v="9"/>
    <s v="Female"/>
    <x v="255"/>
    <d v="2022-06-01T00:00:00"/>
  </r>
  <r>
    <x v="1195"/>
    <x v="604"/>
    <s v="Standard Class"/>
    <x v="419"/>
    <x v="419"/>
    <s v="Consumer"/>
    <x v="57"/>
    <s v="Rajasthan"/>
    <s v="India"/>
    <s v="West"/>
    <s v="FUR-CH-10001871"/>
    <x v="2"/>
    <s v="Chairs"/>
    <s v="Harbour Creations Steel Folding Chair, Set of Two"/>
    <n v="300.42"/>
    <n v="3"/>
    <n v="18"/>
    <n v="12.23"/>
    <s v="Medium"/>
    <n v="534"/>
    <x v="2"/>
    <x v="11"/>
    <s v="Female"/>
    <x v="373"/>
    <d v="2023-07-22T00:00:00"/>
  </r>
  <r>
    <x v="1196"/>
    <x v="270"/>
    <s v="Standard Class"/>
    <x v="236"/>
    <x v="236"/>
    <s v="Consumer"/>
    <x v="110"/>
    <s v="Bihar"/>
    <s v="India"/>
    <s v="East"/>
    <s v="FUR-FU-10003052"/>
    <x v="2"/>
    <s v="Furnishings"/>
    <s v="Advantus Photo Frame, Duo Pack"/>
    <n v="159.12"/>
    <n v="3"/>
    <n v="60.39"/>
    <n v="15.54"/>
    <s v="Medium"/>
    <n v="60"/>
    <x v="2"/>
    <x v="8"/>
    <s v="Male"/>
    <x v="374"/>
    <d v="2021-03-09T00:00:00"/>
  </r>
  <r>
    <x v="1197"/>
    <x v="30"/>
    <s v="Standard Class"/>
    <x v="28"/>
    <x v="28"/>
    <s v="Consumer"/>
    <x v="10"/>
    <s v="Uttarakhand"/>
    <s v="India"/>
    <s v="North"/>
    <s v="FUR-FU-10001351"/>
    <x v="2"/>
    <s v="Furnishings"/>
    <s v="Rubbermaid Photo Frame, Black"/>
    <n v="155.25"/>
    <n v="3"/>
    <n v="24.84"/>
    <n v="9.5500000000000007"/>
    <s v="Medium"/>
    <n v="796"/>
    <x v="2"/>
    <x v="10"/>
    <s v="Female"/>
    <x v="100"/>
    <d v="2024-10-01T00:00:00"/>
  </r>
  <r>
    <x v="1198"/>
    <x v="507"/>
    <s v="Standard Class"/>
    <x v="373"/>
    <x v="373"/>
    <s v="Consumer"/>
    <x v="3"/>
    <s v="Karnataka"/>
    <s v="India"/>
    <s v="South"/>
    <s v="FUR-FU-10003214"/>
    <x v="2"/>
    <s v="Furnishings"/>
    <s v="Eldon Stacking Tray, Durable"/>
    <n v="85.59"/>
    <n v="3"/>
    <n v="23.04"/>
    <n v="3.41"/>
    <s v="Medium"/>
    <n v="254"/>
    <x v="2"/>
    <x v="11"/>
    <s v="Male"/>
    <x v="265"/>
    <d v="2023-05-24T00:00:00"/>
  </r>
  <r>
    <x v="1199"/>
    <x v="605"/>
    <s v="Standard Class"/>
    <x v="80"/>
    <x v="80"/>
    <s v="Consumer"/>
    <x v="138"/>
    <s v="Haryana"/>
    <s v="India"/>
    <s v="North"/>
    <s v="TEC-PH-10004680"/>
    <x v="1"/>
    <s v="Phones"/>
    <s v="Samsung Speaker Phone, with Caller ID"/>
    <n v="369.72"/>
    <n v="3"/>
    <n v="166.32"/>
    <n v="41.32"/>
    <s v="Medium"/>
    <n v="687"/>
    <x v="2"/>
    <x v="8"/>
    <s v="Male"/>
    <x v="51"/>
    <d v="2022-12-04T00:00:00"/>
  </r>
  <r>
    <x v="1200"/>
    <x v="17"/>
    <s v="Standard Class"/>
    <x v="17"/>
    <x v="17"/>
    <s v="Consumer"/>
    <x v="16"/>
    <s v="Gujarat"/>
    <s v="India"/>
    <s v="West"/>
    <s v="TEC-CO-10001703"/>
    <x v="1"/>
    <s v="Copiers"/>
    <s v="Brother Copy Machine, Laser"/>
    <n v="785.79"/>
    <n v="3"/>
    <n v="369.27"/>
    <n v="43.02"/>
    <s v="Medium"/>
    <n v="132"/>
    <x v="2"/>
    <x v="10"/>
    <s v="Male"/>
    <x v="492"/>
    <d v="2023-06-02T00:00:00"/>
  </r>
  <r>
    <x v="1201"/>
    <x v="278"/>
    <s v="Standard Class"/>
    <x v="241"/>
    <x v="241"/>
    <s v="Consumer"/>
    <x v="66"/>
    <s v="Maharashtra"/>
    <s v="India"/>
    <s v="West"/>
    <s v="TEC-CO-10000778"/>
    <x v="1"/>
    <s v="Copiers"/>
    <s v="Sharp Fax and Copier, Color"/>
    <n v="510.12"/>
    <n v="3"/>
    <n v="50.94"/>
    <n v="24.01"/>
    <s v="Medium"/>
    <n v="307"/>
    <x v="2"/>
    <x v="11"/>
    <s v="Female"/>
    <x v="370"/>
    <d v="2024-08-30T00:00:00"/>
  </r>
  <r>
    <x v="1202"/>
    <x v="606"/>
    <s v="Standard Class"/>
    <x v="22"/>
    <x v="22"/>
    <s v="Consumer"/>
    <x v="25"/>
    <s v="Punjab"/>
    <s v="India"/>
    <s v="North"/>
    <s v="TEC-MA-10001627"/>
    <x v="1"/>
    <s v="Machines"/>
    <s v="Konica Printer, White"/>
    <n v="798.75"/>
    <n v="3"/>
    <n v="311.49"/>
    <n v="67.430000000000007"/>
    <s v="Medium"/>
    <n v="83"/>
    <x v="2"/>
    <x v="8"/>
    <s v="Female"/>
    <x v="98"/>
    <d v="2022-12-23T00:00:00"/>
  </r>
  <r>
    <x v="1203"/>
    <x v="605"/>
    <s v="Standard Class"/>
    <x v="80"/>
    <x v="80"/>
    <s v="Consumer"/>
    <x v="138"/>
    <s v="Haryana"/>
    <s v="India"/>
    <s v="North"/>
    <s v="TEC-MA-10001726"/>
    <x v="1"/>
    <s v="Machines"/>
    <s v="Epson Receipt Printer, White"/>
    <n v="346.32"/>
    <n v="3"/>
    <n v="13.77"/>
    <n v="25.73"/>
    <s v="Medium"/>
    <n v="384"/>
    <x v="2"/>
    <x v="9"/>
    <s v="Female"/>
    <x v="119"/>
    <d v="2024-05-15T00:00:00"/>
  </r>
  <r>
    <x v="1204"/>
    <x v="607"/>
    <s v="Standard Class"/>
    <x v="14"/>
    <x v="14"/>
    <s v="Consumer"/>
    <x v="10"/>
    <s v="Uttarakhand"/>
    <s v="India"/>
    <s v="North"/>
    <s v="TEC-AC-10003776"/>
    <x v="1"/>
    <s v="Accessories"/>
    <s v="Belkin Flash Drive, Programmable"/>
    <n v="130.32"/>
    <n v="3"/>
    <n v="22.14"/>
    <n v="7.35"/>
    <s v="Medium"/>
    <n v="598"/>
    <x v="2"/>
    <x v="11"/>
    <s v="Female"/>
    <x v="381"/>
    <d v="2024-04-30T00:00:00"/>
  </r>
  <r>
    <x v="1205"/>
    <x v="608"/>
    <s v="Standard Class"/>
    <x v="126"/>
    <x v="126"/>
    <s v="Consumer"/>
    <x v="49"/>
    <s v="Maharashtra"/>
    <s v="India"/>
    <s v="West"/>
    <s v="FUR-CH-10000432"/>
    <x v="2"/>
    <s v="Chairs"/>
    <s v="Harbour Creations Swivel Stool, Adjustable"/>
    <n v="273.91500000000002"/>
    <n v="3"/>
    <n v="-241.065"/>
    <n v="18.420000000000002"/>
    <s v="Medium"/>
    <n v="608"/>
    <x v="2"/>
    <x v="8"/>
    <s v="Female"/>
    <x v="493"/>
    <d v="2024-10-22T00:00:00"/>
  </r>
  <r>
    <x v="1206"/>
    <x v="507"/>
    <s v="Standard Class"/>
    <x v="373"/>
    <x v="373"/>
    <s v="Consumer"/>
    <x v="3"/>
    <s v="Karnataka"/>
    <s v="India"/>
    <s v="South"/>
    <s v="FUR-FU-10001770"/>
    <x v="2"/>
    <s v="Furnishings"/>
    <s v="Deflect-O Clock, Erganomic"/>
    <n v="195.72"/>
    <n v="4"/>
    <n v="97.8"/>
    <n v="15.21"/>
    <s v="Medium"/>
    <n v="207"/>
    <x v="2"/>
    <x v="9"/>
    <s v="Female"/>
    <x v="120"/>
    <d v="2021-08-18T00:00:00"/>
  </r>
  <r>
    <x v="1207"/>
    <x v="503"/>
    <s v="Standard Class"/>
    <x v="371"/>
    <x v="371"/>
    <s v="Consumer"/>
    <x v="46"/>
    <s v="Punjab"/>
    <s v="India"/>
    <s v="North"/>
    <s v="TEC-CO-10003113"/>
    <x v="1"/>
    <s v="Copiers"/>
    <s v="Hewlett Fax Machine, Color"/>
    <n v="1285.44"/>
    <n v="4"/>
    <n v="89.88"/>
    <n v="68.290000000000006"/>
    <s v="Medium"/>
    <n v="20"/>
    <x v="2"/>
    <x v="10"/>
    <s v="Male"/>
    <x v="494"/>
    <d v="2021-01-02T00:00:00"/>
  </r>
  <r>
    <x v="1208"/>
    <x v="13"/>
    <s v="Standard Class"/>
    <x v="13"/>
    <x v="13"/>
    <s v="Consumer"/>
    <x v="12"/>
    <s v="Tamil Nadu"/>
    <s v="India"/>
    <s v="South"/>
    <s v="TEC-MA-10004666"/>
    <x v="1"/>
    <s v="Machines"/>
    <s v="Panasonic Inkjet, Red"/>
    <n v="1236.96"/>
    <n v="4"/>
    <n v="24.72"/>
    <n v="120.39"/>
    <s v="Medium"/>
    <n v="130"/>
    <x v="2"/>
    <x v="11"/>
    <s v="Male"/>
    <x v="250"/>
    <d v="2024-01-31T00:00:00"/>
  </r>
  <r>
    <x v="1209"/>
    <x v="312"/>
    <s v="Standard Class"/>
    <x v="6"/>
    <x v="6"/>
    <s v="Consumer"/>
    <x v="66"/>
    <s v="Maharashtra"/>
    <s v="India"/>
    <s v="West"/>
    <s v="TEC-MA-10000473"/>
    <x v="1"/>
    <s v="Machines"/>
    <s v="Epson Receipt Printer, Durable"/>
    <n v="468.6"/>
    <n v="4"/>
    <n v="182.64"/>
    <n v="34.08"/>
    <s v="Medium"/>
    <n v="142"/>
    <x v="2"/>
    <x v="8"/>
    <s v="Female"/>
    <x v="116"/>
    <d v="2022-08-29T00:00:00"/>
  </r>
  <r>
    <x v="1210"/>
    <x v="494"/>
    <s v="Standard Class"/>
    <x v="130"/>
    <x v="130"/>
    <s v="Consumer"/>
    <x v="18"/>
    <s v="Tamil Nadu"/>
    <s v="India"/>
    <s v="South"/>
    <s v="FUR-TA-10002256"/>
    <x v="2"/>
    <s v="Tables"/>
    <s v="Hon Wood Table, Fully Assembled"/>
    <n v="2664"/>
    <n v="5"/>
    <n v="905.7"/>
    <n v="325.54000000000002"/>
    <s v="Medium"/>
    <n v="509"/>
    <x v="2"/>
    <x v="9"/>
    <s v="Female"/>
    <x v="32"/>
    <d v="2024-02-10T00:00:00"/>
  </r>
  <r>
    <x v="1211"/>
    <x v="22"/>
    <s v="Standard Class"/>
    <x v="20"/>
    <x v="20"/>
    <s v="Consumer"/>
    <x v="18"/>
    <s v="Tamil Nadu"/>
    <s v="India"/>
    <s v="South"/>
    <s v="FUR-CH-10004331"/>
    <x v="2"/>
    <s v="Chairs"/>
    <s v="SAFCO Rocking Chair, Red"/>
    <n v="674.55"/>
    <n v="5"/>
    <n v="195.6"/>
    <n v="37.85"/>
    <s v="Medium"/>
    <n v="323"/>
    <x v="2"/>
    <x v="10"/>
    <s v="Male"/>
    <x v="495"/>
    <d v="2023-04-11T00:00:00"/>
  </r>
  <r>
    <x v="1212"/>
    <x v="8"/>
    <s v="Standard Class"/>
    <x v="8"/>
    <x v="8"/>
    <s v="Consumer"/>
    <x v="8"/>
    <s v="Uttar Pradesh"/>
    <s v="India"/>
    <s v="North"/>
    <s v="FUR-FU-10003451"/>
    <x v="2"/>
    <s v="Furnishings"/>
    <s v="Eldon Frame, Black"/>
    <n v="581.25"/>
    <n v="5"/>
    <n v="46.5"/>
    <n v="38.799999999999997"/>
    <s v="Medium"/>
    <n v="526"/>
    <x v="2"/>
    <x v="11"/>
    <s v="Female"/>
    <x v="160"/>
    <d v="2023-09-06T00:00:00"/>
  </r>
  <r>
    <x v="1213"/>
    <x v="25"/>
    <s v="Standard Class"/>
    <x v="23"/>
    <x v="23"/>
    <s v="Consumer"/>
    <x v="8"/>
    <s v="Uttar Pradesh"/>
    <s v="India"/>
    <s v="North"/>
    <s v="FUR-FU-10000628"/>
    <x v="2"/>
    <s v="Furnishings"/>
    <s v="Rubbermaid Light Bulb, Black"/>
    <n v="94.2"/>
    <n v="5"/>
    <n v="41.4"/>
    <n v="6.09"/>
    <s v="Medium"/>
    <n v="782"/>
    <x v="2"/>
    <x v="8"/>
    <s v="Female"/>
    <x v="496"/>
    <d v="2024-02-12T00:00:00"/>
  </r>
  <r>
    <x v="1214"/>
    <x v="286"/>
    <s v="Standard Class"/>
    <x v="248"/>
    <x v="248"/>
    <s v="Consumer"/>
    <x v="24"/>
    <s v="Haryana"/>
    <s v="India"/>
    <s v="North"/>
    <s v="TEC-MA-10004954"/>
    <x v="1"/>
    <s v="Machines"/>
    <s v="StarTech Calculator, Red"/>
    <n v="185.55"/>
    <n v="5"/>
    <n v="79.650000000000006"/>
    <n v="11.66"/>
    <s v="Medium"/>
    <n v="611"/>
    <x v="2"/>
    <x v="9"/>
    <s v="Female"/>
    <x v="440"/>
    <d v="2024-04-06T00:00:00"/>
  </r>
  <r>
    <x v="1215"/>
    <x v="295"/>
    <s v="Standard Class"/>
    <x v="4"/>
    <x v="4"/>
    <s v="Consumer"/>
    <x v="58"/>
    <s v="Tamil Nadu"/>
    <s v="India"/>
    <s v="South"/>
    <s v="TEC-AC-10004414"/>
    <x v="1"/>
    <s v="Accessories"/>
    <s v="Enermax Router, Bluetooth"/>
    <n v="1291.6500000000001"/>
    <n v="5"/>
    <n v="413.25"/>
    <n v="89.9"/>
    <s v="Medium"/>
    <n v="215"/>
    <x v="2"/>
    <x v="10"/>
    <s v="Female"/>
    <x v="438"/>
    <d v="2023-11-08T00:00:00"/>
  </r>
  <r>
    <x v="1216"/>
    <x v="17"/>
    <s v="Standard Class"/>
    <x v="17"/>
    <x v="17"/>
    <s v="Consumer"/>
    <x v="16"/>
    <s v="Gujarat"/>
    <s v="India"/>
    <s v="West"/>
    <s v="FUR-BO-10003282"/>
    <x v="2"/>
    <s v="Bookcases"/>
    <s v="Ikea Classic Bookcase, Mobile"/>
    <n v="2485.62"/>
    <n v="6"/>
    <n v="795.24"/>
    <n v="248.41"/>
    <s v="Medium"/>
    <n v="578"/>
    <x v="2"/>
    <x v="8"/>
    <s v="Male"/>
    <x v="432"/>
    <d v="2022-05-18T00:00:00"/>
  </r>
  <r>
    <x v="1217"/>
    <x v="310"/>
    <s v="Standard Class"/>
    <x v="260"/>
    <x v="260"/>
    <s v="Consumer"/>
    <x v="95"/>
    <s v="Karnataka"/>
    <s v="India"/>
    <s v="South"/>
    <s v="FUR-BO-10003206"/>
    <x v="2"/>
    <s v="Bookcases"/>
    <s v="Sauder Floating Shelf Set, Pine"/>
    <n v="1175.58"/>
    <n v="6"/>
    <n v="117.54"/>
    <n v="72.14"/>
    <s v="Medium"/>
    <n v="304"/>
    <x v="2"/>
    <x v="9"/>
    <s v="Male"/>
    <x v="245"/>
    <d v="2021-08-27T00:00:00"/>
  </r>
  <r>
    <x v="1218"/>
    <x v="479"/>
    <s v="Standard Class"/>
    <x v="123"/>
    <x v="123"/>
    <s v="Consumer"/>
    <x v="51"/>
    <s v="Punjab"/>
    <s v="India"/>
    <s v="North"/>
    <s v="FUR-TA-10001237"/>
    <x v="2"/>
    <s v="Tables"/>
    <s v="Barricks Coffee Table, Fully Assembled"/>
    <n v="2120.79"/>
    <n v="7"/>
    <n v="169.47"/>
    <n v="78.290000000000006"/>
    <s v="Medium"/>
    <n v="154"/>
    <x v="2"/>
    <x v="11"/>
    <s v="Male"/>
    <x v="132"/>
    <d v="2022-12-09T00:00:00"/>
  </r>
  <r>
    <x v="1219"/>
    <x v="11"/>
    <s v="Standard Class"/>
    <x v="11"/>
    <x v="11"/>
    <s v="Consumer"/>
    <x v="10"/>
    <s v="Rajasthan"/>
    <s v="India"/>
    <s v="West"/>
    <s v="FUR-FU-10004820"/>
    <x v="2"/>
    <s v="Furnishings"/>
    <s v="Advantus Photo Frame, Erganomic"/>
    <n v="361.2"/>
    <n v="7"/>
    <n v="155.19"/>
    <n v="34.729999999999997"/>
    <s v="Medium"/>
    <n v="145"/>
    <x v="2"/>
    <x v="8"/>
    <s v="Female"/>
    <x v="229"/>
    <d v="2024-10-30T00:00:00"/>
  </r>
  <r>
    <x v="1220"/>
    <x v="501"/>
    <s v="Standard Class"/>
    <x v="195"/>
    <x v="195"/>
    <s v="Consumer"/>
    <x v="99"/>
    <s v="Rajasthan"/>
    <s v="India"/>
    <s v="West"/>
    <s v="TEC-PH-10002042"/>
    <x v="1"/>
    <s v="Phones"/>
    <s v="Cisco Audio Dock, Full Size"/>
    <n v="1283.52"/>
    <n v="7"/>
    <n v="205.17"/>
    <n v="51.35"/>
    <s v="Medium"/>
    <n v="381"/>
    <x v="2"/>
    <x v="10"/>
    <s v="Male"/>
    <x v="494"/>
    <d v="2021-01-28T00:00:00"/>
  </r>
  <r>
    <x v="1221"/>
    <x v="290"/>
    <s v="Standard Class"/>
    <x v="250"/>
    <x v="250"/>
    <s v="Consumer"/>
    <x v="24"/>
    <s v="Haryana"/>
    <s v="India"/>
    <s v="North"/>
    <s v="TEC-CO-10004998"/>
    <x v="1"/>
    <s v="Copiers"/>
    <s v="HP Fax and Copier, Color"/>
    <n v="1220.31"/>
    <n v="7"/>
    <n v="512.4"/>
    <n v="105.66"/>
    <s v="Medium"/>
    <n v="707"/>
    <x v="2"/>
    <x v="11"/>
    <s v="Female"/>
    <x v="244"/>
    <d v="2023-11-15T00:00:00"/>
  </r>
  <r>
    <x v="1222"/>
    <x v="35"/>
    <s v="Standard Class"/>
    <x v="31"/>
    <x v="31"/>
    <s v="Consumer"/>
    <x v="30"/>
    <s v="Delhi"/>
    <s v="India"/>
    <s v="North"/>
    <s v="FUR-TA-10001786"/>
    <x v="2"/>
    <s v="Tables"/>
    <s v="Chromcraft Computer Table, with Bottom Storage"/>
    <n v="3547.44"/>
    <n v="8"/>
    <n v="780.24"/>
    <n v="205.63"/>
    <s v="Medium"/>
    <n v="405"/>
    <x v="2"/>
    <x v="8"/>
    <s v="Female"/>
    <x v="232"/>
    <d v="2022-04-08T00:00:00"/>
  </r>
  <r>
    <x v="1223"/>
    <x v="499"/>
    <s v="Standard Class"/>
    <x v="168"/>
    <x v="168"/>
    <s v="Consumer"/>
    <x v="61"/>
    <s v="Uttar Pradesh"/>
    <s v="India"/>
    <s v="North"/>
    <s v="TEC-PH-10003481"/>
    <x v="1"/>
    <s v="Phones"/>
    <s v="Apple Office Telephone, Full Size"/>
    <n v="532.55999999999995"/>
    <n v="8"/>
    <n v="85.2"/>
    <n v="54.94"/>
    <s v="Medium"/>
    <n v="422"/>
    <x v="2"/>
    <x v="9"/>
    <s v="Female"/>
    <x v="104"/>
    <d v="2023-11-11T00:00:00"/>
  </r>
  <r>
    <x v="1224"/>
    <x v="28"/>
    <s v="Standard Class"/>
    <x v="26"/>
    <x v="26"/>
    <s v="Consumer"/>
    <x v="25"/>
    <s v="Punjab"/>
    <s v="India"/>
    <s v="North"/>
    <s v="TEC-AC-10004108"/>
    <x v="1"/>
    <s v="Accessories"/>
    <s v="Memorex Router, USB"/>
    <n v="2217.7800000000002"/>
    <n v="9"/>
    <n v="775.98"/>
    <n v="166.98"/>
    <s v="Medium"/>
    <n v="406"/>
    <x v="2"/>
    <x v="10"/>
    <s v="Male"/>
    <x v="497"/>
    <d v="2021-07-07T00:00:00"/>
  </r>
  <r>
    <x v="1225"/>
    <x v="8"/>
    <s v="Standard Class"/>
    <x v="8"/>
    <x v="8"/>
    <s v="Consumer"/>
    <x v="8"/>
    <s v="Uttar Pradesh"/>
    <s v="India"/>
    <s v="North"/>
    <s v="FUR-BO-10004529"/>
    <x v="2"/>
    <s v="Bookcases"/>
    <s v="Sauder 3-Shelf Cabinet, Pine"/>
    <n v="168.03"/>
    <n v="1"/>
    <n v="20.16"/>
    <n v="6.01"/>
    <s v="Medium"/>
    <n v="524"/>
    <x v="2"/>
    <x v="11"/>
    <s v="Female"/>
    <x v="92"/>
    <d v="2024-10-18T00:00:00"/>
  </r>
  <r>
    <x v="1226"/>
    <x v="609"/>
    <s v="Standard Class"/>
    <x v="156"/>
    <x v="156"/>
    <s v="Consumer"/>
    <x v="24"/>
    <s v="Haryana"/>
    <s v="India"/>
    <s v="North"/>
    <s v="FUR-CH-10002209"/>
    <x v="2"/>
    <s v="Chairs"/>
    <s v="Novimex Chairmat, Red"/>
    <n v="56.34"/>
    <n v="1"/>
    <n v="15.75"/>
    <n v="4.7300000000000004"/>
    <s v="Medium"/>
    <n v="286"/>
    <x v="2"/>
    <x v="8"/>
    <s v="Male"/>
    <x v="126"/>
    <d v="2024-02-07T00:00:00"/>
  </r>
  <r>
    <x v="1227"/>
    <x v="287"/>
    <s v="Standard Class"/>
    <x v="245"/>
    <x v="245"/>
    <s v="Consumer"/>
    <x v="115"/>
    <s v="Chhattisgarh"/>
    <s v="India"/>
    <s v="East"/>
    <s v="FUR-CH-10001797"/>
    <x v="2"/>
    <s v="Chairs"/>
    <s v="Harbour Creations Bag Chairs, Adjustable"/>
    <n v="64.11"/>
    <n v="1"/>
    <n v="24.36"/>
    <n v="2.46"/>
    <s v="Medium"/>
    <n v="393"/>
    <x v="2"/>
    <x v="9"/>
    <s v="Male"/>
    <x v="498"/>
    <d v="2023-03-01T00:00:00"/>
  </r>
  <r>
    <x v="1228"/>
    <x v="479"/>
    <s v="Standard Class"/>
    <x v="123"/>
    <x v="123"/>
    <s v="Consumer"/>
    <x v="51"/>
    <s v="Punjab"/>
    <s v="India"/>
    <s v="North"/>
    <s v="FUR-FU-10002659"/>
    <x v="2"/>
    <s v="Furnishings"/>
    <s v="Eldon Clock, Black"/>
    <n v="56.52"/>
    <n v="1"/>
    <n v="19.2"/>
    <n v="1.96"/>
    <s v="Medium"/>
    <n v="70"/>
    <x v="2"/>
    <x v="10"/>
    <s v="Female"/>
    <x v="225"/>
    <d v="2024-06-12T00:00:00"/>
  </r>
  <r>
    <x v="1229"/>
    <x v="33"/>
    <s v="Standard Class"/>
    <x v="31"/>
    <x v="31"/>
    <s v="Consumer"/>
    <x v="28"/>
    <s v="Madhya Pradesh"/>
    <s v="India"/>
    <s v="West"/>
    <s v="FUR-FU-10003605"/>
    <x v="2"/>
    <s v="Furnishings"/>
    <s v="Eldon Light Bulb, Durable"/>
    <n v="22.23"/>
    <n v="1"/>
    <n v="9.99"/>
    <n v="0.85"/>
    <s v="Medium"/>
    <n v="291"/>
    <x v="2"/>
    <x v="11"/>
    <s v="Male"/>
    <x v="122"/>
    <d v="2024-07-05T00:00:00"/>
  </r>
  <r>
    <x v="1230"/>
    <x v="610"/>
    <s v="Standard Class"/>
    <x v="420"/>
    <x v="420"/>
    <s v="Consumer"/>
    <x v="57"/>
    <s v="Rajasthan"/>
    <s v="India"/>
    <s v="West"/>
    <s v="TEC-PH-10001921"/>
    <x v="1"/>
    <s v="Phones"/>
    <s v="Nokia Signal Booster, with Caller ID"/>
    <n v="136.5"/>
    <n v="1"/>
    <n v="15"/>
    <n v="9.9600000000000009"/>
    <s v="Medium"/>
    <n v="369"/>
    <x v="2"/>
    <x v="8"/>
    <s v="Male"/>
    <x v="225"/>
    <d v="2024-06-12T00:00:00"/>
  </r>
  <r>
    <x v="1231"/>
    <x v="289"/>
    <s v="Standard Class"/>
    <x v="248"/>
    <x v="248"/>
    <s v="Consumer"/>
    <x v="54"/>
    <s v="Tamil Nadu"/>
    <s v="India"/>
    <s v="South"/>
    <s v="FUR-TA-10002351"/>
    <x v="2"/>
    <s v="Tables"/>
    <s v="Hon Training Table, Adjustable Height"/>
    <n v="669.78"/>
    <n v="2"/>
    <n v="214.32"/>
    <n v="63.15"/>
    <s v="Medium"/>
    <n v="399"/>
    <x v="2"/>
    <x v="9"/>
    <s v="Male"/>
    <x v="42"/>
    <d v="2024-11-20T00:00:00"/>
  </r>
  <r>
    <x v="1232"/>
    <x v="611"/>
    <s v="Standard Class"/>
    <x v="247"/>
    <x v="247"/>
    <s v="Consumer"/>
    <x v="22"/>
    <s v="Maharashtra"/>
    <s v="India"/>
    <s v="West"/>
    <s v="FUR-BO-10002031"/>
    <x v="2"/>
    <s v="Bookcases"/>
    <s v="Sauder Classic Bookcase, Pine"/>
    <n v="874.68"/>
    <n v="2"/>
    <n v="192.42"/>
    <n v="57.11"/>
    <s v="Medium"/>
    <n v="30"/>
    <x v="2"/>
    <x v="10"/>
    <s v="Male"/>
    <x v="125"/>
    <d v="2022-04-03T00:00:00"/>
  </r>
  <r>
    <x v="1233"/>
    <x v="318"/>
    <s v="Standard Class"/>
    <x v="265"/>
    <x v="265"/>
    <s v="Consumer"/>
    <x v="6"/>
    <s v="Maharashtra"/>
    <s v="India"/>
    <s v="West"/>
    <s v="FUR-FU-10003052"/>
    <x v="2"/>
    <s v="Furnishings"/>
    <s v="Advantus Photo Frame, Duo Pack"/>
    <n v="106.08"/>
    <n v="2"/>
    <n v="40.26"/>
    <n v="7.66"/>
    <s v="Medium"/>
    <n v="343"/>
    <x v="2"/>
    <x v="11"/>
    <s v="Female"/>
    <x v="126"/>
    <d v="2024-02-07T00:00:00"/>
  </r>
  <r>
    <x v="1234"/>
    <x v="277"/>
    <s v="Standard Class"/>
    <x v="240"/>
    <x v="240"/>
    <s v="Consumer"/>
    <x v="45"/>
    <s v="Maharashtra"/>
    <s v="India"/>
    <s v="West"/>
    <s v="FUR-FU-10004464"/>
    <x v="2"/>
    <s v="Furnishings"/>
    <s v="Deflect-O Clock, Durable"/>
    <n v="94.68"/>
    <n v="2"/>
    <n v="1.86"/>
    <n v="2.61"/>
    <s v="Medium"/>
    <n v="581"/>
    <x v="2"/>
    <x v="8"/>
    <s v="Male"/>
    <x v="133"/>
    <d v="2023-09-13T00:00:00"/>
  </r>
  <r>
    <x v="1235"/>
    <x v="612"/>
    <s v="Standard Class"/>
    <x v="421"/>
    <x v="421"/>
    <s v="Consumer"/>
    <x v="44"/>
    <s v="Maharashtra"/>
    <s v="India"/>
    <s v="West"/>
    <s v="FUR-CH-10002468"/>
    <x v="2"/>
    <s v="Chairs"/>
    <s v="Hon Rocking Chair, Adjustable"/>
    <n v="266.22000000000003"/>
    <n v="2"/>
    <n v="69.180000000000007"/>
    <n v="21.8"/>
    <s v="Medium"/>
    <n v="455"/>
    <x v="2"/>
    <x v="9"/>
    <s v="Male"/>
    <x v="142"/>
    <d v="2022-12-05T00:00:00"/>
  </r>
  <r>
    <x v="1236"/>
    <x v="275"/>
    <s v="Standard Class"/>
    <x v="193"/>
    <x v="193"/>
    <s v="Consumer"/>
    <x v="112"/>
    <s v="Telangana"/>
    <s v="India"/>
    <s v="South"/>
    <s v="FUR-CH-10002631"/>
    <x v="2"/>
    <s v="Chairs"/>
    <s v="Office Star Bag Chairs, Black"/>
    <n v="106.02"/>
    <n v="2"/>
    <n v="9.5399999999999991"/>
    <n v="6.48"/>
    <s v="Medium"/>
    <n v="274"/>
    <x v="2"/>
    <x v="10"/>
    <s v="Female"/>
    <x v="389"/>
    <d v="2023-08-18T00:00:00"/>
  </r>
  <r>
    <x v="1237"/>
    <x v="34"/>
    <s v="Standard Class"/>
    <x v="32"/>
    <x v="32"/>
    <s v="Consumer"/>
    <x v="29"/>
    <s v="Karnataka"/>
    <s v="India"/>
    <s v="South"/>
    <s v="TEC-AC-10000483"/>
    <x v="1"/>
    <s v="Accessories"/>
    <s v="SanDisk Memory Card, Bluetooth"/>
    <n v="224.82"/>
    <n v="2"/>
    <n v="6.72"/>
    <n v="14.51"/>
    <s v="Medium"/>
    <n v="31"/>
    <x v="2"/>
    <x v="11"/>
    <s v="Male"/>
    <x v="14"/>
    <d v="2023-04-05T00:00:00"/>
  </r>
  <r>
    <x v="1238"/>
    <x v="17"/>
    <s v="Standard Class"/>
    <x v="17"/>
    <x v="17"/>
    <s v="Consumer"/>
    <x v="16"/>
    <s v="Gujarat"/>
    <s v="India"/>
    <s v="West"/>
    <s v="TEC-AC-10004252"/>
    <x v="1"/>
    <s v="Accessories"/>
    <s v="SanDisk Mouse, Bluetooth"/>
    <n v="76.62"/>
    <n v="2"/>
    <n v="0.72"/>
    <n v="8.5299999999999994"/>
    <s v="Medium"/>
    <n v="327"/>
    <x v="2"/>
    <x v="8"/>
    <s v="Male"/>
    <x v="499"/>
    <d v="2024-07-25T00:00:00"/>
  </r>
  <r>
    <x v="1239"/>
    <x v="4"/>
    <s v="Standard Class"/>
    <x v="4"/>
    <x v="4"/>
    <s v="Consumer"/>
    <x v="4"/>
    <s v="Kerala"/>
    <s v="India"/>
    <s v="South"/>
    <s v="TEC-AC-10002324"/>
    <x v="1"/>
    <s v="Accessories"/>
    <s v="Enermax Numeric Keypad, Bluetooth"/>
    <n v="114.66"/>
    <n v="2"/>
    <n v="4.5599999999999996"/>
    <n v="2.33"/>
    <s v="Medium"/>
    <n v="292"/>
    <x v="2"/>
    <x v="9"/>
    <s v="Male"/>
    <x v="500"/>
    <d v="2024-04-04T00:00:00"/>
  </r>
  <r>
    <x v="1240"/>
    <x v="613"/>
    <s v="Standard Class"/>
    <x v="422"/>
    <x v="422"/>
    <s v="Consumer"/>
    <x v="29"/>
    <s v="Karnataka"/>
    <s v="India"/>
    <s v="South"/>
    <s v="TEC-PH-10002138"/>
    <x v="1"/>
    <s v="Phones"/>
    <s v="Apple Audio Dock, Cordless"/>
    <n v="339.48"/>
    <n v="2"/>
    <n v="27.12"/>
    <n v="17.34"/>
    <s v="Medium"/>
    <n v="199"/>
    <x v="2"/>
    <x v="10"/>
    <s v="Male"/>
    <x v="388"/>
    <d v="2023-05-26T00:00:00"/>
  </r>
  <r>
    <x v="1241"/>
    <x v="306"/>
    <s v="Standard Class"/>
    <x v="210"/>
    <x v="210"/>
    <s v="Consumer"/>
    <x v="57"/>
    <s v="Rajasthan"/>
    <s v="India"/>
    <s v="West"/>
    <s v="TEC-MA-10001627"/>
    <x v="1"/>
    <s v="Machines"/>
    <s v="Konica Printer, White"/>
    <n v="532.5"/>
    <n v="2"/>
    <n v="207.66"/>
    <n v="43.64"/>
    <s v="Medium"/>
    <n v="651"/>
    <x v="2"/>
    <x v="11"/>
    <s v="Male"/>
    <x v="499"/>
    <d v="2024-07-25T00:00:00"/>
  </r>
  <r>
    <x v="1242"/>
    <x v="614"/>
    <s v="Standard Class"/>
    <x v="344"/>
    <x v="344"/>
    <s v="Consumer"/>
    <x v="7"/>
    <s v="Puducherry"/>
    <s v="India"/>
    <s v="South"/>
    <s v="TEC-CO-10002040"/>
    <x v="1"/>
    <s v="Copiers"/>
    <s v="Brother Fax Machine, Digital"/>
    <n v="636.36"/>
    <n v="2"/>
    <n v="267.24"/>
    <n v="42.12"/>
    <s v="Medium"/>
    <n v="11"/>
    <x v="2"/>
    <x v="9"/>
    <s v="Female"/>
    <x v="501"/>
    <d v="2023-07-12T00:00:00"/>
  </r>
  <r>
    <x v="1243"/>
    <x v="615"/>
    <s v="Standard Class"/>
    <x v="146"/>
    <x v="146"/>
    <s v="Consumer"/>
    <x v="49"/>
    <s v="Maharashtra"/>
    <s v="India"/>
    <s v="West"/>
    <s v="OFF-AR-10000989"/>
    <x v="0"/>
    <s v="Art"/>
    <s v="Binney &amp; Smith Canvas, Blue"/>
    <n v="51.36"/>
    <n v="2"/>
    <n v="-48.3"/>
    <n v="3.76"/>
    <s v="Medium"/>
    <n v="620"/>
    <x v="0"/>
    <x v="0"/>
    <s v="Female"/>
    <x v="500"/>
    <d v="2024-04-04T00:00:00"/>
  </r>
  <r>
    <x v="1244"/>
    <x v="616"/>
    <s v="Standard Class"/>
    <x v="423"/>
    <x v="423"/>
    <s v="Consumer"/>
    <x v="18"/>
    <s v="Tamil Nadu"/>
    <s v="India"/>
    <s v="South"/>
    <s v="OFF-PA-10003020"/>
    <x v="0"/>
    <s v="Paper"/>
    <s v="Xerox Message Books, Premium"/>
    <n v="40.74"/>
    <n v="2"/>
    <n v="5.7"/>
    <n v="2.79"/>
    <s v="Medium"/>
    <n v="403"/>
    <x v="0"/>
    <x v="0"/>
    <s v="Female"/>
    <x v="502"/>
    <d v="2024-07-29T00:00:00"/>
  </r>
  <r>
    <x v="1245"/>
    <x v="617"/>
    <s v="Standard Class"/>
    <x v="424"/>
    <x v="424"/>
    <s v="Consumer"/>
    <x v="52"/>
    <s v="Telangana"/>
    <s v="India"/>
    <s v="South"/>
    <s v="OFF-EN-10002556"/>
    <x v="0"/>
    <s v="Envelopes"/>
    <s v="Ames Business Envelopes, Recycled"/>
    <n v="17.04"/>
    <n v="1"/>
    <n v="7.32"/>
    <n v="2.04"/>
    <s v="Medium"/>
    <n v="26"/>
    <x v="0"/>
    <x v="2"/>
    <s v="Male"/>
    <x v="26"/>
    <d v="2021-02-04T00:00:00"/>
  </r>
  <r>
    <x v="1246"/>
    <x v="618"/>
    <s v="Standard Class"/>
    <x v="425"/>
    <x v="425"/>
    <s v="Consumer"/>
    <x v="126"/>
    <s v="Jharkhand"/>
    <s v="India"/>
    <s v="East"/>
    <s v="OFF-PA-10000215"/>
    <x v="0"/>
    <s v="Paper"/>
    <s v="Eaton Parchment Paper, Premium"/>
    <n v="13.47"/>
    <n v="1"/>
    <n v="0.93"/>
    <n v="0.86"/>
    <s v="Medium"/>
    <n v="110"/>
    <x v="0"/>
    <x v="3"/>
    <s v="Male"/>
    <x v="235"/>
    <d v="2021-02-26T00:00:00"/>
  </r>
  <r>
    <x v="1247"/>
    <x v="619"/>
    <s v="Standard Class"/>
    <x v="256"/>
    <x v="256"/>
    <s v="Consumer"/>
    <x v="10"/>
    <s v="Chhattisgarh"/>
    <s v="India"/>
    <s v="East"/>
    <s v="OFF-AP-10000004"/>
    <x v="0"/>
    <s v="Appliances"/>
    <s v="Cuisinart Stove, Silver"/>
    <n v="539.04"/>
    <n v="1"/>
    <n v="183.27"/>
    <n v="22.77"/>
    <s v="Medium"/>
    <n v="464"/>
    <x v="0"/>
    <x v="0"/>
    <s v="Male"/>
    <x v="150"/>
    <d v="2022-02-11T00:00:00"/>
  </r>
  <r>
    <x v="1248"/>
    <x v="620"/>
    <s v="Standard Class"/>
    <x v="426"/>
    <x v="426"/>
    <s v="Consumer"/>
    <x v="13"/>
    <s v="Rajasthan"/>
    <s v="India"/>
    <s v="West"/>
    <s v="OFF-BI-10004700"/>
    <x v="0"/>
    <s v="Binders"/>
    <s v="Cardinal Binder, Durable"/>
    <n v="45.99"/>
    <n v="3"/>
    <n v="13.32"/>
    <n v="2.56"/>
    <s v="Medium"/>
    <n v="439"/>
    <x v="0"/>
    <x v="3"/>
    <s v="Female"/>
    <x v="440"/>
    <d v="2024-04-06T00:00:00"/>
  </r>
  <r>
    <x v="1249"/>
    <x v="621"/>
    <s v="Standard Class"/>
    <x v="427"/>
    <x v="427"/>
    <s v="Consumer"/>
    <x v="17"/>
    <s v="Uttar Pradesh"/>
    <s v="India"/>
    <s v="North"/>
    <s v="OFF-SU-10001686"/>
    <x v="0"/>
    <s v="Supplies"/>
    <s v="Kleencut Trimmer, Easy Grip"/>
    <n v="129.15"/>
    <n v="3"/>
    <n v="23.22"/>
    <n v="12.47"/>
    <s v="Medium"/>
    <n v="84"/>
    <x v="0"/>
    <x v="2"/>
    <s v="Male"/>
    <x v="433"/>
    <d v="2021-06-08T00:00:00"/>
  </r>
  <r>
    <x v="1250"/>
    <x v="622"/>
    <s v="Standard Class"/>
    <x v="150"/>
    <x v="150"/>
    <s v="Consumer"/>
    <x v="48"/>
    <s v="Bihar"/>
    <s v="India"/>
    <s v="East"/>
    <s v="OFF-PA-10000127"/>
    <x v="0"/>
    <s v="Paper"/>
    <s v="SanDisk Parchment Paper, Multicolor"/>
    <n v="54.36"/>
    <n v="3"/>
    <n v="20.07"/>
    <n v="4.72"/>
    <s v="Medium"/>
    <n v="485"/>
    <x v="0"/>
    <x v="0"/>
    <s v="Female"/>
    <x v="433"/>
    <d v="2021-06-08T00:00:00"/>
  </r>
  <r>
    <x v="1251"/>
    <x v="623"/>
    <s v="Standard Class"/>
    <x v="337"/>
    <x v="337"/>
    <s v="Consumer"/>
    <x v="65"/>
    <s v="Maharashtra"/>
    <s v="India"/>
    <s v="West"/>
    <s v="OFF-ST-10000351"/>
    <x v="0"/>
    <s v="Storage"/>
    <s v="Smead Shelving, Wire Frame"/>
    <n v="240"/>
    <n v="5"/>
    <n v="2.4"/>
    <n v="1.36"/>
    <s v="Medium"/>
    <n v="342"/>
    <x v="0"/>
    <x v="1"/>
    <s v="Male"/>
    <x v="392"/>
    <d v="2022-06-15T00:00:00"/>
  </r>
  <r>
    <x v="1252"/>
    <x v="624"/>
    <s v="Standard Class"/>
    <x v="428"/>
    <x v="428"/>
    <s v="Consumer"/>
    <x v="89"/>
    <s v="Madhya Pradesh"/>
    <s v="India"/>
    <s v="West"/>
    <s v="OFF-EN-10000114"/>
    <x v="0"/>
    <s v="Envelopes"/>
    <s v="Kraft Clasp Envelope, Security-Tint"/>
    <n v="68.400000000000006"/>
    <n v="6"/>
    <n v="1.26"/>
    <n v="6.12"/>
    <s v="Medium"/>
    <n v="664"/>
    <x v="0"/>
    <x v="2"/>
    <s v="Male"/>
    <x v="153"/>
    <d v="2024-01-16T00:00:00"/>
  </r>
  <r>
    <x v="1253"/>
    <x v="625"/>
    <s v="Standard Class"/>
    <x v="370"/>
    <x v="370"/>
    <s v="Consumer"/>
    <x v="101"/>
    <s v="Uttar Pradesh"/>
    <s v="India"/>
    <s v="North"/>
    <s v="OFF-SU-10004077"/>
    <x v="0"/>
    <s v="Supplies"/>
    <s v="Acme Letter Opener, Easy Grip"/>
    <n v="286.47000000000003"/>
    <n v="9"/>
    <n v="117.45"/>
    <n v="16.84"/>
    <s v="Medium"/>
    <n v="726"/>
    <x v="0"/>
    <x v="3"/>
    <s v="Female"/>
    <x v="503"/>
    <d v="2023-02-02T00:00:00"/>
  </r>
  <r>
    <x v="1254"/>
    <x v="626"/>
    <s v="Standard Class"/>
    <x v="97"/>
    <x v="97"/>
    <s v="Corporate"/>
    <x v="139"/>
    <s v="Bihar"/>
    <s v="India"/>
    <s v="East"/>
    <s v="OFF-ST-10003953"/>
    <x v="0"/>
    <s v="Storage"/>
    <s v="Smead File Cart, Industrial"/>
    <n v="642"/>
    <n v="5"/>
    <n v="179.7"/>
    <n v="59.41"/>
    <s v="Medium"/>
    <n v="266"/>
    <x v="0"/>
    <x v="0"/>
    <s v="Female"/>
    <x v="395"/>
    <d v="2024-05-25T00:00:00"/>
  </r>
  <r>
    <x v="1255"/>
    <x v="627"/>
    <s v="Standard Class"/>
    <x v="378"/>
    <x v="378"/>
    <s v="Corporate"/>
    <x v="82"/>
    <s v="Gujarat"/>
    <s v="India"/>
    <s v="West"/>
    <s v="OFF-BI-10002632"/>
    <x v="0"/>
    <s v="Binders"/>
    <s v="Acco Binding Machine, Recycled"/>
    <n v="257.25"/>
    <n v="5"/>
    <n v="69.45"/>
    <n v="16.66"/>
    <s v="Medium"/>
    <n v="267"/>
    <x v="0"/>
    <x v="1"/>
    <s v="Male"/>
    <x v="217"/>
    <d v="2022-05-28T00:00:00"/>
  </r>
  <r>
    <x v="1256"/>
    <x v="628"/>
    <s v="Standard Class"/>
    <x v="98"/>
    <x v="98"/>
    <s v="Corporate"/>
    <x v="30"/>
    <s v="Delhi"/>
    <s v="India"/>
    <s v="North"/>
    <s v="OFF-FA-10000248"/>
    <x v="0"/>
    <s v="Fasteners"/>
    <s v="Stockwell Rubber Bands, Assorted Sizes"/>
    <n v="55.92"/>
    <n v="4"/>
    <n v="27.96"/>
    <n v="1.31"/>
    <s v="Medium"/>
    <n v="118"/>
    <x v="0"/>
    <x v="3"/>
    <s v="Female"/>
    <x v="217"/>
    <d v="2022-05-28T00:00:00"/>
  </r>
  <r>
    <x v="1257"/>
    <x v="629"/>
    <s v="Standard Class"/>
    <x v="235"/>
    <x v="235"/>
    <s v="Corporate"/>
    <x v="115"/>
    <s v="Chhattisgarh"/>
    <s v="India"/>
    <s v="East"/>
    <s v="OFF-SU-10000178"/>
    <x v="0"/>
    <s v="Supplies"/>
    <s v="Acme Ruler, Easy Grip"/>
    <n v="54.99"/>
    <n v="3"/>
    <n v="4.32"/>
    <n v="2.88"/>
    <s v="Medium"/>
    <n v="410"/>
    <x v="0"/>
    <x v="3"/>
    <s v="Male"/>
    <x v="390"/>
    <d v="2024-03-24T00:00:00"/>
  </r>
  <r>
    <x v="1258"/>
    <x v="626"/>
    <s v="Standard Class"/>
    <x v="97"/>
    <x v="97"/>
    <s v="Corporate"/>
    <x v="139"/>
    <s v="Bihar"/>
    <s v="India"/>
    <s v="East"/>
    <s v="OFF-BI-10000305"/>
    <x v="0"/>
    <s v="Binders"/>
    <s v="Wilson Jones Index Tab, Durable"/>
    <n v="23.85"/>
    <n v="3"/>
    <n v="4.2300000000000004"/>
    <n v="1.31"/>
    <s v="Medium"/>
    <n v="426"/>
    <x v="0"/>
    <x v="3"/>
    <s v="Female"/>
    <x v="504"/>
    <d v="2021-12-17T00:00:00"/>
  </r>
  <r>
    <x v="1259"/>
    <x v="630"/>
    <s v="Standard Class"/>
    <x v="429"/>
    <x v="429"/>
    <s v="Corporate"/>
    <x v="52"/>
    <s v="Telangana"/>
    <s v="India"/>
    <s v="South"/>
    <s v="OFF-LA-10003379"/>
    <x v="0"/>
    <s v="Labels"/>
    <s v="Smead Color Coded Labels, Laser Printer Compatible"/>
    <n v="13.05"/>
    <n v="1"/>
    <n v="0.63"/>
    <n v="1.05"/>
    <s v="Medium"/>
    <n v="626"/>
    <x v="0"/>
    <x v="2"/>
    <s v="Female"/>
    <x v="505"/>
    <d v="2022-03-21T00:00:00"/>
  </r>
  <r>
    <x v="1260"/>
    <x v="631"/>
    <s v="Standard Class"/>
    <x v="430"/>
    <x v="430"/>
    <s v="Corporate"/>
    <x v="18"/>
    <s v="Tamil Nadu"/>
    <s v="India"/>
    <s v="South"/>
    <s v="OFF-PA-10000453"/>
    <x v="0"/>
    <s v="Paper"/>
    <s v="Xerox Cards &amp; Envelopes, 8.5 x 11"/>
    <n v="98.22"/>
    <n v="2"/>
    <n v="34.32"/>
    <n v="10.23"/>
    <s v="Medium"/>
    <n v="312"/>
    <x v="0"/>
    <x v="3"/>
    <s v="Male"/>
    <x v="506"/>
    <d v="2023-01-06T00:00:00"/>
  </r>
  <r>
    <x v="1261"/>
    <x v="632"/>
    <s v="Standard Class"/>
    <x v="431"/>
    <x v="431"/>
    <s v="Corporate"/>
    <x v="99"/>
    <s v="Rajasthan"/>
    <s v="India"/>
    <s v="West"/>
    <s v="OFF-EN-10001882"/>
    <x v="0"/>
    <s v="Envelopes"/>
    <s v="Jiffy Manila Envelope, with clear poly window"/>
    <n v="59.1"/>
    <n v="2"/>
    <n v="28.92"/>
    <n v="2.73"/>
    <s v="Medium"/>
    <n v="466"/>
    <x v="0"/>
    <x v="2"/>
    <s v="Female"/>
    <x v="392"/>
    <d v="2022-06-15T00:00:00"/>
  </r>
  <r>
    <x v="1262"/>
    <x v="633"/>
    <s v="Standard Class"/>
    <x v="407"/>
    <x v="407"/>
    <s v="Home Office"/>
    <x v="128"/>
    <s v="Tamil Nadu"/>
    <s v="India"/>
    <s v="South"/>
    <s v="OFF-ST-10003547"/>
    <x v="0"/>
    <s v="Storage"/>
    <s v="Smead Shelving, Blue"/>
    <n v="97.86"/>
    <n v="2"/>
    <n v="43.02"/>
    <n v="9.1"/>
    <s v="Medium"/>
    <n v="67"/>
    <x v="0"/>
    <x v="1"/>
    <s v="Male"/>
    <x v="391"/>
    <d v="2022-06-27T00:00:00"/>
  </r>
  <r>
    <x v="1263"/>
    <x v="634"/>
    <s v="Standard Class"/>
    <x v="60"/>
    <x v="60"/>
    <s v="Home Office"/>
    <x v="66"/>
    <s v="Maharashtra"/>
    <s v="India"/>
    <s v="West"/>
    <s v="OFF-BI-10002335"/>
    <x v="0"/>
    <s v="Binders"/>
    <s v="Avery Binder Covers, Durable"/>
    <n v="12.57"/>
    <n v="1"/>
    <n v="0.24"/>
    <n v="1.1000000000000001"/>
    <s v="Medium"/>
    <n v="241"/>
    <x v="0"/>
    <x v="1"/>
    <s v="Female"/>
    <x v="145"/>
    <d v="2025-05-01T00:00:00"/>
  </r>
  <r>
    <x v="1264"/>
    <x v="635"/>
    <s v="Standard Class"/>
    <x v="432"/>
    <x v="432"/>
    <s v="Home Office"/>
    <x v="52"/>
    <s v="Telangana"/>
    <s v="India"/>
    <s v="South"/>
    <s v="OFF-BI-10004440"/>
    <x v="0"/>
    <s v="Binders"/>
    <s v="Cardinal Binder, Economy"/>
    <n v="13.83"/>
    <n v="1"/>
    <n v="3.3"/>
    <n v="0.97"/>
    <s v="Medium"/>
    <n v="195"/>
    <x v="0"/>
    <x v="2"/>
    <s v="Female"/>
    <x v="504"/>
    <d v="2021-12-17T00:00:00"/>
  </r>
  <r>
    <x v="1265"/>
    <x v="636"/>
    <s v="Standard Class"/>
    <x v="433"/>
    <x v="433"/>
    <s v="Home Office"/>
    <x v="1"/>
    <s v="Chhattisgarh"/>
    <s v="India"/>
    <s v="East"/>
    <s v="OFF-SU-10001731"/>
    <x v="0"/>
    <s v="Supplies"/>
    <s v="Acme Letter Opener, Serrated"/>
    <n v="80.73"/>
    <n v="3"/>
    <n v="30.6"/>
    <n v="5.25"/>
    <s v="Medium"/>
    <n v="432"/>
    <x v="0"/>
    <x v="0"/>
    <s v="Male"/>
    <x v="504"/>
    <d v="2021-12-17T00:00:00"/>
  </r>
  <r>
    <x v="1266"/>
    <x v="637"/>
    <s v="Standard Class"/>
    <x v="63"/>
    <x v="63"/>
    <s v="Home Office"/>
    <x v="10"/>
    <s v="Chhattisgarh"/>
    <s v="India"/>
    <s v="East"/>
    <s v="OFF-LA-10000219"/>
    <x v="0"/>
    <s v="Labels"/>
    <s v="Harbour Creations File Folder Labels, Adjustable"/>
    <n v="46.41"/>
    <n v="7"/>
    <n v="3.99"/>
    <n v="4.04"/>
    <s v="Medium"/>
    <n v="764"/>
    <x v="0"/>
    <x v="1"/>
    <s v="Female"/>
    <x v="148"/>
    <d v="2024-09-28T00:00:00"/>
  </r>
  <r>
    <x v="1267"/>
    <x v="638"/>
    <s v="Standard Class"/>
    <x v="434"/>
    <x v="434"/>
    <s v="Corporate"/>
    <x v="21"/>
    <s v="West Bengal"/>
    <s v="India"/>
    <s v="East"/>
    <s v="OFF-ST-10001124"/>
    <x v="0"/>
    <s v="Storage"/>
    <s v="Fellowes Trays, Wire Frame"/>
    <n v="225.84"/>
    <n v="4"/>
    <n v="29.28"/>
    <n v="29.35"/>
    <s v="High"/>
    <n v="128"/>
    <x v="0"/>
    <x v="3"/>
    <s v="Male"/>
    <x v="218"/>
    <d v="2022-10-21T00:00:00"/>
  </r>
  <r>
    <x v="1268"/>
    <x v="638"/>
    <s v="Standard Class"/>
    <x v="434"/>
    <x v="434"/>
    <s v="Corporate"/>
    <x v="21"/>
    <s v="West Bengal"/>
    <s v="India"/>
    <s v="East"/>
    <s v="OFF-PA-10003381"/>
    <x v="0"/>
    <s v="Paper"/>
    <s v="Eaton Cards &amp; Envelopes, Multicolor"/>
    <n v="93.18"/>
    <n v="2"/>
    <n v="23.28"/>
    <n v="11.11"/>
    <s v="High"/>
    <n v="285"/>
    <x v="0"/>
    <x v="3"/>
    <s v="Female"/>
    <x v="154"/>
    <d v="2023-02-15T00:00:00"/>
  </r>
  <r>
    <x v="1269"/>
    <x v="639"/>
    <s v="Standard Class"/>
    <x v="221"/>
    <x v="221"/>
    <s v="Home Office"/>
    <x v="49"/>
    <s v="Maharashtra"/>
    <s v="India"/>
    <s v="West"/>
    <s v="OFF-LA-10003236"/>
    <x v="0"/>
    <s v="Labels"/>
    <s v="Hon Round Labels, Adjustable"/>
    <n v="4.5599999999999996"/>
    <n v="2"/>
    <n v="-1.5"/>
    <n v="0.57999999999999996"/>
    <s v="High"/>
    <n v="28"/>
    <x v="0"/>
    <x v="0"/>
    <s v="Male"/>
    <x v="504"/>
    <d v="2021-12-17T00:00:00"/>
  </r>
  <r>
    <x v="1270"/>
    <x v="640"/>
    <s v="Standard Class"/>
    <x v="89"/>
    <x v="89"/>
    <s v="Home Office"/>
    <x v="27"/>
    <s v="Assam"/>
    <s v="India"/>
    <s v="East"/>
    <s v="OFF-SU-10001346"/>
    <x v="0"/>
    <s v="Supplies"/>
    <s v="Stiletto Shears, Steel"/>
    <n v="142.47"/>
    <n v="3"/>
    <n v="14.22"/>
    <n v="33.35"/>
    <s v="High"/>
    <n v="787"/>
    <x v="0"/>
    <x v="2"/>
    <s v="Male"/>
    <x v="503"/>
    <d v="2023-02-02T00:00:00"/>
  </r>
  <r>
    <x v="1271"/>
    <x v="641"/>
    <s v="Standard Class"/>
    <x v="435"/>
    <x v="435"/>
    <s v="Home Office"/>
    <x v="45"/>
    <s v="Maharashtra"/>
    <s v="India"/>
    <s v="West"/>
    <s v="OFF-PA-10004741"/>
    <x v="0"/>
    <s v="Paper"/>
    <s v="SanDisk Cards &amp; Envelopes, 8.5 x 11"/>
    <n v="315.36"/>
    <n v="6"/>
    <n v="15.66"/>
    <n v="24.44"/>
    <s v="High"/>
    <n v="796"/>
    <x v="0"/>
    <x v="0"/>
    <s v="Male"/>
    <x v="219"/>
    <d v="2022-02-25T00:00:00"/>
  </r>
  <r>
    <x v="1272"/>
    <x v="642"/>
    <s v="Standard Class"/>
    <x v="399"/>
    <x v="399"/>
    <s v="Consumer"/>
    <x v="33"/>
    <s v="Andhra Pradesh"/>
    <s v="India"/>
    <s v="South"/>
    <s v="OFF-FA-10002015"/>
    <x v="0"/>
    <s v="Fasteners"/>
    <s v="Stockwell Push Pins, 12 Pack"/>
    <n v="96.6"/>
    <n v="7"/>
    <n v="12.39"/>
    <n v="4.9800000000000004"/>
    <s v="High"/>
    <n v="665"/>
    <x v="0"/>
    <x v="0"/>
    <s v="Male"/>
    <x v="417"/>
    <d v="2022-05-26T00:00:00"/>
  </r>
  <r>
    <x v="1273"/>
    <x v="643"/>
    <s v="Standard Class"/>
    <x v="436"/>
    <x v="436"/>
    <s v="Consumer"/>
    <x v="8"/>
    <s v="Uttar Pradesh"/>
    <s v="India"/>
    <s v="North"/>
    <s v="OFF-FA-10003980"/>
    <x v="0"/>
    <s v="Fasteners"/>
    <s v="OIC Paper Clips, Metal"/>
    <n v="58.2"/>
    <n v="4"/>
    <n v="4.5599999999999996"/>
    <n v="9.36"/>
    <s v="High"/>
    <n v="651"/>
    <x v="0"/>
    <x v="2"/>
    <s v="Female"/>
    <x v="211"/>
    <d v="2022-04-24T00:00:00"/>
  </r>
  <r>
    <x v="1274"/>
    <x v="644"/>
    <s v="Standard Class"/>
    <x v="137"/>
    <x v="137"/>
    <s v="Consumer"/>
    <x v="58"/>
    <s v="Tamil Nadu"/>
    <s v="India"/>
    <s v="South"/>
    <s v="OFF-EN-10000061"/>
    <x v="0"/>
    <s v="Envelopes"/>
    <s v="Jiffy Clasp Envelope, Security-Tint"/>
    <n v="21.84"/>
    <n v="2"/>
    <n v="4.32"/>
    <n v="2.87"/>
    <s v="High"/>
    <n v="278"/>
    <x v="0"/>
    <x v="1"/>
    <s v="Male"/>
    <x v="236"/>
    <d v="2023-08-25T00:00:00"/>
  </r>
  <r>
    <x v="1275"/>
    <x v="645"/>
    <s v="Standard Class"/>
    <x v="136"/>
    <x v="136"/>
    <s v="Consumer"/>
    <x v="61"/>
    <s v="Uttar Pradesh"/>
    <s v="India"/>
    <s v="North"/>
    <s v="OFF-AR-10002036"/>
    <x v="0"/>
    <s v="Art"/>
    <s v="Binney &amp; Smith Pencil Sharpener, Fluorescent"/>
    <n v="80.010000000000005"/>
    <n v="3"/>
    <n v="34.380000000000003"/>
    <n v="9.6199999999999992"/>
    <s v="High"/>
    <n v="641"/>
    <x v="0"/>
    <x v="3"/>
    <s v="Male"/>
    <x v="507"/>
    <d v="2024-07-14T00:00:00"/>
  </r>
  <r>
    <x v="1276"/>
    <x v="646"/>
    <s v="Standard Class"/>
    <x v="17"/>
    <x v="17"/>
    <s v="Consumer"/>
    <x v="95"/>
    <s v="Karnataka"/>
    <s v="India"/>
    <s v="South"/>
    <s v="OFF-AR-10003446"/>
    <x v="0"/>
    <s v="Art"/>
    <s v="BIC Highlighters, Water Color"/>
    <n v="44.22"/>
    <n v="2"/>
    <n v="0"/>
    <n v="5.48"/>
    <s v="High"/>
    <n v="449"/>
    <x v="0"/>
    <x v="0"/>
    <s v="Female"/>
    <x v="407"/>
    <d v="2022-07-27T00:00:00"/>
  </r>
  <r>
    <x v="1277"/>
    <x v="647"/>
    <s v="Standard Class"/>
    <x v="288"/>
    <x v="288"/>
    <s v="Home Office"/>
    <x v="52"/>
    <s v="Telangana"/>
    <s v="India"/>
    <s v="South"/>
    <s v="OFF-AR-10001850"/>
    <x v="0"/>
    <s v="Art"/>
    <s v="BIC Highlighters, Fluorescent"/>
    <n v="60.57"/>
    <n v="3"/>
    <n v="7.83"/>
    <n v="11.65"/>
    <s v="Low"/>
    <n v="765"/>
    <x v="0"/>
    <x v="2"/>
    <s v="Female"/>
    <x v="209"/>
    <d v="2024-03-30T00:00:00"/>
  </r>
  <r>
    <x v="1278"/>
    <x v="648"/>
    <s v="Standard Class"/>
    <x v="133"/>
    <x v="133"/>
    <s v="Consumer"/>
    <x v="105"/>
    <s v="Manipur"/>
    <s v="India"/>
    <s v="East"/>
    <s v="OFF-AP-10002371"/>
    <x v="0"/>
    <s v="Appliances"/>
    <s v="KitchenAid Blender, Silver"/>
    <n v="98.85"/>
    <n v="1"/>
    <n v="42.48"/>
    <n v="7.26"/>
    <s v="Low"/>
    <n v="41"/>
    <x v="0"/>
    <x v="3"/>
    <s v="Male"/>
    <x v="82"/>
    <d v="2023-09-11T00:00:00"/>
  </r>
  <r>
    <x v="1279"/>
    <x v="649"/>
    <s v="Standard Class"/>
    <x v="437"/>
    <x v="437"/>
    <s v="Consumer"/>
    <x v="80"/>
    <s v="Jharkhand"/>
    <s v="India"/>
    <s v="East"/>
    <s v="OFF-LA-10004114"/>
    <x v="0"/>
    <s v="Labels"/>
    <s v="Avery File Folder Labels, Alphabetical"/>
    <n v="8.94"/>
    <n v="1"/>
    <n v="2.58"/>
    <n v="0.71"/>
    <s v="Low"/>
    <n v="389"/>
    <x v="0"/>
    <x v="0"/>
    <s v="Female"/>
    <x v="508"/>
    <d v="2021-07-25T00:00:00"/>
  </r>
  <r>
    <x v="1280"/>
    <x v="650"/>
    <s v="Second Class"/>
    <x v="438"/>
    <x v="438"/>
    <s v="Home Office"/>
    <x v="72"/>
    <s v="Tamil Nadu"/>
    <s v="India"/>
    <s v="South"/>
    <s v="OFF-EN-10004424"/>
    <x v="0"/>
    <s v="Envelopes"/>
    <s v="GlobeWeis Interoffice Envelope, Set of 50"/>
    <n v="191.28"/>
    <n v="4"/>
    <n v="28.68"/>
    <n v="25"/>
    <s v="Medium"/>
    <n v="652"/>
    <x v="0"/>
    <x v="0"/>
    <s v="Female"/>
    <x v="509"/>
    <d v="2024-10-12T00:00:00"/>
  </r>
  <r>
    <x v="1281"/>
    <x v="651"/>
    <s v="Second Class"/>
    <x v="345"/>
    <x v="345"/>
    <s v="Home Office"/>
    <x v="75"/>
    <s v="Uttar Pradesh"/>
    <s v="India"/>
    <s v="North"/>
    <s v="OFF-LA-10004062"/>
    <x v="0"/>
    <s v="Labels"/>
    <s v="Hon Removable Labels, 5000 Label Set"/>
    <n v="41.04"/>
    <n v="4"/>
    <n v="18.84"/>
    <n v="6.27"/>
    <s v="High"/>
    <n v="108"/>
    <x v="0"/>
    <x v="2"/>
    <s v="Male"/>
    <x v="2"/>
    <d v="2024-07-12T00:00:00"/>
  </r>
  <r>
    <x v="1282"/>
    <x v="651"/>
    <s v="Second Class"/>
    <x v="345"/>
    <x v="345"/>
    <s v="Home Office"/>
    <x v="75"/>
    <s v="Uttar Pradesh"/>
    <s v="India"/>
    <s v="North"/>
    <s v="OFF-EN-10002700"/>
    <x v="0"/>
    <s v="Envelopes"/>
    <s v="Kraft Interoffice Envelope, with clear poly window"/>
    <n v="50.46"/>
    <n v="1"/>
    <n v="17.64"/>
    <n v="10.34"/>
    <s v="High"/>
    <n v="19"/>
    <x v="0"/>
    <x v="0"/>
    <s v="Female"/>
    <x v="192"/>
    <d v="2023-01-24T00:00:00"/>
  </r>
  <r>
    <x v="1283"/>
    <x v="652"/>
    <s v="First Class"/>
    <x v="439"/>
    <x v="439"/>
    <s v="Corporate"/>
    <x v="0"/>
    <s v="Gujarat"/>
    <s v="India"/>
    <s v="West"/>
    <s v="OFF-AP-10000043"/>
    <x v="0"/>
    <s v="Appliances"/>
    <s v="Cuisinart Toaster, Silver"/>
    <n v="108.42"/>
    <n v="2"/>
    <n v="43.32"/>
    <n v="11.08"/>
    <s v="Medium"/>
    <n v="154"/>
    <x v="0"/>
    <x v="1"/>
    <s v="Male"/>
    <x v="400"/>
    <d v="2024-08-24T00:00:00"/>
  </r>
  <r>
    <x v="1284"/>
    <x v="653"/>
    <s v="Second Class"/>
    <x v="440"/>
    <x v="440"/>
    <s v="Corporate"/>
    <x v="49"/>
    <s v="Maharashtra"/>
    <s v="India"/>
    <s v="West"/>
    <s v="OFF-ST-10003411"/>
    <x v="0"/>
    <s v="Storage"/>
    <s v="Eldon Trays, Wire Frame"/>
    <n v="70.56"/>
    <n v="3"/>
    <n v="-49.41"/>
    <n v="11.67"/>
    <s v="High"/>
    <n v="77"/>
    <x v="0"/>
    <x v="0"/>
    <s v="Female"/>
    <x v="408"/>
    <d v="2021-04-09T00:00:00"/>
  </r>
  <r>
    <x v="1285"/>
    <x v="654"/>
    <s v="Second Class"/>
    <x v="176"/>
    <x v="176"/>
    <s v="Corporate"/>
    <x v="11"/>
    <s v="Madhya Pradesh"/>
    <s v="India"/>
    <s v="West"/>
    <s v="OFF-EN-10001627"/>
    <x v="0"/>
    <s v="Envelopes"/>
    <s v="Cameo Interoffice Envelope, with clear poly window"/>
    <n v="254.85"/>
    <n v="5"/>
    <n v="30.45"/>
    <n v="18.43"/>
    <s v="High"/>
    <n v="289"/>
    <x v="0"/>
    <x v="0"/>
    <s v="Female"/>
    <x v="339"/>
    <d v="2024-08-20T00:00:00"/>
  </r>
  <r>
    <x v="1286"/>
    <x v="655"/>
    <s v="Second Class"/>
    <x v="281"/>
    <x v="281"/>
    <s v="Corporate"/>
    <x v="49"/>
    <s v="Maharashtra"/>
    <s v="India"/>
    <s v="West"/>
    <s v="OFF-LA-10001383"/>
    <x v="0"/>
    <s v="Labels"/>
    <s v="Smead Shipping Labels, Adjustable"/>
    <n v="38.04"/>
    <n v="8"/>
    <n v="-0.84"/>
    <n v="5.64"/>
    <s v="High"/>
    <n v="480"/>
    <x v="0"/>
    <x v="1"/>
    <s v="Female"/>
    <x v="103"/>
    <d v="2022-04-11T00:00:00"/>
  </r>
  <r>
    <x v="1287"/>
    <x v="656"/>
    <s v="Second Class"/>
    <x v="282"/>
    <x v="282"/>
    <s v="Corporate"/>
    <x v="42"/>
    <s v="Gujarat"/>
    <s v="India"/>
    <s v="West"/>
    <s v="OFF-SU-10003789"/>
    <x v="0"/>
    <s v="Supplies"/>
    <s v="Fiskars Box Cutter, Steel"/>
    <n v="69.84"/>
    <n v="2"/>
    <n v="27.9"/>
    <n v="9.0299999999999994"/>
    <s v="High"/>
    <n v="88"/>
    <x v="0"/>
    <x v="2"/>
    <s v="Female"/>
    <x v="213"/>
    <d v="2024-03-31T00:00:00"/>
  </r>
  <r>
    <x v="1288"/>
    <x v="657"/>
    <s v="Second Class"/>
    <x v="107"/>
    <x v="107"/>
    <s v="Corporate"/>
    <x v="8"/>
    <s v="Uttar Pradesh"/>
    <s v="India"/>
    <s v="North"/>
    <s v="OFF-LA-10002364"/>
    <x v="0"/>
    <s v="Labels"/>
    <s v="Smead Shipping Labels, Alphabetical"/>
    <n v="22.86"/>
    <n v="2"/>
    <n v="6.6"/>
    <n v="2.14"/>
    <s v="Medium"/>
    <n v="137"/>
    <x v="0"/>
    <x v="0"/>
    <s v="Female"/>
    <x v="2"/>
    <d v="2024-07-12T00:00:00"/>
  </r>
  <r>
    <x v="1289"/>
    <x v="658"/>
    <s v="Second Class"/>
    <x v="441"/>
    <x v="441"/>
    <s v="Consumer"/>
    <x v="53"/>
    <s v="Madhya Pradesh"/>
    <s v="India"/>
    <s v="West"/>
    <s v="OFF-SU-10000649"/>
    <x v="0"/>
    <s v="Supplies"/>
    <s v="Fiskars Box Cutter, High Speed"/>
    <n v="177.6"/>
    <n v="5"/>
    <n v="1.65"/>
    <n v="24.44"/>
    <s v="High"/>
    <n v="255"/>
    <x v="0"/>
    <x v="1"/>
    <s v="Male"/>
    <x v="214"/>
    <d v="2022-05-31T00:00:00"/>
  </r>
  <r>
    <x v="1290"/>
    <x v="659"/>
    <s v="Second Class"/>
    <x v="442"/>
    <x v="442"/>
    <s v="Consumer"/>
    <x v="102"/>
    <s v="Andhra Pradesh"/>
    <s v="India"/>
    <s v="South"/>
    <s v="OFF-LA-10003678"/>
    <x v="0"/>
    <s v="Labels"/>
    <s v="Hon Round Labels, 5000 Label Set"/>
    <n v="35.25"/>
    <n v="5"/>
    <n v="0"/>
    <n v="1.58"/>
    <s v="Medium"/>
    <n v="767"/>
    <x v="0"/>
    <x v="2"/>
    <s v="Female"/>
    <x v="231"/>
    <d v="2023-12-10T00:00:00"/>
  </r>
  <r>
    <x v="1291"/>
    <x v="660"/>
    <s v="Second Class"/>
    <x v="252"/>
    <x v="252"/>
    <s v="Consumer"/>
    <x v="30"/>
    <s v="Delhi"/>
    <s v="India"/>
    <s v="North"/>
    <s v="OFF-AP-10003275"/>
    <x v="0"/>
    <s v="Appliances"/>
    <s v="KitchenAid Microwave, Silver"/>
    <n v="2488.56"/>
    <n v="8"/>
    <n v="348.24"/>
    <n v="286.52999999999997"/>
    <s v="High"/>
    <n v="751"/>
    <x v="0"/>
    <x v="2"/>
    <s v="Male"/>
    <x v="339"/>
    <d v="2024-08-20T00:00:00"/>
  </r>
  <r>
    <x v="1292"/>
    <x v="661"/>
    <s v="Second Class"/>
    <x v="238"/>
    <x v="238"/>
    <s v="Consumer"/>
    <x v="32"/>
    <s v="Karnataka"/>
    <s v="India"/>
    <s v="South"/>
    <s v="OFF-PA-10003686"/>
    <x v="0"/>
    <s v="Paper"/>
    <s v="SanDisk Message Books, Multicolor"/>
    <n v="75.69"/>
    <n v="3"/>
    <n v="2.25"/>
    <n v="5.5"/>
    <s v="Medium"/>
    <n v="117"/>
    <x v="0"/>
    <x v="0"/>
    <s v="Male"/>
    <x v="192"/>
    <d v="2023-01-24T00:00:00"/>
  </r>
  <r>
    <x v="1293"/>
    <x v="662"/>
    <s v="Second Class"/>
    <x v="14"/>
    <x v="14"/>
    <s v="Consumer"/>
    <x v="52"/>
    <s v="Telangana"/>
    <s v="India"/>
    <s v="South"/>
    <s v="OFF-BI-10004651"/>
    <x v="0"/>
    <s v="Binders"/>
    <s v="Cardinal Binding Machine, Clear"/>
    <n v="147.69"/>
    <n v="3"/>
    <n v="67.86"/>
    <n v="9.1199999999999992"/>
    <s v="Medium"/>
    <n v="352"/>
    <x v="0"/>
    <x v="2"/>
    <s v="Female"/>
    <x v="192"/>
    <d v="2023-01-24T00:00:00"/>
  </r>
  <r>
    <x v="1294"/>
    <x v="662"/>
    <s v="Second Class"/>
    <x v="14"/>
    <x v="14"/>
    <s v="Consumer"/>
    <x v="52"/>
    <s v="Telangana"/>
    <s v="India"/>
    <s v="South"/>
    <s v="OFF-BI-10002301"/>
    <x v="0"/>
    <s v="Binders"/>
    <s v="Cardinal Hole Reinforcements, Economy"/>
    <n v="16.02"/>
    <n v="3"/>
    <n v="5.58"/>
    <n v="0.97"/>
    <s v="Medium"/>
    <n v="477"/>
    <x v="0"/>
    <x v="1"/>
    <s v="Male"/>
    <x v="94"/>
    <d v="2024-09-08T00:00:00"/>
  </r>
  <r>
    <x v="1295"/>
    <x v="663"/>
    <s v="Second Class"/>
    <x v="76"/>
    <x v="76"/>
    <s v="Consumer"/>
    <x v="30"/>
    <s v="Delhi"/>
    <s v="India"/>
    <s v="North"/>
    <s v="OFF-SU-10002961"/>
    <x v="0"/>
    <s v="Supplies"/>
    <s v="Kleencut Ruler, Serrated"/>
    <n v="10.26"/>
    <n v="1"/>
    <n v="2.76"/>
    <n v="0.71"/>
    <s v="Medium"/>
    <n v="741"/>
    <x v="0"/>
    <x v="1"/>
    <s v="Male"/>
    <x v="443"/>
    <d v="2021-04-22T00:00:00"/>
  </r>
  <r>
    <x v="1296"/>
    <x v="664"/>
    <s v="Second Class"/>
    <x v="443"/>
    <x v="443"/>
    <s v="Consumer"/>
    <x v="80"/>
    <s v="Jharkhand"/>
    <s v="India"/>
    <s v="East"/>
    <s v="OFF-PA-10003943"/>
    <x v="0"/>
    <s v="Paper"/>
    <s v="Green Bar Computer Printout Paper, Multicolor"/>
    <n v="62.34"/>
    <n v="2"/>
    <n v="13.68"/>
    <n v="5.32"/>
    <s v="High"/>
    <n v="275"/>
    <x v="0"/>
    <x v="2"/>
    <s v="Male"/>
    <x v="150"/>
    <d v="2022-10-31T00:00:00"/>
  </r>
  <r>
    <x v="1297"/>
    <x v="665"/>
    <s v="Second Class"/>
    <x v="51"/>
    <x v="51"/>
    <s v="Corporate"/>
    <x v="121"/>
    <s v="Maharashtra"/>
    <s v="India"/>
    <s v="West"/>
    <s v="TEC-CO-10004961"/>
    <x v="1"/>
    <s v="Copiers"/>
    <s v="HP Wireless Fax, Color"/>
    <n v="723.3"/>
    <n v="2"/>
    <n v="332.7"/>
    <n v="273.63"/>
    <s v="Critical"/>
    <n v="19"/>
    <x v="0"/>
    <x v="0"/>
    <s v="Female"/>
    <x v="510"/>
    <d v="2023-03-31T00:00:00"/>
  </r>
  <r>
    <x v="1298"/>
    <x v="664"/>
    <s v="Second Class"/>
    <x v="443"/>
    <x v="443"/>
    <s v="Consumer"/>
    <x v="80"/>
    <s v="Jharkhand"/>
    <s v="India"/>
    <s v="East"/>
    <s v="TEC-CO-10002587"/>
    <x v="1"/>
    <s v="Copiers"/>
    <s v="Sharp Fax and Copier, Laser"/>
    <n v="168.6"/>
    <n v="1"/>
    <n v="79.23"/>
    <n v="25.8"/>
    <s v="High"/>
    <n v="11"/>
    <x v="0"/>
    <x v="2"/>
    <s v="Male"/>
    <x v="341"/>
    <d v="2021-09-28T00:00:00"/>
  </r>
  <r>
    <x v="1299"/>
    <x v="654"/>
    <s v="Second Class"/>
    <x v="176"/>
    <x v="176"/>
    <s v="Corporate"/>
    <x v="11"/>
    <s v="Madhya Pradesh"/>
    <s v="India"/>
    <s v="West"/>
    <s v="TEC-AC-10002533"/>
    <x v="1"/>
    <s v="Accessories"/>
    <s v="Enermax Memory Card, USB"/>
    <n v="802.2"/>
    <n v="7"/>
    <n v="128.31"/>
    <n v="126.84"/>
    <s v="High"/>
    <n v="748"/>
    <x v="0"/>
    <x v="1"/>
    <s v="Female"/>
    <x v="258"/>
    <d v="2022-09-17T00:00:00"/>
  </r>
  <r>
    <x v="1300"/>
    <x v="666"/>
    <s v="First Class"/>
    <x v="283"/>
    <x v="283"/>
    <s v="Home Office"/>
    <x v="46"/>
    <s v="Punjab"/>
    <s v="India"/>
    <s v="North"/>
    <s v="TEC-AC-10000284"/>
    <x v="1"/>
    <s v="Accessories"/>
    <s v="Belkin Flash Drive, Bluetooth"/>
    <n v="251.64"/>
    <n v="6"/>
    <n v="72.900000000000006"/>
    <n v="43.1"/>
    <s v="Critical"/>
    <n v="430"/>
    <x v="0"/>
    <x v="0"/>
    <s v="Male"/>
    <x v="179"/>
    <d v="2022-06-06T00:00:00"/>
  </r>
  <r>
    <x v="1301"/>
    <x v="667"/>
    <s v="First Class"/>
    <x v="444"/>
    <x v="444"/>
    <s v="Consumer"/>
    <x v="26"/>
    <s v="Chhattisgarh"/>
    <s v="India"/>
    <s v="East"/>
    <s v="TEC-PH-10001884"/>
    <x v="1"/>
    <s v="Phones"/>
    <s v="Nokia Office Telephone, Full Size"/>
    <n v="664.2"/>
    <n v="10"/>
    <n v="26.4"/>
    <n v="105.33"/>
    <s v="High"/>
    <n v="589"/>
    <x v="0"/>
    <x v="2"/>
    <s v="Male"/>
    <x v="2"/>
    <d v="2024-07-12T00:00:00"/>
  </r>
  <r>
    <x v="1302"/>
    <x v="668"/>
    <s v="Second Class"/>
    <x v="421"/>
    <x v="421"/>
    <s v="Consumer"/>
    <x v="5"/>
    <s v="Madhya Pradesh"/>
    <s v="India"/>
    <s v="West"/>
    <s v="FUR-CH-10004009"/>
    <x v="2"/>
    <s v="Chairs"/>
    <s v="SAFCO Rocking Chair, Set of Two"/>
    <n v="685.8"/>
    <n v="5"/>
    <n v="157.65"/>
    <n v="90.31"/>
    <s v="Medium"/>
    <n v="14"/>
    <x v="0"/>
    <x v="0"/>
    <s v="Female"/>
    <x v="193"/>
    <d v="2024-01-05T00:00:00"/>
  </r>
  <r>
    <x v="1303"/>
    <x v="669"/>
    <s v="First Class"/>
    <x v="371"/>
    <x v="371"/>
    <s v="Consumer"/>
    <x v="30"/>
    <s v="Delhi"/>
    <s v="India"/>
    <s v="North"/>
    <s v="FUR-CH-10004082"/>
    <x v="2"/>
    <s v="Chairs"/>
    <s v="Office Star Chairmat, Black"/>
    <n v="443.73"/>
    <n v="7"/>
    <n v="159.6"/>
    <n v="40.36"/>
    <s v="Medium"/>
    <n v="399"/>
    <x v="0"/>
    <x v="0"/>
    <s v="Male"/>
    <x v="401"/>
    <d v="2022-01-07T00:00:00"/>
  </r>
  <r>
    <x v="1304"/>
    <x v="670"/>
    <s v="Second Class"/>
    <x v="188"/>
    <x v="188"/>
    <s v="Home Office"/>
    <x v="52"/>
    <s v="Telangana"/>
    <s v="India"/>
    <s v="South"/>
    <s v="FUR-CH-10004572"/>
    <x v="2"/>
    <s v="Chairs"/>
    <s v="Harbour Creations Bag Chairs, Red"/>
    <n v="61.62"/>
    <n v="1"/>
    <n v="23.4"/>
    <n v="5.23"/>
    <s v="Medium"/>
    <n v="767"/>
    <x v="0"/>
    <x v="2"/>
    <s v="Female"/>
    <x v="511"/>
    <d v="2023-09-18T00:00:00"/>
  </r>
  <r>
    <x v="1305"/>
    <x v="671"/>
    <s v="First Class"/>
    <x v="233"/>
    <x v="233"/>
    <s v="Corporate"/>
    <x v="42"/>
    <s v="Rajasthan"/>
    <s v="India"/>
    <s v="West"/>
    <s v="FUR-CH-10002631"/>
    <x v="2"/>
    <s v="Chairs"/>
    <s v="Office Star Bag Chairs, Black"/>
    <n v="106.02"/>
    <n v="2"/>
    <n v="9.5399999999999991"/>
    <n v="5.0199999999999996"/>
    <s v="Medium"/>
    <n v="115"/>
    <x v="0"/>
    <x v="0"/>
    <s v="Female"/>
    <x v="94"/>
    <d v="2024-09-08T00:00:00"/>
  </r>
  <r>
    <x v="1306"/>
    <x v="672"/>
    <s v="Second Class"/>
    <x v="444"/>
    <x v="444"/>
    <s v="Consumer"/>
    <x v="29"/>
    <s v="Karnataka"/>
    <s v="India"/>
    <s v="South"/>
    <s v="FUR-CH-10004913"/>
    <x v="2"/>
    <s v="Chairs"/>
    <s v="Office Star Rocking Chair, Red"/>
    <n v="422.73"/>
    <n v="3"/>
    <n v="46.44"/>
    <n v="3.03"/>
    <s v="Medium"/>
    <n v="485"/>
    <x v="0"/>
    <x v="1"/>
    <s v="Female"/>
    <x v="405"/>
    <d v="2023-12-04T00:00:00"/>
  </r>
  <r>
    <x v="1307"/>
    <x v="669"/>
    <s v="First Class"/>
    <x v="371"/>
    <x v="371"/>
    <s v="Consumer"/>
    <x v="30"/>
    <s v="Delhi"/>
    <s v="India"/>
    <s v="North"/>
    <s v="FUR-BO-10000288"/>
    <x v="2"/>
    <s v="Bookcases"/>
    <s v="Safco Classic Bookcase, Traditional"/>
    <n v="2190.75"/>
    <n v="5"/>
    <n v="65.7"/>
    <n v="327.55"/>
    <s v="Medium"/>
    <n v="164"/>
    <x v="0"/>
    <x v="0"/>
    <s v="Female"/>
    <x v="416"/>
    <d v="2023-02-23T00:00:00"/>
  </r>
  <r>
    <x v="1308"/>
    <x v="673"/>
    <s v="Second Class"/>
    <x v="391"/>
    <x v="391"/>
    <s v="Home Office"/>
    <x v="61"/>
    <s v="Uttar Pradesh"/>
    <s v="India"/>
    <s v="North"/>
    <s v="FUR-FU-10000556"/>
    <x v="2"/>
    <s v="Furnishings"/>
    <s v="Tenex Light Bulb, Durable"/>
    <n v="15.96"/>
    <n v="1"/>
    <n v="2.37"/>
    <n v="1.22"/>
    <s v="High"/>
    <n v="557"/>
    <x v="0"/>
    <x v="1"/>
    <s v="Male"/>
    <x v="47"/>
    <d v="2024-09-09T00:00:00"/>
  </r>
  <r>
    <x v="1309"/>
    <x v="674"/>
    <s v="Standard Class"/>
    <x v="445"/>
    <x v="445"/>
    <s v="Consumer"/>
    <x v="115"/>
    <s v="Chhattisgarh"/>
    <s v="India"/>
    <s v="East"/>
    <s v="FUR-BO-10001874"/>
    <x v="2"/>
    <s v="Bookcases"/>
    <s v="Sauder Corner Shelving, Pine"/>
    <n v="445.95"/>
    <n v="3"/>
    <n v="80.19"/>
    <n v="65.56"/>
    <s v="Low"/>
    <n v="253"/>
    <x v="0"/>
    <x v="1"/>
    <s v="Male"/>
    <x v="183"/>
    <d v="2024-05-28T00:00:00"/>
  </r>
  <r>
    <x v="1310"/>
    <x v="648"/>
    <s v="Standard Class"/>
    <x v="133"/>
    <x v="133"/>
    <s v="Consumer"/>
    <x v="105"/>
    <s v="Manipur"/>
    <s v="India"/>
    <s v="East"/>
    <s v="FUR-TA-10004711"/>
    <x v="2"/>
    <s v="Tables"/>
    <s v="Lesro Conference Table, Adjustable Height"/>
    <n v="4298.8500000000004"/>
    <n v="5"/>
    <n v="300.89999999999998"/>
    <n v="297.81"/>
    <s v="Low"/>
    <n v="214"/>
    <x v="0"/>
    <x v="2"/>
    <s v="Female"/>
    <x v="298"/>
    <d v="2024-06-19T00:00:00"/>
  </r>
  <r>
    <x v="1311"/>
    <x v="675"/>
    <s v="Standard Class"/>
    <x v="446"/>
    <x v="446"/>
    <s v="Consumer"/>
    <x v="125"/>
    <s v="Maharashtra"/>
    <s v="India"/>
    <s v="West"/>
    <s v="FUR-TA-10000558"/>
    <x v="2"/>
    <s v="Tables"/>
    <s v="Hon Wood Table, Rectangular"/>
    <n v="1057.8"/>
    <n v="2"/>
    <n v="338.46"/>
    <n v="118.56"/>
    <s v="Low"/>
    <n v="95"/>
    <x v="0"/>
    <x v="1"/>
    <s v="Female"/>
    <x v="161"/>
    <d v="2024-03-10T00:00:00"/>
  </r>
  <r>
    <x v="1312"/>
    <x v="676"/>
    <s v="Standard Class"/>
    <x v="354"/>
    <x v="354"/>
    <s v="Home Office"/>
    <x v="33"/>
    <s v="Andhra Pradesh"/>
    <s v="India"/>
    <s v="South"/>
    <s v="TEC-PH-10001730"/>
    <x v="1"/>
    <s v="Phones"/>
    <s v="Motorola Signal Booster, Full Size"/>
    <n v="288.83999999999997"/>
    <n v="2"/>
    <n v="37.5"/>
    <n v="53.02"/>
    <s v="High"/>
    <n v="547"/>
    <x v="0"/>
    <x v="3"/>
    <s v="Male"/>
    <x v="403"/>
    <d v="2021-04-14T00:00:00"/>
  </r>
  <r>
    <x v="1313"/>
    <x v="639"/>
    <s v="Standard Class"/>
    <x v="221"/>
    <x v="221"/>
    <s v="Home Office"/>
    <x v="49"/>
    <s v="Maharashtra"/>
    <s v="India"/>
    <s v="West"/>
    <s v="TEC-CO-10003917"/>
    <x v="1"/>
    <s v="Copiers"/>
    <s v="HP Fax and Copier, Digital"/>
    <n v="345.06"/>
    <n v="4"/>
    <n v="-20.82"/>
    <n v="33.56"/>
    <s v="High"/>
    <n v="660"/>
    <x v="0"/>
    <x v="0"/>
    <s v="Male"/>
    <x v="219"/>
    <d v="2022-02-25T00:00:00"/>
  </r>
  <r>
    <x v="1314"/>
    <x v="677"/>
    <s v="Standard Class"/>
    <x v="90"/>
    <x v="90"/>
    <s v="Home Office"/>
    <x v="106"/>
    <s v="Karnataka"/>
    <s v="India"/>
    <s v="South"/>
    <s v="TEC-AC-10002455"/>
    <x v="1"/>
    <s v="Accessories"/>
    <s v="Logitech Flash Drive, Programmable"/>
    <n v="32.01"/>
    <n v="1"/>
    <n v="10.23"/>
    <n v="3.3"/>
    <s v="High"/>
    <n v="264"/>
    <x v="0"/>
    <x v="2"/>
    <s v="Female"/>
    <x v="183"/>
    <d v="2024-05-28T00:00:00"/>
  </r>
  <r>
    <x v="1315"/>
    <x v="678"/>
    <s v="Standard Class"/>
    <x v="440"/>
    <x v="440"/>
    <s v="Corporate"/>
    <x v="103"/>
    <s v="Madhya Pradesh"/>
    <s v="India"/>
    <s v="West"/>
    <s v="TEC-CO-10004267"/>
    <x v="1"/>
    <s v="Copiers"/>
    <s v="Brother Ink, Laser"/>
    <n v="147.30000000000001"/>
    <n v="1"/>
    <n v="19.14"/>
    <n v="21.46"/>
    <s v="High"/>
    <n v="423"/>
    <x v="0"/>
    <x v="3"/>
    <s v="Female"/>
    <x v="512"/>
    <d v="2022-10-19T00:00:00"/>
  </r>
  <r>
    <x v="1316"/>
    <x v="646"/>
    <s v="Standard Class"/>
    <x v="17"/>
    <x v="17"/>
    <s v="Consumer"/>
    <x v="95"/>
    <s v="Karnataka"/>
    <s v="India"/>
    <s v="South"/>
    <s v="FUR-BO-10003408"/>
    <x v="2"/>
    <s v="Bookcases"/>
    <s v="Ikea 3-Shelf Cabinet, Metal"/>
    <n v="425.7"/>
    <n v="3"/>
    <n v="85.14"/>
    <n v="37.54"/>
    <s v="High"/>
    <n v="288"/>
    <x v="0"/>
    <x v="3"/>
    <s v="Male"/>
    <x v="513"/>
    <d v="2024-03-21T00:00:00"/>
  </r>
  <r>
    <x v="1317"/>
    <x v="679"/>
    <s v="Standard Class"/>
    <x v="329"/>
    <x v="329"/>
    <s v="Consumer"/>
    <x v="49"/>
    <s v="Maharashtra"/>
    <s v="India"/>
    <s v="West"/>
    <s v="FUR-FU-10001130"/>
    <x v="2"/>
    <s v="Furnishings"/>
    <s v="Rubbermaid Stacking Tray, Erganomic"/>
    <n v="22.17"/>
    <n v="2"/>
    <n v="-10.23"/>
    <n v="3.84"/>
    <s v="High"/>
    <n v="747"/>
    <x v="0"/>
    <x v="1"/>
    <s v="Male"/>
    <x v="514"/>
    <d v="2024-05-25T00:00:00"/>
  </r>
  <r>
    <x v="1318"/>
    <x v="680"/>
    <s v="Standard Class"/>
    <x v="447"/>
    <x v="447"/>
    <s v="Consumer"/>
    <x v="2"/>
    <s v="Karnataka"/>
    <s v="India"/>
    <s v="South"/>
    <s v="TEC-CO-10004170"/>
    <x v="1"/>
    <s v="Copiers"/>
    <s v="HP Wireless Fax, High-Speed"/>
    <n v="1075.23"/>
    <n v="3"/>
    <n v="344.07"/>
    <n v="136.44999999999999"/>
    <s v="High"/>
    <n v="186"/>
    <x v="0"/>
    <x v="2"/>
    <s v="Male"/>
    <x v="231"/>
    <d v="2023-12-10T00:00:00"/>
  </r>
  <r>
    <x v="1319"/>
    <x v="642"/>
    <s v="Standard Class"/>
    <x v="399"/>
    <x v="399"/>
    <s v="Consumer"/>
    <x v="33"/>
    <s v="Andhra Pradesh"/>
    <s v="India"/>
    <s v="South"/>
    <s v="TEC-PH-10003913"/>
    <x v="1"/>
    <s v="Phones"/>
    <s v="Samsung Signal Booster, Cordless"/>
    <n v="697.2"/>
    <n v="5"/>
    <n v="132.44999999999999"/>
    <n v="64.69"/>
    <s v="High"/>
    <n v="766"/>
    <x v="0"/>
    <x v="2"/>
    <s v="Male"/>
    <x v="209"/>
    <d v="2024-03-30T00:00:00"/>
  </r>
  <r>
    <x v="1320"/>
    <x v="681"/>
    <s v="Standard Class"/>
    <x v="448"/>
    <x v="448"/>
    <s v="Consumer"/>
    <x v="21"/>
    <s v="Maharashtra"/>
    <s v="India"/>
    <s v="West"/>
    <s v="TEC-PH-10000822"/>
    <x v="1"/>
    <s v="Phones"/>
    <s v="Apple Speaker Phone, Full Size"/>
    <n v="249.18"/>
    <n v="2"/>
    <n v="59.76"/>
    <n v="48.52"/>
    <s v="High"/>
    <n v="487"/>
    <x v="0"/>
    <x v="3"/>
    <s v="Female"/>
    <x v="515"/>
    <d v="2024-10-11T00:00:00"/>
  </r>
  <r>
    <x v="1321"/>
    <x v="682"/>
    <s v="Standard Class"/>
    <x v="290"/>
    <x v="290"/>
    <s v="Home Office"/>
    <x v="40"/>
    <s v="Tamil Nadu"/>
    <s v="India"/>
    <s v="South"/>
    <s v="TEC-MA-10002680"/>
    <x v="1"/>
    <s v="Machines"/>
    <s v="Konica Inkjet, White"/>
    <n v="931.77"/>
    <n v="3"/>
    <n v="214.29"/>
    <n v="116.18"/>
    <s v="Medium"/>
    <n v="703"/>
    <x v="0"/>
    <x v="2"/>
    <s v="Male"/>
    <x v="7"/>
    <d v="2021-07-09T00:00:00"/>
  </r>
  <r>
    <x v="1322"/>
    <x v="683"/>
    <s v="Standard Class"/>
    <x v="414"/>
    <x v="414"/>
    <s v="Corporate"/>
    <x v="140"/>
    <s v="Karnataka"/>
    <s v="India"/>
    <s v="South"/>
    <s v="FUR-CH-10004082"/>
    <x v="2"/>
    <s v="Chairs"/>
    <s v="Office Star Chairmat, Black"/>
    <n v="887.46"/>
    <n v="14"/>
    <n v="319.2"/>
    <n v="86.53"/>
    <s v="Medium"/>
    <n v="466"/>
    <x v="0"/>
    <x v="0"/>
    <s v="Female"/>
    <x v="159"/>
    <d v="2022-01-27T00:00:00"/>
  </r>
  <r>
    <x v="1323"/>
    <x v="684"/>
    <s v="Standard Class"/>
    <x v="312"/>
    <x v="312"/>
    <s v="Corporate"/>
    <x v="124"/>
    <s v="Maharashtra"/>
    <s v="India"/>
    <s v="West"/>
    <s v="FUR-CH-10004600"/>
    <x v="2"/>
    <s v="Chairs"/>
    <s v="Harbour Creations Chairmat, Red"/>
    <n v="576"/>
    <n v="8"/>
    <n v="270.72000000000003"/>
    <n v="62.95"/>
    <s v="Medium"/>
    <n v="200"/>
    <x v="0"/>
    <x v="1"/>
    <s v="Female"/>
    <x v="158"/>
    <d v="2022-05-16T00:00:00"/>
  </r>
  <r>
    <x v="1324"/>
    <x v="630"/>
    <s v="Standard Class"/>
    <x v="429"/>
    <x v="429"/>
    <s v="Corporate"/>
    <x v="52"/>
    <s v="Telangana"/>
    <s v="India"/>
    <s v="South"/>
    <s v="FUR-CH-10001147"/>
    <x v="2"/>
    <s v="Chairs"/>
    <s v="Hon Swivel Stool, Adjustable"/>
    <n v="830.7"/>
    <n v="5"/>
    <n v="74.7"/>
    <n v="48"/>
    <s v="Medium"/>
    <n v="191"/>
    <x v="0"/>
    <x v="3"/>
    <s v="Female"/>
    <x v="192"/>
    <d v="2023-01-24T00:00:00"/>
  </r>
  <r>
    <x v="1325"/>
    <x v="685"/>
    <s v="Standard Class"/>
    <x v="449"/>
    <x v="449"/>
    <s v="Corporate"/>
    <x v="52"/>
    <s v="Telangana"/>
    <s v="India"/>
    <s v="South"/>
    <s v="TEC-AC-10000332"/>
    <x v="1"/>
    <s v="Accessories"/>
    <s v="Logitech Keyboard, USB"/>
    <n v="72.66"/>
    <n v="1"/>
    <n v="22.5"/>
    <n v="7.65"/>
    <s v="Medium"/>
    <n v="454"/>
    <x v="0"/>
    <x v="2"/>
    <s v="Male"/>
    <x v="40"/>
    <d v="2024-03-23T00:00:00"/>
  </r>
  <r>
    <x v="1326"/>
    <x v="686"/>
    <s v="Standard Class"/>
    <x v="450"/>
    <x v="450"/>
    <s v="Corporate"/>
    <x v="30"/>
    <s v="Delhi"/>
    <s v="India"/>
    <s v="North"/>
    <s v="TEC-MA-10003868"/>
    <x v="1"/>
    <s v="Machines"/>
    <s v="StarTech Phone, Durable"/>
    <n v="373.2"/>
    <n v="5"/>
    <n v="18.600000000000001"/>
    <n v="25.3"/>
    <s v="Medium"/>
    <n v="316"/>
    <x v="0"/>
    <x v="0"/>
    <s v="Female"/>
    <x v="430"/>
    <d v="2021-09-11T00:00:00"/>
  </r>
  <r>
    <x v="1327"/>
    <x v="687"/>
    <s v="Standard Class"/>
    <x v="311"/>
    <x v="311"/>
    <s v="Corporate"/>
    <x v="52"/>
    <s v="Telangana"/>
    <s v="India"/>
    <s v="South"/>
    <s v="TEC-PH-10003856"/>
    <x v="1"/>
    <s v="Phones"/>
    <s v="Motorola Smart Phone, with Caller ID"/>
    <n v="2582.16"/>
    <n v="4"/>
    <n v="361.44"/>
    <n v="208.88"/>
    <s v="Medium"/>
    <n v="723"/>
    <x v="0"/>
    <x v="1"/>
    <s v="Male"/>
    <x v="516"/>
    <d v="2024-08-12T00:00:00"/>
  </r>
  <r>
    <x v="1328"/>
    <x v="688"/>
    <s v="Standard Class"/>
    <x v="451"/>
    <x v="451"/>
    <s v="Corporate"/>
    <x v="47"/>
    <s v="Uttar Pradesh"/>
    <s v="India"/>
    <s v="North"/>
    <s v="TEC-PH-10001457"/>
    <x v="1"/>
    <s v="Phones"/>
    <s v="Apple Smart Phone, Full Size"/>
    <n v="3187.5"/>
    <n v="5"/>
    <n v="350.55"/>
    <n v="114.05"/>
    <s v="Medium"/>
    <n v="336"/>
    <x v="0"/>
    <x v="2"/>
    <s v="Male"/>
    <x v="140"/>
    <d v="2024-07-20T00:00:00"/>
  </r>
  <r>
    <x v="1329"/>
    <x v="689"/>
    <s v="Standard Class"/>
    <x v="452"/>
    <x v="452"/>
    <s v="Corporate"/>
    <x v="76"/>
    <s v="Jammu and Kashmir"/>
    <s v="India"/>
    <s v="North"/>
    <s v="TEC-AC-10003734"/>
    <x v="1"/>
    <s v="Accessories"/>
    <s v="Memorex Numeric Keypad, Erganomic"/>
    <n v="93.42"/>
    <n v="2"/>
    <n v="42.96"/>
    <n v="10.9"/>
    <s v="Medium"/>
    <n v="477"/>
    <x v="0"/>
    <x v="2"/>
    <s v="Female"/>
    <x v="395"/>
    <d v="2024-05-25T00:00:00"/>
  </r>
  <r>
    <x v="1330"/>
    <x v="689"/>
    <s v="Standard Class"/>
    <x v="452"/>
    <x v="452"/>
    <s v="Corporate"/>
    <x v="76"/>
    <s v="Jammu and Kashmir"/>
    <s v="India"/>
    <s v="North"/>
    <s v="TEC-PH-10004675"/>
    <x v="1"/>
    <s v="Phones"/>
    <s v="Nokia Audio Dock, VoIP"/>
    <n v="333.66"/>
    <n v="2"/>
    <n v="103.38"/>
    <n v="17.48"/>
    <s v="Medium"/>
    <n v="675"/>
    <x v="0"/>
    <x v="1"/>
    <s v="Male"/>
    <x v="431"/>
    <d v="2023-08-16T00:00:00"/>
  </r>
  <r>
    <x v="1331"/>
    <x v="690"/>
    <s v="Standard Class"/>
    <x v="35"/>
    <x v="35"/>
    <s v="Corporate"/>
    <x v="65"/>
    <s v="Maharashtra"/>
    <s v="India"/>
    <s v="West"/>
    <s v="FUR-TA-10000665"/>
    <x v="2"/>
    <s v="Tables"/>
    <s v="Bevis Computer Table, Fully Assembled"/>
    <n v="989.04"/>
    <n v="2"/>
    <n v="88.98"/>
    <n v="67.59"/>
    <s v="Medium"/>
    <n v="112"/>
    <x v="0"/>
    <x v="2"/>
    <s v="Male"/>
    <x v="104"/>
    <d v="2023-11-11T00:00:00"/>
  </r>
  <r>
    <x v="1332"/>
    <x v="691"/>
    <s v="Standard Class"/>
    <x v="100"/>
    <x v="100"/>
    <s v="Corporate"/>
    <x v="90"/>
    <s v="West Bengal"/>
    <s v="India"/>
    <s v="East"/>
    <s v="FUR-BO-10004699"/>
    <x v="2"/>
    <s v="Bookcases"/>
    <s v="Dania 3-Shelf Cabinet, Mobile"/>
    <n v="287.94"/>
    <n v="2"/>
    <n v="0"/>
    <n v="17.53"/>
    <s v="Medium"/>
    <n v="746"/>
    <x v="0"/>
    <x v="0"/>
    <s v="Male"/>
    <x v="200"/>
    <d v="2021-10-06T00:00:00"/>
  </r>
  <r>
    <x v="1333"/>
    <x v="623"/>
    <s v="Standard Class"/>
    <x v="337"/>
    <x v="337"/>
    <s v="Consumer"/>
    <x v="65"/>
    <s v="Maharashtra"/>
    <s v="India"/>
    <s v="West"/>
    <s v="FUR-BO-10001192"/>
    <x v="2"/>
    <s v="Bookcases"/>
    <s v="Bush Library with Doors, Mobile"/>
    <n v="1100.52"/>
    <n v="3"/>
    <n v="473.22"/>
    <n v="62.94"/>
    <s v="Medium"/>
    <n v="669"/>
    <x v="0"/>
    <x v="3"/>
    <s v="Female"/>
    <x v="442"/>
    <d v="2023-05-17T00:00:00"/>
  </r>
  <r>
    <x v="1334"/>
    <x v="692"/>
    <s v="Standard Class"/>
    <x v="453"/>
    <x v="453"/>
    <s v="Consumer"/>
    <x v="97"/>
    <s v="West Bengal"/>
    <s v="India"/>
    <s v="East"/>
    <s v="FUR-BO-10004043"/>
    <x v="2"/>
    <s v="Bookcases"/>
    <s v="Dania Classic Bookcase, Metal"/>
    <n v="1230.6600000000001"/>
    <n v="3"/>
    <n v="24.57"/>
    <n v="60.67"/>
    <s v="Medium"/>
    <n v="395"/>
    <x v="0"/>
    <x v="0"/>
    <s v="Female"/>
    <x v="42"/>
    <d v="2024-11-20T00:00:00"/>
  </r>
  <r>
    <x v="1335"/>
    <x v="623"/>
    <s v="Standard Class"/>
    <x v="337"/>
    <x v="337"/>
    <s v="Consumer"/>
    <x v="65"/>
    <s v="Maharashtra"/>
    <s v="India"/>
    <s v="West"/>
    <s v="FUR-CH-10002207"/>
    <x v="2"/>
    <s v="Chairs"/>
    <s v="Hon Chairmat, Set of Two"/>
    <n v="173.34"/>
    <n v="3"/>
    <n v="76.23"/>
    <n v="12.61"/>
    <s v="Medium"/>
    <n v="534"/>
    <x v="0"/>
    <x v="1"/>
    <s v="Male"/>
    <x v="235"/>
    <d v="2021-02-26T00:00:00"/>
  </r>
  <r>
    <x v="1336"/>
    <x v="693"/>
    <s v="Standard Class"/>
    <x v="1"/>
    <x v="1"/>
    <s v="Consumer"/>
    <x v="42"/>
    <s v="Rajasthan"/>
    <s v="India"/>
    <s v="West"/>
    <s v="FUR-FU-10002972"/>
    <x v="2"/>
    <s v="Furnishings"/>
    <s v="Advantus Light Bulb, Duo Pack"/>
    <n v="60.39"/>
    <n v="3"/>
    <n v="6.03"/>
    <n v="7.22"/>
    <s v="Medium"/>
    <n v="157"/>
    <x v="0"/>
    <x v="2"/>
    <s v="Male"/>
    <x v="517"/>
    <d v="2024-02-07T00:00:00"/>
  </r>
  <r>
    <x v="1337"/>
    <x v="619"/>
    <s v="Standard Class"/>
    <x v="256"/>
    <x v="256"/>
    <s v="Consumer"/>
    <x v="10"/>
    <s v="Chhattisgarh"/>
    <s v="India"/>
    <s v="East"/>
    <s v="TEC-PH-10004959"/>
    <x v="1"/>
    <s v="Phones"/>
    <s v="Motorola Audio Dock, with Caller ID"/>
    <n v="520.11"/>
    <n v="3"/>
    <n v="244.44"/>
    <n v="44"/>
    <s v="Medium"/>
    <n v="281"/>
    <x v="0"/>
    <x v="3"/>
    <s v="Female"/>
    <x v="285"/>
    <d v="2024-07-06T00:00:00"/>
  </r>
  <r>
    <x v="1338"/>
    <x v="694"/>
    <s v="Standard Class"/>
    <x v="77"/>
    <x v="77"/>
    <s v="Consumer"/>
    <x v="33"/>
    <s v="Andhra Pradesh"/>
    <s v="India"/>
    <s v="South"/>
    <s v="TEC-CO-10000565"/>
    <x v="1"/>
    <s v="Copiers"/>
    <s v="Canon Fax and Copier, Color"/>
    <n v="578.34"/>
    <n v="3"/>
    <n v="277.56"/>
    <n v="43.96"/>
    <s v="Medium"/>
    <n v="375"/>
    <x v="0"/>
    <x v="1"/>
    <s v="Male"/>
    <x v="398"/>
    <d v="2021-06-29T00:00:00"/>
  </r>
  <r>
    <x v="1339"/>
    <x v="695"/>
    <s v="Standard Class"/>
    <x v="9"/>
    <x v="9"/>
    <s v="Consumer"/>
    <x v="30"/>
    <s v="Delhi"/>
    <s v="India"/>
    <s v="North"/>
    <s v="TEC-PH-10002936"/>
    <x v="1"/>
    <s v="Phones"/>
    <s v="Nokia Smart Phone, Full Size"/>
    <n v="3180.3"/>
    <n v="5"/>
    <n v="381.6"/>
    <n v="209.29"/>
    <s v="Medium"/>
    <n v="154"/>
    <x v="0"/>
    <x v="0"/>
    <s v="Female"/>
    <x v="518"/>
    <d v="2021-10-21T00:00:00"/>
  </r>
  <r>
    <x v="1340"/>
    <x v="696"/>
    <s v="Standard Class"/>
    <x v="253"/>
    <x v="253"/>
    <s v="Consumer"/>
    <x v="115"/>
    <s v="Chhattisgarh"/>
    <s v="India"/>
    <s v="East"/>
    <s v="FUR-BO-10004648"/>
    <x v="2"/>
    <s v="Bookcases"/>
    <s v="Sauder Library with Doors, Pine"/>
    <n v="2722.86"/>
    <n v="7"/>
    <n v="408.24"/>
    <n v="137.38"/>
    <s v="Medium"/>
    <n v="694"/>
    <x v="0"/>
    <x v="2"/>
    <s v="Female"/>
    <x v="519"/>
    <d v="2021-05-13T00:00:00"/>
  </r>
  <r>
    <x v="1341"/>
    <x v="697"/>
    <s v="Standard Class"/>
    <x v="150"/>
    <x v="150"/>
    <s v="Consumer"/>
    <x v="53"/>
    <s v="Madhya Pradesh"/>
    <s v="India"/>
    <s v="West"/>
    <s v="TEC-AC-10000221"/>
    <x v="1"/>
    <s v="Accessories"/>
    <s v="Belkin Memory Card, Programmable"/>
    <n v="814.17"/>
    <n v="7"/>
    <n v="170.94"/>
    <n v="30.64"/>
    <s v="Medium"/>
    <n v="605"/>
    <x v="0"/>
    <x v="3"/>
    <s v="Male"/>
    <x v="520"/>
    <d v="2023-04-08T00:00:00"/>
  </r>
  <r>
    <x v="1342"/>
    <x v="698"/>
    <s v="Standard Class"/>
    <x v="401"/>
    <x v="401"/>
    <s v="Consumer"/>
    <x v="33"/>
    <s v="Andhra Pradesh"/>
    <s v="India"/>
    <s v="South"/>
    <s v="TEC-AC-10004938"/>
    <x v="1"/>
    <s v="Accessories"/>
    <s v="Belkin Mouse, Bluetooth"/>
    <n v="284.97000000000003"/>
    <n v="7"/>
    <n v="39.69"/>
    <n v="13.23"/>
    <s v="Medium"/>
    <n v="117"/>
    <x v="0"/>
    <x v="0"/>
    <s v="Female"/>
    <x v="520"/>
    <d v="2023-04-08T00:00:00"/>
  </r>
  <r>
    <x v="1343"/>
    <x v="696"/>
    <s v="Standard Class"/>
    <x v="253"/>
    <x v="253"/>
    <s v="Consumer"/>
    <x v="115"/>
    <s v="Chhattisgarh"/>
    <s v="India"/>
    <s v="East"/>
    <s v="FUR-BO-10002390"/>
    <x v="2"/>
    <s v="Bookcases"/>
    <s v="Ikea Library with Doors, Metal"/>
    <n v="362.85"/>
    <n v="1"/>
    <n v="32.64"/>
    <n v="21.58"/>
    <s v="Medium"/>
    <n v="531"/>
    <x v="0"/>
    <x v="1"/>
    <s v="Male"/>
    <x v="77"/>
    <d v="2024-06-29T00:00:00"/>
  </r>
  <r>
    <x v="1344"/>
    <x v="699"/>
    <s v="Standard Class"/>
    <x v="199"/>
    <x v="199"/>
    <s v="Consumer"/>
    <x v="49"/>
    <s v="Maharashtra"/>
    <s v="India"/>
    <s v="West"/>
    <s v="FUR-CH-10003419"/>
    <x v="2"/>
    <s v="Chairs"/>
    <s v="Hon Steel Folding Chair, Black"/>
    <n v="39.494999999999997"/>
    <n v="1"/>
    <n v="-28.454999999999998"/>
    <n v="2.0699999999999998"/>
    <s v="Medium"/>
    <n v="787"/>
    <x v="0"/>
    <x v="3"/>
    <s v="Male"/>
    <x v="225"/>
    <d v="2024-06-12T00:00:00"/>
  </r>
  <r>
    <x v="1345"/>
    <x v="696"/>
    <s v="Standard Class"/>
    <x v="253"/>
    <x v="253"/>
    <s v="Consumer"/>
    <x v="115"/>
    <s v="Chhattisgarh"/>
    <s v="India"/>
    <s v="East"/>
    <s v="FUR-CH-10000187"/>
    <x v="2"/>
    <s v="Chairs"/>
    <s v="Hon Chairmat, Red"/>
    <n v="111.06"/>
    <n v="2"/>
    <n v="27.72"/>
    <n v="4.1100000000000003"/>
    <s v="Medium"/>
    <n v="353"/>
    <x v="0"/>
    <x v="3"/>
    <s v="Male"/>
    <x v="216"/>
    <d v="2024-08-23T00:00:00"/>
  </r>
  <r>
    <x v="1346"/>
    <x v="700"/>
    <s v="Standard Class"/>
    <x v="128"/>
    <x v="128"/>
    <s v="Consumer"/>
    <x v="22"/>
    <s v="Maharashtra"/>
    <s v="India"/>
    <s v="West"/>
    <s v="TEC-AC-10004054"/>
    <x v="1"/>
    <s v="Accessories"/>
    <s v="Memorex Keyboard, Bluetooth"/>
    <n v="142.68"/>
    <n v="2"/>
    <n v="45.6"/>
    <n v="9.76"/>
    <s v="Medium"/>
    <n v="630"/>
    <x v="0"/>
    <x v="0"/>
    <s v="Female"/>
    <x v="18"/>
    <d v="2024-06-10T00:00:00"/>
  </r>
  <r>
    <x v="1347"/>
    <x v="618"/>
    <s v="Standard Class"/>
    <x v="425"/>
    <x v="425"/>
    <s v="Consumer"/>
    <x v="126"/>
    <s v="Jharkhand"/>
    <s v="India"/>
    <s v="East"/>
    <s v="OFF-ST-10003121"/>
    <x v="0"/>
    <s v="Storage"/>
    <s v="Rogers Box, Industrial"/>
    <n v="48.9"/>
    <n v="2"/>
    <n v="6.84"/>
    <n v="2.46"/>
    <s v="Medium"/>
    <n v="444"/>
    <x v="1"/>
    <x v="4"/>
    <s v="Female"/>
    <x v="200"/>
    <d v="2021-10-06T00:00:00"/>
  </r>
  <r>
    <x v="1348"/>
    <x v="618"/>
    <s v="Standard Class"/>
    <x v="425"/>
    <x v="425"/>
    <s v="Consumer"/>
    <x v="126"/>
    <s v="Jharkhand"/>
    <s v="India"/>
    <s v="East"/>
    <s v="OFF-PA-10003303"/>
    <x v="0"/>
    <s v="Paper"/>
    <s v="Xerox Computer Printout Paper, Multicolor"/>
    <n v="55.5"/>
    <n v="2"/>
    <n v="25.5"/>
    <n v="3.7"/>
    <s v="Medium"/>
    <n v="304"/>
    <x v="1"/>
    <x v="7"/>
    <s v="Male"/>
    <x v="370"/>
    <d v="2024-08-28T00:00:00"/>
  </r>
  <r>
    <x v="1349"/>
    <x v="701"/>
    <s v="Standard Class"/>
    <x v="454"/>
    <x v="454"/>
    <s v="Consumer"/>
    <x v="132"/>
    <s v="Gujarat"/>
    <s v="India"/>
    <s v="West"/>
    <s v="OFF-PA-10004380"/>
    <x v="0"/>
    <s v="Paper"/>
    <s v="SanDisk Memo Slips, Multicolor"/>
    <n v="36.78"/>
    <n v="2"/>
    <n v="4.38"/>
    <n v="3.33"/>
    <s v="Medium"/>
    <n v="709"/>
    <x v="1"/>
    <x v="4"/>
    <s v="Male"/>
    <x v="234"/>
    <d v="2022-11-17T00:00:00"/>
  </r>
  <r>
    <x v="1350"/>
    <x v="702"/>
    <s v="Standard Class"/>
    <x v="455"/>
    <x v="455"/>
    <s v="Consumer"/>
    <x v="44"/>
    <s v="Maharashtra"/>
    <s v="India"/>
    <s v="West"/>
    <s v="OFF-PA-10003416"/>
    <x v="0"/>
    <s v="Paper"/>
    <s v="Green Bar Parchment Paper, Recycled"/>
    <n v="33.18"/>
    <n v="2"/>
    <n v="3.3"/>
    <n v="3.17"/>
    <s v="Medium"/>
    <n v="455"/>
    <x v="1"/>
    <x v="6"/>
    <s v="Female"/>
    <x v="231"/>
    <d v="2023-12-10T00:00:00"/>
  </r>
  <r>
    <x v="1351"/>
    <x v="703"/>
    <s v="Standard Class"/>
    <x v="387"/>
    <x v="387"/>
    <s v="Consumer"/>
    <x v="61"/>
    <s v="Uttar Pradesh"/>
    <s v="India"/>
    <s v="North"/>
    <s v="OFF-AR-10000681"/>
    <x v="0"/>
    <s v="Art"/>
    <s v="Binney &amp; Smith Sketch Pad, Water Color"/>
    <n v="148.5"/>
    <n v="3"/>
    <n v="20.79"/>
    <n v="6.83"/>
    <s v="Medium"/>
    <n v="596"/>
    <x v="1"/>
    <x v="7"/>
    <s v="Male"/>
    <x v="74"/>
    <d v="2021-03-12T00:00:00"/>
  </r>
  <r>
    <x v="1352"/>
    <x v="704"/>
    <s v="Standard Class"/>
    <x v="456"/>
    <x v="456"/>
    <s v="Consumer"/>
    <x v="30"/>
    <s v="Delhi"/>
    <s v="India"/>
    <s v="North"/>
    <s v="OFF-FA-10001246"/>
    <x v="0"/>
    <s v="Fasteners"/>
    <s v="OIC Staples, Metal"/>
    <n v="34.380000000000003"/>
    <n v="3"/>
    <n v="16.47"/>
    <n v="2.72"/>
    <s v="Medium"/>
    <n v="142"/>
    <x v="1"/>
    <x v="6"/>
    <s v="Female"/>
    <x v="26"/>
    <d v="2021-01-04T00:00:00"/>
  </r>
  <r>
    <x v="1353"/>
    <x v="696"/>
    <s v="Standard Class"/>
    <x v="253"/>
    <x v="253"/>
    <s v="Consumer"/>
    <x v="115"/>
    <s v="Chhattisgarh"/>
    <s v="India"/>
    <s v="East"/>
    <s v="OFF-SU-10000932"/>
    <x v="0"/>
    <s v="Supplies"/>
    <s v="Elite Shears, Steel"/>
    <n v="139.22999999999999"/>
    <n v="3"/>
    <n v="5.49"/>
    <n v="8.2100000000000009"/>
    <s v="Medium"/>
    <n v="71"/>
    <x v="1"/>
    <x v="6"/>
    <s v="Female"/>
    <x v="448"/>
    <d v="2024-06-14T00:00:00"/>
  </r>
  <r>
    <x v="1354"/>
    <x v="703"/>
    <s v="Standard Class"/>
    <x v="387"/>
    <x v="387"/>
    <s v="Consumer"/>
    <x v="61"/>
    <s v="Uttar Pradesh"/>
    <s v="India"/>
    <s v="North"/>
    <s v="OFF-PA-10004815"/>
    <x v="0"/>
    <s v="Paper"/>
    <s v="Xerox Note Cards, Premium"/>
    <n v="79.11"/>
    <n v="3"/>
    <n v="23.67"/>
    <n v="7.54"/>
    <s v="Medium"/>
    <n v="344"/>
    <x v="1"/>
    <x v="4"/>
    <s v="Male"/>
    <x v="387"/>
    <d v="2022-01-16T00:00:00"/>
  </r>
  <r>
    <x v="1355"/>
    <x v="694"/>
    <s v="Standard Class"/>
    <x v="77"/>
    <x v="77"/>
    <s v="Consumer"/>
    <x v="33"/>
    <s v="Andhra Pradesh"/>
    <s v="India"/>
    <s v="South"/>
    <s v="OFF-ST-10000344"/>
    <x v="0"/>
    <s v="Storage"/>
    <s v="Fellowes Box, Industrial"/>
    <n v="100.8"/>
    <n v="5"/>
    <n v="27.15"/>
    <n v="3.73"/>
    <s v="Medium"/>
    <n v="688"/>
    <x v="1"/>
    <x v="6"/>
    <s v="Female"/>
    <x v="521"/>
    <d v="2024-05-09T00:00:00"/>
  </r>
  <r>
    <x v="1356"/>
    <x v="698"/>
    <s v="Standard Class"/>
    <x v="401"/>
    <x v="401"/>
    <s v="Consumer"/>
    <x v="33"/>
    <s v="Andhra Pradesh"/>
    <s v="India"/>
    <s v="South"/>
    <s v="OFF-EN-10000871"/>
    <x v="0"/>
    <s v="Envelopes"/>
    <s v="Ames Interoffice Envelope, Set of 50"/>
    <n v="225.6"/>
    <n v="5"/>
    <n v="58.65"/>
    <n v="19.98"/>
    <s v="Medium"/>
    <n v="766"/>
    <x v="1"/>
    <x v="7"/>
    <s v="Male"/>
    <x v="522"/>
    <d v="2023-04-26T00:00:00"/>
  </r>
  <r>
    <x v="1357"/>
    <x v="705"/>
    <s v="Standard Class"/>
    <x v="38"/>
    <x v="38"/>
    <s v="Corporate"/>
    <x v="141"/>
    <s v="West Bengal"/>
    <s v="India"/>
    <s v="East"/>
    <s v="OFF-PA-10001006"/>
    <x v="0"/>
    <s v="Paper"/>
    <s v="Eaton Message Books, Recycled"/>
    <n v="204.9"/>
    <n v="10"/>
    <n v="85.8"/>
    <n v="9.6300000000000008"/>
    <s v="Medium"/>
    <n v="552"/>
    <x v="1"/>
    <x v="5"/>
    <s v="Male"/>
    <x v="384"/>
    <d v="2024-06-15T00:00:00"/>
  </r>
  <r>
    <x v="1358"/>
    <x v="632"/>
    <s v="Standard Class"/>
    <x v="431"/>
    <x v="431"/>
    <s v="Corporate"/>
    <x v="99"/>
    <s v="Rajasthan"/>
    <s v="India"/>
    <s v="West"/>
    <s v="OFF-LA-10003973"/>
    <x v="0"/>
    <s v="Labels"/>
    <s v="Hon Removable Labels, Laser Printer Compatible"/>
    <n v="90.72"/>
    <n v="9"/>
    <n v="16.2"/>
    <n v="5.04"/>
    <s v="Medium"/>
    <n v="513"/>
    <x v="1"/>
    <x v="6"/>
    <s v="Male"/>
    <x v="94"/>
    <d v="2024-09-08T00:00:00"/>
  </r>
  <r>
    <x v="1359"/>
    <x v="706"/>
    <s v="Standard Class"/>
    <x v="413"/>
    <x v="413"/>
    <s v="Corporate"/>
    <x v="142"/>
    <s v="Haryana"/>
    <s v="India"/>
    <s v="North"/>
    <s v="OFF-SU-10002362"/>
    <x v="0"/>
    <s v="Supplies"/>
    <s v="Acme Ruler, Serrated"/>
    <n v="147.51"/>
    <n v="11"/>
    <n v="39.6"/>
    <n v="2.16"/>
    <s v="Medium"/>
    <n v="304"/>
    <x v="1"/>
    <x v="7"/>
    <s v="Male"/>
    <x v="523"/>
    <d v="2022-06-09T00:00:00"/>
  </r>
  <r>
    <x v="1360"/>
    <x v="686"/>
    <s v="Standard Class"/>
    <x v="450"/>
    <x v="450"/>
    <s v="Corporate"/>
    <x v="30"/>
    <s v="Delhi"/>
    <s v="India"/>
    <s v="North"/>
    <s v="OFF-PA-10000344"/>
    <x v="0"/>
    <s v="Paper"/>
    <s v="SanDisk Memo Slips, 8.5 x 11"/>
    <n v="105.6"/>
    <n v="5"/>
    <n v="52.8"/>
    <n v="3.37"/>
    <s v="Medium"/>
    <n v="694"/>
    <x v="1"/>
    <x v="7"/>
    <s v="Male"/>
    <x v="104"/>
    <d v="2023-11-15T00:00:00"/>
  </r>
  <r>
    <x v="1361"/>
    <x v="707"/>
    <s v="Standard Class"/>
    <x v="457"/>
    <x v="457"/>
    <s v="Corporate"/>
    <x v="29"/>
    <s v="Karnataka"/>
    <s v="India"/>
    <s v="South"/>
    <s v="OFF-BI-10002627"/>
    <x v="0"/>
    <s v="Binders"/>
    <s v="Avery Binder Covers, Economy"/>
    <n v="55.35"/>
    <n v="5"/>
    <n v="22.65"/>
    <n v="3.99"/>
    <s v="Medium"/>
    <n v="361"/>
    <x v="1"/>
    <x v="7"/>
    <s v="Female"/>
    <x v="286"/>
    <d v="2024-12-09T00:00:00"/>
  </r>
  <r>
    <x v="1362"/>
    <x v="687"/>
    <s v="Standard Class"/>
    <x v="311"/>
    <x v="311"/>
    <s v="Corporate"/>
    <x v="52"/>
    <s v="Telangana"/>
    <s v="India"/>
    <s v="South"/>
    <s v="OFF-PA-10000030"/>
    <x v="0"/>
    <s v="Paper"/>
    <s v="Eaton Parchment Paper, Recycled"/>
    <n v="53.52"/>
    <n v="4"/>
    <n v="22.92"/>
    <n v="2.4500000000000002"/>
    <s v="Medium"/>
    <n v="307"/>
    <x v="1"/>
    <x v="5"/>
    <s v="Female"/>
    <x v="141"/>
    <d v="2023-10-27T00:00:00"/>
  </r>
  <r>
    <x v="1363"/>
    <x v="706"/>
    <s v="Standard Class"/>
    <x v="413"/>
    <x v="413"/>
    <s v="Corporate"/>
    <x v="142"/>
    <s v="Haryana"/>
    <s v="India"/>
    <s v="North"/>
    <s v="OFF-SU-10003559"/>
    <x v="0"/>
    <s v="Supplies"/>
    <s v="Kleencut Ruler, Steel"/>
    <n v="38.880000000000003"/>
    <n v="3"/>
    <n v="8.1"/>
    <n v="1.39"/>
    <s v="Medium"/>
    <n v="324"/>
    <x v="1"/>
    <x v="7"/>
    <s v="Male"/>
    <x v="163"/>
    <d v="2024-08-24T00:00:00"/>
  </r>
  <r>
    <x v="1364"/>
    <x v="708"/>
    <s v="Standard Class"/>
    <x v="50"/>
    <x v="50"/>
    <s v="Corporate"/>
    <x v="33"/>
    <s v="Andhra Pradesh"/>
    <s v="India"/>
    <s v="South"/>
    <s v="OFF-BI-10000698"/>
    <x v="0"/>
    <s v="Binders"/>
    <s v="Wilson Jones Hole Reinforcements, Recycled"/>
    <n v="4.8899999999999997"/>
    <n v="1"/>
    <n v="1.71"/>
    <n v="0.47"/>
    <s v="Medium"/>
    <n v="128"/>
    <x v="1"/>
    <x v="4"/>
    <s v="Male"/>
    <x v="158"/>
    <d v="2022-05-16T00:00:00"/>
  </r>
  <r>
    <x v="1365"/>
    <x v="629"/>
    <s v="Standard Class"/>
    <x v="235"/>
    <x v="235"/>
    <s v="Corporate"/>
    <x v="115"/>
    <s v="Chhattisgarh"/>
    <s v="India"/>
    <s v="East"/>
    <s v="OFF-LA-10000668"/>
    <x v="0"/>
    <s v="Labels"/>
    <s v="Smead Removable Labels, Adjustable"/>
    <n v="21.78"/>
    <n v="2"/>
    <n v="10.86"/>
    <n v="2.78"/>
    <s v="Medium"/>
    <n v="115"/>
    <x v="1"/>
    <x v="6"/>
    <s v="Female"/>
    <x v="522"/>
    <d v="2023-04-26T00:00:00"/>
  </r>
  <r>
    <x v="1366"/>
    <x v="709"/>
    <s v="Standard Class"/>
    <x v="458"/>
    <x v="458"/>
    <s v="Corporate"/>
    <x v="116"/>
    <s v="Tripura"/>
    <s v="India"/>
    <s v="East"/>
    <s v="OFF-ST-10001124"/>
    <x v="0"/>
    <s v="Storage"/>
    <s v="Fellowes Trays, Wire Frame"/>
    <n v="112.92"/>
    <n v="2"/>
    <n v="14.64"/>
    <n v="10.73"/>
    <s v="Medium"/>
    <n v="576"/>
    <x v="1"/>
    <x v="6"/>
    <s v="Male"/>
    <x v="387"/>
    <d v="2022-01-16T00:00:00"/>
  </r>
  <r>
    <x v="1367"/>
    <x v="710"/>
    <s v="Standard Class"/>
    <x v="459"/>
    <x v="459"/>
    <s v="Home Office"/>
    <x v="21"/>
    <s v="West Bengal"/>
    <s v="India"/>
    <s v="East"/>
    <s v="OFF-EN-10003455"/>
    <x v="0"/>
    <s v="Envelopes"/>
    <s v="Cameo Manila Envelope, Set of 50"/>
    <n v="54"/>
    <n v="2"/>
    <n v="18.36"/>
    <n v="3.92"/>
    <s v="Medium"/>
    <n v="670"/>
    <x v="1"/>
    <x v="4"/>
    <s v="Male"/>
    <x v="524"/>
    <d v="2022-09-25T00:00:00"/>
  </r>
  <r>
    <x v="1368"/>
    <x v="711"/>
    <s v="Standard Class"/>
    <x v="198"/>
    <x v="198"/>
    <s v="Home Office"/>
    <x v="18"/>
    <s v="Tamil Nadu"/>
    <s v="India"/>
    <s v="South"/>
    <s v="OFF-LA-10004623"/>
    <x v="0"/>
    <s v="Labels"/>
    <s v="Smead Removable Labels, 5000 Label Set"/>
    <n v="21"/>
    <n v="2"/>
    <n v="9"/>
    <n v="1.97"/>
    <s v="Medium"/>
    <n v="429"/>
    <x v="1"/>
    <x v="6"/>
    <s v="Female"/>
    <x v="442"/>
    <d v="2023-05-17T00:00:00"/>
  </r>
  <r>
    <x v="1369"/>
    <x v="712"/>
    <s v="Standard Class"/>
    <x v="460"/>
    <x v="460"/>
    <s v="Home Office"/>
    <x v="8"/>
    <s v="Uttar Pradesh"/>
    <s v="India"/>
    <s v="North"/>
    <s v="OFF-BI-10004534"/>
    <x v="0"/>
    <s v="Binders"/>
    <s v="Wilson Jones Binding Machine, Recycled"/>
    <n v="147.96"/>
    <n v="3"/>
    <n v="47.34"/>
    <n v="10.41"/>
    <s v="Medium"/>
    <n v="65"/>
    <x v="1"/>
    <x v="6"/>
    <s v="Female"/>
    <x v="182"/>
    <d v="2023-03-11T00:00:00"/>
  </r>
  <r>
    <x v="1370"/>
    <x v="711"/>
    <s v="Standard Class"/>
    <x v="198"/>
    <x v="198"/>
    <s v="Home Office"/>
    <x v="18"/>
    <s v="Tamil Nadu"/>
    <s v="India"/>
    <s v="South"/>
    <s v="OFF-SU-10002547"/>
    <x v="0"/>
    <s v="Supplies"/>
    <s v="Acme Ruler, Steel"/>
    <n v="64.44"/>
    <n v="4"/>
    <n v="7.08"/>
    <n v="1.1200000000000001"/>
    <s v="Medium"/>
    <n v="550"/>
    <x v="1"/>
    <x v="7"/>
    <s v="Male"/>
    <x v="148"/>
    <d v="2024-09-28T00:00:00"/>
  </r>
  <r>
    <x v="1371"/>
    <x v="713"/>
    <s v="Standard Class"/>
    <x v="202"/>
    <x v="202"/>
    <s v="Home Office"/>
    <x v="13"/>
    <s v="Rajasthan"/>
    <s v="India"/>
    <s v="West"/>
    <s v="OFF-FA-10002058"/>
    <x v="0"/>
    <s v="Fasteners"/>
    <s v="Stockwell Thumb Tacks, Assorted Sizes"/>
    <n v="63.54"/>
    <n v="6"/>
    <n v="13.32"/>
    <n v="4.3899999999999997"/>
    <s v="Medium"/>
    <n v="354"/>
    <x v="1"/>
    <x v="5"/>
    <s v="Male"/>
    <x v="515"/>
    <d v="2024-10-11T00:00:00"/>
  </r>
  <r>
    <x v="1372"/>
    <x v="714"/>
    <s v="Standard Class"/>
    <x v="461"/>
    <x v="461"/>
    <s v="Home Office"/>
    <x v="90"/>
    <s v="West Bengal"/>
    <s v="India"/>
    <s v="East"/>
    <s v="OFF-EN-10003463"/>
    <x v="0"/>
    <s v="Envelopes"/>
    <s v="Jiffy Peel and Seal, Recycled"/>
    <n v="169.29"/>
    <n v="9"/>
    <n v="65.88"/>
    <n v="12.46"/>
    <s v="Medium"/>
    <n v="710"/>
    <x v="1"/>
    <x v="7"/>
    <s v="Male"/>
    <x v="525"/>
    <d v="2023-10-29T00:00:00"/>
  </r>
  <r>
    <x v="1373"/>
    <x v="715"/>
    <s v="Standard Class"/>
    <x v="35"/>
    <x v="35"/>
    <s v="Corporate"/>
    <x v="49"/>
    <s v="Maharashtra"/>
    <s v="India"/>
    <s v="West"/>
    <s v="OFF-AR-10001922"/>
    <x v="0"/>
    <s v="Art"/>
    <s v="Sanford Pens, Blue"/>
    <n v="22.2"/>
    <n v="4"/>
    <n v="-14.28"/>
    <n v="2.37"/>
    <s v="High"/>
    <n v="661"/>
    <x v="1"/>
    <x v="5"/>
    <s v="Female"/>
    <x v="195"/>
    <d v="2021-09-27T00:00:00"/>
  </r>
  <r>
    <x v="1374"/>
    <x v="716"/>
    <s v="Standard Class"/>
    <x v="462"/>
    <x v="462"/>
    <s v="Corporate"/>
    <x v="29"/>
    <s v="Karnataka"/>
    <s v="India"/>
    <s v="South"/>
    <s v="OFF-BI-10001659"/>
    <x v="0"/>
    <s v="Binders"/>
    <s v="Cardinal Index Tab, Clear"/>
    <n v="21.78"/>
    <n v="3"/>
    <n v="3.87"/>
    <n v="2.92"/>
    <s v="High"/>
    <n v="682"/>
    <x v="1"/>
    <x v="6"/>
    <s v="Male"/>
    <x v="526"/>
    <d v="2022-12-23T00:00:00"/>
  </r>
  <r>
    <x v="1375"/>
    <x v="678"/>
    <s v="Standard Class"/>
    <x v="440"/>
    <x v="440"/>
    <s v="Corporate"/>
    <x v="103"/>
    <s v="Madhya Pradesh"/>
    <s v="India"/>
    <s v="West"/>
    <s v="OFF-BI-10001659"/>
    <x v="0"/>
    <s v="Binders"/>
    <s v="Cardinal Index Tab, Clear"/>
    <n v="21.78"/>
    <n v="3"/>
    <n v="3.87"/>
    <n v="1.56"/>
    <s v="High"/>
    <n v="634"/>
    <x v="1"/>
    <x v="7"/>
    <s v="Male"/>
    <x v="145"/>
    <d v="2025-05-01T00:00:00"/>
  </r>
  <r>
    <x v="1376"/>
    <x v="717"/>
    <s v="Standard Class"/>
    <x v="295"/>
    <x v="295"/>
    <s v="Home Office"/>
    <x v="29"/>
    <s v="Karnataka"/>
    <s v="India"/>
    <s v="South"/>
    <s v="OFF-AR-10001132"/>
    <x v="0"/>
    <s v="Art"/>
    <s v="BIC Markers, Blue"/>
    <n v="79.290000000000006"/>
    <n v="3"/>
    <n v="34.83"/>
    <n v="10.66"/>
    <s v="High"/>
    <n v="59"/>
    <x v="1"/>
    <x v="7"/>
    <s v="Male"/>
    <x v="395"/>
    <d v="2024-05-25T00:00:00"/>
  </r>
  <r>
    <x v="1377"/>
    <x v="718"/>
    <s v="Standard Class"/>
    <x v="463"/>
    <x v="463"/>
    <s v="Home Office"/>
    <x v="31"/>
    <s v="Maharashtra"/>
    <s v="India"/>
    <s v="West"/>
    <s v="OFF-SU-10002344"/>
    <x v="0"/>
    <s v="Supplies"/>
    <s v="Stiletto Box Cutter, Serrated"/>
    <n v="163.35"/>
    <n v="5"/>
    <n v="75"/>
    <n v="18.89"/>
    <s v="High"/>
    <n v="327"/>
    <x v="1"/>
    <x v="5"/>
    <s v="Male"/>
    <x v="216"/>
    <d v="2024-08-21T00:00:00"/>
  </r>
  <r>
    <x v="1378"/>
    <x v="719"/>
    <s v="Standard Class"/>
    <x v="464"/>
    <x v="464"/>
    <s v="Consumer"/>
    <x v="85"/>
    <s v="Telangana"/>
    <s v="India"/>
    <s v="South"/>
    <s v="OFF-FA-10003437"/>
    <x v="0"/>
    <s v="Fasteners"/>
    <s v="Accos Clamps, Bulk Pack"/>
    <n v="96.9"/>
    <n v="5"/>
    <n v="26.1"/>
    <n v="14.73"/>
    <s v="High"/>
    <n v="35"/>
    <x v="1"/>
    <x v="7"/>
    <s v="Male"/>
    <x v="392"/>
    <d v="2022-11-06T00:00:00"/>
  </r>
  <r>
    <x v="1379"/>
    <x v="679"/>
    <s v="Standard Class"/>
    <x v="329"/>
    <x v="329"/>
    <s v="Consumer"/>
    <x v="49"/>
    <s v="Maharashtra"/>
    <s v="India"/>
    <s v="West"/>
    <s v="OFF-SU-10001731"/>
    <x v="0"/>
    <s v="Supplies"/>
    <s v="Elite Letter Opener, High Speed"/>
    <n v="66.75"/>
    <n v="5"/>
    <n v="-1.35"/>
    <n v="9.56"/>
    <s v="High"/>
    <n v="70"/>
    <x v="1"/>
    <x v="4"/>
    <s v="Male"/>
    <x v="140"/>
    <d v="2024-07-20T00:00:00"/>
  </r>
  <r>
    <x v="1380"/>
    <x v="642"/>
    <s v="Standard Class"/>
    <x v="399"/>
    <x v="399"/>
    <s v="Consumer"/>
    <x v="33"/>
    <s v="Andhra Pradesh"/>
    <s v="India"/>
    <s v="South"/>
    <s v="OFF-LA-10001731"/>
    <x v="0"/>
    <s v="Labels"/>
    <s v="Avery Removable Labels, Alphabetical"/>
    <n v="21.12"/>
    <n v="2"/>
    <n v="4.2"/>
    <n v="0.83"/>
    <s v="High"/>
    <n v="657"/>
    <x v="1"/>
    <x v="6"/>
    <s v="Male"/>
    <x v="199"/>
    <d v="2024-06-29T00:00:00"/>
  </r>
  <r>
    <x v="1381"/>
    <x v="720"/>
    <s v="Standard Class"/>
    <x v="240"/>
    <x v="240"/>
    <s v="Consumer"/>
    <x v="35"/>
    <s v="Haryana"/>
    <s v="India"/>
    <s v="North"/>
    <s v="OFF-AR-10002727"/>
    <x v="0"/>
    <s v="Art"/>
    <s v="Stanley Pencil Sharpener, Fluorescent"/>
    <n v="173.46"/>
    <n v="7"/>
    <n v="48.51"/>
    <n v="18.53"/>
    <s v="High"/>
    <n v="732"/>
    <x v="1"/>
    <x v="7"/>
    <s v="Female"/>
    <x v="114"/>
    <d v="2021-12-23T00:00:00"/>
  </r>
  <r>
    <x v="1382"/>
    <x v="644"/>
    <s v="Standard Class"/>
    <x v="137"/>
    <x v="137"/>
    <s v="Consumer"/>
    <x v="58"/>
    <s v="Tamil Nadu"/>
    <s v="India"/>
    <s v="South"/>
    <s v="OFF-BI-10003367"/>
    <x v="0"/>
    <s v="Binders"/>
    <s v="Wilson Jones Binder, Recycled"/>
    <n v="40.14"/>
    <n v="3"/>
    <n v="17.64"/>
    <n v="6.5"/>
    <s v="High"/>
    <n v="575"/>
    <x v="1"/>
    <x v="6"/>
    <s v="Male"/>
    <x v="207"/>
    <d v="2021-12-29T00:00:00"/>
  </r>
  <r>
    <x v="1383"/>
    <x v="721"/>
    <s v="Standard Class"/>
    <x v="465"/>
    <x v="465"/>
    <s v="Consumer"/>
    <x v="58"/>
    <s v="Tamil Nadu"/>
    <s v="India"/>
    <s v="South"/>
    <s v="OFF-BI-10003340"/>
    <x v="0"/>
    <s v="Binders"/>
    <s v="Acco Index Tab, Durable"/>
    <n v="26.82"/>
    <n v="3"/>
    <n v="6.12"/>
    <n v="4.13"/>
    <s v="High"/>
    <n v="700"/>
    <x v="1"/>
    <x v="7"/>
    <s v="Female"/>
    <x v="242"/>
    <d v="2023-09-22T00:00:00"/>
  </r>
  <r>
    <x v="1384"/>
    <x v="722"/>
    <s v="Standard Class"/>
    <x v="466"/>
    <x v="466"/>
    <s v="Consumer"/>
    <x v="143"/>
    <s v="Haryana"/>
    <s v="India"/>
    <s v="North"/>
    <s v="OFF-BI-10003646"/>
    <x v="0"/>
    <s v="Binders"/>
    <s v="Avery Index Tab, Economy"/>
    <n v="39.15"/>
    <n v="5"/>
    <n v="8.5500000000000007"/>
    <n v="4.87"/>
    <s v="Low"/>
    <n v="767"/>
    <x v="1"/>
    <x v="4"/>
    <s v="Female"/>
    <x v="119"/>
    <d v="2024-12-05T00:00:00"/>
  </r>
  <r>
    <x v="1385"/>
    <x v="723"/>
    <s v="Standard Class"/>
    <x v="467"/>
    <x v="467"/>
    <s v="Consumer"/>
    <x v="124"/>
    <s v="Maharashtra"/>
    <s v="India"/>
    <s v="West"/>
    <s v="OFF-BI-10004140"/>
    <x v="0"/>
    <s v="Binders"/>
    <s v="Cardinal Index Tab, Clear"/>
    <n v="33.6"/>
    <n v="5"/>
    <n v="15"/>
    <n v="1.79"/>
    <s v="Low"/>
    <n v="191"/>
    <x v="1"/>
    <x v="5"/>
    <s v="Female"/>
    <x v="499"/>
    <d v="2024-07-25T00:00:00"/>
  </r>
  <r>
    <x v="1386"/>
    <x v="724"/>
    <s v="Standard Class"/>
    <x v="468"/>
    <x v="468"/>
    <s v="Consumer"/>
    <x v="16"/>
    <s v="Gujarat"/>
    <s v="India"/>
    <s v="West"/>
    <s v="OFF-BI-10004869"/>
    <x v="0"/>
    <s v="Binders"/>
    <s v="Avery 3-Hole Punch, Recycled"/>
    <n v="169.38"/>
    <n v="6"/>
    <n v="81.180000000000007"/>
    <n v="20.29"/>
    <s v="Low"/>
    <n v="313"/>
    <x v="1"/>
    <x v="6"/>
    <s v="Female"/>
    <x v="527"/>
    <d v="2024-09-27T00:00:00"/>
  </r>
  <r>
    <x v="1387"/>
    <x v="725"/>
    <s v="Standard Class"/>
    <x v="273"/>
    <x v="273"/>
    <s v="Corporate"/>
    <x v="52"/>
    <s v="Telangana"/>
    <s v="India"/>
    <s v="South"/>
    <s v="OFF-BI-10001399"/>
    <x v="0"/>
    <s v="Binders"/>
    <s v="Avery Binder Covers, Clear"/>
    <n v="31.59"/>
    <n v="3"/>
    <n v="5.31"/>
    <n v="3.13"/>
    <s v="Low"/>
    <n v="468"/>
    <x v="1"/>
    <x v="4"/>
    <s v="Female"/>
    <x v="207"/>
    <d v="2021-12-31T00:00:00"/>
  </r>
  <r>
    <x v="1388"/>
    <x v="725"/>
    <s v="Standard Class"/>
    <x v="273"/>
    <x v="273"/>
    <s v="Corporate"/>
    <x v="52"/>
    <s v="Telangana"/>
    <s v="India"/>
    <s v="South"/>
    <s v="OFF-ST-10001214"/>
    <x v="0"/>
    <s v="Storage"/>
    <s v="Smead Box, Industrial"/>
    <n v="22.5"/>
    <n v="2"/>
    <n v="10.98"/>
    <n v="1.34"/>
    <s v="Low"/>
    <n v="507"/>
    <x v="1"/>
    <x v="6"/>
    <s v="Female"/>
    <x v="392"/>
    <d v="2022-06-15T00:00:00"/>
  </r>
  <r>
    <x v="1389"/>
    <x v="726"/>
    <s v="Standard Class"/>
    <x v="373"/>
    <x v="373"/>
    <s v="Consumer"/>
    <x v="18"/>
    <s v="Tamil Nadu"/>
    <s v="India"/>
    <s v="South"/>
    <s v="OFF-SU-10001709"/>
    <x v="0"/>
    <s v="Supplies"/>
    <s v="Kleencut Scissors, High Speed"/>
    <n v="44.58"/>
    <n v="2"/>
    <n v="19.14"/>
    <n v="5.32"/>
    <s v="Low"/>
    <n v="728"/>
    <x v="1"/>
    <x v="4"/>
    <s v="Female"/>
    <x v="192"/>
    <d v="2023-01-24T00:00:00"/>
  </r>
  <r>
    <x v="1390"/>
    <x v="648"/>
    <s v="Standard Class"/>
    <x v="133"/>
    <x v="133"/>
    <s v="Consumer"/>
    <x v="105"/>
    <s v="Manipur"/>
    <s v="India"/>
    <s v="East"/>
    <s v="OFF-BI-10002907"/>
    <x v="0"/>
    <s v="Binders"/>
    <s v="Wilson Jones 3-Hole Punch, Economy"/>
    <n v="55.98"/>
    <n v="2"/>
    <n v="7.8"/>
    <n v="3.65"/>
    <s v="Low"/>
    <n v="312"/>
    <x v="1"/>
    <x v="5"/>
    <s v="Female"/>
    <x v="103"/>
    <d v="2022-04-11T00:00:00"/>
  </r>
  <r>
    <x v="1391"/>
    <x v="727"/>
    <s v="First Class"/>
    <x v="296"/>
    <x v="296"/>
    <s v="Home Office"/>
    <x v="59"/>
    <s v="Madhya Pradesh"/>
    <s v="India"/>
    <s v="West"/>
    <s v="OFF-SU-10000649"/>
    <x v="0"/>
    <s v="Supplies"/>
    <s v="Fiskars Box Cutter, High Speed"/>
    <n v="106.56"/>
    <n v="3"/>
    <n v="0.99"/>
    <n v="16.64"/>
    <s v="Medium"/>
    <n v="635"/>
    <x v="1"/>
    <x v="5"/>
    <s v="Female"/>
    <x v="217"/>
    <d v="2022-05-28T00:00:00"/>
  </r>
  <r>
    <x v="1392"/>
    <x v="728"/>
    <s v="First Class"/>
    <x v="271"/>
    <x v="271"/>
    <s v="Corporate"/>
    <x v="18"/>
    <s v="Tamil Nadu"/>
    <s v="India"/>
    <s v="South"/>
    <s v="OFF-BI-10004098"/>
    <x v="0"/>
    <s v="Binders"/>
    <s v="Acco 3-Hole Punch, Durable"/>
    <n v="158.1"/>
    <n v="5"/>
    <n v="1.5"/>
    <n v="28.47"/>
    <s v="Medium"/>
    <n v="259"/>
    <x v="1"/>
    <x v="4"/>
    <s v="Male"/>
    <x v="248"/>
    <d v="2023-08-14T00:00:00"/>
  </r>
  <r>
    <x v="1393"/>
    <x v="729"/>
    <s v="First Class"/>
    <x v="48"/>
    <x v="48"/>
    <s v="Corporate"/>
    <x v="44"/>
    <s v="Maharashtra"/>
    <s v="India"/>
    <s v="West"/>
    <s v="OFF-BI-10000389"/>
    <x v="0"/>
    <s v="Binders"/>
    <s v="Ibico Binding Machine, Clear"/>
    <n v="101.76"/>
    <n v="2"/>
    <n v="0"/>
    <n v="17.86"/>
    <s v="Critical"/>
    <n v="201"/>
    <x v="1"/>
    <x v="4"/>
    <s v="Male"/>
    <x v="528"/>
    <d v="2024-06-26T00:00:00"/>
  </r>
  <r>
    <x v="1394"/>
    <x v="730"/>
    <s v="Second Class"/>
    <x v="469"/>
    <x v="469"/>
    <s v="Corporate"/>
    <x v="44"/>
    <s v="Maharashtra"/>
    <s v="India"/>
    <s v="West"/>
    <s v="OFF-AR-10000058"/>
    <x v="0"/>
    <s v="Art"/>
    <s v="Stanley Canvas, Water Color"/>
    <n v="157.94999999999999"/>
    <n v="3"/>
    <n v="53.64"/>
    <n v="28.6"/>
    <s v="High"/>
    <n v="543"/>
    <x v="1"/>
    <x v="7"/>
    <s v="Female"/>
    <x v="203"/>
    <d v="2024-06-24T00:00:00"/>
  </r>
  <r>
    <x v="1395"/>
    <x v="731"/>
    <s v="Second Class"/>
    <x v="470"/>
    <x v="470"/>
    <s v="Corporate"/>
    <x v="44"/>
    <s v="Maharashtra"/>
    <s v="India"/>
    <s v="West"/>
    <s v="OFF-ST-10000892"/>
    <x v="0"/>
    <s v="Storage"/>
    <s v="Tenex Trays, Wire Frame"/>
    <n v="213.12"/>
    <n v="4"/>
    <n v="95.88"/>
    <n v="22.69"/>
    <s v="Medium"/>
    <n v="645"/>
    <x v="1"/>
    <x v="4"/>
    <s v="Female"/>
    <x v="31"/>
    <d v="2022-04-12T00:00:00"/>
  </r>
  <r>
    <x v="1396"/>
    <x v="665"/>
    <s v="Second Class"/>
    <x v="51"/>
    <x v="51"/>
    <s v="Corporate"/>
    <x v="121"/>
    <s v="Maharashtra"/>
    <s v="India"/>
    <s v="West"/>
    <s v="OFF-BI-10003012"/>
    <x v="0"/>
    <s v="Binders"/>
    <s v="Wilson Jones Hole Reinforcements, Economy"/>
    <n v="4.53"/>
    <n v="1"/>
    <n v="1.92"/>
    <n v="0.69"/>
    <s v="Critical"/>
    <n v="62"/>
    <x v="1"/>
    <x v="4"/>
    <s v="Male"/>
    <x v="94"/>
    <d v="2024-12-08T00:00:00"/>
  </r>
  <r>
    <x v="1397"/>
    <x v="657"/>
    <s v="Second Class"/>
    <x v="107"/>
    <x v="107"/>
    <s v="Corporate"/>
    <x v="8"/>
    <s v="Uttar Pradesh"/>
    <s v="India"/>
    <s v="North"/>
    <s v="OFF-ST-10003121"/>
    <x v="0"/>
    <s v="Storage"/>
    <s v="Rogers Box, Industrial"/>
    <n v="48.9"/>
    <n v="2"/>
    <n v="6.84"/>
    <n v="3.75"/>
    <s v="Medium"/>
    <n v="368"/>
    <x v="1"/>
    <x v="6"/>
    <s v="Female"/>
    <x v="529"/>
    <d v="2024-04-09T00:00:00"/>
  </r>
  <r>
    <x v="1398"/>
    <x v="732"/>
    <s v="First Class"/>
    <x v="471"/>
    <x v="471"/>
    <s v="Consumer"/>
    <x v="87"/>
    <s v="Maharashtra"/>
    <s v="India"/>
    <s v="West"/>
    <s v="OFF-FA-10000757"/>
    <x v="0"/>
    <s v="Fasteners"/>
    <s v="Stockwell Paper Clips, Assorted Sizes"/>
    <n v="54.75"/>
    <n v="5"/>
    <n v="22.35"/>
    <n v="8.33"/>
    <s v="Medium"/>
    <n v="642"/>
    <x v="1"/>
    <x v="4"/>
    <s v="Male"/>
    <x v="126"/>
    <d v="2024-07-07T00:00:00"/>
  </r>
  <r>
    <x v="1399"/>
    <x v="733"/>
    <s v="Second Class"/>
    <x v="443"/>
    <x v="443"/>
    <s v="Consumer"/>
    <x v="123"/>
    <s v="Uttar Pradesh"/>
    <s v="India"/>
    <s v="North"/>
    <s v="OFF-ST-10000287"/>
    <x v="0"/>
    <s v="Storage"/>
    <s v="Rogers Box, Blue"/>
    <n v="119.85"/>
    <n v="5"/>
    <n v="34.65"/>
    <n v="17.25"/>
    <s v="Medium"/>
    <n v="118"/>
    <x v="1"/>
    <x v="5"/>
    <s v="Female"/>
    <x v="247"/>
    <d v="2024-06-16T00:00:00"/>
  </r>
  <r>
    <x v="1400"/>
    <x v="734"/>
    <s v="Second Class"/>
    <x v="472"/>
    <x v="472"/>
    <s v="Consumer"/>
    <x v="18"/>
    <s v="Tamil Nadu"/>
    <s v="India"/>
    <s v="South"/>
    <s v="OFF-LA-10002992"/>
    <x v="0"/>
    <s v="Labels"/>
    <s v="Novimex Removable Labels, 5000 Label Set"/>
    <n v="39.479999999999997"/>
    <n v="4"/>
    <n v="0.36"/>
    <n v="3.77"/>
    <s v="High"/>
    <n v="412"/>
    <x v="1"/>
    <x v="5"/>
    <s v="Male"/>
    <x v="369"/>
    <d v="2024-07-13T00:00:00"/>
  </r>
  <r>
    <x v="1401"/>
    <x v="658"/>
    <s v="Second Class"/>
    <x v="441"/>
    <x v="441"/>
    <s v="Consumer"/>
    <x v="53"/>
    <s v="Madhya Pradesh"/>
    <s v="India"/>
    <s v="West"/>
    <s v="OFF-AR-10004153"/>
    <x v="0"/>
    <s v="Art"/>
    <s v="Binney &amp; Smith Highlighters, Easy-Erase"/>
    <n v="16.86"/>
    <n v="1"/>
    <n v="7.92"/>
    <n v="2.14"/>
    <s v="High"/>
    <n v="237"/>
    <x v="1"/>
    <x v="7"/>
    <s v="Male"/>
    <x v="194"/>
    <d v="2022-06-23T00:00:00"/>
  </r>
  <r>
    <x v="1402"/>
    <x v="735"/>
    <s v="Second Class"/>
    <x v="473"/>
    <x v="473"/>
    <s v="Consumer"/>
    <x v="33"/>
    <s v="Andhra Pradesh"/>
    <s v="India"/>
    <s v="South"/>
    <s v="OFF-SU-10001689"/>
    <x v="0"/>
    <s v="Supplies"/>
    <s v="Acme Box Cutter, Easy Grip"/>
    <n v="78.84"/>
    <n v="2"/>
    <n v="1.56"/>
    <n v="7.77"/>
    <s v="Medium"/>
    <n v="317"/>
    <x v="1"/>
    <x v="6"/>
    <s v="Male"/>
    <x v="251"/>
    <d v="2023-12-20T00:00:00"/>
  </r>
  <r>
    <x v="1403"/>
    <x v="734"/>
    <s v="Second Class"/>
    <x v="472"/>
    <x v="472"/>
    <s v="Consumer"/>
    <x v="18"/>
    <s v="Tamil Nadu"/>
    <s v="India"/>
    <s v="South"/>
    <s v="OFF-PA-10003381"/>
    <x v="0"/>
    <s v="Paper"/>
    <s v="Eaton Cards &amp; Envelopes, Multicolor"/>
    <n v="93.18"/>
    <n v="2"/>
    <n v="23.28"/>
    <n v="18.010000000000002"/>
    <s v="High"/>
    <n v="277"/>
    <x v="1"/>
    <x v="7"/>
    <s v="Female"/>
    <x v="354"/>
    <d v="2022-10-12T00:00:00"/>
  </r>
  <r>
    <x v="1404"/>
    <x v="736"/>
    <s v="Second Class"/>
    <x v="474"/>
    <x v="474"/>
    <s v="Consumer"/>
    <x v="144"/>
    <s v="Delhi"/>
    <s v="India"/>
    <s v="North"/>
    <s v="OFF-BI-10000168"/>
    <x v="0"/>
    <s v="Binders"/>
    <s v="Cardinal Hole Reinforcements, Recycled"/>
    <n v="11.4"/>
    <n v="2"/>
    <n v="2.82"/>
    <n v="0.8"/>
    <s v="Medium"/>
    <n v="483"/>
    <x v="1"/>
    <x v="7"/>
    <s v="Female"/>
    <x v="253"/>
    <d v="2024-03-26T00:00:00"/>
  </r>
  <r>
    <x v="1405"/>
    <x v="731"/>
    <s v="Second Class"/>
    <x v="470"/>
    <x v="470"/>
    <s v="Corporate"/>
    <x v="44"/>
    <s v="Maharashtra"/>
    <s v="India"/>
    <s v="West"/>
    <s v="TEC-MA-10003682"/>
    <x v="1"/>
    <s v="Machines"/>
    <s v="Panasonic Phone, White"/>
    <n v="166.5"/>
    <n v="2"/>
    <n v="19.98"/>
    <n v="8.6300000000000008"/>
    <s v="Medium"/>
    <n v="310"/>
    <x v="1"/>
    <x v="6"/>
    <s v="Male"/>
    <x v="354"/>
    <d v="2022-10-12T00:00:00"/>
  </r>
  <r>
    <x v="1406"/>
    <x v="666"/>
    <s v="First Class"/>
    <x v="283"/>
    <x v="283"/>
    <s v="Home Office"/>
    <x v="46"/>
    <s v="Punjab"/>
    <s v="India"/>
    <s v="North"/>
    <s v="TEC-MA-10002039"/>
    <x v="1"/>
    <s v="Machines"/>
    <s v="Panasonic Calculator, Wireless"/>
    <n v="100.56"/>
    <n v="2"/>
    <n v="14.04"/>
    <n v="16.03"/>
    <s v="Critical"/>
    <n v="550"/>
    <x v="1"/>
    <x v="7"/>
    <s v="Female"/>
    <x v="92"/>
    <d v="2024-10-21T00:00:00"/>
  </r>
  <r>
    <x v="1407"/>
    <x v="658"/>
    <s v="Second Class"/>
    <x v="441"/>
    <x v="441"/>
    <s v="Consumer"/>
    <x v="53"/>
    <s v="Madhya Pradesh"/>
    <s v="India"/>
    <s v="West"/>
    <s v="TEC-CO-10000269"/>
    <x v="1"/>
    <s v="Copiers"/>
    <s v="HP Ink, Laser"/>
    <n v="900.9"/>
    <n v="7"/>
    <n v="63"/>
    <n v="107.47"/>
    <s v="High"/>
    <n v="526"/>
    <x v="1"/>
    <x v="6"/>
    <s v="Male"/>
    <x v="367"/>
    <d v="2024-11-15T00:00:00"/>
  </r>
  <r>
    <x v="1408"/>
    <x v="737"/>
    <s v="Second Class"/>
    <x v="158"/>
    <x v="158"/>
    <s v="Consumer"/>
    <x v="94"/>
    <s v="Telangana"/>
    <s v="India"/>
    <s v="South"/>
    <s v="TEC-CO-10000953"/>
    <x v="1"/>
    <s v="Copiers"/>
    <s v="HP Wireless Fax, Laser"/>
    <n v="720.42"/>
    <n v="2"/>
    <n v="201.66"/>
    <n v="115.78"/>
    <s v="Critical"/>
    <n v="73"/>
    <x v="1"/>
    <x v="6"/>
    <s v="Male"/>
    <x v="367"/>
    <d v="2024-11-15T00:00:00"/>
  </r>
  <r>
    <x v="1409"/>
    <x v="659"/>
    <s v="Second Class"/>
    <x v="442"/>
    <x v="442"/>
    <s v="Consumer"/>
    <x v="102"/>
    <s v="Andhra Pradesh"/>
    <s v="India"/>
    <s v="South"/>
    <s v="TEC-PH-10001321"/>
    <x v="1"/>
    <s v="Phones"/>
    <s v="Cisco Speaker Phone, Full Size"/>
    <n v="838.62"/>
    <n v="6"/>
    <n v="176.04"/>
    <n v="74.290000000000006"/>
    <s v="Medium"/>
    <n v="760"/>
    <x v="1"/>
    <x v="5"/>
    <s v="Male"/>
    <x v="331"/>
    <d v="2022-10-24T00:00:00"/>
  </r>
  <r>
    <x v="1410"/>
    <x v="738"/>
    <s v="Second Class"/>
    <x v="474"/>
    <x v="474"/>
    <s v="Consumer"/>
    <x v="137"/>
    <s v="Rajasthan"/>
    <s v="India"/>
    <s v="West"/>
    <s v="TEC-PH-10000840"/>
    <x v="1"/>
    <s v="Phones"/>
    <s v="Cisco Audio Dock, VoIP"/>
    <n v="728.64"/>
    <n v="4"/>
    <n v="225.84"/>
    <n v="63.55"/>
    <s v="High"/>
    <n v="330"/>
    <x v="1"/>
    <x v="6"/>
    <s v="Male"/>
    <x v="369"/>
    <d v="2024-07-13T00:00:00"/>
  </r>
  <r>
    <x v="1411"/>
    <x v="739"/>
    <s v="Second Class"/>
    <x v="167"/>
    <x v="167"/>
    <s v="Consumer"/>
    <x v="13"/>
    <s v="Chhattisgarh"/>
    <s v="India"/>
    <s v="East"/>
    <s v="TEC-PH-10004300"/>
    <x v="1"/>
    <s v="Phones"/>
    <s v="Apple Office Telephone, Cordless"/>
    <n v="272.52"/>
    <n v="4"/>
    <n v="128.04"/>
    <n v="37.72"/>
    <s v="Medium"/>
    <n v="346"/>
    <x v="1"/>
    <x v="7"/>
    <s v="Female"/>
    <x v="252"/>
    <d v="2024-11-10T00:00:00"/>
  </r>
  <r>
    <x v="1412"/>
    <x v="659"/>
    <s v="Second Class"/>
    <x v="442"/>
    <x v="442"/>
    <s v="Consumer"/>
    <x v="102"/>
    <s v="Andhra Pradesh"/>
    <s v="India"/>
    <s v="South"/>
    <s v="FUR-CH-10002932"/>
    <x v="2"/>
    <s v="Chairs"/>
    <s v="Harbour Creations Rocking Chair, Adjustable"/>
    <n v="149.58000000000001"/>
    <n v="1"/>
    <n v="14.94"/>
    <n v="13.64"/>
    <s v="Medium"/>
    <n v="340"/>
    <x v="1"/>
    <x v="6"/>
    <s v="Female"/>
    <x v="530"/>
    <d v="2022-03-01T00:00:00"/>
  </r>
  <r>
    <x v="1413"/>
    <x v="653"/>
    <s v="Second Class"/>
    <x v="440"/>
    <x v="440"/>
    <s v="Corporate"/>
    <x v="49"/>
    <s v="Maharashtra"/>
    <s v="India"/>
    <s v="West"/>
    <s v="FUR-CH-10004580"/>
    <x v="2"/>
    <s v="Chairs"/>
    <s v="Office Star Bag Chairs, Adjustable"/>
    <n v="86.894999999999996"/>
    <n v="3"/>
    <n v="-33.075000000000003"/>
    <n v="13.6"/>
    <s v="High"/>
    <n v="271"/>
    <x v="1"/>
    <x v="6"/>
    <s v="Male"/>
    <x v="299"/>
    <d v="2024-12-04T00:00:00"/>
  </r>
  <r>
    <x v="1414"/>
    <x v="667"/>
    <s v="First Class"/>
    <x v="444"/>
    <x v="444"/>
    <s v="Consumer"/>
    <x v="26"/>
    <s v="Chhattisgarh"/>
    <s v="India"/>
    <s v="East"/>
    <s v="FUR-FU-10002459"/>
    <x v="2"/>
    <s v="Furnishings"/>
    <s v="Rubbermaid Door Stop, Duo Pack"/>
    <n v="131.58000000000001"/>
    <n v="3"/>
    <n v="15.75"/>
    <n v="12.04"/>
    <s v="High"/>
    <n v="50"/>
    <x v="1"/>
    <x v="7"/>
    <s v="Male"/>
    <x v="450"/>
    <d v="2023-08-30T00:00:00"/>
  </r>
  <r>
    <x v="1415"/>
    <x v="740"/>
    <s v="Second Class"/>
    <x v="318"/>
    <x v="318"/>
    <s v="Consumer"/>
    <x v="86"/>
    <s v="Rajasthan"/>
    <s v="India"/>
    <s v="West"/>
    <s v="FUR-FU-10002525"/>
    <x v="2"/>
    <s v="Furnishings"/>
    <s v="Deflect-O Door Stop, Erganomic"/>
    <n v="85.14"/>
    <n v="2"/>
    <n v="39.96"/>
    <n v="8.25"/>
    <s v="High"/>
    <n v="569"/>
    <x v="1"/>
    <x v="6"/>
    <s v="Female"/>
    <x v="259"/>
    <d v="2022-11-02T00:00:00"/>
  </r>
  <r>
    <x v="1416"/>
    <x v="718"/>
    <s v="Standard Class"/>
    <x v="463"/>
    <x v="463"/>
    <s v="Home Office"/>
    <x v="31"/>
    <s v="Maharashtra"/>
    <s v="India"/>
    <s v="West"/>
    <s v="FUR-FU-10002648"/>
    <x v="2"/>
    <s v="Furnishings"/>
    <s v="Rubbermaid Stacking Tray, Erganomic"/>
    <n v="95.04"/>
    <n v="4"/>
    <n v="46.56"/>
    <n v="12.24"/>
    <s v="High"/>
    <n v="414"/>
    <x v="1"/>
    <x v="7"/>
    <s v="Male"/>
    <x v="264"/>
    <d v="2023-08-16T00:00:00"/>
  </r>
  <r>
    <x v="1417"/>
    <x v="741"/>
    <s v="Standard Class"/>
    <x v="93"/>
    <x v="93"/>
    <s v="Home Office"/>
    <x v="72"/>
    <s v="Tamil Nadu"/>
    <s v="India"/>
    <s v="South"/>
    <s v="FUR-CH-10002573"/>
    <x v="2"/>
    <s v="Chairs"/>
    <s v="Office Star Executive Leather Armchair, Adjustable"/>
    <n v="1395"/>
    <n v="3"/>
    <n v="237.15"/>
    <n v="244.5"/>
    <s v="High"/>
    <n v="56"/>
    <x v="1"/>
    <x v="4"/>
    <s v="Male"/>
    <x v="531"/>
    <d v="2022-10-12T00:00:00"/>
  </r>
  <r>
    <x v="1418"/>
    <x v="718"/>
    <s v="Standard Class"/>
    <x v="463"/>
    <x v="463"/>
    <s v="Home Office"/>
    <x v="31"/>
    <s v="Maharashtra"/>
    <s v="India"/>
    <s v="West"/>
    <s v="TEC-CO-10003982"/>
    <x v="1"/>
    <s v="Copiers"/>
    <s v="HP Ink, High-Speed"/>
    <n v="507.6"/>
    <n v="4"/>
    <n v="218.16"/>
    <n v="44.47"/>
    <s v="High"/>
    <n v="665"/>
    <x v="1"/>
    <x v="5"/>
    <s v="Female"/>
    <x v="269"/>
    <d v="2021-09-14T00:00:00"/>
  </r>
  <r>
    <x v="1419"/>
    <x v="742"/>
    <s v="Standard Class"/>
    <x v="408"/>
    <x v="408"/>
    <s v="Corporate"/>
    <x v="18"/>
    <s v="Tamil Nadu"/>
    <s v="India"/>
    <s v="South"/>
    <s v="FUR-CH-10002872"/>
    <x v="2"/>
    <s v="Chairs"/>
    <s v="SAFCO Executive Leather Armchair, Adjustable"/>
    <n v="1391.76"/>
    <n v="3"/>
    <n v="97.38"/>
    <n v="223.52"/>
    <s v="High"/>
    <n v="798"/>
    <x v="1"/>
    <x v="5"/>
    <s v="Female"/>
    <x v="532"/>
    <d v="2023-10-04T00:00:00"/>
  </r>
  <r>
    <x v="1420"/>
    <x v="743"/>
    <s v="Standard Class"/>
    <x v="112"/>
    <x v="112"/>
    <s v="Corporate"/>
    <x v="70"/>
    <s v="Uttar Pradesh"/>
    <s v="India"/>
    <s v="North"/>
    <s v="FUR-CH-10004196"/>
    <x v="2"/>
    <s v="Chairs"/>
    <s v="Novimex Swivel Stool, Red"/>
    <n v="493.38"/>
    <n v="3"/>
    <n v="123.3"/>
    <n v="83.06"/>
    <s v="High"/>
    <n v="124"/>
    <x v="1"/>
    <x v="6"/>
    <s v="Male"/>
    <x v="99"/>
    <d v="2024-11-16T00:00:00"/>
  </r>
  <r>
    <x v="1421"/>
    <x v="638"/>
    <s v="Standard Class"/>
    <x v="434"/>
    <x v="434"/>
    <s v="Corporate"/>
    <x v="21"/>
    <s v="West Bengal"/>
    <s v="India"/>
    <s v="East"/>
    <s v="FUR-CH-10000825"/>
    <x v="2"/>
    <s v="Chairs"/>
    <s v="SAFCO Chairmat, Red"/>
    <n v="179.46"/>
    <n v="3"/>
    <n v="69.930000000000007"/>
    <n v="20.36"/>
    <s v="High"/>
    <n v="318"/>
    <x v="1"/>
    <x v="4"/>
    <s v="Female"/>
    <x v="99"/>
    <d v="2024-11-16T00:00:00"/>
  </r>
  <r>
    <x v="1422"/>
    <x v="715"/>
    <s v="Standard Class"/>
    <x v="35"/>
    <x v="35"/>
    <s v="Corporate"/>
    <x v="49"/>
    <s v="Maharashtra"/>
    <s v="India"/>
    <s v="West"/>
    <s v="FUR-CH-10004863"/>
    <x v="2"/>
    <s v="Chairs"/>
    <s v="SAFCO Swivel Stool, Black"/>
    <n v="413.77499999999998"/>
    <n v="5"/>
    <n v="-16.574999999999999"/>
    <n v="55.14"/>
    <s v="High"/>
    <n v="226"/>
    <x v="1"/>
    <x v="5"/>
    <s v="Male"/>
    <x v="263"/>
    <d v="2024-04-04T00:00:00"/>
  </r>
  <r>
    <x v="1423"/>
    <x v="744"/>
    <s v="Standard Class"/>
    <x v="409"/>
    <x v="409"/>
    <s v="Consumer"/>
    <x v="68"/>
    <s v="Jammu and Kashmir"/>
    <s v="India"/>
    <s v="North"/>
    <s v="FUR-FU-10001471"/>
    <x v="2"/>
    <s v="Furnishings"/>
    <s v="Eldon Door Stop, Durable"/>
    <n v="141.57"/>
    <n v="3"/>
    <n v="52.38"/>
    <n v="15.62"/>
    <s v="High"/>
    <n v="474"/>
    <x v="1"/>
    <x v="7"/>
    <s v="Female"/>
    <x v="263"/>
    <d v="2024-04-04T00:00:00"/>
  </r>
  <r>
    <x v="1424"/>
    <x v="642"/>
    <s v="Standard Class"/>
    <x v="399"/>
    <x v="399"/>
    <s v="Consumer"/>
    <x v="33"/>
    <s v="Andhra Pradesh"/>
    <s v="India"/>
    <s v="South"/>
    <s v="TEC-MA-10003441"/>
    <x v="1"/>
    <s v="Machines"/>
    <s v="Okidata Inkjet, Wireless"/>
    <n v="628.20000000000005"/>
    <n v="2"/>
    <n v="270.12"/>
    <n v="49.92"/>
    <s v="High"/>
    <n v="465"/>
    <x v="1"/>
    <x v="5"/>
    <s v="Female"/>
    <x v="104"/>
    <d v="2023-11-15T00:00:00"/>
  </r>
  <r>
    <x v="1425"/>
    <x v="680"/>
    <s v="Standard Class"/>
    <x v="447"/>
    <x v="447"/>
    <s v="Consumer"/>
    <x v="2"/>
    <s v="Karnataka"/>
    <s v="India"/>
    <s v="South"/>
    <s v="TEC-PH-10004300"/>
    <x v="1"/>
    <s v="Phones"/>
    <s v="Apple Office Telephone, Cordless"/>
    <n v="408.78"/>
    <n v="6"/>
    <n v="192.06"/>
    <n v="46.71"/>
    <s v="High"/>
    <n v="247"/>
    <x v="1"/>
    <x v="4"/>
    <s v="Male"/>
    <x v="51"/>
    <d v="2022-12-04T00:00:00"/>
  </r>
  <r>
    <x v="1426"/>
    <x v="682"/>
    <s v="Standard Class"/>
    <x v="290"/>
    <x v="290"/>
    <s v="Home Office"/>
    <x v="40"/>
    <s v="Tamil Nadu"/>
    <s v="India"/>
    <s v="South"/>
    <s v="TEC-AC-10003668"/>
    <x v="1"/>
    <s v="Accessories"/>
    <s v="Belkin Memory Card, Bluetooth"/>
    <n v="114.81"/>
    <n v="1"/>
    <n v="32.130000000000003"/>
    <n v="1.06"/>
    <s v="Medium"/>
    <n v="235"/>
    <x v="1"/>
    <x v="5"/>
    <s v="Female"/>
    <x v="106"/>
    <d v="2021-03-25T00:00:00"/>
  </r>
  <r>
    <x v="1427"/>
    <x v="745"/>
    <s v="Standard Class"/>
    <x v="284"/>
    <x v="284"/>
    <s v="Home Office"/>
    <x v="145"/>
    <s v="Tamil Nadu"/>
    <s v="India"/>
    <s v="South"/>
    <s v="TEC-PH-10001354"/>
    <x v="1"/>
    <s v="Phones"/>
    <s v="Motorola Speaker Phone, Full Size"/>
    <n v="655.35"/>
    <n v="5"/>
    <n v="183.45"/>
    <n v="48.66"/>
    <s v="Medium"/>
    <n v="578"/>
    <x v="1"/>
    <x v="5"/>
    <s v="Female"/>
    <x v="144"/>
    <d v="2022-04-09T00:00:00"/>
  </r>
  <r>
    <x v="1428"/>
    <x v="626"/>
    <s v="Standard Class"/>
    <x v="97"/>
    <x v="97"/>
    <s v="Corporate"/>
    <x v="139"/>
    <s v="Bihar"/>
    <s v="India"/>
    <s v="East"/>
    <s v="FUR-FU-10000482"/>
    <x v="2"/>
    <s v="Furnishings"/>
    <s v="Eldon Photo Frame, Duo Pack"/>
    <n v="174.51"/>
    <n v="3"/>
    <n v="47.07"/>
    <n v="7.65"/>
    <s v="Medium"/>
    <n v="19"/>
    <x v="1"/>
    <x v="7"/>
    <s v="Female"/>
    <x v="144"/>
    <d v="2022-04-09T00:00:00"/>
  </r>
  <r>
    <x v="1429"/>
    <x v="626"/>
    <s v="Standard Class"/>
    <x v="97"/>
    <x v="97"/>
    <s v="Corporate"/>
    <x v="139"/>
    <s v="Bihar"/>
    <s v="India"/>
    <s v="East"/>
    <s v="FUR-FU-10003094"/>
    <x v="2"/>
    <s v="Furnishings"/>
    <s v="Eldon Clock, Erganomic"/>
    <n v="165.42"/>
    <n v="3"/>
    <n v="82.71"/>
    <n v="7.21"/>
    <s v="Medium"/>
    <n v="729"/>
    <x v="1"/>
    <x v="4"/>
    <s v="Male"/>
    <x v="264"/>
    <d v="2023-08-16T00:00:00"/>
  </r>
  <r>
    <x v="1430"/>
    <x v="746"/>
    <s v="Standard Class"/>
    <x v="352"/>
    <x v="352"/>
    <s v="Corporate"/>
    <x v="27"/>
    <s v="Assam"/>
    <s v="India"/>
    <s v="East"/>
    <s v="FUR-BO-10001708"/>
    <x v="2"/>
    <s v="Bookcases"/>
    <s v="Safco Stackable Bookrack, Pine"/>
    <n v="454.5"/>
    <n v="3"/>
    <n v="90.9"/>
    <n v="35.83"/>
    <s v="Medium"/>
    <n v="118"/>
    <x v="1"/>
    <x v="7"/>
    <s v="Male"/>
    <x v="58"/>
    <d v="2021-10-10T00:00:00"/>
  </r>
  <r>
    <x v="1431"/>
    <x v="684"/>
    <s v="Standard Class"/>
    <x v="312"/>
    <x v="312"/>
    <s v="Corporate"/>
    <x v="124"/>
    <s v="Maharashtra"/>
    <s v="India"/>
    <s v="West"/>
    <s v="FUR-CH-10004196"/>
    <x v="2"/>
    <s v="Chairs"/>
    <s v="Novimex Swivel Stool, Red"/>
    <n v="822.3"/>
    <n v="5"/>
    <n v="205.5"/>
    <n v="65.819999999999993"/>
    <s v="Medium"/>
    <n v="58"/>
    <x v="1"/>
    <x v="5"/>
    <s v="Male"/>
    <x v="255"/>
    <d v="2022-06-01T00:00:00"/>
  </r>
  <r>
    <x v="1432"/>
    <x v="707"/>
    <s v="Standard Class"/>
    <x v="457"/>
    <x v="457"/>
    <s v="Corporate"/>
    <x v="29"/>
    <s v="Karnataka"/>
    <s v="India"/>
    <s v="South"/>
    <s v="FUR-CH-10000117"/>
    <x v="2"/>
    <s v="Chairs"/>
    <s v="Novimex Steel Folding Chair, Black"/>
    <n v="79.8"/>
    <n v="1"/>
    <n v="14.34"/>
    <n v="6.54"/>
    <s v="Medium"/>
    <n v="271"/>
    <x v="1"/>
    <x v="5"/>
    <s v="Male"/>
    <x v="104"/>
    <d v="2023-11-15T00:00:00"/>
  </r>
  <r>
    <x v="1433"/>
    <x v="689"/>
    <s v="Standard Class"/>
    <x v="452"/>
    <x v="452"/>
    <s v="Corporate"/>
    <x v="76"/>
    <s v="Jammu and Kashmir"/>
    <s v="India"/>
    <s v="North"/>
    <s v="TEC-CO-10001787"/>
    <x v="1"/>
    <s v="Copiers"/>
    <s v="HP Fax and Copier, Laser"/>
    <n v="518.66999999999996"/>
    <n v="3"/>
    <n v="124.47"/>
    <n v="23.49"/>
    <s v="Medium"/>
    <n v="59"/>
    <x v="1"/>
    <x v="5"/>
    <s v="Male"/>
    <x v="108"/>
    <d v="2023-05-23T00:00:00"/>
  </r>
  <r>
    <x v="1434"/>
    <x v="626"/>
    <s v="Standard Class"/>
    <x v="97"/>
    <x v="97"/>
    <s v="Corporate"/>
    <x v="139"/>
    <s v="Bihar"/>
    <s v="India"/>
    <s v="East"/>
    <s v="TEC-AC-10001463"/>
    <x v="1"/>
    <s v="Accessories"/>
    <s v="Logitech Numeric Keypad, Programmable"/>
    <n v="95.64"/>
    <n v="2"/>
    <n v="17.16"/>
    <n v="5.9"/>
    <s v="Medium"/>
    <n v="288"/>
    <x v="1"/>
    <x v="6"/>
    <s v="Female"/>
    <x v="347"/>
    <d v="2023-11-22T00:00:00"/>
  </r>
  <r>
    <x v="1435"/>
    <x v="709"/>
    <s v="Standard Class"/>
    <x v="458"/>
    <x v="458"/>
    <s v="Corporate"/>
    <x v="116"/>
    <s v="Tripura"/>
    <s v="India"/>
    <s v="East"/>
    <s v="FUR-BO-10002204"/>
    <x v="2"/>
    <s v="Bookcases"/>
    <s v="Dania Floating Shelf Set, Traditional"/>
    <n v="338.7"/>
    <n v="2"/>
    <n v="148.97999999999999"/>
    <n v="18.47"/>
    <s v="Medium"/>
    <n v="195"/>
    <x v="1"/>
    <x v="7"/>
    <s v="Female"/>
    <x v="453"/>
    <d v="2023-04-25T00:00:00"/>
  </r>
  <r>
    <x v="1436"/>
    <x v="621"/>
    <s v="Standard Class"/>
    <x v="427"/>
    <x v="427"/>
    <s v="Consumer"/>
    <x v="17"/>
    <s v="Uttar Pradesh"/>
    <s v="India"/>
    <s v="North"/>
    <s v="FUR-FU-10000339"/>
    <x v="2"/>
    <s v="Furnishings"/>
    <s v="Tenex Frame, Black"/>
    <n v="329.94"/>
    <n v="3"/>
    <n v="13.14"/>
    <n v="14.29"/>
    <s v="Medium"/>
    <n v="8"/>
    <x v="1"/>
    <x v="5"/>
    <s v="Male"/>
    <x v="177"/>
    <d v="2023-09-16T00:00:00"/>
  </r>
  <r>
    <x v="1437"/>
    <x v="747"/>
    <s v="Standard Class"/>
    <x v="366"/>
    <x v="366"/>
    <s v="Consumer"/>
    <x v="0"/>
    <s v="Gujarat"/>
    <s v="India"/>
    <s v="West"/>
    <s v="FUR-FU-10000422"/>
    <x v="2"/>
    <s v="Furnishings"/>
    <s v="Deflect-O Photo Frame, Black"/>
    <n v="155.69999999999999"/>
    <n v="3"/>
    <n v="13.95"/>
    <n v="7.55"/>
    <s v="Medium"/>
    <n v="269"/>
    <x v="1"/>
    <x v="4"/>
    <s v="Male"/>
    <x v="204"/>
    <d v="2021-08-16T00:00:00"/>
  </r>
  <r>
    <x v="1438"/>
    <x v="748"/>
    <s v="Standard Class"/>
    <x v="475"/>
    <x v="475"/>
    <s v="Consumer"/>
    <x v="41"/>
    <s v="Madhya Pradesh"/>
    <s v="India"/>
    <s v="West"/>
    <s v="TEC-CO-10003759"/>
    <x v="1"/>
    <s v="Copiers"/>
    <s v="Canon Fax Machine, Laser"/>
    <n v="955.17"/>
    <n v="3"/>
    <n v="429.75"/>
    <n v="106.42"/>
    <s v="Medium"/>
    <n v="590"/>
    <x v="1"/>
    <x v="7"/>
    <s v="Female"/>
    <x v="357"/>
    <d v="2024-05-31T00:00:00"/>
  </r>
  <r>
    <x v="1439"/>
    <x v="749"/>
    <s v="Standard Class"/>
    <x v="476"/>
    <x v="476"/>
    <s v="Consumer"/>
    <x v="50"/>
    <s v="Gujarat"/>
    <s v="India"/>
    <s v="West"/>
    <s v="TEC-CO-10003982"/>
    <x v="1"/>
    <s v="Copiers"/>
    <s v="HP Ink, High-Speed"/>
    <n v="380.7"/>
    <n v="3"/>
    <n v="163.62"/>
    <n v="28"/>
    <s v="Medium"/>
    <n v="334"/>
    <x v="1"/>
    <x v="6"/>
    <s v="Male"/>
    <x v="83"/>
    <d v="2021-12-26T00:00:00"/>
  </r>
  <r>
    <x v="1440"/>
    <x v="750"/>
    <s v="Standard Class"/>
    <x v="477"/>
    <x v="477"/>
    <s v="Consumer"/>
    <x v="49"/>
    <s v="Maharashtra"/>
    <s v="India"/>
    <s v="West"/>
    <s v="FUR-BO-10000208"/>
    <x v="2"/>
    <s v="Bookcases"/>
    <s v="Bush Stackable Bookrack, Mobile"/>
    <n v="185.26499999999999"/>
    <n v="3"/>
    <n v="-81.584999999999994"/>
    <n v="13.27"/>
    <s v="Medium"/>
    <n v="772"/>
    <x v="1"/>
    <x v="4"/>
    <s v="Male"/>
    <x v="44"/>
    <d v="2023-06-18T00:00:00"/>
  </r>
  <r>
    <x v="1441"/>
    <x v="615"/>
    <s v="Standard Class"/>
    <x v="146"/>
    <x v="146"/>
    <s v="Consumer"/>
    <x v="49"/>
    <s v="Maharashtra"/>
    <s v="India"/>
    <s v="West"/>
    <s v="FUR-CH-10004447"/>
    <x v="2"/>
    <s v="Chairs"/>
    <s v="Harbour Creations Rocking Chair, Set of Two"/>
    <n v="224.01"/>
    <n v="3"/>
    <n v="-215.1"/>
    <n v="7.09"/>
    <s v="Medium"/>
    <n v="264"/>
    <x v="1"/>
    <x v="5"/>
    <s v="Male"/>
    <x v="430"/>
    <d v="2021-12-11T00:00:00"/>
  </r>
  <r>
    <x v="1442"/>
    <x v="700"/>
    <s v="Standard Class"/>
    <x v="128"/>
    <x v="128"/>
    <s v="Consumer"/>
    <x v="22"/>
    <s v="Maharashtra"/>
    <s v="India"/>
    <s v="West"/>
    <s v="TEC-AC-10002719"/>
    <x v="1"/>
    <s v="Accessories"/>
    <s v="Enermax Router, Programmable"/>
    <n v="1039.32"/>
    <n v="4"/>
    <n v="301.32"/>
    <n v="59.62"/>
    <s v="Medium"/>
    <n v="50"/>
    <x v="1"/>
    <x v="6"/>
    <s v="Male"/>
    <x v="80"/>
    <d v="2021-11-20T00:00:00"/>
  </r>
  <r>
    <x v="1443"/>
    <x v="751"/>
    <s v="Standard Class"/>
    <x v="31"/>
    <x v="31"/>
    <s v="Consumer"/>
    <x v="13"/>
    <s v="Chhattisgarh"/>
    <s v="India"/>
    <s v="East"/>
    <s v="TEC-PH-10000169"/>
    <x v="1"/>
    <s v="Phones"/>
    <s v="Apple Smart Phone, with Caller ID"/>
    <n v="5751.54"/>
    <n v="9"/>
    <n v="2817.99"/>
    <n v="353.85"/>
    <s v="Medium"/>
    <n v="283"/>
    <x v="1"/>
    <x v="5"/>
    <s v="Male"/>
    <x v="58"/>
    <d v="2021-11-10T00:00:00"/>
  </r>
  <r>
    <x v="1444"/>
    <x v="703"/>
    <s v="Standard Class"/>
    <x v="387"/>
    <x v="387"/>
    <s v="Consumer"/>
    <x v="61"/>
    <s v="Uttar Pradesh"/>
    <s v="India"/>
    <s v="North"/>
    <s v="FUR-BO-10001471"/>
    <x v="2"/>
    <s v="Bookcases"/>
    <s v="Sauder Classic Bookcase, Metal"/>
    <n v="435.45"/>
    <n v="1"/>
    <n v="209.01"/>
    <n v="29.68"/>
    <s v="Medium"/>
    <n v="398"/>
    <x v="1"/>
    <x v="7"/>
    <s v="Male"/>
    <x v="452"/>
    <d v="2022-04-03T00:00:00"/>
  </r>
  <r>
    <x v="1445"/>
    <x v="752"/>
    <s v="Standard Class"/>
    <x v="478"/>
    <x v="478"/>
    <s v="Consumer"/>
    <x v="49"/>
    <s v="Maharashtra"/>
    <s v="India"/>
    <s v="West"/>
    <s v="FUR-TA-10002172"/>
    <x v="2"/>
    <s v="Tables"/>
    <s v="Hon Conference Table, Rectangular"/>
    <n v="919.05"/>
    <n v="2"/>
    <n v="-128.66999999999999"/>
    <n v="38.47"/>
    <s v="Medium"/>
    <n v="417"/>
    <x v="1"/>
    <x v="7"/>
    <s v="Male"/>
    <x v="356"/>
    <d v="2024-06-03T00:00:00"/>
  </r>
  <r>
    <x v="1446"/>
    <x v="753"/>
    <s v="Standard Class"/>
    <x v="479"/>
    <x v="479"/>
    <s v="Consumer"/>
    <x v="18"/>
    <s v="Tamil Nadu"/>
    <s v="India"/>
    <s v="South"/>
    <s v="FUR-FU-10002659"/>
    <x v="2"/>
    <s v="Furnishings"/>
    <s v="Eldon Clock, Black"/>
    <n v="113.04"/>
    <n v="2"/>
    <n v="38.4"/>
    <n v="4.4000000000000004"/>
    <s v="Medium"/>
    <n v="598"/>
    <x v="1"/>
    <x v="7"/>
    <s v="Female"/>
    <x v="177"/>
    <d v="2023-09-16T00:00:00"/>
  </r>
  <r>
    <x v="1447"/>
    <x v="616"/>
    <s v="Standard Class"/>
    <x v="423"/>
    <x v="423"/>
    <s v="Consumer"/>
    <x v="18"/>
    <s v="Tamil Nadu"/>
    <s v="India"/>
    <s v="South"/>
    <s v="OFF-LA-10000707"/>
    <x v="0"/>
    <s v="Labels"/>
    <s v="Avery Removable Labels, Adjustable"/>
    <n v="17.28"/>
    <n v="2"/>
    <n v="0.48"/>
    <n v="0.8"/>
    <s v="Medium"/>
    <n v="475"/>
    <x v="2"/>
    <x v="10"/>
    <s v="Female"/>
    <x v="533"/>
    <d v="2021-04-12T00:00:00"/>
  </r>
  <r>
    <x v="1448"/>
    <x v="748"/>
    <s v="Standard Class"/>
    <x v="475"/>
    <x v="475"/>
    <s v="Consumer"/>
    <x v="41"/>
    <s v="Madhya Pradesh"/>
    <s v="India"/>
    <s v="West"/>
    <s v="OFF-AP-10004972"/>
    <x v="0"/>
    <s v="Appliances"/>
    <s v="Breville Coffee Grinder, Red"/>
    <n v="123.72"/>
    <n v="2"/>
    <n v="39.54"/>
    <n v="9.51"/>
    <s v="Medium"/>
    <n v="333"/>
    <x v="2"/>
    <x v="10"/>
    <s v="Female"/>
    <x v="83"/>
    <d v="2021-12-26T00:00:00"/>
  </r>
  <r>
    <x v="1449"/>
    <x v="615"/>
    <s v="Standard Class"/>
    <x v="146"/>
    <x v="146"/>
    <s v="Consumer"/>
    <x v="49"/>
    <s v="Maharashtra"/>
    <s v="India"/>
    <s v="West"/>
    <s v="OFF-PA-10000944"/>
    <x v="0"/>
    <s v="Paper"/>
    <s v="Enermax Computer Printout Paper, 8.5 x 11"/>
    <n v="16.305"/>
    <n v="1"/>
    <n v="-8.8049999999999997"/>
    <n v="1.34"/>
    <s v="Medium"/>
    <n v="344"/>
    <x v="2"/>
    <x v="10"/>
    <s v="Male"/>
    <x v="456"/>
    <d v="2021-11-26T00:00:00"/>
  </r>
  <r>
    <x v="1450"/>
    <x v="754"/>
    <s v="Standard Class"/>
    <x v="10"/>
    <x v="10"/>
    <s v="Consumer"/>
    <x v="73"/>
    <s v="Uttar Pradesh"/>
    <s v="India"/>
    <s v="North"/>
    <s v="OFF-BI-10003018"/>
    <x v="0"/>
    <s v="Binders"/>
    <s v="Avery Binder, Clear"/>
    <n v="37.08"/>
    <n v="3"/>
    <n v="17.73"/>
    <n v="1.01"/>
    <s v="Medium"/>
    <n v="693"/>
    <x v="2"/>
    <x v="9"/>
    <s v="Female"/>
    <x v="39"/>
    <d v="2024-08-18T00:00:00"/>
  </r>
  <r>
    <x v="1451"/>
    <x v="748"/>
    <s v="Standard Class"/>
    <x v="475"/>
    <x v="475"/>
    <s v="Consumer"/>
    <x v="41"/>
    <s v="Madhya Pradesh"/>
    <s v="India"/>
    <s v="West"/>
    <s v="OFF-ST-10001753"/>
    <x v="0"/>
    <s v="Storage"/>
    <s v="Eldon Shelving, Industrial"/>
    <n v="146.69999999999999"/>
    <n v="3"/>
    <n v="21.96"/>
    <n v="8.42"/>
    <s v="Medium"/>
    <n v="531"/>
    <x v="2"/>
    <x v="11"/>
    <s v="Male"/>
    <x v="80"/>
    <d v="2021-11-20T00:00:00"/>
  </r>
  <r>
    <x v="1452"/>
    <x v="621"/>
    <s v="Standard Class"/>
    <x v="427"/>
    <x v="427"/>
    <s v="Consumer"/>
    <x v="17"/>
    <s v="Uttar Pradesh"/>
    <s v="India"/>
    <s v="North"/>
    <s v="OFF-FA-10004447"/>
    <x v="0"/>
    <s v="Fasteners"/>
    <s v="Advantus Rubber Bands, Metal"/>
    <n v="66.84"/>
    <n v="4"/>
    <n v="21.96"/>
    <n v="4.22"/>
    <s v="Medium"/>
    <n v="614"/>
    <x v="2"/>
    <x v="10"/>
    <s v="Male"/>
    <x v="363"/>
    <d v="2022-09-10T00:00:00"/>
  </r>
  <r>
    <x v="1453"/>
    <x v="755"/>
    <s v="Standard Class"/>
    <x v="480"/>
    <x v="480"/>
    <s v="Consumer"/>
    <x v="70"/>
    <s v="Uttar Pradesh"/>
    <s v="India"/>
    <s v="North"/>
    <s v="OFF-AR-10002400"/>
    <x v="0"/>
    <s v="Art"/>
    <s v="Boston Highlighters, Water Color"/>
    <n v="88.2"/>
    <n v="4"/>
    <n v="6.96"/>
    <n v="7.21"/>
    <s v="Medium"/>
    <n v="156"/>
    <x v="2"/>
    <x v="10"/>
    <s v="Female"/>
    <x v="534"/>
    <d v="2024-04-29T00:00:00"/>
  </r>
  <r>
    <x v="1454"/>
    <x v="756"/>
    <s v="Standard Class"/>
    <x v="193"/>
    <x v="193"/>
    <s v="Consumer"/>
    <x v="80"/>
    <s v="Jharkhand"/>
    <s v="India"/>
    <s v="East"/>
    <s v="OFF-ST-10003203"/>
    <x v="0"/>
    <s v="Storage"/>
    <s v="Eldon Lockers, Wire Frame"/>
    <n v="787.92"/>
    <n v="4"/>
    <n v="338.76"/>
    <n v="55.42"/>
    <s v="Medium"/>
    <n v="765"/>
    <x v="2"/>
    <x v="11"/>
    <s v="Female"/>
    <x v="79"/>
    <d v="2024-04-06T00:00:00"/>
  </r>
  <r>
    <x v="1455"/>
    <x v="624"/>
    <s v="Standard Class"/>
    <x v="428"/>
    <x v="428"/>
    <s v="Consumer"/>
    <x v="89"/>
    <s v="Madhya Pradesh"/>
    <s v="India"/>
    <s v="West"/>
    <s v="OFF-ST-10004226"/>
    <x v="0"/>
    <s v="Storage"/>
    <s v="Fellowes File Cart, Blue"/>
    <n v="549.24"/>
    <n v="4"/>
    <n v="252.6"/>
    <n v="28.98"/>
    <s v="Medium"/>
    <n v="517"/>
    <x v="2"/>
    <x v="8"/>
    <s v="Male"/>
    <x v="56"/>
    <d v="2023-07-13T00:00:00"/>
  </r>
  <r>
    <x v="1456"/>
    <x v="757"/>
    <s v="Standard Class"/>
    <x v="481"/>
    <x v="481"/>
    <s v="Consumer"/>
    <x v="84"/>
    <s v="Jharkhand"/>
    <s v="India"/>
    <s v="East"/>
    <s v="OFF-BI-10004181"/>
    <x v="0"/>
    <s v="Binders"/>
    <s v="Avery 3-Hole Punch, Clear"/>
    <n v="109.32"/>
    <n v="4"/>
    <n v="12"/>
    <n v="11.4"/>
    <s v="Medium"/>
    <n v="532"/>
    <x v="2"/>
    <x v="10"/>
    <s v="Female"/>
    <x v="480"/>
    <d v="2024-04-12T00:00:00"/>
  </r>
  <r>
    <x v="1457"/>
    <x v="758"/>
    <s v="Standard Class"/>
    <x v="129"/>
    <x v="129"/>
    <s v="Consumer"/>
    <x v="48"/>
    <s v="Bihar"/>
    <s v="India"/>
    <s v="East"/>
    <s v="OFF-FA-10004523"/>
    <x v="0"/>
    <s v="Fasteners"/>
    <s v="OIC Thumb Tacks, Bulk Pack"/>
    <n v="70.349999999999994"/>
    <n v="5"/>
    <n v="18.899999999999999"/>
    <n v="5.98"/>
    <s v="Medium"/>
    <n v="618"/>
    <x v="2"/>
    <x v="11"/>
    <s v="Male"/>
    <x v="535"/>
    <d v="2023-01-30T00:00:00"/>
  </r>
  <r>
    <x v="1458"/>
    <x v="753"/>
    <s v="Standard Class"/>
    <x v="479"/>
    <x v="479"/>
    <s v="Consumer"/>
    <x v="18"/>
    <s v="Tamil Nadu"/>
    <s v="India"/>
    <s v="South"/>
    <s v="OFF-SU-10002362"/>
    <x v="0"/>
    <s v="Supplies"/>
    <s v="Acme Ruler, Serrated"/>
    <n v="67.05"/>
    <n v="5"/>
    <n v="18"/>
    <n v="2.68"/>
    <s v="Medium"/>
    <n v="389"/>
    <x v="2"/>
    <x v="11"/>
    <s v="Female"/>
    <x v="284"/>
    <d v="2024-10-23T00:00:00"/>
  </r>
  <r>
    <x v="1459"/>
    <x v="759"/>
    <s v="Standard Class"/>
    <x v="179"/>
    <x v="179"/>
    <s v="Consumer"/>
    <x v="60"/>
    <s v="Bihar"/>
    <s v="India"/>
    <s v="East"/>
    <s v="OFF-LA-10002107"/>
    <x v="0"/>
    <s v="Labels"/>
    <s v="Harbour Creations Removable Labels, Laser Printer Compatible"/>
    <n v="61.02"/>
    <n v="6"/>
    <n v="19.440000000000001"/>
    <n v="2.11"/>
    <s v="Medium"/>
    <n v="768"/>
    <x v="2"/>
    <x v="10"/>
    <s v="Female"/>
    <x v="57"/>
    <d v="2022-02-09T00:00:00"/>
  </r>
  <r>
    <x v="1460"/>
    <x v="760"/>
    <s v="Standard Class"/>
    <x v="482"/>
    <x v="482"/>
    <s v="Corporate"/>
    <x v="15"/>
    <s v="Karnataka"/>
    <s v="India"/>
    <s v="South"/>
    <s v="OFF-BI-10003779"/>
    <x v="0"/>
    <s v="Binders"/>
    <s v="Cardinal 3-Hole Punch, Durable"/>
    <n v="181.8"/>
    <n v="6"/>
    <n v="72.72"/>
    <n v="11.02"/>
    <s v="Medium"/>
    <n v="423"/>
    <x v="2"/>
    <x v="10"/>
    <s v="Female"/>
    <x v="283"/>
    <d v="2021-08-20T00:00:00"/>
  </r>
  <r>
    <x v="1461"/>
    <x v="708"/>
    <s v="Standard Class"/>
    <x v="50"/>
    <x v="50"/>
    <s v="Corporate"/>
    <x v="33"/>
    <s v="Andhra Pradesh"/>
    <s v="India"/>
    <s v="South"/>
    <s v="OFF-LA-10000195"/>
    <x v="0"/>
    <s v="Labels"/>
    <s v="Novimex File Folder Labels, Laser Printer Compatible"/>
    <n v="41.25"/>
    <n v="5"/>
    <n v="0.3"/>
    <n v="2.2999999999999998"/>
    <s v="Medium"/>
    <n v="54"/>
    <x v="2"/>
    <x v="11"/>
    <s v="Male"/>
    <x v="317"/>
    <d v="2021-06-26T00:00:00"/>
  </r>
  <r>
    <x v="1462"/>
    <x v="761"/>
    <s v="Standard Class"/>
    <x v="52"/>
    <x v="52"/>
    <s v="Corporate"/>
    <x v="139"/>
    <s v="Bihar"/>
    <s v="India"/>
    <s v="East"/>
    <s v="OFF-ST-10003953"/>
    <x v="0"/>
    <s v="Storage"/>
    <s v="Smead File Cart, Industrial"/>
    <n v="642"/>
    <n v="5"/>
    <n v="179.7"/>
    <n v="59.03"/>
    <s v="Medium"/>
    <n v="637"/>
    <x v="2"/>
    <x v="9"/>
    <s v="Male"/>
    <x v="478"/>
    <d v="2023-12-26T00:00:00"/>
  </r>
  <r>
    <x v="1463"/>
    <x v="689"/>
    <s v="Standard Class"/>
    <x v="452"/>
    <x v="452"/>
    <s v="Corporate"/>
    <x v="76"/>
    <s v="Jammu and Kashmir"/>
    <s v="India"/>
    <s v="North"/>
    <s v="OFF-PA-10002073"/>
    <x v="0"/>
    <s v="Paper"/>
    <s v="Green Bar Parchment Paper, 8.5 x 11"/>
    <n v="83.28"/>
    <n v="4"/>
    <n v="32.4"/>
    <n v="3.41"/>
    <s v="Medium"/>
    <n v="106"/>
    <x v="2"/>
    <x v="8"/>
    <s v="Male"/>
    <x v="56"/>
    <d v="2023-07-13T00:00:00"/>
  </r>
  <r>
    <x v="1464"/>
    <x v="686"/>
    <s v="Standard Class"/>
    <x v="450"/>
    <x v="450"/>
    <s v="Corporate"/>
    <x v="30"/>
    <s v="Delhi"/>
    <s v="India"/>
    <s v="North"/>
    <s v="OFF-AP-10002226"/>
    <x v="0"/>
    <s v="Appliances"/>
    <s v="Hoover Blender, Black"/>
    <n v="289.8"/>
    <n v="3"/>
    <n v="20.25"/>
    <n v="19.2"/>
    <s v="Medium"/>
    <n v="431"/>
    <x v="2"/>
    <x v="8"/>
    <s v="Male"/>
    <x v="65"/>
    <d v="2023-01-13T00:00:00"/>
  </r>
  <r>
    <x v="1465"/>
    <x v="684"/>
    <s v="Standard Class"/>
    <x v="312"/>
    <x v="312"/>
    <s v="Corporate"/>
    <x v="124"/>
    <s v="Maharashtra"/>
    <s v="India"/>
    <s v="West"/>
    <s v="OFF-AR-10003536"/>
    <x v="0"/>
    <s v="Art"/>
    <s v="Stanley Pencil Sharpener, Water Color"/>
    <n v="83.88"/>
    <n v="3"/>
    <n v="17.55"/>
    <n v="3.54"/>
    <s v="Medium"/>
    <n v="497"/>
    <x v="2"/>
    <x v="8"/>
    <s v="Female"/>
    <x v="68"/>
    <d v="2023-05-16T00:00:00"/>
  </r>
  <r>
    <x v="1466"/>
    <x v="630"/>
    <s v="Standard Class"/>
    <x v="429"/>
    <x v="429"/>
    <s v="Corporate"/>
    <x v="52"/>
    <s v="Telangana"/>
    <s v="India"/>
    <s v="South"/>
    <s v="OFF-PA-10004380"/>
    <x v="0"/>
    <s v="Paper"/>
    <s v="SanDisk Memo Slips, Multicolor"/>
    <n v="18.39"/>
    <n v="1"/>
    <n v="2.19"/>
    <n v="0.76"/>
    <s v="Medium"/>
    <n v="167"/>
    <x v="2"/>
    <x v="10"/>
    <s v="Female"/>
    <x v="23"/>
    <d v="2022-06-01T00:00:00"/>
  </r>
  <r>
    <x v="1467"/>
    <x v="627"/>
    <s v="Standard Class"/>
    <x v="378"/>
    <x v="378"/>
    <s v="Corporate"/>
    <x v="82"/>
    <s v="Gujarat"/>
    <s v="India"/>
    <s v="West"/>
    <s v="OFF-ST-10004015"/>
    <x v="0"/>
    <s v="Storage"/>
    <s v="Smead Trays, Blue"/>
    <n v="48.48"/>
    <n v="1"/>
    <n v="23.73"/>
    <n v="1.8"/>
    <s v="Medium"/>
    <n v="762"/>
    <x v="2"/>
    <x v="11"/>
    <s v="Female"/>
    <x v="536"/>
    <d v="2023-11-07T00:00:00"/>
  </r>
  <r>
    <x v="1468"/>
    <x v="762"/>
    <s v="Standard Class"/>
    <x v="232"/>
    <x v="232"/>
    <s v="Corporate"/>
    <x v="106"/>
    <s v="Karnataka"/>
    <s v="India"/>
    <s v="South"/>
    <s v="OFF-AR-10000539"/>
    <x v="0"/>
    <s v="Art"/>
    <s v="Boston Markers, Easy-Erase"/>
    <n v="53.28"/>
    <n v="2"/>
    <n v="3.72"/>
    <n v="3.69"/>
    <s v="Medium"/>
    <n v="286"/>
    <x v="2"/>
    <x v="10"/>
    <s v="Male"/>
    <x v="61"/>
    <d v="2024-04-19T00:00:00"/>
  </r>
  <r>
    <x v="1469"/>
    <x v="712"/>
    <s v="Standard Class"/>
    <x v="460"/>
    <x v="460"/>
    <s v="Home Office"/>
    <x v="8"/>
    <s v="Uttar Pradesh"/>
    <s v="India"/>
    <s v="North"/>
    <s v="OFF-BI-10003475"/>
    <x v="0"/>
    <s v="Binders"/>
    <s v="Wilson Jones Index Tab, Recycled"/>
    <n v="20.43"/>
    <n v="3"/>
    <n v="9.36"/>
    <n v="1.33"/>
    <s v="Medium"/>
    <n v="306"/>
    <x v="2"/>
    <x v="9"/>
    <s v="Male"/>
    <x v="537"/>
    <d v="2021-08-11T00:00:00"/>
  </r>
  <r>
    <x v="1470"/>
    <x v="763"/>
    <s v="Standard Class"/>
    <x v="291"/>
    <x v="291"/>
    <s v="Home Office"/>
    <x v="61"/>
    <s v="Uttar Pradesh"/>
    <s v="India"/>
    <s v="North"/>
    <s v="OFF-AP-10001305"/>
    <x v="0"/>
    <s v="Appliances"/>
    <s v="Breville Microwave, White"/>
    <n v="899.55"/>
    <n v="3"/>
    <n v="323.82"/>
    <n v="76.34"/>
    <s v="Medium"/>
    <n v="288"/>
    <x v="2"/>
    <x v="11"/>
    <s v="Male"/>
    <x v="65"/>
    <d v="2023-01-13T00:00:00"/>
  </r>
  <r>
    <x v="1471"/>
    <x v="636"/>
    <s v="Standard Class"/>
    <x v="433"/>
    <x v="433"/>
    <s v="Home Office"/>
    <x v="1"/>
    <s v="Chhattisgarh"/>
    <s v="India"/>
    <s v="East"/>
    <s v="OFF-AR-10002417"/>
    <x v="0"/>
    <s v="Art"/>
    <s v="Boston Sketch Pad, Water Color"/>
    <n v="155.34"/>
    <n v="3"/>
    <n v="17.010000000000002"/>
    <n v="12.52"/>
    <s v="Medium"/>
    <n v="197"/>
    <x v="2"/>
    <x v="8"/>
    <s v="Male"/>
    <x v="535"/>
    <d v="2023-01-30T00:00:00"/>
  </r>
  <r>
    <x v="1472"/>
    <x v="764"/>
    <s v="Standard Class"/>
    <x v="483"/>
    <x v="483"/>
    <s v="Home Office"/>
    <x v="50"/>
    <s v="Gujarat"/>
    <s v="India"/>
    <s v="West"/>
    <s v="OFF-SU-10001762"/>
    <x v="0"/>
    <s v="Supplies"/>
    <s v="Stiletto Shears, Easy Grip"/>
    <n v="149.13"/>
    <n v="3"/>
    <n v="47.7"/>
    <n v="6.01"/>
    <s v="Medium"/>
    <n v="187"/>
    <x v="2"/>
    <x v="11"/>
    <s v="Female"/>
    <x v="380"/>
    <d v="2021-05-31T00:00:00"/>
  </r>
  <r>
    <x v="1473"/>
    <x v="712"/>
    <s v="Standard Class"/>
    <x v="460"/>
    <x v="460"/>
    <s v="Home Office"/>
    <x v="8"/>
    <s v="Uttar Pradesh"/>
    <s v="India"/>
    <s v="North"/>
    <s v="OFF-SU-10003665"/>
    <x v="0"/>
    <s v="Supplies"/>
    <s v="Kleencut Trimmer, Serrated"/>
    <n v="114.39"/>
    <n v="3"/>
    <n v="14.85"/>
    <n v="5.08"/>
    <s v="Medium"/>
    <n v="256"/>
    <x v="2"/>
    <x v="9"/>
    <s v="Male"/>
    <x v="286"/>
    <d v="2024-09-16T00:00:00"/>
  </r>
  <r>
    <x v="1474"/>
    <x v="763"/>
    <s v="Standard Class"/>
    <x v="291"/>
    <x v="291"/>
    <s v="Home Office"/>
    <x v="61"/>
    <s v="Uttar Pradesh"/>
    <s v="India"/>
    <s v="North"/>
    <s v="OFF-SU-10000914"/>
    <x v="0"/>
    <s v="Supplies"/>
    <s v="Kleencut Scissors, Serrated"/>
    <n v="170.91"/>
    <n v="9"/>
    <n v="34.020000000000003"/>
    <n v="9.14"/>
    <s v="Medium"/>
    <n v="288"/>
    <x v="2"/>
    <x v="9"/>
    <s v="Female"/>
    <x v="57"/>
    <d v="2022-02-09T00:00:00"/>
  </r>
  <r>
    <x v="1475"/>
    <x v="678"/>
    <s v="Standard Class"/>
    <x v="440"/>
    <x v="440"/>
    <s v="Corporate"/>
    <x v="103"/>
    <s v="Madhya Pradesh"/>
    <s v="India"/>
    <s v="West"/>
    <s v="OFF-FA-10004839"/>
    <x v="0"/>
    <s v="Fasteners"/>
    <s v="Accos Clamps, Metal"/>
    <n v="78"/>
    <n v="4"/>
    <n v="24.12"/>
    <n v="8.2799999999999994"/>
    <s v="High"/>
    <n v="739"/>
    <x v="2"/>
    <x v="10"/>
    <s v="Female"/>
    <x v="535"/>
    <d v="2023-01-30T00:00:00"/>
  </r>
  <r>
    <x v="1476"/>
    <x v="765"/>
    <s v="Standard Class"/>
    <x v="395"/>
    <x v="395"/>
    <s v="Corporate"/>
    <x v="52"/>
    <s v="Telangana"/>
    <s v="India"/>
    <s v="South"/>
    <s v="OFF-AR-10000097"/>
    <x v="0"/>
    <s v="Art"/>
    <s v="BIC Sketch Pad, Blue"/>
    <n v="145.97999999999999"/>
    <n v="3"/>
    <n v="4.32"/>
    <n v="17.66"/>
    <s v="High"/>
    <n v="580"/>
    <x v="2"/>
    <x v="8"/>
    <s v="Male"/>
    <x v="537"/>
    <d v="2021-08-11T00:00:00"/>
  </r>
  <r>
    <x v="1477"/>
    <x v="638"/>
    <s v="Standard Class"/>
    <x v="434"/>
    <x v="434"/>
    <s v="Corporate"/>
    <x v="21"/>
    <s v="West Bengal"/>
    <s v="India"/>
    <s v="East"/>
    <s v="OFF-ST-10002240"/>
    <x v="0"/>
    <s v="Storage"/>
    <s v="Fellowes Shelving, Blue"/>
    <n v="115.68"/>
    <n v="2"/>
    <n v="32.340000000000003"/>
    <n v="15.35"/>
    <s v="High"/>
    <n v="491"/>
    <x v="2"/>
    <x v="10"/>
    <s v="Male"/>
    <x v="371"/>
    <d v="2023-10-04T00:00:00"/>
  </r>
  <r>
    <x v="1478"/>
    <x v="742"/>
    <s v="Standard Class"/>
    <x v="408"/>
    <x v="408"/>
    <s v="Corporate"/>
    <x v="18"/>
    <s v="Tamil Nadu"/>
    <s v="India"/>
    <s v="South"/>
    <s v="OFF-FA-10004839"/>
    <x v="0"/>
    <s v="Fasteners"/>
    <s v="Accos Clamps, Metal"/>
    <n v="39"/>
    <n v="2"/>
    <n v="12.06"/>
    <n v="6.82"/>
    <s v="High"/>
    <n v="193"/>
    <x v="2"/>
    <x v="8"/>
    <s v="Male"/>
    <x v="51"/>
    <d v="2022-12-04T00:00:00"/>
  </r>
  <r>
    <x v="1479"/>
    <x v="742"/>
    <s v="Standard Class"/>
    <x v="408"/>
    <x v="408"/>
    <s v="Corporate"/>
    <x v="18"/>
    <s v="Tamil Nadu"/>
    <s v="India"/>
    <s v="South"/>
    <s v="OFF-FA-10004739"/>
    <x v="0"/>
    <s v="Fasteners"/>
    <s v="Accos Rubber Bands, Bulk Pack"/>
    <n v="33.36"/>
    <n v="2"/>
    <n v="13.98"/>
    <n v="5.07"/>
    <s v="High"/>
    <n v="189"/>
    <x v="2"/>
    <x v="9"/>
    <s v="Male"/>
    <x v="281"/>
    <d v="2024-04-01T00:00:00"/>
  </r>
  <r>
    <x v="1480"/>
    <x v="642"/>
    <s v="Standard Class"/>
    <x v="399"/>
    <x v="399"/>
    <s v="Consumer"/>
    <x v="33"/>
    <s v="Andhra Pradesh"/>
    <s v="India"/>
    <s v="South"/>
    <s v="OFF-AP-10000391"/>
    <x v="0"/>
    <s v="Appliances"/>
    <s v="Hamilton Beach Coffee Grinder, Black"/>
    <n v="126.27"/>
    <n v="3"/>
    <n v="56.79"/>
    <n v="15.87"/>
    <s v="High"/>
    <n v="116"/>
    <x v="2"/>
    <x v="8"/>
    <s v="Male"/>
    <x v="538"/>
    <d v="2022-10-14T00:00:00"/>
  </r>
  <r>
    <x v="1481"/>
    <x v="680"/>
    <s v="Standard Class"/>
    <x v="447"/>
    <x v="447"/>
    <s v="Consumer"/>
    <x v="2"/>
    <s v="Karnataka"/>
    <s v="India"/>
    <s v="South"/>
    <s v="OFF-PA-10000215"/>
    <x v="0"/>
    <s v="Paper"/>
    <s v="Eaton Parchment Paper, Premium"/>
    <n v="26.94"/>
    <n v="2"/>
    <n v="1.86"/>
    <n v="2.95"/>
    <s v="High"/>
    <n v="529"/>
    <x v="2"/>
    <x v="11"/>
    <s v="Female"/>
    <x v="539"/>
    <d v="2024-08-28T00:00:00"/>
  </r>
  <r>
    <x v="1482"/>
    <x v="679"/>
    <s v="Standard Class"/>
    <x v="329"/>
    <x v="329"/>
    <s v="Consumer"/>
    <x v="49"/>
    <s v="Maharashtra"/>
    <s v="India"/>
    <s v="West"/>
    <s v="OFF-EN-10002700"/>
    <x v="0"/>
    <s v="Envelopes"/>
    <s v="Kraft Interoffice Envelope, with clear poly window"/>
    <n v="50.46"/>
    <n v="2"/>
    <n v="-15.18"/>
    <n v="5.15"/>
    <s v="High"/>
    <n v="126"/>
    <x v="2"/>
    <x v="9"/>
    <s v="Female"/>
    <x v="62"/>
    <d v="2021-10-16T00:00:00"/>
  </r>
  <r>
    <x v="1483"/>
    <x v="720"/>
    <s v="Standard Class"/>
    <x v="240"/>
    <x v="240"/>
    <s v="Consumer"/>
    <x v="35"/>
    <s v="Haryana"/>
    <s v="India"/>
    <s v="North"/>
    <s v="OFF-AR-10003774"/>
    <x v="0"/>
    <s v="Art"/>
    <s v="Stanley Sketch Pad, Fluorescent"/>
    <n v="137.07"/>
    <n v="3"/>
    <n v="56.16"/>
    <n v="14.04"/>
    <s v="High"/>
    <n v="457"/>
    <x v="2"/>
    <x v="9"/>
    <s v="Female"/>
    <x v="158"/>
    <d v="2022-05-15T00:00:00"/>
  </r>
  <r>
    <x v="1484"/>
    <x v="642"/>
    <s v="Standard Class"/>
    <x v="399"/>
    <x v="399"/>
    <s v="Consumer"/>
    <x v="33"/>
    <s v="Andhra Pradesh"/>
    <s v="India"/>
    <s v="South"/>
    <s v="OFF-AR-10003592"/>
    <x v="0"/>
    <s v="Art"/>
    <s v="Sanford Pencil Sharpener, Fluorescent"/>
    <n v="51.66"/>
    <n v="2"/>
    <n v="17.52"/>
    <n v="8.5299999999999994"/>
    <s v="High"/>
    <n v="554"/>
    <x v="2"/>
    <x v="11"/>
    <s v="Female"/>
    <x v="482"/>
    <d v="2021-08-28T00:00:00"/>
  </r>
  <r>
    <x v="1485"/>
    <x v="642"/>
    <s v="Standard Class"/>
    <x v="399"/>
    <x v="399"/>
    <s v="Consumer"/>
    <x v="33"/>
    <s v="Andhra Pradesh"/>
    <s v="India"/>
    <s v="South"/>
    <s v="OFF-AR-10001226"/>
    <x v="0"/>
    <s v="Art"/>
    <s v="Boston Pencil Sharpener, Fluorescent"/>
    <n v="28.95"/>
    <n v="1"/>
    <n v="0.56999999999999995"/>
    <n v="4.2300000000000004"/>
    <s v="High"/>
    <n v="589"/>
    <x v="2"/>
    <x v="8"/>
    <s v="Male"/>
    <x v="479"/>
    <d v="2023-05-22T00:00:00"/>
  </r>
  <r>
    <x v="1486"/>
    <x v="721"/>
    <s v="Standard Class"/>
    <x v="465"/>
    <x v="465"/>
    <s v="Consumer"/>
    <x v="58"/>
    <s v="Tamil Nadu"/>
    <s v="India"/>
    <s v="South"/>
    <s v="OFF-ST-10004837"/>
    <x v="0"/>
    <s v="Storage"/>
    <s v="Eldon File Cart, Single Width"/>
    <n v="383.76"/>
    <n v="3"/>
    <n v="22.95"/>
    <n v="61.6"/>
    <s v="High"/>
    <n v="178"/>
    <x v="2"/>
    <x v="11"/>
    <s v="Female"/>
    <x v="540"/>
    <d v="2021-09-24T00:00:00"/>
  </r>
  <r>
    <x v="1487"/>
    <x v="648"/>
    <s v="Standard Class"/>
    <x v="133"/>
    <x v="133"/>
    <s v="Consumer"/>
    <x v="105"/>
    <s v="Manipur"/>
    <s v="India"/>
    <s v="East"/>
    <s v="OFF-PA-10004124"/>
    <x v="0"/>
    <s v="Paper"/>
    <s v="SanDisk Message Books, 8.5 x 11"/>
    <n v="111.84"/>
    <n v="4"/>
    <n v="3.24"/>
    <n v="14.51"/>
    <s v="Low"/>
    <n v="7"/>
    <x v="2"/>
    <x v="10"/>
    <s v="Male"/>
    <x v="72"/>
    <d v="2024-09-16T00:00:00"/>
  </r>
  <r>
    <x v="1488"/>
    <x v="649"/>
    <s v="Standard Class"/>
    <x v="437"/>
    <x v="437"/>
    <s v="Consumer"/>
    <x v="80"/>
    <s v="Jharkhand"/>
    <s v="India"/>
    <s v="East"/>
    <s v="OFF-LA-10003141"/>
    <x v="0"/>
    <s v="Labels"/>
    <s v="Hon Shipping Labels, Laser Printer Compatible"/>
    <n v="56.85"/>
    <n v="5"/>
    <n v="28.35"/>
    <n v="6.66"/>
    <s v="Low"/>
    <n v="410"/>
    <x v="2"/>
    <x v="9"/>
    <s v="Male"/>
    <x v="349"/>
    <d v="2024-01-09T00:00:00"/>
  </r>
  <r>
    <x v="1489"/>
    <x v="766"/>
    <s v="Standard Class"/>
    <x v="212"/>
    <x v="212"/>
    <s v="Consumer"/>
    <x v="52"/>
    <s v="Telangana"/>
    <s v="India"/>
    <s v="South"/>
    <s v="OFF-AR-10002256"/>
    <x v="0"/>
    <s v="Art"/>
    <s v="BIC Sketch Pad, Easy-Erase"/>
    <n v="342.51"/>
    <n v="7"/>
    <n v="54.6"/>
    <n v="13.22"/>
    <s v="Low"/>
    <n v="682"/>
    <x v="2"/>
    <x v="10"/>
    <s v="Female"/>
    <x v="541"/>
    <d v="2022-09-30T00:00:00"/>
  </r>
  <r>
    <x v="1490"/>
    <x v="767"/>
    <s v="Standard Class"/>
    <x v="484"/>
    <x v="484"/>
    <s v="Consumer"/>
    <x v="30"/>
    <s v="Delhi"/>
    <s v="India"/>
    <s v="North"/>
    <s v="OFF-EN-10001162"/>
    <x v="0"/>
    <s v="Envelopes"/>
    <s v="GlobeWeis Mailers, Set of 50"/>
    <n v="77.099999999999994"/>
    <n v="2"/>
    <n v="33.119999999999997"/>
    <n v="11.24"/>
    <s v="Low"/>
    <n v="484"/>
    <x v="2"/>
    <x v="9"/>
    <s v="Male"/>
    <x v="542"/>
    <d v="2023-12-24T00:00:00"/>
  </r>
  <r>
    <x v="1491"/>
    <x v="768"/>
    <s v="First Class"/>
    <x v="304"/>
    <x v="304"/>
    <s v="Home Office"/>
    <x v="131"/>
    <s v="West Bengal"/>
    <s v="India"/>
    <s v="East"/>
    <s v="OFF-FA-10003186"/>
    <x v="0"/>
    <s v="Fasteners"/>
    <s v="Accos Push Pins, Bulk Pack"/>
    <n v="72.599999999999994"/>
    <n v="5"/>
    <n v="23.85"/>
    <n v="2.4300000000000002"/>
    <s v="Medium"/>
    <n v="438"/>
    <x v="2"/>
    <x v="8"/>
    <s v="Male"/>
    <x v="71"/>
    <d v="2022-09-26T00:00:00"/>
  </r>
  <r>
    <x v="1492"/>
    <x v="670"/>
    <s v="Second Class"/>
    <x v="188"/>
    <x v="188"/>
    <s v="Home Office"/>
    <x v="52"/>
    <s v="Telangana"/>
    <s v="India"/>
    <s v="South"/>
    <s v="OFF-AR-10000242"/>
    <x v="0"/>
    <s v="Art"/>
    <s v="BIC Pencil Sharpener, Blue"/>
    <n v="29.01"/>
    <n v="1"/>
    <n v="5.22"/>
    <n v="1.77"/>
    <s v="Medium"/>
    <n v="778"/>
    <x v="2"/>
    <x v="9"/>
    <s v="Female"/>
    <x v="317"/>
    <d v="2021-06-26T00:00:00"/>
  </r>
  <r>
    <x v="1493"/>
    <x v="651"/>
    <s v="Second Class"/>
    <x v="345"/>
    <x v="345"/>
    <s v="Home Office"/>
    <x v="75"/>
    <s v="Uttar Pradesh"/>
    <s v="India"/>
    <s v="North"/>
    <s v="OFF-BI-10002562"/>
    <x v="0"/>
    <s v="Binders"/>
    <s v="Ibico Binding Machine, Durable"/>
    <n v="105.84"/>
    <n v="2"/>
    <n v="43.38"/>
    <n v="18.45"/>
    <s v="High"/>
    <n v="596"/>
    <x v="2"/>
    <x v="9"/>
    <s v="Male"/>
    <x v="65"/>
    <d v="2023-01-13T00:00:00"/>
  </r>
  <r>
    <x v="1494"/>
    <x v="651"/>
    <s v="Second Class"/>
    <x v="345"/>
    <x v="345"/>
    <s v="Home Office"/>
    <x v="75"/>
    <s v="Uttar Pradesh"/>
    <s v="India"/>
    <s v="North"/>
    <s v="OFF-BI-10001867"/>
    <x v="0"/>
    <s v="Binders"/>
    <s v="Acco Binder Covers, Recycled"/>
    <n v="27.36"/>
    <n v="2"/>
    <n v="8.6999999999999993"/>
    <n v="2.85"/>
    <s v="High"/>
    <n v="162"/>
    <x v="2"/>
    <x v="8"/>
    <s v="Female"/>
    <x v="478"/>
    <d v="2023-12-26T00:00:00"/>
  </r>
  <r>
    <x v="1495"/>
    <x v="769"/>
    <s v="First Class"/>
    <x v="485"/>
    <x v="485"/>
    <s v="Corporate"/>
    <x v="107"/>
    <s v="Maharashtra"/>
    <s v="India"/>
    <s v="West"/>
    <s v="OFF-EN-10004590"/>
    <x v="0"/>
    <s v="Envelopes"/>
    <s v="Ames Peel and Seal, with clear poly window"/>
    <n v="44.46"/>
    <n v="2"/>
    <n v="11.52"/>
    <n v="5.35"/>
    <s v="High"/>
    <n v="679"/>
    <x v="2"/>
    <x v="8"/>
    <s v="Male"/>
    <x v="351"/>
    <d v="2024-02-12T00:00:00"/>
  </r>
  <r>
    <x v="1496"/>
    <x v="654"/>
    <s v="Second Class"/>
    <x v="176"/>
    <x v="176"/>
    <s v="Corporate"/>
    <x v="11"/>
    <s v="Madhya Pradesh"/>
    <s v="India"/>
    <s v="West"/>
    <s v="OFF-PA-10003252"/>
    <x v="0"/>
    <s v="Paper"/>
    <s v="Xerox Note Cards, 8.5 x 11"/>
    <n v="91.53"/>
    <n v="3"/>
    <n v="0"/>
    <n v="16.8"/>
    <s v="High"/>
    <n v="466"/>
    <x v="2"/>
    <x v="10"/>
    <s v="Male"/>
    <x v="543"/>
    <d v="2022-02-10T00:00:00"/>
  </r>
  <r>
    <x v="1497"/>
    <x v="731"/>
    <s v="Second Class"/>
    <x v="470"/>
    <x v="470"/>
    <s v="Corporate"/>
    <x v="44"/>
    <s v="Maharashtra"/>
    <s v="India"/>
    <s v="West"/>
    <s v="OFF-EN-10003601"/>
    <x v="0"/>
    <s v="Envelopes"/>
    <s v="GlobeWeis Clasp Envelope, Set of 50"/>
    <n v="29.7"/>
    <n v="3"/>
    <n v="0"/>
    <n v="2.87"/>
    <s v="Medium"/>
    <n v="9"/>
    <x v="2"/>
    <x v="10"/>
    <s v="Male"/>
    <x v="544"/>
    <d v="2024-03-30T00:00:00"/>
  </r>
  <r>
    <x v="1498"/>
    <x v="770"/>
    <s v="Second Class"/>
    <x v="486"/>
    <x v="486"/>
    <s v="Corporate"/>
    <x v="129"/>
    <s v="Uttar Pradesh"/>
    <s v="India"/>
    <s v="North"/>
    <s v="OFF-ST-10004837"/>
    <x v="0"/>
    <s v="Storage"/>
    <s v="Eldon File Cart, Single Width"/>
    <n v="767.52"/>
    <n v="6"/>
    <n v="45.9"/>
    <n v="132.72999999999999"/>
    <s v="High"/>
    <n v="438"/>
    <x v="2"/>
    <x v="11"/>
    <s v="Female"/>
    <x v="19"/>
    <d v="2023-11-02T00:00:00"/>
  </r>
  <r>
    <x v="1499"/>
    <x v="731"/>
    <s v="Second Class"/>
    <x v="470"/>
    <x v="470"/>
    <s v="Corporate"/>
    <x v="44"/>
    <s v="Maharashtra"/>
    <s v="India"/>
    <s v="West"/>
    <s v="OFF-BI-10000721"/>
    <x v="0"/>
    <s v="Binders"/>
    <s v="Ibico Binder Covers, Recycled"/>
    <n v="84.06"/>
    <n v="6"/>
    <n v="3.24"/>
    <n v="9.85"/>
    <s v="Medium"/>
    <n v="81"/>
    <x v="2"/>
    <x v="8"/>
    <s v="Female"/>
    <x v="22"/>
    <d v="2024-08-13T00:00:00"/>
  </r>
  <r>
    <x v="1500"/>
    <x v="655"/>
    <s v="Second Class"/>
    <x v="281"/>
    <x v="281"/>
    <s v="Corporate"/>
    <x v="49"/>
    <s v="Maharashtra"/>
    <s v="India"/>
    <s v="West"/>
    <s v="OFF-ST-10003445"/>
    <x v="0"/>
    <s v="Storage"/>
    <s v="Rogers Folders, Industrial"/>
    <n v="15.585000000000001"/>
    <n v="1"/>
    <n v="-14.654999999999999"/>
    <n v="2.2599999999999998"/>
    <s v="High"/>
    <n v="48"/>
    <x v="2"/>
    <x v="11"/>
    <s v="Male"/>
    <x v="545"/>
    <d v="2021-02-23T00:00:00"/>
  </r>
  <r>
    <x v="1501"/>
    <x v="771"/>
    <s v="Second Class"/>
    <x v="487"/>
    <x v="487"/>
    <s v="Consumer"/>
    <x v="72"/>
    <s v="Tamil Nadu"/>
    <s v="India"/>
    <s v="South"/>
    <s v="OFF-LA-10000707"/>
    <x v="0"/>
    <s v="Labels"/>
    <s v="Avery Removable Labels, Adjustable"/>
    <n v="43.2"/>
    <n v="5"/>
    <n v="1.2"/>
    <n v="12.88"/>
    <s v="Critical"/>
    <n v="82"/>
    <x v="2"/>
    <x v="10"/>
    <s v="Female"/>
    <x v="35"/>
    <d v="2023-11-02T00:00:00"/>
  </r>
  <r>
    <x v="1502"/>
    <x v="734"/>
    <s v="Second Class"/>
    <x v="472"/>
    <x v="472"/>
    <s v="Consumer"/>
    <x v="18"/>
    <s v="Tamil Nadu"/>
    <s v="India"/>
    <s v="South"/>
    <s v="OFF-BI-10003142"/>
    <x v="0"/>
    <s v="Binders"/>
    <s v="Acco Binder Covers, Clear"/>
    <n v="76.680000000000007"/>
    <n v="6"/>
    <n v="0"/>
    <n v="12.59"/>
    <s v="High"/>
    <n v="642"/>
    <x v="2"/>
    <x v="11"/>
    <s v="Male"/>
    <x v="462"/>
    <d v="2022-03-12T00:00:00"/>
  </r>
  <r>
    <x v="1503"/>
    <x v="664"/>
    <s v="Second Class"/>
    <x v="443"/>
    <x v="443"/>
    <s v="Consumer"/>
    <x v="80"/>
    <s v="Jharkhand"/>
    <s v="India"/>
    <s v="East"/>
    <s v="OFF-LA-10000216"/>
    <x v="0"/>
    <s v="Labels"/>
    <s v="Novimex Round Labels, Alphabetical"/>
    <n v="18.27"/>
    <n v="3"/>
    <n v="2.7"/>
    <n v="2.23"/>
    <s v="High"/>
    <n v="49"/>
    <x v="2"/>
    <x v="9"/>
    <s v="Male"/>
    <x v="38"/>
    <d v="2023-12-14T00:00:00"/>
  </r>
  <r>
    <x v="1504"/>
    <x v="735"/>
    <s v="Second Class"/>
    <x v="473"/>
    <x v="473"/>
    <s v="Consumer"/>
    <x v="33"/>
    <s v="Andhra Pradesh"/>
    <s v="India"/>
    <s v="South"/>
    <s v="OFF-ST-10004668"/>
    <x v="0"/>
    <s v="Storage"/>
    <s v="Smead Trays, Industrial"/>
    <n v="146.88"/>
    <n v="3"/>
    <n v="23.49"/>
    <n v="18.600000000000001"/>
    <s v="Medium"/>
    <n v="353"/>
    <x v="2"/>
    <x v="10"/>
    <s v="Female"/>
    <x v="92"/>
    <d v="2024-10-23T00:00:00"/>
  </r>
  <r>
    <x v="1505"/>
    <x v="658"/>
    <s v="Second Class"/>
    <x v="441"/>
    <x v="441"/>
    <s v="Consumer"/>
    <x v="53"/>
    <s v="Madhya Pradesh"/>
    <s v="India"/>
    <s v="West"/>
    <s v="OFF-BI-10004440"/>
    <x v="0"/>
    <s v="Binders"/>
    <s v="Cardinal Binder, Economy"/>
    <n v="27.66"/>
    <n v="2"/>
    <n v="6.6"/>
    <n v="0.37"/>
    <s v="High"/>
    <n v="78"/>
    <x v="2"/>
    <x v="10"/>
    <s v="Male"/>
    <x v="336"/>
    <d v="2022-08-19T00:00:00"/>
  </r>
  <r>
    <x v="1506"/>
    <x v="772"/>
    <s v="Second Class"/>
    <x v="314"/>
    <x v="314"/>
    <s v="Corporate"/>
    <x v="123"/>
    <s v="Uttar Pradesh"/>
    <s v="India"/>
    <s v="North"/>
    <s v="TEC-CO-10004404"/>
    <x v="1"/>
    <s v="Copiers"/>
    <s v="Brother Copy Machine, High-Speed"/>
    <n v="2098.3200000000002"/>
    <n v="8"/>
    <n v="860.16"/>
    <n v="224.28"/>
    <s v="Medium"/>
    <n v="676"/>
    <x v="2"/>
    <x v="11"/>
    <s v="Female"/>
    <x v="546"/>
    <d v="2024-01-09T00:00:00"/>
  </r>
  <r>
    <x v="1507"/>
    <x v="773"/>
    <s v="First Class"/>
    <x v="488"/>
    <x v="488"/>
    <s v="Corporate"/>
    <x v="49"/>
    <s v="Maharashtra"/>
    <s v="India"/>
    <s v="West"/>
    <s v="TEC-AC-10004012"/>
    <x v="1"/>
    <s v="Accessories"/>
    <s v="Enermax Flash Drive, Erganomic"/>
    <n v="117.99"/>
    <n v="6"/>
    <n v="-18.989999999999998"/>
    <n v="33.93"/>
    <s v="High"/>
    <n v="364"/>
    <x v="2"/>
    <x v="11"/>
    <s v="Male"/>
    <x v="20"/>
    <d v="2024-01-29T00:00:00"/>
  </r>
  <r>
    <x v="1508"/>
    <x v="672"/>
    <s v="Second Class"/>
    <x v="444"/>
    <x v="444"/>
    <s v="Consumer"/>
    <x v="29"/>
    <s v="Karnataka"/>
    <s v="India"/>
    <s v="South"/>
    <s v="TEC-AC-10002243"/>
    <x v="1"/>
    <s v="Accessories"/>
    <s v="SanDisk Keyboard, Programmable"/>
    <n v="414.9"/>
    <n v="5"/>
    <n v="124.35"/>
    <n v="24"/>
    <s v="Medium"/>
    <n v="745"/>
    <x v="2"/>
    <x v="8"/>
    <s v="Female"/>
    <x v="302"/>
    <d v="2024-09-13T00:00:00"/>
  </r>
  <r>
    <x v="1509"/>
    <x v="662"/>
    <s v="Second Class"/>
    <x v="14"/>
    <x v="14"/>
    <s v="Consumer"/>
    <x v="52"/>
    <s v="Telangana"/>
    <s v="India"/>
    <s v="South"/>
    <s v="TEC-AC-10001463"/>
    <x v="1"/>
    <s v="Accessories"/>
    <s v="Logitech Numeric Keypad, Programmable"/>
    <n v="191.28"/>
    <n v="4"/>
    <n v="34.32"/>
    <n v="18.47"/>
    <s v="Medium"/>
    <n v="86"/>
    <x v="2"/>
    <x v="10"/>
    <s v="Male"/>
    <x v="228"/>
    <d v="2023-03-31T00:00:00"/>
  </r>
  <r>
    <x v="1510"/>
    <x v="774"/>
    <s v="Second Class"/>
    <x v="246"/>
    <x v="246"/>
    <s v="Consumer"/>
    <x v="21"/>
    <s v="West Bengal"/>
    <s v="India"/>
    <s v="East"/>
    <s v="TEC-AC-10001835"/>
    <x v="1"/>
    <s v="Accessories"/>
    <s v="Belkin Mouse, Programmable"/>
    <n v="126.63"/>
    <n v="3"/>
    <n v="17.64"/>
    <n v="12.98"/>
    <s v="Medium"/>
    <n v="438"/>
    <x v="2"/>
    <x v="11"/>
    <s v="Female"/>
    <x v="336"/>
    <d v="2022-08-19T00:00:00"/>
  </r>
  <r>
    <x v="1511"/>
    <x v="775"/>
    <s v="First Class"/>
    <x v="421"/>
    <x v="421"/>
    <s v="Consumer"/>
    <x v="63"/>
    <s v="Andhra Pradesh"/>
    <s v="India"/>
    <s v="South"/>
    <s v="TEC-PH-10001917"/>
    <x v="1"/>
    <s v="Phones"/>
    <s v="Apple Signal Booster, Cordless"/>
    <n v="139.5"/>
    <n v="1"/>
    <n v="11.16"/>
    <n v="29.62"/>
    <s v="High"/>
    <n v="521"/>
    <x v="2"/>
    <x v="8"/>
    <s v="Female"/>
    <x v="547"/>
    <d v="2024-03-16T00:00:00"/>
  </r>
  <r>
    <x v="1512"/>
    <x v="658"/>
    <s v="Second Class"/>
    <x v="441"/>
    <x v="441"/>
    <s v="Consumer"/>
    <x v="53"/>
    <s v="Madhya Pradesh"/>
    <s v="India"/>
    <s v="West"/>
    <s v="FUR-CH-10003861"/>
    <x v="2"/>
    <s v="Chairs"/>
    <s v="Novimex Rocking Chair, Set of Two"/>
    <n v="401.04"/>
    <n v="3"/>
    <n v="176.4"/>
    <n v="50.39"/>
    <s v="High"/>
    <n v="388"/>
    <x v="2"/>
    <x v="11"/>
    <s v="Female"/>
    <x v="548"/>
    <d v="2022-11-25T00:00:00"/>
  </r>
  <r>
    <x v="1513"/>
    <x v="730"/>
    <s v="Second Class"/>
    <x v="469"/>
    <x v="469"/>
    <s v="Corporate"/>
    <x v="44"/>
    <s v="Maharashtra"/>
    <s v="India"/>
    <s v="West"/>
    <s v="FUR-CH-10001756"/>
    <x v="2"/>
    <s v="Chairs"/>
    <s v="Novimex Bag Chairs, Adjustable"/>
    <n v="96.9"/>
    <n v="2"/>
    <n v="41.64"/>
    <n v="12.74"/>
    <s v="High"/>
    <n v="620"/>
    <x v="2"/>
    <x v="8"/>
    <s v="Female"/>
    <x v="375"/>
    <d v="2023-12-15T00:00:00"/>
  </r>
  <r>
    <x v="1514"/>
    <x v="731"/>
    <s v="Second Class"/>
    <x v="470"/>
    <x v="470"/>
    <s v="Corporate"/>
    <x v="44"/>
    <s v="Maharashtra"/>
    <s v="India"/>
    <s v="West"/>
    <s v="FUR-FU-10000735"/>
    <x v="2"/>
    <s v="Furnishings"/>
    <s v="Tenex Frame, Erganomic"/>
    <n v="325.8"/>
    <n v="3"/>
    <n v="48.87"/>
    <n v="16.25"/>
    <s v="Medium"/>
    <n v="434"/>
    <x v="2"/>
    <x v="11"/>
    <s v="Male"/>
    <x v="92"/>
    <d v="2024-10-23T00:00:00"/>
  </r>
  <r>
    <x v="1515"/>
    <x v="776"/>
    <s v="Standard Class"/>
    <x v="489"/>
    <x v="489"/>
    <s v="Consumer"/>
    <x v="44"/>
    <s v="Maharashtra"/>
    <s v="India"/>
    <s v="West"/>
    <s v="TEC-AC-10002244"/>
    <x v="1"/>
    <s v="Accessories"/>
    <s v="Enermax Router, Erganomic"/>
    <n v="1792.98"/>
    <n v="7"/>
    <n v="394.38"/>
    <n v="145.13"/>
    <s v="Low"/>
    <n v="230"/>
    <x v="2"/>
    <x v="10"/>
    <s v="Male"/>
    <x v="474"/>
    <d v="2022-12-02T00:00:00"/>
  </r>
  <r>
    <x v="1516"/>
    <x v="777"/>
    <s v="Standard Class"/>
    <x v="490"/>
    <x v="490"/>
    <s v="Corporate"/>
    <x v="114"/>
    <s v="Andhra Pradesh"/>
    <s v="India"/>
    <s v="South"/>
    <s v="FUR-BO-10004852"/>
    <x v="2"/>
    <s v="Bookcases"/>
    <s v="Sauder Classic Bookcase, Traditional"/>
    <n v="871.98"/>
    <n v="2"/>
    <n v="322.62"/>
    <n v="126.02"/>
    <s v="Low"/>
    <n v="229"/>
    <x v="2"/>
    <x v="8"/>
    <s v="Female"/>
    <x v="14"/>
    <d v="2023-05-05T00:00:00"/>
  </r>
  <r>
    <x v="1517"/>
    <x v="674"/>
    <s v="Standard Class"/>
    <x v="445"/>
    <x v="445"/>
    <s v="Consumer"/>
    <x v="115"/>
    <s v="Chhattisgarh"/>
    <s v="India"/>
    <s v="East"/>
    <s v="TEC-AC-10000111"/>
    <x v="1"/>
    <s v="Accessories"/>
    <s v="SanDisk Mouse, USB"/>
    <n v="77.040000000000006"/>
    <n v="2"/>
    <n v="0"/>
    <n v="7.18"/>
    <s v="Low"/>
    <n v="267"/>
    <x v="2"/>
    <x v="10"/>
    <s v="Male"/>
    <x v="331"/>
    <d v="2022-10-24T00:00:00"/>
  </r>
  <r>
    <x v="1518"/>
    <x v="718"/>
    <s v="Standard Class"/>
    <x v="463"/>
    <x v="463"/>
    <s v="Home Office"/>
    <x v="31"/>
    <s v="Maharashtra"/>
    <s v="India"/>
    <s v="West"/>
    <s v="FUR-BO-10003301"/>
    <x v="2"/>
    <s v="Bookcases"/>
    <s v="Dania Floating Shelf Set, Metal"/>
    <n v="2194.5300000000002"/>
    <n v="13"/>
    <n v="438.75"/>
    <n v="210.22"/>
    <s v="High"/>
    <n v="454"/>
    <x v="2"/>
    <x v="11"/>
    <s v="Female"/>
    <x v="131"/>
    <d v="2024-07-11T00:00:00"/>
  </r>
  <r>
    <x v="1519"/>
    <x v="718"/>
    <s v="Standard Class"/>
    <x v="463"/>
    <x v="463"/>
    <s v="Home Office"/>
    <x v="31"/>
    <s v="Maharashtra"/>
    <s v="India"/>
    <s v="West"/>
    <s v="TEC-PH-10003075"/>
    <x v="1"/>
    <s v="Phones"/>
    <s v="Samsung Signal Booster, Full Size"/>
    <n v="413.64"/>
    <n v="3"/>
    <n v="8.19"/>
    <n v="56.92"/>
    <s v="High"/>
    <n v="290"/>
    <x v="2"/>
    <x v="9"/>
    <s v="Male"/>
    <x v="28"/>
    <d v="2023-06-07T00:00:00"/>
  </r>
  <r>
    <x v="1520"/>
    <x v="680"/>
    <s v="Standard Class"/>
    <x v="447"/>
    <x v="447"/>
    <s v="Consumer"/>
    <x v="2"/>
    <s v="Karnataka"/>
    <s v="India"/>
    <s v="South"/>
    <s v="FUR-BO-10001934"/>
    <x v="2"/>
    <s v="Bookcases"/>
    <s v="Bush Library with Doors, Metal"/>
    <n v="1091.3399999999999"/>
    <n v="3"/>
    <n v="87.3"/>
    <n v="110.88"/>
    <s v="High"/>
    <n v="752"/>
    <x v="2"/>
    <x v="11"/>
    <s v="Female"/>
    <x v="9"/>
    <d v="2022-08-22T00:00:00"/>
  </r>
  <r>
    <x v="1521"/>
    <x v="681"/>
    <s v="Standard Class"/>
    <x v="448"/>
    <x v="448"/>
    <s v="Consumer"/>
    <x v="21"/>
    <s v="Maharashtra"/>
    <s v="India"/>
    <s v="West"/>
    <s v="FUR-CH-10003580"/>
    <x v="2"/>
    <s v="Chairs"/>
    <s v="Harbour Creations Bag Chairs, Black"/>
    <n v="414.33"/>
    <n v="7"/>
    <n v="202.86"/>
    <n v="39.82"/>
    <s v="High"/>
    <n v="489"/>
    <x v="2"/>
    <x v="9"/>
    <s v="Female"/>
    <x v="32"/>
    <d v="2024-09-29T00:00:00"/>
  </r>
  <r>
    <x v="1522"/>
    <x v="642"/>
    <s v="Standard Class"/>
    <x v="399"/>
    <x v="399"/>
    <s v="Consumer"/>
    <x v="33"/>
    <s v="Andhra Pradesh"/>
    <s v="India"/>
    <s v="South"/>
    <s v="FUR-CH-10001397"/>
    <x v="2"/>
    <s v="Chairs"/>
    <s v="SAFCO Chairmat, Set of Two"/>
    <n v="124.14"/>
    <n v="2"/>
    <n v="43.44"/>
    <n v="17.93"/>
    <s v="High"/>
    <n v="366"/>
    <x v="2"/>
    <x v="11"/>
    <s v="Male"/>
    <x v="310"/>
    <d v="2021-10-31T00:00:00"/>
  </r>
  <r>
    <x v="1523"/>
    <x v="642"/>
    <s v="Standard Class"/>
    <x v="399"/>
    <x v="399"/>
    <s v="Consumer"/>
    <x v="33"/>
    <s v="Andhra Pradesh"/>
    <s v="India"/>
    <s v="South"/>
    <s v="FUR-FU-10001351"/>
    <x v="2"/>
    <s v="Furnishings"/>
    <s v="Rubbermaid Photo Frame, Black"/>
    <n v="621"/>
    <n v="12"/>
    <n v="99.36"/>
    <n v="74.63"/>
    <s v="High"/>
    <n v="557"/>
    <x v="2"/>
    <x v="8"/>
    <s v="Male"/>
    <x v="315"/>
    <d v="2024-10-17T00:00:00"/>
  </r>
  <r>
    <x v="1524"/>
    <x v="679"/>
    <s v="Standard Class"/>
    <x v="329"/>
    <x v="329"/>
    <s v="Consumer"/>
    <x v="49"/>
    <s v="Maharashtra"/>
    <s v="India"/>
    <s v="West"/>
    <s v="TEC-CO-10002376"/>
    <x v="1"/>
    <s v="Copiers"/>
    <s v="Hewlett Fax Machine, Laser"/>
    <n v="639.84"/>
    <n v="4"/>
    <n v="-25.68"/>
    <n v="100.34"/>
    <s v="High"/>
    <n v="56"/>
    <x v="2"/>
    <x v="10"/>
    <s v="Male"/>
    <x v="286"/>
    <d v="2024-09-15T00:00:00"/>
  </r>
  <r>
    <x v="1525"/>
    <x v="679"/>
    <s v="Standard Class"/>
    <x v="329"/>
    <x v="329"/>
    <s v="Consumer"/>
    <x v="49"/>
    <s v="Maharashtra"/>
    <s v="India"/>
    <s v="West"/>
    <s v="TEC-CO-10003702"/>
    <x v="1"/>
    <s v="Copiers"/>
    <s v="Brother Ink, Digital"/>
    <n v="73.47"/>
    <n v="1"/>
    <n v="-1.47"/>
    <n v="6.5"/>
    <s v="High"/>
    <n v="653"/>
    <x v="2"/>
    <x v="11"/>
    <s v="Female"/>
    <x v="20"/>
    <d v="2024-01-29T00:00:00"/>
  </r>
  <r>
    <x v="1526"/>
    <x v="680"/>
    <s v="Standard Class"/>
    <x v="447"/>
    <x v="447"/>
    <s v="Consumer"/>
    <x v="2"/>
    <s v="Karnataka"/>
    <s v="India"/>
    <s v="South"/>
    <s v="TEC-MA-10000697"/>
    <x v="1"/>
    <s v="Machines"/>
    <s v="StarTech Card Printer, Wireless"/>
    <n v="163.5"/>
    <n v="1"/>
    <n v="37.590000000000003"/>
    <n v="21.12"/>
    <s v="High"/>
    <n v="103"/>
    <x v="2"/>
    <x v="8"/>
    <s v="Female"/>
    <x v="328"/>
    <d v="2022-12-18T00:00:00"/>
  </r>
  <r>
    <x v="1527"/>
    <x v="745"/>
    <s v="Standard Class"/>
    <x v="284"/>
    <x v="284"/>
    <s v="Home Office"/>
    <x v="145"/>
    <s v="Tamil Nadu"/>
    <s v="India"/>
    <s v="South"/>
    <s v="FUR-FU-10004780"/>
    <x v="2"/>
    <s v="Furnishings"/>
    <s v="Deflect-O Frame, Duo Pack"/>
    <n v="770.7"/>
    <n v="7"/>
    <n v="7.56"/>
    <n v="50.59"/>
    <s v="Medium"/>
    <n v="415"/>
    <x v="2"/>
    <x v="11"/>
    <s v="Male"/>
    <x v="4"/>
    <d v="2021-03-10T00:00:00"/>
  </r>
  <r>
    <x v="1528"/>
    <x v="778"/>
    <s v="Standard Class"/>
    <x v="61"/>
    <x v="61"/>
    <s v="Home Office"/>
    <x v="123"/>
    <s v="Uttar Pradesh"/>
    <s v="India"/>
    <s v="North"/>
    <s v="FUR-FU-10002525"/>
    <x v="2"/>
    <s v="Furnishings"/>
    <s v="Deflect-O Door Stop, Erganomic"/>
    <n v="127.71"/>
    <n v="3"/>
    <n v="59.94"/>
    <n v="8.83"/>
    <s v="Medium"/>
    <n v="427"/>
    <x v="2"/>
    <x v="8"/>
    <s v="Male"/>
    <x v="67"/>
    <d v="2023-10-08T00:00:00"/>
  </r>
  <r>
    <x v="1529"/>
    <x v="745"/>
    <s v="Standard Class"/>
    <x v="284"/>
    <x v="284"/>
    <s v="Home Office"/>
    <x v="145"/>
    <s v="Tamil Nadu"/>
    <s v="India"/>
    <s v="South"/>
    <s v="TEC-CO-10003087"/>
    <x v="1"/>
    <s v="Copiers"/>
    <s v="Canon Wireless Fax, Laser"/>
    <n v="3407.94"/>
    <n v="9"/>
    <n v="613.16999999999996"/>
    <n v="193.81"/>
    <s v="Medium"/>
    <n v="307"/>
    <x v="2"/>
    <x v="9"/>
    <s v="Female"/>
    <x v="12"/>
    <d v="2021-09-20T00:00:00"/>
  </r>
  <r>
    <x v="1530"/>
    <x v="779"/>
    <s v="Standard Class"/>
    <x v="491"/>
    <x v="491"/>
    <s v="Home Office"/>
    <x v="0"/>
    <s v="Gujarat"/>
    <s v="India"/>
    <s v="West"/>
    <s v="TEC-CO-10004535"/>
    <x v="1"/>
    <s v="Copiers"/>
    <s v="Hewlett Fax Machine, High-Speed"/>
    <n v="1272.48"/>
    <n v="4"/>
    <n v="458.04"/>
    <n v="75.06"/>
    <s v="Medium"/>
    <n v="28"/>
    <x v="2"/>
    <x v="10"/>
    <s v="Male"/>
    <x v="419"/>
    <d v="2021-04-06T00:00:00"/>
  </r>
  <r>
    <x v="1531"/>
    <x v="636"/>
    <s v="Standard Class"/>
    <x v="433"/>
    <x v="433"/>
    <s v="Home Office"/>
    <x v="1"/>
    <s v="Chhattisgarh"/>
    <s v="India"/>
    <s v="East"/>
    <s v="TEC-PH-10004300"/>
    <x v="1"/>
    <s v="Phones"/>
    <s v="Apple Office Telephone, Cordless"/>
    <n v="204.39"/>
    <n v="3"/>
    <n v="96.03"/>
    <n v="13.73"/>
    <s v="Medium"/>
    <n v="731"/>
    <x v="2"/>
    <x v="9"/>
    <s v="Female"/>
    <x v="133"/>
    <d v="2023-09-19T00:00:00"/>
  </r>
  <r>
    <x v="1532"/>
    <x v="626"/>
    <s v="Standard Class"/>
    <x v="97"/>
    <x v="97"/>
    <s v="Corporate"/>
    <x v="139"/>
    <s v="Bihar"/>
    <s v="India"/>
    <s v="East"/>
    <s v="FUR-FU-10001942"/>
    <x v="2"/>
    <s v="Furnishings"/>
    <s v="Eldon Frame, Duo Pack"/>
    <n v="697.86"/>
    <n v="6"/>
    <n v="209.34"/>
    <n v="54.13"/>
    <s v="Medium"/>
    <n v="436"/>
    <x v="2"/>
    <x v="10"/>
    <s v="Female"/>
    <x v="208"/>
    <d v="2022-07-10T00:00:00"/>
  </r>
  <r>
    <x v="1533"/>
    <x v="761"/>
    <s v="Standard Class"/>
    <x v="52"/>
    <x v="52"/>
    <s v="Corporate"/>
    <x v="139"/>
    <s v="Bihar"/>
    <s v="India"/>
    <s v="East"/>
    <s v="FUR-FU-10002223"/>
    <x v="2"/>
    <s v="Furnishings"/>
    <s v="Deflect-O Stacking Tray, Durable"/>
    <n v="227.61"/>
    <n v="9"/>
    <n v="56.7"/>
    <n v="18.84"/>
    <s v="Medium"/>
    <n v="128"/>
    <x v="2"/>
    <x v="11"/>
    <s v="Male"/>
    <x v="43"/>
    <d v="2022-07-10T00:00:00"/>
  </r>
  <r>
    <x v="1534"/>
    <x v="627"/>
    <s v="Standard Class"/>
    <x v="378"/>
    <x v="378"/>
    <s v="Corporate"/>
    <x v="82"/>
    <s v="Gujarat"/>
    <s v="India"/>
    <s v="West"/>
    <s v="FUR-FU-10001452"/>
    <x v="2"/>
    <s v="Furnishings"/>
    <s v="Rubbermaid Door Stop, Black"/>
    <n v="43.8"/>
    <n v="1"/>
    <n v="6.99"/>
    <n v="4.53"/>
    <s v="Medium"/>
    <n v="434"/>
    <x v="2"/>
    <x v="10"/>
    <s v="Female"/>
    <x v="208"/>
    <d v="2022-09-10T00:00:00"/>
  </r>
  <r>
    <x v="1535"/>
    <x v="626"/>
    <s v="Standard Class"/>
    <x v="97"/>
    <x v="97"/>
    <s v="Corporate"/>
    <x v="139"/>
    <s v="Bihar"/>
    <s v="India"/>
    <s v="East"/>
    <s v="FUR-BO-10000670"/>
    <x v="2"/>
    <s v="Bookcases"/>
    <s v="Dania Corner Shelving, Metal"/>
    <n v="972.24"/>
    <n v="8"/>
    <n v="408.24"/>
    <n v="76.84"/>
    <s v="Medium"/>
    <n v="744"/>
    <x v="2"/>
    <x v="10"/>
    <s v="Female"/>
    <x v="36"/>
    <d v="2023-03-27T00:00:00"/>
  </r>
  <r>
    <x v="1536"/>
    <x v="629"/>
    <s v="Standard Class"/>
    <x v="235"/>
    <x v="235"/>
    <s v="Corporate"/>
    <x v="115"/>
    <s v="Chhattisgarh"/>
    <s v="India"/>
    <s v="East"/>
    <s v="FUR-BO-10003783"/>
    <x v="2"/>
    <s v="Bookcases"/>
    <s v="Dania Library with Doors, Pine"/>
    <n v="1091.25"/>
    <n v="3"/>
    <n v="196.38"/>
    <n v="72.55"/>
    <s v="Medium"/>
    <n v="95"/>
    <x v="2"/>
    <x v="11"/>
    <s v="Male"/>
    <x v="9"/>
    <d v="2022-08-22T00:00:00"/>
  </r>
  <r>
    <x v="1537"/>
    <x v="630"/>
    <s v="Standard Class"/>
    <x v="429"/>
    <x v="429"/>
    <s v="Corporate"/>
    <x v="52"/>
    <s v="Telangana"/>
    <s v="India"/>
    <s v="South"/>
    <s v="FUR-BO-10004507"/>
    <x v="2"/>
    <s v="Bookcases"/>
    <s v="Ikea Corner Shelving, Metal"/>
    <n v="612.6"/>
    <n v="5"/>
    <n v="55.05"/>
    <n v="53.01"/>
    <s v="Medium"/>
    <n v="531"/>
    <x v="2"/>
    <x v="8"/>
    <s v="Male"/>
    <x v="297"/>
    <d v="2023-10-03T00:00:00"/>
  </r>
  <r>
    <x v="1538"/>
    <x v="629"/>
    <s v="Standard Class"/>
    <x v="235"/>
    <x v="235"/>
    <s v="Corporate"/>
    <x v="115"/>
    <s v="Chhattisgarh"/>
    <s v="India"/>
    <s v="East"/>
    <s v="FUR-CH-10001895"/>
    <x v="2"/>
    <s v="Chairs"/>
    <s v="Hon Chairmat, Adjustable"/>
    <n v="174.06"/>
    <n v="3"/>
    <n v="87.03"/>
    <n v="14.92"/>
    <s v="Medium"/>
    <n v="354"/>
    <x v="2"/>
    <x v="9"/>
    <s v="Male"/>
    <x v="311"/>
    <d v="2022-11-29T00:00:00"/>
  </r>
  <r>
    <x v="1539"/>
    <x v="685"/>
    <s v="Standard Class"/>
    <x v="449"/>
    <x v="449"/>
    <s v="Corporate"/>
    <x v="52"/>
    <s v="Telangana"/>
    <s v="India"/>
    <s v="South"/>
    <s v="TEC-AC-10000269"/>
    <x v="1"/>
    <s v="Accessories"/>
    <s v="Memorex Numeric Keypad, USB"/>
    <n v="172.08"/>
    <n v="4"/>
    <n v="27.48"/>
    <n v="18.420000000000002"/>
    <s v="Medium"/>
    <n v="547"/>
    <x v="2"/>
    <x v="8"/>
    <s v="Male"/>
    <x v="67"/>
    <d v="2023-10-08T00:00:00"/>
  </r>
  <r>
    <x v="1540"/>
    <x v="627"/>
    <s v="Standard Class"/>
    <x v="378"/>
    <x v="378"/>
    <s v="Corporate"/>
    <x v="82"/>
    <s v="Gujarat"/>
    <s v="India"/>
    <s v="West"/>
    <s v="TEC-AC-10000483"/>
    <x v="1"/>
    <s v="Accessories"/>
    <s v="SanDisk Memory Card, Bluetooth"/>
    <n v="337.23"/>
    <n v="3"/>
    <n v="10.08"/>
    <n v="10.3"/>
    <s v="Medium"/>
    <n v="418"/>
    <x v="2"/>
    <x v="9"/>
    <s v="Male"/>
    <x v="41"/>
    <d v="2021-07-11T00:00:00"/>
  </r>
  <r>
    <x v="1541"/>
    <x v="686"/>
    <s v="Standard Class"/>
    <x v="450"/>
    <x v="450"/>
    <s v="Corporate"/>
    <x v="30"/>
    <s v="Delhi"/>
    <s v="India"/>
    <s v="North"/>
    <s v="TEC-MA-10004423"/>
    <x v="1"/>
    <s v="Machines"/>
    <s v="StarTech Card Printer, White"/>
    <n v="1295.28"/>
    <n v="8"/>
    <n v="504.96"/>
    <n v="25.41"/>
    <s v="Medium"/>
    <n v="267"/>
    <x v="2"/>
    <x v="10"/>
    <s v="Male"/>
    <x v="367"/>
    <d v="2024-11-15T00:00:00"/>
  </r>
  <r>
    <x v="1542"/>
    <x v="632"/>
    <s v="Standard Class"/>
    <x v="431"/>
    <x v="431"/>
    <s v="Corporate"/>
    <x v="99"/>
    <s v="Rajasthan"/>
    <s v="India"/>
    <s v="West"/>
    <s v="TEC-PH-10001362"/>
    <x v="1"/>
    <s v="Phones"/>
    <s v="Cisco Office Telephone, Cordless"/>
    <n v="249.93"/>
    <n v="3"/>
    <n v="59.94"/>
    <n v="29.38"/>
    <s v="Medium"/>
    <n v="570"/>
    <x v="2"/>
    <x v="10"/>
    <s v="Male"/>
    <x v="135"/>
    <d v="2023-12-29T00:00:00"/>
  </r>
  <r>
    <x v="1543"/>
    <x v="708"/>
    <s v="Standard Class"/>
    <x v="50"/>
    <x v="50"/>
    <s v="Corporate"/>
    <x v="33"/>
    <s v="Andhra Pradesh"/>
    <s v="India"/>
    <s v="South"/>
    <s v="TEC-PH-10003546"/>
    <x v="1"/>
    <s v="Phones"/>
    <s v="Apple Signal Booster, with Caller ID"/>
    <n v="409.95"/>
    <n v="3"/>
    <n v="102.42"/>
    <n v="20.6"/>
    <s v="Medium"/>
    <n v="270"/>
    <x v="2"/>
    <x v="11"/>
    <s v="Male"/>
    <x v="493"/>
    <d v="2024-10-21T00:00:00"/>
  </r>
  <r>
    <x v="1544"/>
    <x v="629"/>
    <s v="Standard Class"/>
    <x v="235"/>
    <x v="235"/>
    <s v="Corporate"/>
    <x v="115"/>
    <s v="Chhattisgarh"/>
    <s v="India"/>
    <s v="East"/>
    <s v="TEC-PH-10002138"/>
    <x v="1"/>
    <s v="Phones"/>
    <s v="Apple Audio Dock, Cordless"/>
    <n v="339.48"/>
    <n v="2"/>
    <n v="27.12"/>
    <n v="10.64"/>
    <s v="Medium"/>
    <n v="700"/>
    <x v="2"/>
    <x v="8"/>
    <s v="Male"/>
    <x v="336"/>
    <d v="2022-08-19T00:00:00"/>
  </r>
  <r>
    <x v="1545"/>
    <x v="709"/>
    <s v="Standard Class"/>
    <x v="458"/>
    <x v="458"/>
    <s v="Corporate"/>
    <x v="116"/>
    <s v="Tripura"/>
    <s v="India"/>
    <s v="East"/>
    <s v="FUR-FU-10002659"/>
    <x v="2"/>
    <s v="Furnishings"/>
    <s v="Eldon Clock, Black"/>
    <n v="113.04"/>
    <n v="2"/>
    <n v="38.4"/>
    <n v="10.52"/>
    <s v="Medium"/>
    <n v="467"/>
    <x v="2"/>
    <x v="10"/>
    <s v="Female"/>
    <x v="301"/>
    <d v="2022-02-28T00:00:00"/>
  </r>
  <r>
    <x v="1546"/>
    <x v="780"/>
    <s v="Standard Class"/>
    <x v="492"/>
    <x v="492"/>
    <s v="Corporate"/>
    <x v="76"/>
    <s v="Jammu and Kashmir"/>
    <s v="India"/>
    <s v="North"/>
    <s v="FUR-CH-10000994"/>
    <x v="2"/>
    <s v="Chairs"/>
    <s v="Harbour Creations Rocking Chair, Black"/>
    <n v="289.32"/>
    <n v="2"/>
    <n v="49.14"/>
    <n v="13.13"/>
    <s v="Medium"/>
    <n v="763"/>
    <x v="2"/>
    <x v="11"/>
    <s v="Male"/>
    <x v="549"/>
    <d v="2024-12-23T00:00:00"/>
  </r>
  <r>
    <x v="1547"/>
    <x v="619"/>
    <s v="Standard Class"/>
    <x v="256"/>
    <x v="256"/>
    <s v="Consumer"/>
    <x v="10"/>
    <s v="Chhattisgarh"/>
    <s v="India"/>
    <s v="East"/>
    <s v="FUR-CH-10000026"/>
    <x v="2"/>
    <s v="Chairs"/>
    <s v="SAFCO Rocking Chair, Black"/>
    <n v="397.44"/>
    <n v="3"/>
    <n v="15.84"/>
    <n v="26.96"/>
    <s v="Medium"/>
    <n v="63"/>
    <x v="2"/>
    <x v="10"/>
    <s v="Male"/>
    <x v="299"/>
    <d v="2024-11-04T00:00:00"/>
  </r>
  <r>
    <x v="1548"/>
    <x v="748"/>
    <s v="Standard Class"/>
    <x v="475"/>
    <x v="475"/>
    <s v="Consumer"/>
    <x v="41"/>
    <s v="Madhya Pradesh"/>
    <s v="India"/>
    <s v="West"/>
    <s v="FUR-FU-10003420"/>
    <x v="2"/>
    <s v="Furnishings"/>
    <s v="Deflect-O Door Stop, Durable"/>
    <n v="122.94"/>
    <n v="3"/>
    <n v="50.4"/>
    <n v="10.029999999999999"/>
    <s v="Medium"/>
    <n v="430"/>
    <x v="2"/>
    <x v="9"/>
    <s v="Female"/>
    <x v="42"/>
    <d v="2024-11-22T00:00:00"/>
  </r>
  <r>
    <x v="1549"/>
    <x v="781"/>
    <s v="Standard Class"/>
    <x v="329"/>
    <x v="329"/>
    <s v="Consumer"/>
    <x v="30"/>
    <s v="Delhi"/>
    <s v="India"/>
    <s v="North"/>
    <s v="TEC-PH-10002443"/>
    <x v="1"/>
    <s v="Phones"/>
    <s v="Cisco Signal Booster, with Caller ID"/>
    <n v="455.49"/>
    <n v="3"/>
    <n v="86.49"/>
    <n v="9.24"/>
    <s v="Medium"/>
    <n v="711"/>
    <x v="2"/>
    <x v="9"/>
    <s v="Female"/>
    <x v="20"/>
    <d v="2024-01-29T00:00:00"/>
  </r>
  <r>
    <x v="1550"/>
    <x v="782"/>
    <s v="Standard Class"/>
    <x v="423"/>
    <x v="423"/>
    <s v="Consumer"/>
    <x v="30"/>
    <s v="Delhi"/>
    <s v="India"/>
    <s v="North"/>
    <s v="TEC-AC-10003951"/>
    <x v="1"/>
    <s v="Accessories"/>
    <s v="Logitech Numeric Keypad, USB"/>
    <n v="139.59"/>
    <n v="3"/>
    <n v="69.75"/>
    <n v="13.99"/>
    <s v="Medium"/>
    <n v="499"/>
    <x v="2"/>
    <x v="10"/>
    <s v="Male"/>
    <x v="5"/>
    <d v="2022-06-22T00:00:00"/>
  </r>
  <r>
    <x v="1551"/>
    <x v="783"/>
    <s v="Standard Class"/>
    <x v="252"/>
    <x v="252"/>
    <s v="Consumer"/>
    <x v="11"/>
    <s v="Madhya Pradesh"/>
    <s v="India"/>
    <s v="West"/>
    <s v="TEC-AC-10003416"/>
    <x v="1"/>
    <s v="Accessories"/>
    <s v="Memorex Mouse, USB"/>
    <n v="141.9"/>
    <n v="5"/>
    <n v="4.2"/>
    <n v="11.11"/>
    <s v="Medium"/>
    <n v="201"/>
    <x v="2"/>
    <x v="11"/>
    <s v="Female"/>
    <x v="550"/>
    <d v="2022-10-06T00:00:00"/>
  </r>
  <r>
    <x v="1552"/>
    <x v="623"/>
    <s v="Standard Class"/>
    <x v="337"/>
    <x v="337"/>
    <s v="Consumer"/>
    <x v="65"/>
    <s v="Maharashtra"/>
    <s v="India"/>
    <s v="West"/>
    <s v="FUR-BO-10003887"/>
    <x v="2"/>
    <s v="Bookcases"/>
    <s v="Ikea Floating Shelf Set, Traditional"/>
    <n v="1022.04"/>
    <n v="6"/>
    <n v="40.86"/>
    <n v="60.19"/>
    <s v="Medium"/>
    <n v="442"/>
    <x v="2"/>
    <x v="10"/>
    <s v="Female"/>
    <x v="325"/>
    <d v="2021-12-21T00:00:00"/>
  </r>
  <r>
    <x v="1553"/>
    <x v="749"/>
    <s v="Standard Class"/>
    <x v="476"/>
    <x v="476"/>
    <s v="Consumer"/>
    <x v="50"/>
    <s v="Gujarat"/>
    <s v="India"/>
    <s v="West"/>
    <s v="TEC-PH-10003488"/>
    <x v="1"/>
    <s v="Phones"/>
    <s v="Nokia Signal Booster, VoIP"/>
    <n v="956.13"/>
    <n v="7"/>
    <n v="162.54"/>
    <n v="89.01"/>
    <s v="Medium"/>
    <n v="95"/>
    <x v="2"/>
    <x v="9"/>
    <s v="Male"/>
    <x v="551"/>
    <d v="2023-01-07T00:00:00"/>
  </r>
  <r>
    <x v="1554"/>
    <x v="784"/>
    <s v="Standard Class"/>
    <x v="493"/>
    <x v="493"/>
    <s v="Consumer"/>
    <x v="17"/>
    <s v="Uttar Pradesh"/>
    <s v="India"/>
    <s v="North"/>
    <s v="TEC-CO-10002035"/>
    <x v="1"/>
    <s v="Copiers"/>
    <s v="Canon Wireless Fax, High-Speed"/>
    <n v="753.72"/>
    <n v="2"/>
    <n v="60.24"/>
    <n v="74.650000000000006"/>
    <s v="Medium"/>
    <n v="542"/>
    <x v="2"/>
    <x v="8"/>
    <s v="Female"/>
    <x v="552"/>
    <d v="2022-01-30T00:00:00"/>
  </r>
  <r>
    <x v="1555"/>
    <x v="785"/>
    <m/>
    <x v="494"/>
    <x v="494"/>
    <m/>
    <x v="146"/>
    <m/>
    <m/>
    <m/>
    <m/>
    <x v="3"/>
    <m/>
    <m/>
    <m/>
    <m/>
    <m/>
    <m/>
    <m/>
    <m/>
    <x v="3"/>
    <x v="12"/>
    <m/>
    <x v="553"/>
    <m/>
  </r>
  <r>
    <x v="1555"/>
    <x v="785"/>
    <m/>
    <x v="494"/>
    <x v="494"/>
    <m/>
    <x v="146"/>
    <m/>
    <m/>
    <m/>
    <m/>
    <x v="3"/>
    <m/>
    <m/>
    <m/>
    <m/>
    <m/>
    <m/>
    <m/>
    <m/>
    <x v="3"/>
    <x v="12"/>
    <m/>
    <x v="55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F2E503-A1F9-473F-A165-0B19A578B5C9}" name="PivotTable6" cacheId="7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B53:C59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55">
        <item x="343"/>
        <item x="262"/>
        <item x="488"/>
        <item x="494"/>
        <item x="290"/>
        <item x="64"/>
        <item x="327"/>
        <item x="41"/>
        <item x="81"/>
        <item x="545"/>
        <item x="176"/>
        <item x="274"/>
        <item x="235"/>
        <item x="433"/>
        <item x="344"/>
        <item x="537"/>
        <item x="10"/>
        <item x="106"/>
        <item x="26"/>
        <item x="167"/>
        <item x="483"/>
        <item x="403"/>
        <item x="437"/>
        <item x="443"/>
        <item x="7"/>
        <item x="424"/>
        <item x="87"/>
        <item x="380"/>
        <item x="419"/>
        <item x="206"/>
        <item x="475"/>
        <item x="497"/>
        <item x="58"/>
        <item x="16"/>
        <item x="90"/>
        <item x="113"/>
        <item x="34"/>
        <item x="317"/>
        <item x="398"/>
        <item x="124"/>
        <item x="444"/>
        <item x="200"/>
        <item x="210"/>
        <item x="430"/>
        <item x="112"/>
        <item x="508"/>
        <item x="323"/>
        <item x="17"/>
        <item x="171"/>
        <item x="283"/>
        <item x="129"/>
        <item x="482"/>
        <item x="245"/>
        <item x="359"/>
        <item x="257"/>
        <item x="374"/>
        <item x="408"/>
        <item x="489"/>
        <item x="220"/>
        <item x="12"/>
        <item x="186"/>
        <item x="540"/>
        <item x="195"/>
        <item x="425"/>
        <item x="393"/>
        <item x="341"/>
        <item x="4"/>
        <item x="329"/>
        <item x="519"/>
        <item x="181"/>
        <item x="269"/>
        <item x="62"/>
        <item x="487"/>
        <item x="471"/>
        <item x="147"/>
        <item x="382"/>
        <item x="458"/>
        <item x="518"/>
        <item x="310"/>
        <item x="435"/>
        <item x="451"/>
        <item x="366"/>
        <item x="120"/>
        <item x="80"/>
        <item x="441"/>
        <item x="456"/>
        <item x="415"/>
        <item x="394"/>
        <item x="74"/>
        <item x="533"/>
        <item x="78"/>
        <item x="249"/>
        <item x="204"/>
        <item x="504"/>
        <item x="282"/>
        <item x="325"/>
        <item x="114"/>
        <item x="83"/>
        <item x="128"/>
        <item x="207"/>
        <item x="530"/>
        <item x="23"/>
        <item x="397"/>
        <item x="346"/>
        <item x="43"/>
        <item x="308"/>
        <item x="387"/>
        <item x="97"/>
        <item x="383"/>
        <item x="159"/>
        <item x="8"/>
        <item x="485"/>
        <item x="552"/>
        <item x="255"/>
        <item x="125"/>
        <item x="278"/>
        <item x="277"/>
        <item x="523"/>
        <item x="103"/>
        <item x="178"/>
        <item x="301"/>
        <item x="219"/>
        <item x="452"/>
        <item x="115"/>
        <item x="335"/>
        <item x="436"/>
        <item x="208"/>
        <item x="224"/>
        <item x="505"/>
        <item x="143"/>
        <item x="445"/>
        <item x="212"/>
        <item x="292"/>
        <item x="439"/>
        <item x="130"/>
        <item x="179"/>
        <item x="261"/>
        <item x="121"/>
        <item x="473"/>
        <item x="211"/>
        <item x="550"/>
        <item x="198"/>
        <item x="102"/>
        <item x="363"/>
        <item x="105"/>
        <item x="354"/>
        <item x="432"/>
        <item x="50"/>
        <item x="417"/>
        <item x="217"/>
        <item x="421"/>
        <item x="214"/>
        <item x="259"/>
        <item x="402"/>
        <item x="169"/>
        <item x="531"/>
        <item x="411"/>
        <item x="5"/>
        <item x="194"/>
        <item x="406"/>
        <item x="391"/>
        <item x="410"/>
        <item x="110"/>
        <item x="238"/>
        <item x="401"/>
        <item x="295"/>
        <item x="474"/>
        <item x="51"/>
        <item x="260"/>
        <item x="46"/>
        <item x="241"/>
        <item x="70"/>
        <item x="407"/>
        <item x="232"/>
        <item x="404"/>
        <item x="60"/>
        <item x="63"/>
        <item x="336"/>
        <item x="409"/>
        <item x="9"/>
        <item x="116"/>
        <item x="481"/>
        <item x="463"/>
        <item x="57"/>
        <item x="144"/>
        <item x="45"/>
        <item x="152"/>
        <item x="538"/>
        <item x="291"/>
        <item x="258"/>
        <item x="524"/>
        <item x="71"/>
        <item x="107"/>
        <item x="541"/>
        <item x="184"/>
        <item x="543"/>
        <item x="59"/>
        <item x="221"/>
        <item x="142"/>
        <item x="364"/>
        <item x="132"/>
        <item x="27"/>
        <item x="467"/>
        <item x="512"/>
        <item x="180"/>
        <item x="218"/>
        <item x="331"/>
        <item x="276"/>
        <item x="319"/>
        <item x="150"/>
        <item x="313"/>
        <item x="158"/>
        <item x="392"/>
        <item x="296"/>
        <item x="93"/>
        <item x="268"/>
        <item x="111"/>
        <item x="461"/>
        <item x="174"/>
        <item x="470"/>
        <item x="548"/>
        <item x="311"/>
        <item x="462"/>
        <item x="31"/>
        <item x="418"/>
        <item x="256"/>
        <item x="205"/>
        <item x="201"/>
        <item x="101"/>
        <item x="109"/>
        <item x="434"/>
        <item x="234"/>
        <item x="328"/>
        <item x="202"/>
        <item x="151"/>
        <item x="98"/>
        <item x="526"/>
        <item x="304"/>
        <item x="66"/>
        <item x="361"/>
        <item x="498"/>
        <item x="14"/>
        <item x="28"/>
        <item x="272"/>
        <item x="413"/>
        <item x="196"/>
        <item x="192"/>
        <item x="535"/>
        <item x="503"/>
        <item x="429"/>
        <item x="492"/>
        <item x="520"/>
        <item x="139"/>
        <item x="495"/>
        <item x="490"/>
        <item x="416"/>
        <item x="412"/>
        <item x="230"/>
        <item x="350"/>
        <item x="326"/>
        <item x="36"/>
        <item x="228"/>
        <item x="305"/>
        <item x="510"/>
        <item x="223"/>
        <item x="297"/>
        <item x="371"/>
        <item x="156"/>
        <item x="233"/>
        <item x="453"/>
        <item x="318"/>
        <item x="522"/>
        <item x="191"/>
        <item x="536"/>
        <item x="334"/>
        <item x="501"/>
        <item x="6"/>
        <item x="330"/>
        <item x="479"/>
        <item x="442"/>
        <item x="108"/>
        <item x="265"/>
        <item x="388"/>
        <item x="54"/>
        <item x="476"/>
        <item x="506"/>
        <item x="33"/>
        <item x="19"/>
        <item x="532"/>
        <item x="67"/>
        <item x="44"/>
        <item x="270"/>
        <item x="73"/>
        <item x="469"/>
        <item x="465"/>
        <item x="172"/>
        <item x="365"/>
        <item x="551"/>
        <item x="157"/>
        <item x="65"/>
        <item x="35"/>
        <item x="55"/>
        <item x="160"/>
        <item x="248"/>
        <item x="231"/>
        <item x="117"/>
        <item x="373"/>
        <item x="314"/>
        <item x="316"/>
        <item x="86"/>
        <item x="307"/>
        <item x="340"/>
        <item x="376"/>
        <item x="56"/>
        <item x="438"/>
        <item x="460"/>
        <item x="431"/>
        <item x="389"/>
        <item x="279"/>
        <item x="355"/>
        <item x="236"/>
        <item x="450"/>
        <item x="360"/>
        <item x="48"/>
        <item x="405"/>
        <item x="321"/>
        <item x="15"/>
        <item x="82"/>
        <item x="38"/>
        <item x="133"/>
        <item x="449"/>
        <item x="187"/>
        <item x="511"/>
        <item x="188"/>
        <item x="13"/>
        <item x="266"/>
        <item x="242"/>
        <item x="312"/>
        <item x="348"/>
        <item x="477"/>
        <item x="118"/>
        <item x="377"/>
        <item x="68"/>
        <item x="280"/>
        <item x="375"/>
        <item x="455"/>
        <item x="215"/>
        <item x="309"/>
        <item x="306"/>
        <item x="85"/>
        <item x="141"/>
        <item x="525"/>
        <item x="428"/>
        <item x="182"/>
        <item x="484"/>
        <item x="154"/>
        <item x="287"/>
        <item x="177"/>
        <item x="104"/>
        <item x="244"/>
        <item x="347"/>
        <item x="464"/>
        <item x="136"/>
        <item x="246"/>
        <item x="91"/>
        <item x="170"/>
        <item x="21"/>
        <item x="264"/>
        <item x="69"/>
        <item x="95"/>
        <item x="300"/>
        <item x="251"/>
        <item x="542"/>
        <item x="332"/>
        <item x="166"/>
        <item x="478"/>
        <item x="303"/>
        <item x="135"/>
        <item x="289"/>
        <item x="1"/>
        <item x="281"/>
        <item x="49"/>
        <item x="356"/>
        <item x="127"/>
        <item x="161"/>
        <item x="396"/>
        <item x="0"/>
        <item x="153"/>
        <item x="447"/>
        <item x="30"/>
        <item x="293"/>
        <item x="123"/>
        <item x="29"/>
        <item x="250"/>
        <item x="20"/>
        <item x="243"/>
        <item x="500"/>
        <item x="345"/>
        <item x="440"/>
        <item x="468"/>
        <item x="521"/>
        <item x="197"/>
        <item x="2"/>
        <item x="427"/>
        <item x="426"/>
        <item x="168"/>
        <item x="358"/>
        <item x="131"/>
        <item x="513"/>
        <item x="40"/>
        <item x="390"/>
        <item x="253"/>
        <item x="544"/>
        <item x="209"/>
        <item x="213"/>
        <item x="263"/>
        <item x="288"/>
        <item x="338"/>
        <item x="353"/>
        <item x="225"/>
        <item x="61"/>
        <item x="76"/>
        <item x="240"/>
        <item x="381"/>
        <item x="273"/>
        <item x="534"/>
        <item x="193"/>
        <item x="122"/>
        <item x="285"/>
        <item x="324"/>
        <item x="457"/>
        <item x="454"/>
        <item x="322"/>
        <item x="173"/>
        <item x="399"/>
        <item x="395"/>
        <item x="514"/>
        <item x="183"/>
        <item x="357"/>
        <item x="446"/>
        <item x="162"/>
        <item x="79"/>
        <item x="368"/>
        <item x="100"/>
        <item x="94"/>
        <item x="302"/>
        <item x="18"/>
        <item x="271"/>
        <item x="384"/>
        <item x="298"/>
        <item x="203"/>
        <item x="528"/>
        <item x="77"/>
        <item x="517"/>
        <item x="199"/>
        <item x="126"/>
        <item x="337"/>
        <item x="299"/>
        <item x="37"/>
        <item x="252"/>
        <item x="52"/>
        <item x="140"/>
        <item x="362"/>
        <item x="372"/>
        <item x="499"/>
        <item x="502"/>
        <item x="89"/>
        <item x="466"/>
        <item x="239"/>
        <item x="165"/>
        <item x="515"/>
        <item x="516"/>
        <item x="39"/>
        <item x="339"/>
        <item x="386"/>
        <item x="400"/>
        <item x="216"/>
        <item x="163"/>
        <item x="539"/>
        <item x="370"/>
        <item x="546"/>
        <item x="349"/>
        <item x="529"/>
        <item x="189"/>
        <item x="119"/>
        <item x="247"/>
        <item x="369"/>
        <item x="22"/>
        <item x="47"/>
        <item x="84"/>
        <item x="175"/>
        <item x="164"/>
        <item x="342"/>
        <item x="527"/>
        <item x="32"/>
        <item x="148"/>
        <item x="422"/>
        <item x="294"/>
        <item x="190"/>
        <item x="138"/>
        <item x="379"/>
        <item x="509"/>
        <item x="315"/>
        <item x="493"/>
        <item x="226"/>
        <item x="92"/>
        <item x="284"/>
        <item x="352"/>
        <item x="3"/>
        <item x="420"/>
        <item x="267"/>
        <item x="229"/>
        <item x="88"/>
        <item x="146"/>
        <item x="547"/>
        <item x="448"/>
        <item x="507"/>
        <item x="286"/>
        <item x="155"/>
        <item x="367"/>
        <item x="423"/>
        <item x="385"/>
        <item x="459"/>
        <item x="75"/>
        <item x="42"/>
        <item x="491"/>
        <item x="149"/>
        <item x="11"/>
        <item x="486"/>
        <item x="222"/>
        <item x="351"/>
        <item x="414"/>
        <item x="472"/>
        <item x="496"/>
        <item x="480"/>
        <item x="185"/>
        <item x="378"/>
        <item x="25"/>
        <item x="227"/>
        <item x="254"/>
        <item x="72"/>
        <item x="99"/>
        <item x="320"/>
        <item x="96"/>
        <item x="237"/>
        <item x="275"/>
        <item x="549"/>
        <item x="53"/>
        <item x="24"/>
        <item x="134"/>
        <item x="137"/>
        <item x="333"/>
        <item x="145"/>
        <item x="55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2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1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7DD684-FECD-490C-81E8-337931EA8E44}" name="PivotTable5" cacheId="7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I60:J66" firstHeaderRow="1" firstDataRow="1" firstDataCol="1"/>
  <pivotFields count="28">
    <pivotField showAll="0"/>
    <pivotField dataField="1" showAll="0"/>
    <pivotField showAll="0"/>
    <pivotField showAll="0"/>
    <pivotField showAll="0"/>
    <pivotField showAll="0"/>
    <pivotField axis="axisRow" showAll="0" measureFilter="1">
      <items count="148">
        <item x="70"/>
        <item x="19"/>
        <item x="124"/>
        <item x="75"/>
        <item x="78"/>
        <item x="34"/>
        <item x="65"/>
        <item x="46"/>
        <item x="63"/>
        <item x="92"/>
        <item x="60"/>
        <item x="36"/>
        <item x="29"/>
        <item x="97"/>
        <item x="141"/>
        <item x="120"/>
        <item x="47"/>
        <item x="95"/>
        <item x="106"/>
        <item x="23"/>
        <item x="117"/>
        <item x="90"/>
        <item x="82"/>
        <item x="26"/>
        <item x="137"/>
        <item x="108"/>
        <item x="53"/>
        <item x="74"/>
        <item x="110"/>
        <item x="3"/>
        <item x="86"/>
        <item x="17"/>
        <item x="126"/>
        <item x="104"/>
        <item x="122"/>
        <item x="18"/>
        <item x="58"/>
        <item x="79"/>
        <item x="139"/>
        <item x="91"/>
        <item x="30"/>
        <item x="89"/>
        <item x="14"/>
        <item x="1"/>
        <item x="21"/>
        <item x="88"/>
        <item x="38"/>
        <item x="99"/>
        <item x="113"/>
        <item x="98"/>
        <item x="136"/>
        <item x="133"/>
        <item x="24"/>
        <item x="119"/>
        <item x="102"/>
        <item x="27"/>
        <item x="103"/>
        <item x="62"/>
        <item x="138"/>
        <item x="15"/>
        <item x="52"/>
        <item x="93"/>
        <item x="105"/>
        <item x="11"/>
        <item x="59"/>
        <item x="57"/>
        <item x="64"/>
        <item x="68"/>
        <item x="132"/>
        <item x="84"/>
        <item x="67"/>
        <item x="42"/>
        <item x="134"/>
        <item x="77"/>
        <item x="39"/>
        <item x="8"/>
        <item x="81"/>
        <item x="142"/>
        <item x="96"/>
        <item x="22"/>
        <item x="4"/>
        <item x="115"/>
        <item x="13"/>
        <item x="37"/>
        <item x="112"/>
        <item x="43"/>
        <item x="56"/>
        <item x="61"/>
        <item x="25"/>
        <item x="72"/>
        <item x="31"/>
        <item x="2"/>
        <item x="129"/>
        <item x="127"/>
        <item x="9"/>
        <item x="101"/>
        <item x="100"/>
        <item x="49"/>
        <item x="130"/>
        <item x="32"/>
        <item x="40"/>
        <item x="45"/>
        <item x="118"/>
        <item x="121"/>
        <item x="55"/>
        <item x="144"/>
        <item x="94"/>
        <item x="131"/>
        <item x="35"/>
        <item x="125"/>
        <item x="51"/>
        <item x="48"/>
        <item x="87"/>
        <item x="7"/>
        <item x="44"/>
        <item x="10"/>
        <item x="0"/>
        <item x="80"/>
        <item x="5"/>
        <item x="143"/>
        <item x="73"/>
        <item x="128"/>
        <item x="20"/>
        <item x="28"/>
        <item x="135"/>
        <item x="109"/>
        <item x="6"/>
        <item x="83"/>
        <item x="76"/>
        <item x="16"/>
        <item x="66"/>
        <item x="145"/>
        <item x="71"/>
        <item x="111"/>
        <item x="54"/>
        <item x="114"/>
        <item x="12"/>
        <item x="140"/>
        <item x="116"/>
        <item x="41"/>
        <item x="107"/>
        <item x="50"/>
        <item x="123"/>
        <item x="69"/>
        <item x="33"/>
        <item x="85"/>
        <item x="1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55">
        <item x="343"/>
        <item x="262"/>
        <item x="488"/>
        <item x="494"/>
        <item x="290"/>
        <item x="64"/>
        <item x="327"/>
        <item x="41"/>
        <item x="81"/>
        <item x="545"/>
        <item x="176"/>
        <item x="274"/>
        <item x="235"/>
        <item x="433"/>
        <item x="344"/>
        <item x="537"/>
        <item x="10"/>
        <item x="106"/>
        <item x="26"/>
        <item x="167"/>
        <item x="483"/>
        <item x="403"/>
        <item x="437"/>
        <item x="443"/>
        <item x="7"/>
        <item x="424"/>
        <item x="87"/>
        <item x="380"/>
        <item x="419"/>
        <item x="206"/>
        <item x="475"/>
        <item x="497"/>
        <item x="58"/>
        <item x="16"/>
        <item x="90"/>
        <item x="113"/>
        <item x="34"/>
        <item x="317"/>
        <item x="398"/>
        <item x="124"/>
        <item x="444"/>
        <item x="200"/>
        <item x="210"/>
        <item x="430"/>
        <item x="112"/>
        <item x="508"/>
        <item x="323"/>
        <item x="17"/>
        <item x="171"/>
        <item x="283"/>
        <item x="129"/>
        <item x="482"/>
        <item x="245"/>
        <item x="359"/>
        <item x="257"/>
        <item x="374"/>
        <item x="408"/>
        <item x="489"/>
        <item x="220"/>
        <item x="12"/>
        <item x="186"/>
        <item x="540"/>
        <item x="195"/>
        <item x="425"/>
        <item x="393"/>
        <item x="341"/>
        <item x="4"/>
        <item x="329"/>
        <item x="519"/>
        <item x="181"/>
        <item x="269"/>
        <item x="62"/>
        <item x="487"/>
        <item x="471"/>
        <item x="147"/>
        <item x="382"/>
        <item x="458"/>
        <item x="518"/>
        <item x="310"/>
        <item x="435"/>
        <item x="451"/>
        <item x="366"/>
        <item x="120"/>
        <item x="80"/>
        <item x="441"/>
        <item x="456"/>
        <item x="415"/>
        <item x="394"/>
        <item x="74"/>
        <item x="533"/>
        <item x="78"/>
        <item x="249"/>
        <item x="204"/>
        <item x="504"/>
        <item x="282"/>
        <item x="325"/>
        <item x="114"/>
        <item x="83"/>
        <item x="128"/>
        <item x="207"/>
        <item x="530"/>
        <item x="23"/>
        <item x="397"/>
        <item x="346"/>
        <item x="43"/>
        <item x="308"/>
        <item x="387"/>
        <item x="97"/>
        <item x="383"/>
        <item x="159"/>
        <item x="8"/>
        <item x="485"/>
        <item x="552"/>
        <item x="255"/>
        <item x="125"/>
        <item x="278"/>
        <item x="277"/>
        <item x="523"/>
        <item x="103"/>
        <item x="178"/>
        <item x="301"/>
        <item x="219"/>
        <item x="452"/>
        <item x="115"/>
        <item x="335"/>
        <item x="436"/>
        <item x="208"/>
        <item x="224"/>
        <item x="505"/>
        <item x="143"/>
        <item x="445"/>
        <item x="212"/>
        <item x="292"/>
        <item x="439"/>
        <item x="130"/>
        <item x="179"/>
        <item x="261"/>
        <item x="121"/>
        <item x="473"/>
        <item x="211"/>
        <item x="550"/>
        <item x="198"/>
        <item x="102"/>
        <item x="363"/>
        <item x="105"/>
        <item x="354"/>
        <item x="432"/>
        <item x="50"/>
        <item x="417"/>
        <item x="217"/>
        <item x="421"/>
        <item x="214"/>
        <item x="259"/>
        <item x="402"/>
        <item x="169"/>
        <item x="531"/>
        <item x="411"/>
        <item x="5"/>
        <item x="194"/>
        <item x="406"/>
        <item x="391"/>
        <item x="410"/>
        <item x="110"/>
        <item x="238"/>
        <item x="401"/>
        <item x="295"/>
        <item x="474"/>
        <item x="51"/>
        <item x="260"/>
        <item x="46"/>
        <item x="241"/>
        <item x="70"/>
        <item x="407"/>
        <item x="232"/>
        <item x="404"/>
        <item x="60"/>
        <item x="63"/>
        <item x="336"/>
        <item x="409"/>
        <item x="9"/>
        <item x="116"/>
        <item x="481"/>
        <item x="463"/>
        <item x="57"/>
        <item x="144"/>
        <item x="45"/>
        <item x="152"/>
        <item x="538"/>
        <item x="291"/>
        <item x="258"/>
        <item x="524"/>
        <item x="71"/>
        <item x="107"/>
        <item x="541"/>
        <item x="184"/>
        <item x="543"/>
        <item x="59"/>
        <item x="221"/>
        <item x="142"/>
        <item x="364"/>
        <item x="132"/>
        <item x="27"/>
        <item x="467"/>
        <item x="512"/>
        <item x="180"/>
        <item x="218"/>
        <item x="331"/>
        <item x="276"/>
        <item x="319"/>
        <item x="150"/>
        <item x="313"/>
        <item x="158"/>
        <item x="392"/>
        <item x="296"/>
        <item x="93"/>
        <item x="268"/>
        <item x="111"/>
        <item x="461"/>
        <item x="174"/>
        <item x="470"/>
        <item x="548"/>
        <item x="311"/>
        <item x="462"/>
        <item x="31"/>
        <item x="418"/>
        <item x="256"/>
        <item x="205"/>
        <item x="201"/>
        <item x="101"/>
        <item x="109"/>
        <item x="434"/>
        <item x="234"/>
        <item x="328"/>
        <item x="202"/>
        <item x="151"/>
        <item x="98"/>
        <item x="526"/>
        <item x="304"/>
        <item x="66"/>
        <item x="361"/>
        <item x="498"/>
        <item x="14"/>
        <item x="28"/>
        <item x="272"/>
        <item x="413"/>
        <item x="196"/>
        <item x="192"/>
        <item x="535"/>
        <item x="503"/>
        <item x="429"/>
        <item x="492"/>
        <item x="520"/>
        <item x="139"/>
        <item x="495"/>
        <item x="490"/>
        <item x="416"/>
        <item x="412"/>
        <item x="230"/>
        <item x="350"/>
        <item x="326"/>
        <item x="36"/>
        <item x="228"/>
        <item x="305"/>
        <item x="510"/>
        <item x="223"/>
        <item x="297"/>
        <item x="371"/>
        <item x="156"/>
        <item x="233"/>
        <item x="453"/>
        <item x="318"/>
        <item x="522"/>
        <item x="191"/>
        <item x="536"/>
        <item x="334"/>
        <item x="501"/>
        <item x="6"/>
        <item x="330"/>
        <item x="479"/>
        <item x="442"/>
        <item x="108"/>
        <item x="265"/>
        <item x="388"/>
        <item x="54"/>
        <item x="476"/>
        <item x="506"/>
        <item x="33"/>
        <item x="19"/>
        <item x="532"/>
        <item x="67"/>
        <item x="44"/>
        <item x="270"/>
        <item x="73"/>
        <item x="469"/>
        <item x="465"/>
        <item x="172"/>
        <item x="365"/>
        <item x="551"/>
        <item x="157"/>
        <item x="65"/>
        <item x="35"/>
        <item x="55"/>
        <item x="160"/>
        <item x="248"/>
        <item x="231"/>
        <item x="117"/>
        <item x="373"/>
        <item x="314"/>
        <item x="316"/>
        <item x="86"/>
        <item x="307"/>
        <item x="340"/>
        <item x="376"/>
        <item x="56"/>
        <item x="438"/>
        <item x="460"/>
        <item x="431"/>
        <item x="389"/>
        <item x="279"/>
        <item x="355"/>
        <item x="236"/>
        <item x="450"/>
        <item x="360"/>
        <item x="48"/>
        <item x="405"/>
        <item x="321"/>
        <item x="15"/>
        <item x="82"/>
        <item x="38"/>
        <item x="133"/>
        <item x="449"/>
        <item x="187"/>
        <item x="511"/>
        <item x="188"/>
        <item x="13"/>
        <item x="266"/>
        <item x="242"/>
        <item x="312"/>
        <item x="348"/>
        <item x="477"/>
        <item x="118"/>
        <item x="377"/>
        <item x="68"/>
        <item x="280"/>
        <item x="375"/>
        <item x="455"/>
        <item x="215"/>
        <item x="309"/>
        <item x="306"/>
        <item x="85"/>
        <item x="141"/>
        <item x="525"/>
        <item x="428"/>
        <item x="182"/>
        <item x="484"/>
        <item x="154"/>
        <item x="287"/>
        <item x="177"/>
        <item x="104"/>
        <item x="244"/>
        <item x="347"/>
        <item x="464"/>
        <item x="136"/>
        <item x="246"/>
        <item x="91"/>
        <item x="170"/>
        <item x="21"/>
        <item x="264"/>
        <item x="69"/>
        <item x="95"/>
        <item x="300"/>
        <item x="251"/>
        <item x="542"/>
        <item x="332"/>
        <item x="166"/>
        <item x="478"/>
        <item x="303"/>
        <item x="135"/>
        <item x="289"/>
        <item x="1"/>
        <item x="281"/>
        <item x="49"/>
        <item x="356"/>
        <item x="127"/>
        <item x="161"/>
        <item x="396"/>
        <item x="0"/>
        <item x="153"/>
        <item x="447"/>
        <item x="30"/>
        <item x="293"/>
        <item x="123"/>
        <item x="29"/>
        <item x="250"/>
        <item x="20"/>
        <item x="243"/>
        <item x="500"/>
        <item x="345"/>
        <item x="440"/>
        <item x="468"/>
        <item x="521"/>
        <item x="197"/>
        <item x="2"/>
        <item x="427"/>
        <item x="426"/>
        <item x="168"/>
        <item x="358"/>
        <item x="131"/>
        <item x="513"/>
        <item x="40"/>
        <item x="390"/>
        <item x="253"/>
        <item x="544"/>
        <item x="209"/>
        <item x="213"/>
        <item x="263"/>
        <item x="288"/>
        <item x="338"/>
        <item x="353"/>
        <item x="225"/>
        <item x="61"/>
        <item x="76"/>
        <item x="240"/>
        <item x="381"/>
        <item x="273"/>
        <item x="534"/>
        <item x="193"/>
        <item x="122"/>
        <item x="285"/>
        <item x="324"/>
        <item x="457"/>
        <item x="454"/>
        <item x="322"/>
        <item x="173"/>
        <item x="399"/>
        <item x="395"/>
        <item x="514"/>
        <item x="183"/>
        <item x="357"/>
        <item x="446"/>
        <item x="162"/>
        <item x="79"/>
        <item x="368"/>
        <item x="100"/>
        <item x="94"/>
        <item x="302"/>
        <item x="18"/>
        <item x="271"/>
        <item x="384"/>
        <item x="298"/>
        <item x="203"/>
        <item x="528"/>
        <item x="77"/>
        <item x="517"/>
        <item x="199"/>
        <item x="126"/>
        <item x="337"/>
        <item x="299"/>
        <item x="37"/>
        <item x="252"/>
        <item x="52"/>
        <item x="140"/>
        <item x="362"/>
        <item x="372"/>
        <item x="499"/>
        <item x="502"/>
        <item x="89"/>
        <item x="466"/>
        <item x="239"/>
        <item x="165"/>
        <item x="515"/>
        <item x="516"/>
        <item x="39"/>
        <item x="339"/>
        <item x="386"/>
        <item x="400"/>
        <item x="216"/>
        <item x="163"/>
        <item x="539"/>
        <item x="370"/>
        <item x="546"/>
        <item x="349"/>
        <item x="529"/>
        <item x="189"/>
        <item x="119"/>
        <item x="247"/>
        <item x="369"/>
        <item x="22"/>
        <item x="47"/>
        <item x="84"/>
        <item x="175"/>
        <item x="164"/>
        <item x="342"/>
        <item x="527"/>
        <item x="32"/>
        <item x="148"/>
        <item x="422"/>
        <item x="294"/>
        <item x="190"/>
        <item x="138"/>
        <item x="379"/>
        <item x="509"/>
        <item x="315"/>
        <item x="493"/>
        <item x="226"/>
        <item x="92"/>
        <item x="284"/>
        <item x="352"/>
        <item x="3"/>
        <item x="420"/>
        <item x="267"/>
        <item x="229"/>
        <item x="88"/>
        <item x="146"/>
        <item x="547"/>
        <item x="448"/>
        <item x="507"/>
        <item x="286"/>
        <item x="155"/>
        <item x="367"/>
        <item x="423"/>
        <item x="385"/>
        <item x="459"/>
        <item x="75"/>
        <item x="42"/>
        <item x="491"/>
        <item x="149"/>
        <item x="11"/>
        <item x="486"/>
        <item x="222"/>
        <item x="351"/>
        <item x="414"/>
        <item x="472"/>
        <item x="496"/>
        <item x="480"/>
        <item x="185"/>
        <item x="378"/>
        <item x="25"/>
        <item x="227"/>
        <item x="254"/>
        <item x="72"/>
        <item x="99"/>
        <item x="320"/>
        <item x="96"/>
        <item x="237"/>
        <item x="275"/>
        <item x="549"/>
        <item x="53"/>
        <item x="24"/>
        <item x="134"/>
        <item x="137"/>
        <item x="333"/>
        <item x="145"/>
        <item x="55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6"/>
  </rowFields>
  <rowItems count="6">
    <i>
      <x v="12"/>
    </i>
    <i>
      <x v="35"/>
    </i>
    <i>
      <x v="40"/>
    </i>
    <i>
      <x v="97"/>
    </i>
    <i>
      <x v="114"/>
    </i>
    <i t="grand">
      <x/>
    </i>
  </rowItems>
  <colItems count="1">
    <i/>
  </colItems>
  <dataFields count="1">
    <dataField name="Count of Order ID" fld="1" subtotal="count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5A1E0-2CDE-4C92-8E5A-1AF0EAC53059}" name="PivotTable8" cacheId="7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9">
  <location ref="B62:C67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55">
        <item x="343"/>
        <item x="262"/>
        <item x="488"/>
        <item x="494"/>
        <item x="290"/>
        <item x="64"/>
        <item x="327"/>
        <item x="41"/>
        <item x="81"/>
        <item x="545"/>
        <item x="176"/>
        <item x="274"/>
        <item x="235"/>
        <item x="433"/>
        <item x="344"/>
        <item x="537"/>
        <item x="10"/>
        <item x="106"/>
        <item x="26"/>
        <item x="167"/>
        <item x="483"/>
        <item x="403"/>
        <item x="437"/>
        <item x="443"/>
        <item x="7"/>
        <item x="424"/>
        <item x="87"/>
        <item x="380"/>
        <item x="419"/>
        <item x="206"/>
        <item x="475"/>
        <item x="497"/>
        <item x="58"/>
        <item x="16"/>
        <item x="90"/>
        <item x="113"/>
        <item x="34"/>
        <item x="317"/>
        <item x="398"/>
        <item x="124"/>
        <item x="444"/>
        <item x="200"/>
        <item x="210"/>
        <item x="430"/>
        <item x="112"/>
        <item x="508"/>
        <item x="323"/>
        <item x="17"/>
        <item x="171"/>
        <item x="283"/>
        <item x="129"/>
        <item x="482"/>
        <item x="245"/>
        <item x="359"/>
        <item x="257"/>
        <item x="374"/>
        <item x="408"/>
        <item x="489"/>
        <item x="220"/>
        <item x="12"/>
        <item x="186"/>
        <item x="540"/>
        <item x="195"/>
        <item x="425"/>
        <item x="393"/>
        <item x="341"/>
        <item x="4"/>
        <item x="329"/>
        <item x="519"/>
        <item x="181"/>
        <item x="269"/>
        <item x="62"/>
        <item x="487"/>
        <item x="471"/>
        <item x="147"/>
        <item x="382"/>
        <item x="458"/>
        <item x="518"/>
        <item x="310"/>
        <item x="435"/>
        <item x="451"/>
        <item x="366"/>
        <item x="120"/>
        <item x="80"/>
        <item x="441"/>
        <item x="456"/>
        <item x="415"/>
        <item x="394"/>
        <item x="74"/>
        <item x="533"/>
        <item x="78"/>
        <item x="249"/>
        <item x="204"/>
        <item x="504"/>
        <item x="282"/>
        <item x="325"/>
        <item x="114"/>
        <item x="83"/>
        <item x="128"/>
        <item x="207"/>
        <item x="530"/>
        <item x="23"/>
        <item x="397"/>
        <item x="346"/>
        <item x="43"/>
        <item x="308"/>
        <item x="387"/>
        <item x="97"/>
        <item x="383"/>
        <item x="159"/>
        <item x="8"/>
        <item x="485"/>
        <item x="552"/>
        <item x="255"/>
        <item x="125"/>
        <item x="278"/>
        <item x="277"/>
        <item x="523"/>
        <item x="103"/>
        <item x="178"/>
        <item x="301"/>
        <item x="219"/>
        <item x="452"/>
        <item x="115"/>
        <item x="335"/>
        <item x="436"/>
        <item x="208"/>
        <item x="224"/>
        <item x="505"/>
        <item x="143"/>
        <item x="445"/>
        <item x="212"/>
        <item x="292"/>
        <item x="439"/>
        <item x="130"/>
        <item x="179"/>
        <item x="261"/>
        <item x="121"/>
        <item x="473"/>
        <item x="211"/>
        <item x="550"/>
        <item x="198"/>
        <item x="102"/>
        <item x="363"/>
        <item x="105"/>
        <item x="354"/>
        <item x="432"/>
        <item x="50"/>
        <item x="417"/>
        <item x="217"/>
        <item x="421"/>
        <item x="214"/>
        <item x="259"/>
        <item x="402"/>
        <item x="169"/>
        <item x="531"/>
        <item x="411"/>
        <item x="5"/>
        <item x="194"/>
        <item x="406"/>
        <item x="391"/>
        <item x="410"/>
        <item x="110"/>
        <item x="238"/>
        <item x="401"/>
        <item x="295"/>
        <item x="474"/>
        <item x="51"/>
        <item x="260"/>
        <item x="46"/>
        <item x="241"/>
        <item x="70"/>
        <item x="407"/>
        <item x="232"/>
        <item x="404"/>
        <item x="60"/>
        <item x="63"/>
        <item x="336"/>
        <item x="409"/>
        <item x="9"/>
        <item x="116"/>
        <item x="481"/>
        <item x="463"/>
        <item x="57"/>
        <item x="144"/>
        <item x="45"/>
        <item x="152"/>
        <item x="538"/>
        <item x="291"/>
        <item x="258"/>
        <item x="524"/>
        <item x="71"/>
        <item x="107"/>
        <item x="541"/>
        <item x="184"/>
        <item x="543"/>
        <item x="59"/>
        <item x="221"/>
        <item x="142"/>
        <item x="364"/>
        <item x="132"/>
        <item x="27"/>
        <item x="467"/>
        <item x="512"/>
        <item x="180"/>
        <item x="218"/>
        <item x="331"/>
        <item x="276"/>
        <item x="319"/>
        <item x="150"/>
        <item x="313"/>
        <item x="158"/>
        <item x="392"/>
        <item x="296"/>
        <item x="93"/>
        <item x="268"/>
        <item x="111"/>
        <item x="461"/>
        <item x="174"/>
        <item x="470"/>
        <item x="548"/>
        <item x="311"/>
        <item x="462"/>
        <item x="31"/>
        <item x="418"/>
        <item x="256"/>
        <item x="205"/>
        <item x="201"/>
        <item x="101"/>
        <item x="109"/>
        <item x="434"/>
        <item x="234"/>
        <item x="328"/>
        <item x="202"/>
        <item x="151"/>
        <item x="98"/>
        <item x="526"/>
        <item x="304"/>
        <item x="66"/>
        <item x="361"/>
        <item x="498"/>
        <item x="14"/>
        <item x="28"/>
        <item x="272"/>
        <item x="413"/>
        <item x="196"/>
        <item x="192"/>
        <item x="535"/>
        <item x="503"/>
        <item x="429"/>
        <item x="492"/>
        <item x="520"/>
        <item x="139"/>
        <item x="495"/>
        <item x="490"/>
        <item x="416"/>
        <item x="412"/>
        <item x="230"/>
        <item x="350"/>
        <item x="326"/>
        <item x="36"/>
        <item x="228"/>
        <item x="305"/>
        <item x="510"/>
        <item x="223"/>
        <item x="297"/>
        <item x="371"/>
        <item x="156"/>
        <item x="233"/>
        <item x="453"/>
        <item x="318"/>
        <item x="522"/>
        <item x="191"/>
        <item x="536"/>
        <item x="334"/>
        <item x="501"/>
        <item x="6"/>
        <item x="330"/>
        <item x="479"/>
        <item x="442"/>
        <item x="108"/>
        <item x="265"/>
        <item x="388"/>
        <item x="54"/>
        <item x="476"/>
        <item x="506"/>
        <item x="33"/>
        <item x="19"/>
        <item x="532"/>
        <item x="67"/>
        <item x="44"/>
        <item x="270"/>
        <item x="73"/>
        <item x="469"/>
        <item x="465"/>
        <item x="172"/>
        <item x="365"/>
        <item x="551"/>
        <item x="157"/>
        <item x="65"/>
        <item x="35"/>
        <item x="55"/>
        <item x="160"/>
        <item x="248"/>
        <item x="231"/>
        <item x="117"/>
        <item x="373"/>
        <item x="314"/>
        <item x="316"/>
        <item x="86"/>
        <item x="307"/>
        <item x="340"/>
        <item x="376"/>
        <item x="56"/>
        <item x="438"/>
        <item x="460"/>
        <item x="431"/>
        <item x="389"/>
        <item x="279"/>
        <item x="355"/>
        <item x="236"/>
        <item x="450"/>
        <item x="360"/>
        <item x="48"/>
        <item x="405"/>
        <item x="321"/>
        <item x="15"/>
        <item x="82"/>
        <item x="38"/>
        <item x="133"/>
        <item x="449"/>
        <item x="187"/>
        <item x="511"/>
        <item x="188"/>
        <item x="13"/>
        <item x="266"/>
        <item x="242"/>
        <item x="312"/>
        <item x="348"/>
        <item x="477"/>
        <item x="118"/>
        <item x="377"/>
        <item x="68"/>
        <item x="280"/>
        <item x="375"/>
        <item x="455"/>
        <item x="215"/>
        <item x="309"/>
        <item x="306"/>
        <item x="85"/>
        <item x="141"/>
        <item x="525"/>
        <item x="428"/>
        <item x="182"/>
        <item x="484"/>
        <item x="154"/>
        <item x="287"/>
        <item x="177"/>
        <item x="104"/>
        <item x="244"/>
        <item x="347"/>
        <item x="464"/>
        <item x="136"/>
        <item x="246"/>
        <item x="91"/>
        <item x="170"/>
        <item x="21"/>
        <item x="264"/>
        <item x="69"/>
        <item x="95"/>
        <item x="300"/>
        <item x="251"/>
        <item x="542"/>
        <item x="332"/>
        <item x="166"/>
        <item x="478"/>
        <item x="303"/>
        <item x="135"/>
        <item x="289"/>
        <item x="1"/>
        <item x="281"/>
        <item x="49"/>
        <item x="356"/>
        <item x="127"/>
        <item x="161"/>
        <item x="396"/>
        <item x="0"/>
        <item x="153"/>
        <item x="447"/>
        <item x="30"/>
        <item x="293"/>
        <item x="123"/>
        <item x="29"/>
        <item x="250"/>
        <item x="20"/>
        <item x="243"/>
        <item x="500"/>
        <item x="345"/>
        <item x="440"/>
        <item x="468"/>
        <item x="521"/>
        <item x="197"/>
        <item x="2"/>
        <item x="427"/>
        <item x="426"/>
        <item x="168"/>
        <item x="358"/>
        <item x="131"/>
        <item x="513"/>
        <item x="40"/>
        <item x="390"/>
        <item x="253"/>
        <item x="544"/>
        <item x="209"/>
        <item x="213"/>
        <item x="263"/>
        <item x="288"/>
        <item x="338"/>
        <item x="353"/>
        <item x="225"/>
        <item x="61"/>
        <item x="76"/>
        <item x="240"/>
        <item x="381"/>
        <item x="273"/>
        <item x="534"/>
        <item x="193"/>
        <item x="122"/>
        <item x="285"/>
        <item x="324"/>
        <item x="457"/>
        <item x="454"/>
        <item x="322"/>
        <item x="173"/>
        <item x="399"/>
        <item x="395"/>
        <item x="514"/>
        <item x="183"/>
        <item x="357"/>
        <item x="446"/>
        <item x="162"/>
        <item x="79"/>
        <item x="368"/>
        <item x="100"/>
        <item x="94"/>
        <item x="302"/>
        <item x="18"/>
        <item x="271"/>
        <item x="384"/>
        <item x="298"/>
        <item x="203"/>
        <item x="528"/>
        <item x="77"/>
        <item x="517"/>
        <item x="199"/>
        <item x="126"/>
        <item x="337"/>
        <item x="299"/>
        <item x="37"/>
        <item x="252"/>
        <item x="52"/>
        <item x="140"/>
        <item x="362"/>
        <item x="372"/>
        <item x="499"/>
        <item x="502"/>
        <item x="89"/>
        <item x="466"/>
        <item x="239"/>
        <item x="165"/>
        <item x="515"/>
        <item x="516"/>
        <item x="39"/>
        <item x="339"/>
        <item x="386"/>
        <item x="400"/>
        <item x="216"/>
        <item x="163"/>
        <item x="539"/>
        <item x="370"/>
        <item x="546"/>
        <item x="349"/>
        <item x="529"/>
        <item x="189"/>
        <item x="119"/>
        <item x="247"/>
        <item x="369"/>
        <item x="22"/>
        <item x="47"/>
        <item x="84"/>
        <item x="175"/>
        <item x="164"/>
        <item x="342"/>
        <item x="527"/>
        <item x="32"/>
        <item x="148"/>
        <item x="422"/>
        <item x="294"/>
        <item x="190"/>
        <item x="138"/>
        <item x="379"/>
        <item x="509"/>
        <item x="315"/>
        <item x="493"/>
        <item x="226"/>
        <item x="92"/>
        <item x="284"/>
        <item x="352"/>
        <item x="3"/>
        <item x="420"/>
        <item x="267"/>
        <item x="229"/>
        <item x="88"/>
        <item x="146"/>
        <item x="547"/>
        <item x="448"/>
        <item x="507"/>
        <item x="286"/>
        <item x="155"/>
        <item x="367"/>
        <item x="423"/>
        <item x="385"/>
        <item x="459"/>
        <item x="75"/>
        <item x="42"/>
        <item x="491"/>
        <item x="149"/>
        <item x="11"/>
        <item x="486"/>
        <item x="222"/>
        <item x="351"/>
        <item x="414"/>
        <item x="472"/>
        <item x="496"/>
        <item x="480"/>
        <item x="185"/>
        <item x="378"/>
        <item x="25"/>
        <item x="227"/>
        <item x="254"/>
        <item x="72"/>
        <item x="99"/>
        <item x="320"/>
        <item x="96"/>
        <item x="237"/>
        <item x="275"/>
        <item x="549"/>
        <item x="53"/>
        <item x="24"/>
        <item x="134"/>
        <item x="137"/>
        <item x="333"/>
        <item x="145"/>
        <item x="553"/>
        <item t="default"/>
      </items>
    </pivotField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1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name="Count of Category" fld="11" subtotal="count" baseField="0" baseItem="0"/>
  </dataFields>
  <chartFormats count="2">
    <chartFormat chart="2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2AFB9-1A9A-4755-A692-581441C4F044}" name="PivotTable3" cacheId="7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I53:J58" firstHeaderRow="1" firstDataRow="1" firstDataCol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555">
        <item x="343"/>
        <item x="262"/>
        <item x="488"/>
        <item x="494"/>
        <item x="290"/>
        <item x="64"/>
        <item x="327"/>
        <item x="41"/>
        <item x="81"/>
        <item x="545"/>
        <item x="176"/>
        <item x="274"/>
        <item x="235"/>
        <item x="433"/>
        <item x="344"/>
        <item x="537"/>
        <item x="10"/>
        <item x="106"/>
        <item x="26"/>
        <item x="167"/>
        <item x="483"/>
        <item x="403"/>
        <item x="437"/>
        <item x="443"/>
        <item x="7"/>
        <item x="424"/>
        <item x="87"/>
        <item x="380"/>
        <item x="419"/>
        <item x="206"/>
        <item x="475"/>
        <item x="497"/>
        <item x="58"/>
        <item x="16"/>
        <item x="90"/>
        <item x="113"/>
        <item x="34"/>
        <item x="317"/>
        <item x="398"/>
        <item x="124"/>
        <item x="444"/>
        <item x="200"/>
        <item x="210"/>
        <item x="430"/>
        <item x="112"/>
        <item x="508"/>
        <item x="323"/>
        <item x="17"/>
        <item x="171"/>
        <item x="283"/>
        <item x="129"/>
        <item x="482"/>
        <item x="245"/>
        <item x="359"/>
        <item x="257"/>
        <item x="374"/>
        <item x="408"/>
        <item x="489"/>
        <item x="220"/>
        <item x="12"/>
        <item x="186"/>
        <item x="540"/>
        <item x="195"/>
        <item x="425"/>
        <item x="393"/>
        <item x="341"/>
        <item x="4"/>
        <item x="329"/>
        <item x="519"/>
        <item x="181"/>
        <item x="269"/>
        <item x="62"/>
        <item x="487"/>
        <item x="471"/>
        <item x="147"/>
        <item x="382"/>
        <item x="458"/>
        <item x="518"/>
        <item x="310"/>
        <item x="435"/>
        <item x="451"/>
        <item x="366"/>
        <item x="120"/>
        <item x="80"/>
        <item x="441"/>
        <item x="456"/>
        <item x="415"/>
        <item x="394"/>
        <item x="74"/>
        <item x="533"/>
        <item x="78"/>
        <item x="249"/>
        <item x="204"/>
        <item x="504"/>
        <item x="282"/>
        <item x="325"/>
        <item x="114"/>
        <item x="83"/>
        <item x="128"/>
        <item x="207"/>
        <item x="530"/>
        <item x="23"/>
        <item x="397"/>
        <item x="346"/>
        <item x="43"/>
        <item x="308"/>
        <item x="387"/>
        <item x="97"/>
        <item x="383"/>
        <item x="159"/>
        <item x="8"/>
        <item x="485"/>
        <item x="552"/>
        <item x="255"/>
        <item x="125"/>
        <item x="278"/>
        <item x="277"/>
        <item x="523"/>
        <item x="103"/>
        <item x="178"/>
        <item x="301"/>
        <item x="219"/>
        <item x="452"/>
        <item x="115"/>
        <item x="335"/>
        <item x="436"/>
        <item x="208"/>
        <item x="224"/>
        <item x="505"/>
        <item x="143"/>
        <item x="445"/>
        <item x="212"/>
        <item x="292"/>
        <item x="439"/>
        <item x="130"/>
        <item x="179"/>
        <item x="261"/>
        <item x="121"/>
        <item x="473"/>
        <item x="211"/>
        <item x="550"/>
        <item x="198"/>
        <item x="102"/>
        <item x="363"/>
        <item x="105"/>
        <item x="354"/>
        <item x="432"/>
        <item x="50"/>
        <item x="417"/>
        <item x="217"/>
        <item x="421"/>
        <item x="214"/>
        <item x="259"/>
        <item x="402"/>
        <item x="169"/>
        <item x="531"/>
        <item x="411"/>
        <item x="5"/>
        <item x="194"/>
        <item x="406"/>
        <item x="391"/>
        <item x="410"/>
        <item x="110"/>
        <item x="238"/>
        <item x="401"/>
        <item x="295"/>
        <item x="474"/>
        <item x="51"/>
        <item x="260"/>
        <item x="46"/>
        <item x="241"/>
        <item x="70"/>
        <item x="407"/>
        <item x="232"/>
        <item x="404"/>
        <item x="60"/>
        <item x="63"/>
        <item x="336"/>
        <item x="409"/>
        <item x="9"/>
        <item x="116"/>
        <item x="481"/>
        <item x="463"/>
        <item x="57"/>
        <item x="144"/>
        <item x="45"/>
        <item x="152"/>
        <item x="538"/>
        <item x="291"/>
        <item x="258"/>
        <item x="524"/>
        <item x="71"/>
        <item x="107"/>
        <item x="541"/>
        <item x="184"/>
        <item x="543"/>
        <item x="59"/>
        <item x="221"/>
        <item x="142"/>
        <item x="364"/>
        <item x="132"/>
        <item x="27"/>
        <item x="467"/>
        <item x="512"/>
        <item x="180"/>
        <item x="218"/>
        <item x="331"/>
        <item x="276"/>
        <item x="319"/>
        <item x="150"/>
        <item x="313"/>
        <item x="158"/>
        <item x="392"/>
        <item x="296"/>
        <item x="93"/>
        <item x="268"/>
        <item x="111"/>
        <item x="461"/>
        <item x="174"/>
        <item x="470"/>
        <item x="548"/>
        <item x="311"/>
        <item x="462"/>
        <item x="31"/>
        <item x="418"/>
        <item x="256"/>
        <item x="205"/>
        <item x="201"/>
        <item x="101"/>
        <item x="109"/>
        <item x="434"/>
        <item x="234"/>
        <item x="328"/>
        <item x="202"/>
        <item x="151"/>
        <item x="98"/>
        <item x="526"/>
        <item x="304"/>
        <item x="66"/>
        <item x="361"/>
        <item x="498"/>
        <item x="14"/>
        <item x="28"/>
        <item x="272"/>
        <item x="413"/>
        <item x="196"/>
        <item x="192"/>
        <item x="535"/>
        <item x="503"/>
        <item x="429"/>
        <item x="492"/>
        <item x="520"/>
        <item x="139"/>
        <item x="495"/>
        <item x="490"/>
        <item x="416"/>
        <item x="412"/>
        <item x="230"/>
        <item x="350"/>
        <item x="326"/>
        <item x="36"/>
        <item x="228"/>
        <item x="305"/>
        <item x="510"/>
        <item x="223"/>
        <item x="297"/>
        <item x="371"/>
        <item x="156"/>
        <item x="233"/>
        <item x="453"/>
        <item x="318"/>
        <item x="522"/>
        <item x="191"/>
        <item x="536"/>
        <item x="334"/>
        <item x="501"/>
        <item x="6"/>
        <item x="330"/>
        <item x="479"/>
        <item x="442"/>
        <item x="108"/>
        <item x="265"/>
        <item x="388"/>
        <item x="54"/>
        <item x="476"/>
        <item x="506"/>
        <item x="33"/>
        <item x="19"/>
        <item x="532"/>
        <item x="67"/>
        <item x="44"/>
        <item x="270"/>
        <item x="73"/>
        <item x="469"/>
        <item x="465"/>
        <item x="172"/>
        <item x="365"/>
        <item x="551"/>
        <item x="157"/>
        <item x="65"/>
        <item x="35"/>
        <item x="55"/>
        <item x="160"/>
        <item x="248"/>
        <item x="231"/>
        <item x="117"/>
        <item x="373"/>
        <item x="314"/>
        <item x="316"/>
        <item x="86"/>
        <item x="307"/>
        <item x="340"/>
        <item x="376"/>
        <item x="56"/>
        <item x="438"/>
        <item x="460"/>
        <item x="431"/>
        <item x="389"/>
        <item x="279"/>
        <item x="355"/>
        <item x="236"/>
        <item x="450"/>
        <item x="360"/>
        <item x="48"/>
        <item x="405"/>
        <item x="321"/>
        <item x="15"/>
        <item x="82"/>
        <item x="38"/>
        <item x="133"/>
        <item x="449"/>
        <item x="187"/>
        <item x="511"/>
        <item x="188"/>
        <item x="13"/>
        <item x="266"/>
        <item x="242"/>
        <item x="312"/>
        <item x="348"/>
        <item x="477"/>
        <item x="118"/>
        <item x="377"/>
        <item x="68"/>
        <item x="280"/>
        <item x="375"/>
        <item x="455"/>
        <item x="215"/>
        <item x="309"/>
        <item x="306"/>
        <item x="85"/>
        <item x="141"/>
        <item x="525"/>
        <item x="428"/>
        <item x="182"/>
        <item x="484"/>
        <item x="154"/>
        <item x="287"/>
        <item x="177"/>
        <item x="104"/>
        <item x="244"/>
        <item x="347"/>
        <item x="464"/>
        <item x="136"/>
        <item x="246"/>
        <item x="91"/>
        <item x="170"/>
        <item x="21"/>
        <item x="264"/>
        <item x="69"/>
        <item x="95"/>
        <item x="300"/>
        <item x="251"/>
        <item x="542"/>
        <item x="332"/>
        <item x="166"/>
        <item x="478"/>
        <item x="303"/>
        <item x="135"/>
        <item x="289"/>
        <item x="1"/>
        <item x="281"/>
        <item x="49"/>
        <item x="356"/>
        <item x="127"/>
        <item x="161"/>
        <item x="396"/>
        <item x="0"/>
        <item x="153"/>
        <item x="447"/>
        <item x="30"/>
        <item x="293"/>
        <item x="123"/>
        <item x="29"/>
        <item x="250"/>
        <item x="20"/>
        <item x="243"/>
        <item x="500"/>
        <item x="345"/>
        <item x="440"/>
        <item x="468"/>
        <item x="521"/>
        <item x="197"/>
        <item x="2"/>
        <item x="427"/>
        <item x="426"/>
        <item x="168"/>
        <item x="358"/>
        <item x="131"/>
        <item x="513"/>
        <item x="40"/>
        <item x="390"/>
        <item x="253"/>
        <item x="544"/>
        <item x="209"/>
        <item x="213"/>
        <item x="263"/>
        <item x="288"/>
        <item x="338"/>
        <item x="353"/>
        <item x="225"/>
        <item x="61"/>
        <item x="76"/>
        <item x="240"/>
        <item x="381"/>
        <item x="273"/>
        <item x="534"/>
        <item x="193"/>
        <item x="122"/>
        <item x="285"/>
        <item x="324"/>
        <item x="457"/>
        <item x="454"/>
        <item x="322"/>
        <item x="173"/>
        <item x="399"/>
        <item x="395"/>
        <item x="514"/>
        <item x="183"/>
        <item x="357"/>
        <item x="446"/>
        <item x="162"/>
        <item x="79"/>
        <item x="368"/>
        <item x="100"/>
        <item x="94"/>
        <item x="302"/>
        <item x="18"/>
        <item x="271"/>
        <item x="384"/>
        <item x="298"/>
        <item x="203"/>
        <item x="528"/>
        <item x="77"/>
        <item x="517"/>
        <item x="199"/>
        <item x="126"/>
        <item x="337"/>
        <item x="299"/>
        <item x="37"/>
        <item x="252"/>
        <item x="52"/>
        <item x="140"/>
        <item x="362"/>
        <item x="372"/>
        <item x="499"/>
        <item x="502"/>
        <item x="89"/>
        <item x="466"/>
        <item x="239"/>
        <item x="165"/>
        <item x="515"/>
        <item x="516"/>
        <item x="39"/>
        <item x="339"/>
        <item x="386"/>
        <item x="400"/>
        <item x="216"/>
        <item x="163"/>
        <item x="539"/>
        <item x="370"/>
        <item x="546"/>
        <item x="349"/>
        <item x="529"/>
        <item x="189"/>
        <item x="119"/>
        <item x="247"/>
        <item x="369"/>
        <item x="22"/>
        <item x="47"/>
        <item x="84"/>
        <item x="175"/>
        <item x="164"/>
        <item x="342"/>
        <item x="527"/>
        <item x="32"/>
        <item x="148"/>
        <item x="422"/>
        <item x="294"/>
        <item x="190"/>
        <item x="138"/>
        <item x="379"/>
        <item x="509"/>
        <item x="315"/>
        <item x="493"/>
        <item x="226"/>
        <item x="92"/>
        <item x="284"/>
        <item x="352"/>
        <item x="3"/>
        <item x="420"/>
        <item x="267"/>
        <item x="229"/>
        <item x="88"/>
        <item x="146"/>
        <item x="547"/>
        <item x="448"/>
        <item x="507"/>
        <item x="286"/>
        <item x="155"/>
        <item x="367"/>
        <item x="423"/>
        <item x="385"/>
        <item x="459"/>
        <item x="75"/>
        <item x="42"/>
        <item x="491"/>
        <item x="149"/>
        <item x="11"/>
        <item x="486"/>
        <item x="222"/>
        <item x="351"/>
        <item x="414"/>
        <item x="472"/>
        <item x="496"/>
        <item x="480"/>
        <item x="185"/>
        <item x="378"/>
        <item x="25"/>
        <item x="227"/>
        <item x="254"/>
        <item x="72"/>
        <item x="99"/>
        <item x="320"/>
        <item x="96"/>
        <item x="237"/>
        <item x="275"/>
        <item x="549"/>
        <item x="53"/>
        <item x="24"/>
        <item x="134"/>
        <item x="137"/>
        <item x="333"/>
        <item x="145"/>
        <item x="55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0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Count of Order ID" fld="1" subtotal="count" baseField="0" baseItem="0"/>
  </dataFields>
  <formats count="2">
    <format dxfId="27">
      <pivotArea collapsedLevelsAreSubtotals="1" fieldPosition="0">
        <references count="1">
          <reference field="20" count="0"/>
        </references>
      </pivotArea>
    </format>
    <format dxfId="28">
      <pivotArea dataOnly="0" labelOnly="1" fieldPosition="0">
        <references count="1">
          <reference field="20" count="0"/>
        </references>
      </pivotArea>
    </format>
  </formats>
  <chartFormats count="5"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15" format="10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5F5ABD-AD03-4B4D-8DE7-4B7207727939}" name="PivotTable2" cacheId="7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 rowHeaderCaption="G+J37:K51Row Labels">
  <location ref="I35:J49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2"/>
        <item x="3"/>
        <item x="1"/>
        <item x="0"/>
        <item x="4"/>
        <item x="6"/>
        <item x="5"/>
        <item x="7"/>
        <item x="10"/>
        <item x="9"/>
        <item x="8"/>
        <item x="11"/>
        <item x="12"/>
        <item t="default"/>
      </items>
    </pivotField>
    <pivotField showAll="0"/>
    <pivotField showAll="0">
      <items count="555">
        <item x="343"/>
        <item x="262"/>
        <item x="488"/>
        <item x="494"/>
        <item x="290"/>
        <item x="64"/>
        <item x="327"/>
        <item x="41"/>
        <item x="81"/>
        <item x="545"/>
        <item x="176"/>
        <item x="274"/>
        <item x="235"/>
        <item x="433"/>
        <item x="344"/>
        <item x="537"/>
        <item x="10"/>
        <item x="106"/>
        <item x="26"/>
        <item x="167"/>
        <item x="483"/>
        <item x="403"/>
        <item x="437"/>
        <item x="443"/>
        <item x="7"/>
        <item x="424"/>
        <item x="87"/>
        <item x="380"/>
        <item x="419"/>
        <item x="206"/>
        <item x="475"/>
        <item x="497"/>
        <item x="58"/>
        <item x="16"/>
        <item x="90"/>
        <item x="113"/>
        <item x="34"/>
        <item x="317"/>
        <item x="398"/>
        <item x="124"/>
        <item x="444"/>
        <item x="200"/>
        <item x="210"/>
        <item x="430"/>
        <item x="112"/>
        <item x="508"/>
        <item x="323"/>
        <item x="17"/>
        <item x="171"/>
        <item x="283"/>
        <item x="129"/>
        <item x="482"/>
        <item x="245"/>
        <item x="359"/>
        <item x="257"/>
        <item x="374"/>
        <item x="408"/>
        <item x="489"/>
        <item x="220"/>
        <item x="12"/>
        <item x="186"/>
        <item x="540"/>
        <item x="195"/>
        <item x="425"/>
        <item x="393"/>
        <item x="341"/>
        <item x="4"/>
        <item x="329"/>
        <item x="519"/>
        <item x="181"/>
        <item x="269"/>
        <item x="62"/>
        <item x="487"/>
        <item x="471"/>
        <item x="147"/>
        <item x="382"/>
        <item x="458"/>
        <item x="518"/>
        <item x="310"/>
        <item x="435"/>
        <item x="451"/>
        <item x="366"/>
        <item x="120"/>
        <item x="80"/>
        <item x="441"/>
        <item x="456"/>
        <item x="415"/>
        <item x="394"/>
        <item x="74"/>
        <item x="533"/>
        <item x="78"/>
        <item x="249"/>
        <item x="204"/>
        <item x="504"/>
        <item x="282"/>
        <item x="325"/>
        <item x="114"/>
        <item x="83"/>
        <item x="128"/>
        <item x="207"/>
        <item x="530"/>
        <item x="23"/>
        <item x="397"/>
        <item x="346"/>
        <item x="43"/>
        <item x="308"/>
        <item x="387"/>
        <item x="97"/>
        <item x="383"/>
        <item x="159"/>
        <item x="8"/>
        <item x="485"/>
        <item x="552"/>
        <item x="255"/>
        <item x="125"/>
        <item x="278"/>
        <item x="277"/>
        <item x="523"/>
        <item x="103"/>
        <item x="178"/>
        <item x="301"/>
        <item x="219"/>
        <item x="452"/>
        <item x="115"/>
        <item x="335"/>
        <item x="436"/>
        <item x="208"/>
        <item x="224"/>
        <item x="505"/>
        <item x="143"/>
        <item x="445"/>
        <item x="212"/>
        <item x="292"/>
        <item x="439"/>
        <item x="130"/>
        <item x="179"/>
        <item x="261"/>
        <item x="121"/>
        <item x="473"/>
        <item x="211"/>
        <item x="550"/>
        <item x="198"/>
        <item x="102"/>
        <item x="363"/>
        <item x="105"/>
        <item x="354"/>
        <item x="432"/>
        <item x="50"/>
        <item x="417"/>
        <item x="217"/>
        <item x="421"/>
        <item x="214"/>
        <item x="259"/>
        <item x="402"/>
        <item x="169"/>
        <item x="531"/>
        <item x="411"/>
        <item x="5"/>
        <item x="194"/>
        <item x="406"/>
        <item x="391"/>
        <item x="410"/>
        <item x="110"/>
        <item x="238"/>
        <item x="401"/>
        <item x="295"/>
        <item x="474"/>
        <item x="51"/>
        <item x="260"/>
        <item x="46"/>
        <item x="241"/>
        <item x="70"/>
        <item x="407"/>
        <item x="232"/>
        <item x="404"/>
        <item x="60"/>
        <item x="63"/>
        <item x="336"/>
        <item x="409"/>
        <item x="9"/>
        <item x="116"/>
        <item x="481"/>
        <item x="463"/>
        <item x="57"/>
        <item x="144"/>
        <item x="45"/>
        <item x="152"/>
        <item x="538"/>
        <item x="291"/>
        <item x="258"/>
        <item x="524"/>
        <item x="71"/>
        <item x="107"/>
        <item x="541"/>
        <item x="184"/>
        <item x="543"/>
        <item x="59"/>
        <item x="221"/>
        <item x="142"/>
        <item x="364"/>
        <item x="132"/>
        <item x="27"/>
        <item x="467"/>
        <item x="512"/>
        <item x="180"/>
        <item x="218"/>
        <item x="331"/>
        <item x="276"/>
        <item x="319"/>
        <item x="150"/>
        <item x="313"/>
        <item x="158"/>
        <item x="392"/>
        <item x="296"/>
        <item x="93"/>
        <item x="268"/>
        <item x="111"/>
        <item x="461"/>
        <item x="174"/>
        <item x="470"/>
        <item x="548"/>
        <item x="311"/>
        <item x="462"/>
        <item x="31"/>
        <item x="418"/>
        <item x="256"/>
        <item x="205"/>
        <item x="201"/>
        <item x="101"/>
        <item x="109"/>
        <item x="434"/>
        <item x="234"/>
        <item x="328"/>
        <item x="202"/>
        <item x="151"/>
        <item x="98"/>
        <item x="526"/>
        <item x="304"/>
        <item x="66"/>
        <item x="361"/>
        <item x="498"/>
        <item x="14"/>
        <item x="28"/>
        <item x="272"/>
        <item x="413"/>
        <item x="196"/>
        <item x="192"/>
        <item x="535"/>
        <item x="503"/>
        <item x="429"/>
        <item x="492"/>
        <item x="520"/>
        <item x="139"/>
        <item x="495"/>
        <item x="490"/>
        <item x="416"/>
        <item x="412"/>
        <item x="230"/>
        <item x="350"/>
        <item x="326"/>
        <item x="36"/>
        <item x="228"/>
        <item x="305"/>
        <item x="510"/>
        <item x="223"/>
        <item x="297"/>
        <item x="371"/>
        <item x="156"/>
        <item x="233"/>
        <item x="453"/>
        <item x="318"/>
        <item x="522"/>
        <item x="191"/>
        <item x="536"/>
        <item x="334"/>
        <item x="501"/>
        <item x="6"/>
        <item x="330"/>
        <item x="479"/>
        <item x="442"/>
        <item x="108"/>
        <item x="265"/>
        <item x="388"/>
        <item x="54"/>
        <item x="476"/>
        <item x="506"/>
        <item x="33"/>
        <item x="19"/>
        <item x="532"/>
        <item x="67"/>
        <item x="44"/>
        <item x="270"/>
        <item x="73"/>
        <item x="469"/>
        <item x="465"/>
        <item x="172"/>
        <item x="365"/>
        <item x="551"/>
        <item x="157"/>
        <item x="65"/>
        <item x="35"/>
        <item x="55"/>
        <item x="160"/>
        <item x="248"/>
        <item x="231"/>
        <item x="117"/>
        <item x="373"/>
        <item x="314"/>
        <item x="316"/>
        <item x="86"/>
        <item x="307"/>
        <item x="340"/>
        <item x="376"/>
        <item x="56"/>
        <item x="438"/>
        <item x="460"/>
        <item x="431"/>
        <item x="389"/>
        <item x="279"/>
        <item x="355"/>
        <item x="236"/>
        <item x="450"/>
        <item x="360"/>
        <item x="48"/>
        <item x="405"/>
        <item x="321"/>
        <item x="15"/>
        <item x="82"/>
        <item x="38"/>
        <item x="133"/>
        <item x="449"/>
        <item x="187"/>
        <item x="511"/>
        <item x="188"/>
        <item x="13"/>
        <item x="266"/>
        <item x="242"/>
        <item x="312"/>
        <item x="348"/>
        <item x="477"/>
        <item x="118"/>
        <item x="377"/>
        <item x="68"/>
        <item x="280"/>
        <item x="375"/>
        <item x="455"/>
        <item x="215"/>
        <item x="309"/>
        <item x="306"/>
        <item x="85"/>
        <item x="141"/>
        <item x="525"/>
        <item x="428"/>
        <item x="182"/>
        <item x="484"/>
        <item x="154"/>
        <item x="287"/>
        <item x="177"/>
        <item x="104"/>
        <item x="244"/>
        <item x="347"/>
        <item x="464"/>
        <item x="136"/>
        <item x="246"/>
        <item x="91"/>
        <item x="170"/>
        <item x="21"/>
        <item x="264"/>
        <item x="69"/>
        <item x="95"/>
        <item x="300"/>
        <item x="251"/>
        <item x="542"/>
        <item x="332"/>
        <item x="166"/>
        <item x="478"/>
        <item x="303"/>
        <item x="135"/>
        <item x="289"/>
        <item x="1"/>
        <item x="281"/>
        <item x="49"/>
        <item x="356"/>
        <item x="127"/>
        <item x="161"/>
        <item x="396"/>
        <item x="0"/>
        <item x="153"/>
        <item x="447"/>
        <item x="30"/>
        <item x="293"/>
        <item x="123"/>
        <item x="29"/>
        <item x="250"/>
        <item x="20"/>
        <item x="243"/>
        <item x="500"/>
        <item x="345"/>
        <item x="440"/>
        <item x="468"/>
        <item x="521"/>
        <item x="197"/>
        <item x="2"/>
        <item x="427"/>
        <item x="426"/>
        <item x="168"/>
        <item x="358"/>
        <item x="131"/>
        <item x="513"/>
        <item x="40"/>
        <item x="390"/>
        <item x="253"/>
        <item x="544"/>
        <item x="209"/>
        <item x="213"/>
        <item x="263"/>
        <item x="288"/>
        <item x="338"/>
        <item x="353"/>
        <item x="225"/>
        <item x="61"/>
        <item x="76"/>
        <item x="240"/>
        <item x="381"/>
        <item x="273"/>
        <item x="534"/>
        <item x="193"/>
        <item x="122"/>
        <item x="285"/>
        <item x="324"/>
        <item x="457"/>
        <item x="454"/>
        <item x="322"/>
        <item x="173"/>
        <item x="399"/>
        <item x="395"/>
        <item x="514"/>
        <item x="183"/>
        <item x="357"/>
        <item x="446"/>
        <item x="162"/>
        <item x="79"/>
        <item x="368"/>
        <item x="100"/>
        <item x="94"/>
        <item x="302"/>
        <item x="18"/>
        <item x="271"/>
        <item x="384"/>
        <item x="298"/>
        <item x="203"/>
        <item x="528"/>
        <item x="77"/>
        <item x="517"/>
        <item x="199"/>
        <item x="126"/>
        <item x="337"/>
        <item x="299"/>
        <item x="37"/>
        <item x="252"/>
        <item x="52"/>
        <item x="140"/>
        <item x="362"/>
        <item x="372"/>
        <item x="499"/>
        <item x="502"/>
        <item x="89"/>
        <item x="466"/>
        <item x="239"/>
        <item x="165"/>
        <item x="515"/>
        <item x="516"/>
        <item x="39"/>
        <item x="339"/>
        <item x="386"/>
        <item x="400"/>
        <item x="216"/>
        <item x="163"/>
        <item x="539"/>
        <item x="370"/>
        <item x="546"/>
        <item x="349"/>
        <item x="529"/>
        <item x="189"/>
        <item x="119"/>
        <item x="247"/>
        <item x="369"/>
        <item x="22"/>
        <item x="47"/>
        <item x="84"/>
        <item x="175"/>
        <item x="164"/>
        <item x="342"/>
        <item x="527"/>
        <item x="32"/>
        <item x="148"/>
        <item x="422"/>
        <item x="294"/>
        <item x="190"/>
        <item x="138"/>
        <item x="379"/>
        <item x="509"/>
        <item x="315"/>
        <item x="493"/>
        <item x="226"/>
        <item x="92"/>
        <item x="284"/>
        <item x="352"/>
        <item x="3"/>
        <item x="420"/>
        <item x="267"/>
        <item x="229"/>
        <item x="88"/>
        <item x="146"/>
        <item x="547"/>
        <item x="448"/>
        <item x="507"/>
        <item x="286"/>
        <item x="155"/>
        <item x="367"/>
        <item x="423"/>
        <item x="385"/>
        <item x="459"/>
        <item x="75"/>
        <item x="42"/>
        <item x="491"/>
        <item x="149"/>
        <item x="11"/>
        <item x="486"/>
        <item x="222"/>
        <item x="351"/>
        <item x="414"/>
        <item x="472"/>
        <item x="496"/>
        <item x="480"/>
        <item x="185"/>
        <item x="378"/>
        <item x="25"/>
        <item x="227"/>
        <item x="254"/>
        <item x="72"/>
        <item x="99"/>
        <item x="320"/>
        <item x="96"/>
        <item x="237"/>
        <item x="275"/>
        <item x="549"/>
        <item x="53"/>
        <item x="24"/>
        <item x="134"/>
        <item x="137"/>
        <item x="333"/>
        <item x="145"/>
        <item x="55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14" baseField="0" baseItem="0"/>
  </dataFields>
  <chartFormats count="14">
    <chartFormat chart="1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6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0" format="17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0" format="18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10" format="19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21" count="1" selected="0">
            <x v="4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21" count="1" selected="0">
            <x v="5"/>
          </reference>
        </references>
      </pivotArea>
    </chartFormat>
    <chartFormat chart="10" format="22">
      <pivotArea type="data" outline="0" fieldPosition="0">
        <references count="2">
          <reference field="4294967294" count="1" selected="0">
            <x v="0"/>
          </reference>
          <reference field="21" count="1" selected="0">
            <x v="6"/>
          </reference>
        </references>
      </pivotArea>
    </chartFormat>
    <chartFormat chart="10" format="23">
      <pivotArea type="data" outline="0" fieldPosition="0">
        <references count="2">
          <reference field="4294967294" count="1" selected="0">
            <x v="0"/>
          </reference>
          <reference field="21" count="1" selected="0">
            <x v="7"/>
          </reference>
        </references>
      </pivotArea>
    </chartFormat>
    <chartFormat chart="10" format="24">
      <pivotArea type="data" outline="0" fieldPosition="0">
        <references count="2">
          <reference field="4294967294" count="1" selected="0">
            <x v="0"/>
          </reference>
          <reference field="21" count="1" selected="0">
            <x v="8"/>
          </reference>
        </references>
      </pivotArea>
    </chartFormat>
    <chartFormat chart="10" format="25">
      <pivotArea type="data" outline="0" fieldPosition="0">
        <references count="2">
          <reference field="4294967294" count="1" selected="0">
            <x v="0"/>
          </reference>
          <reference field="21" count="1" selected="0">
            <x v="9"/>
          </reference>
        </references>
      </pivotArea>
    </chartFormat>
    <chartFormat chart="10" format="26">
      <pivotArea type="data" outline="0" fieldPosition="0">
        <references count="2">
          <reference field="4294967294" count="1" selected="0">
            <x v="0"/>
          </reference>
          <reference field="21" count="1" selected="0">
            <x v="10"/>
          </reference>
        </references>
      </pivotArea>
    </chartFormat>
    <chartFormat chart="10" format="27">
      <pivotArea type="data" outline="0" fieldPosition="0">
        <references count="2">
          <reference field="4294967294" count="1" selected="0">
            <x v="0"/>
          </reference>
          <reference field="21" count="1" selected="0">
            <x v="11"/>
          </reference>
        </references>
      </pivotArea>
    </chartFormat>
    <chartFormat chart="10" format="28">
      <pivotArea type="data" outline="0" fieldPosition="0">
        <references count="2">
          <reference field="4294967294" count="1" selected="0">
            <x v="0"/>
          </reference>
          <reference field="21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EAE0B-9B69-4571-9D8C-D88DE3DE0727}" name="PivotTable1" cacheId="7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K20:L34" firstHeaderRow="1" firstDataRow="1" firstDataCol="1"/>
  <pivotFields count="28">
    <pivotField showAll="0">
      <items count="15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t="default"/>
      </items>
    </pivotField>
    <pivotField dataField="1" showAll="0">
      <items count="787">
        <item x="399"/>
        <item x="615"/>
        <item x="424"/>
        <item x="498"/>
        <item x="433"/>
        <item x="553"/>
        <item x="715"/>
        <item x="773"/>
        <item x="560"/>
        <item x="146"/>
        <item x="88"/>
        <item x="84"/>
        <item x="679"/>
        <item x="520"/>
        <item x="305"/>
        <item x="249"/>
        <item x="750"/>
        <item x="313"/>
        <item x="452"/>
        <item x="484"/>
        <item x="752"/>
        <item x="462"/>
        <item x="256"/>
        <item x="444"/>
        <item x="285"/>
        <item x="240"/>
        <item x="655"/>
        <item x="639"/>
        <item x="608"/>
        <item x="563"/>
        <item x="523"/>
        <item x="653"/>
        <item x="508"/>
        <item x="699"/>
        <item x="470"/>
        <item x="554"/>
        <item x="46"/>
        <item x="541"/>
        <item x="527"/>
        <item x="749"/>
        <item x="47"/>
        <item x="26"/>
        <item x="710"/>
        <item x="67"/>
        <item x="50"/>
        <item x="369"/>
        <item x="448"/>
        <item x="525"/>
        <item x="589"/>
        <item x="250"/>
        <item x="597"/>
        <item x="14"/>
        <item x="165"/>
        <item x="33"/>
        <item x="738"/>
        <item x="617"/>
        <item x="778"/>
        <item x="649"/>
        <item x="101"/>
        <item x="91"/>
        <item x="195"/>
        <item x="550"/>
        <item x="6"/>
        <item x="298"/>
        <item x="666"/>
        <item x="259"/>
        <item x="423"/>
        <item x="736"/>
        <item x="633"/>
        <item x="584"/>
        <item x="328"/>
        <item x="744"/>
        <item x="662"/>
        <item x="153"/>
        <item x="18"/>
        <item x="236"/>
        <item x="540"/>
        <item x="765"/>
        <item x="604"/>
        <item x="411"/>
        <item x="493"/>
        <item x="335"/>
        <item x="308"/>
        <item x="488"/>
        <item x="453"/>
        <item x="89"/>
        <item x="471"/>
        <item x="20"/>
        <item x="64"/>
        <item x="516"/>
        <item x="769"/>
        <item x="623"/>
        <item x="265"/>
        <item x="524"/>
        <item x="392"/>
        <item x="210"/>
        <item x="505"/>
        <item x="366"/>
        <item x="120"/>
        <item x="388"/>
        <item x="438"/>
        <item x="148"/>
        <item x="650"/>
        <item x="172"/>
        <item x="734"/>
        <item x="726"/>
        <item x="306"/>
        <item x="600"/>
        <item x="85"/>
        <item x="344"/>
        <item x="100"/>
        <item x="258"/>
        <item x="237"/>
        <item x="437"/>
        <item x="179"/>
        <item x="564"/>
        <item x="176"/>
        <item x="345"/>
        <item x="184"/>
        <item x="143"/>
        <item x="681"/>
        <item x="451"/>
        <item x="405"/>
        <item x="9"/>
        <item x="271"/>
        <item x="721"/>
        <item x="157"/>
        <item x="716"/>
        <item x="383"/>
        <item x="704"/>
        <item x="675"/>
        <item x="73"/>
        <item x="71"/>
        <item x="774"/>
        <item x="52"/>
        <item x="323"/>
        <item x="286"/>
        <item x="382"/>
        <item x="567"/>
        <item x="779"/>
        <item x="702"/>
        <item x="441"/>
        <item x="469"/>
        <item x="326"/>
        <item x="518"/>
        <item x="727"/>
        <item x="171"/>
        <item x="635"/>
        <item x="137"/>
        <item x="510"/>
        <item x="178"/>
        <item x="515"/>
        <item x="766"/>
        <item x="90"/>
        <item x="222"/>
        <item x="65"/>
        <item x="678"/>
        <item x="11"/>
        <item x="334"/>
        <item x="418"/>
        <item x="654"/>
        <item x="200"/>
        <item x="58"/>
        <item x="213"/>
        <item x="375"/>
        <item x="106"/>
        <item x="198"/>
        <item x="733"/>
        <item x="598"/>
        <item x="496"/>
        <item x="551"/>
        <item x="514"/>
        <item x="235"/>
        <item x="404"/>
        <item x="476"/>
        <item x="233"/>
        <item x="455"/>
        <item x="118"/>
        <item x="318"/>
        <item x="417"/>
        <item x="577"/>
        <item x="281"/>
        <item x="436"/>
        <item x="123"/>
        <item x="135"/>
        <item x="40"/>
        <item x="149"/>
        <item x="51"/>
        <item x="464"/>
        <item x="613"/>
        <item x="764"/>
        <item x="521"/>
        <item x="277"/>
        <item x="394"/>
        <item x="758"/>
        <item x="416"/>
        <item x="35"/>
        <item x="4"/>
        <item x="253"/>
        <item x="688"/>
        <item x="574"/>
        <item x="691"/>
        <item x="81"/>
        <item x="607"/>
        <item x="339"/>
        <item x="331"/>
        <item x="397"/>
        <item x="489"/>
        <item x="627"/>
        <item x="79"/>
        <item x="719"/>
        <item x="8"/>
        <item x="98"/>
        <item x="371"/>
        <item x="229"/>
        <item x="242"/>
        <item x="290"/>
        <item x="128"/>
        <item x="624"/>
        <item x="37"/>
        <item x="300"/>
        <item x="346"/>
        <item x="760"/>
        <item x="628"/>
        <item x="185"/>
        <item x="59"/>
        <item x="492"/>
        <item x="21"/>
        <item x="287"/>
        <item x="174"/>
        <item x="78"/>
        <item x="193"/>
        <item x="267"/>
        <item x="269"/>
        <item x="391"/>
        <item x="396"/>
        <item x="398"/>
        <item x="393"/>
        <item x="645"/>
        <item x="646"/>
        <item x="500"/>
        <item x="41"/>
        <item x="7"/>
        <item x="621"/>
        <item x="124"/>
        <item x="102"/>
        <item x="194"/>
        <item x="156"/>
        <item x="351"/>
        <item x="82"/>
        <item x="499"/>
        <item x="439"/>
        <item x="686"/>
        <item x="189"/>
        <item x="381"/>
        <item x="93"/>
        <item x="431"/>
        <item x="735"/>
        <item x="192"/>
        <item x="481"/>
        <item x="614"/>
        <item x="658"/>
        <item x="386"/>
        <item x="86"/>
        <item x="139"/>
        <item x="713"/>
        <item x="707"/>
        <item x="177"/>
        <item x="152"/>
        <item x="756"/>
        <item x="95"/>
        <item x="92"/>
        <item x="255"/>
        <item x="665"/>
        <item x="711"/>
        <item x="748"/>
        <item x="579"/>
        <item x="127"/>
        <item x="317"/>
        <item x="310"/>
        <item x="232"/>
        <item x="284"/>
        <item x="519"/>
        <item x="48"/>
        <item x="640"/>
        <item x="588"/>
        <item x="314"/>
        <item x="529"/>
        <item x="53"/>
        <item x="714"/>
        <item x="513"/>
        <item x="605"/>
        <item x="731"/>
        <item x="56"/>
        <item x="164"/>
        <item x="722"/>
        <item x="321"/>
        <item x="169"/>
        <item x="254"/>
        <item x="231"/>
        <item x="677"/>
        <item x="747"/>
        <item x="151"/>
        <item x="652"/>
        <item x="421"/>
        <item x="413"/>
        <item x="776"/>
        <item x="780"/>
        <item x="672"/>
        <item x="234"/>
        <item x="477"/>
        <item x="247"/>
        <item x="219"/>
        <item x="363"/>
        <item x="700"/>
        <item x="643"/>
        <item x="670"/>
        <item x="309"/>
        <item x="181"/>
        <item x="403"/>
        <item x="503"/>
        <item x="739"/>
        <item x="312"/>
        <item x="693"/>
        <item x="402"/>
        <item x="117"/>
        <item x="581"/>
        <item x="279"/>
        <item x="590"/>
        <item x="364"/>
        <item x="186"/>
        <item x="534"/>
        <item x="445"/>
        <item x="601"/>
        <item x="609"/>
        <item x="480"/>
        <item x="159"/>
        <item x="87"/>
        <item x="270"/>
        <item x="16"/>
        <item x="301"/>
        <item x="299"/>
        <item x="698"/>
        <item x="197"/>
        <item x="307"/>
        <item x="206"/>
        <item x="129"/>
        <item x="591"/>
        <item x="116"/>
        <item x="701"/>
        <item x="784"/>
        <item x="435"/>
        <item x="430"/>
        <item x="408"/>
        <item x="668"/>
        <item x="365"/>
        <item x="415"/>
        <item x="327"/>
        <item x="44"/>
        <item x="12"/>
        <item x="576"/>
        <item x="687"/>
        <item x="618"/>
        <item x="712"/>
        <item x="465"/>
        <item x="190"/>
        <item x="296"/>
        <item x="625"/>
        <item x="543"/>
        <item x="376"/>
        <item x="573"/>
        <item x="5"/>
        <item x="566"/>
        <item x="70"/>
        <item x="552"/>
        <item x="283"/>
        <item x="690"/>
        <item x="141"/>
        <item x="558"/>
        <item x="136"/>
        <item x="114"/>
        <item x="224"/>
        <item x="568"/>
        <item x="377"/>
        <item x="745"/>
        <item x="69"/>
        <item x="512"/>
        <item x="468"/>
        <item x="60"/>
        <item x="330"/>
        <item x="154"/>
        <item x="487"/>
        <item x="211"/>
        <item x="630"/>
        <item x="689"/>
        <item x="111"/>
        <item x="770"/>
        <item x="474"/>
        <item x="354"/>
        <item x="243"/>
        <item x="380"/>
        <item x="387"/>
        <item x="264"/>
        <item x="449"/>
        <item x="356"/>
        <item x="606"/>
        <item x="683"/>
        <item x="557"/>
        <item x="272"/>
        <item x="511"/>
        <item x="262"/>
        <item x="631"/>
        <item x="578"/>
        <item x="539"/>
        <item x="110"/>
        <item x="340"/>
        <item x="332"/>
        <item x="196"/>
        <item x="759"/>
        <item x="144"/>
        <item x="257"/>
        <item x="333"/>
        <item x="140"/>
        <item x="282"/>
        <item x="763"/>
        <item x="54"/>
        <item x="22"/>
        <item x="13"/>
        <item x="695"/>
        <item x="459"/>
        <item x="667"/>
        <item x="531"/>
        <item x="546"/>
        <item x="762"/>
        <item x="634"/>
        <item x="293"/>
        <item x="207"/>
        <item x="412"/>
        <item x="542"/>
        <item x="83"/>
        <item x="252"/>
        <item x="751"/>
        <item x="395"/>
        <item x="593"/>
        <item x="30"/>
        <item x="289"/>
        <item x="616"/>
        <item x="592"/>
        <item x="39"/>
        <item x="491"/>
        <item x="204"/>
        <item x="1"/>
        <item x="167"/>
        <item x="353"/>
        <item x="94"/>
        <item x="622"/>
        <item x="730"/>
        <item x="641"/>
        <item x="742"/>
        <item x="723"/>
        <item x="316"/>
        <item x="501"/>
        <item x="362"/>
        <item x="478"/>
        <item x="27"/>
        <item x="479"/>
        <item x="442"/>
        <item x="311"/>
        <item x="208"/>
        <item x="359"/>
        <item x="724"/>
        <item x="36"/>
        <item x="757"/>
        <item x="406"/>
        <item x="637"/>
        <item x="538"/>
        <item x="223"/>
        <item x="602"/>
        <item x="509"/>
        <item x="596"/>
        <item x="657"/>
        <item x="162"/>
        <item x="432"/>
        <item x="324"/>
        <item x="158"/>
        <item x="703"/>
        <item x="245"/>
        <item x="291"/>
        <item x="626"/>
        <item x="697"/>
        <item x="682"/>
        <item x="297"/>
        <item x="28"/>
        <item x="502"/>
        <item x="535"/>
        <item x="280"/>
        <item x="475"/>
        <item x="549"/>
        <item x="740"/>
        <item x="227"/>
        <item x="647"/>
        <item x="66"/>
        <item x="107"/>
        <item x="485"/>
        <item x="705"/>
        <item x="216"/>
        <item x="150"/>
        <item x="221"/>
        <item x="595"/>
        <item x="276"/>
        <item x="434"/>
        <item x="220"/>
        <item x="378"/>
        <item x="661"/>
        <item x="506"/>
        <item x="461"/>
        <item x="126"/>
        <item x="680"/>
        <item x="336"/>
        <item x="629"/>
        <item x="163"/>
        <item x="460"/>
        <item x="720"/>
        <item x="166"/>
        <item x="45"/>
        <item x="239"/>
        <item x="761"/>
        <item x="583"/>
        <item x="555"/>
        <item x="753"/>
        <item x="771"/>
        <item x="199"/>
        <item x="212"/>
        <item x="372"/>
        <item x="472"/>
        <item x="147"/>
        <item x="594"/>
        <item x="278"/>
        <item x="642"/>
        <item x="61"/>
        <item x="494"/>
        <item x="729"/>
        <item x="155"/>
        <item x="349"/>
        <item x="215"/>
        <item x="72"/>
        <item x="77"/>
        <item x="225"/>
        <item x="75"/>
        <item x="709"/>
        <item x="2"/>
        <item x="373"/>
        <item x="611"/>
        <item x="466"/>
        <item x="422"/>
        <item x="130"/>
        <item x="15"/>
        <item x="205"/>
        <item x="656"/>
        <item x="569"/>
        <item x="180"/>
        <item x="173"/>
        <item x="741"/>
        <item x="23"/>
        <item x="361"/>
        <item x="226"/>
        <item x="329"/>
        <item x="203"/>
        <item x="562"/>
        <item x="338"/>
        <item x="183"/>
        <item x="57"/>
        <item x="379"/>
        <item x="556"/>
        <item x="694"/>
        <item x="545"/>
        <item x="718"/>
        <item x="25"/>
        <item x="342"/>
        <item x="717"/>
        <item x="440"/>
        <item x="565"/>
        <item x="777"/>
        <item x="248"/>
        <item x="343"/>
        <item x="768"/>
        <item x="446"/>
        <item x="664"/>
        <item x="483"/>
        <item x="3"/>
        <item x="732"/>
        <item x="660"/>
        <item x="775"/>
        <item x="530"/>
        <item x="241"/>
        <item x="725"/>
        <item x="261"/>
        <item x="443"/>
        <item x="160"/>
        <item x="572"/>
        <item x="294"/>
        <item x="42"/>
        <item x="586"/>
        <item x="357"/>
        <item x="352"/>
        <item x="708"/>
        <item x="504"/>
        <item x="533"/>
        <item x="288"/>
        <item x="74"/>
        <item x="612"/>
        <item x="401"/>
        <item x="407"/>
        <item x="580"/>
        <item x="571"/>
        <item x="76"/>
        <item x="486"/>
        <item x="228"/>
        <item x="347"/>
        <item x="49"/>
        <item x="191"/>
        <item x="636"/>
        <item x="348"/>
        <item x="561"/>
        <item x="482"/>
        <item x="268"/>
        <item x="409"/>
        <item x="109"/>
        <item x="414"/>
        <item x="536"/>
        <item x="292"/>
        <item x="112"/>
        <item x="246"/>
        <item x="355"/>
        <item x="490"/>
        <item x="390"/>
        <item x="728"/>
        <item x="684"/>
        <item x="767"/>
        <item x="755"/>
        <item x="497"/>
        <item x="63"/>
        <item x="582"/>
        <item x="350"/>
        <item x="187"/>
        <item x="696"/>
        <item x="358"/>
        <item x="737"/>
        <item x="29"/>
        <item x="319"/>
        <item x="663"/>
        <item x="522"/>
        <item x="202"/>
        <item x="217"/>
        <item x="685"/>
        <item x="244"/>
        <item x="673"/>
        <item x="103"/>
        <item x="743"/>
        <item x="587"/>
        <item x="260"/>
        <item x="104"/>
        <item x="131"/>
        <item x="275"/>
        <item x="754"/>
        <item x="304"/>
        <item x="325"/>
        <item x="230"/>
        <item x="17"/>
        <item x="575"/>
        <item x="458"/>
        <item x="419"/>
        <item x="669"/>
        <item x="428"/>
        <item x="145"/>
        <item x="559"/>
        <item x="495"/>
        <item x="420"/>
        <item x="43"/>
        <item x="125"/>
        <item x="374"/>
        <item x="426"/>
        <item x="273"/>
        <item x="341"/>
        <item x="674"/>
        <item x="781"/>
        <item x="385"/>
        <item x="295"/>
        <item x="367"/>
        <item x="389"/>
        <item x="473"/>
        <item x="122"/>
        <item x="706"/>
        <item x="507"/>
        <item x="168"/>
        <item x="772"/>
        <item x="302"/>
        <item x="55"/>
        <item x="648"/>
        <item x="659"/>
        <item x="238"/>
        <item x="429"/>
        <item x="0"/>
        <item x="38"/>
        <item x="19"/>
        <item x="632"/>
        <item x="68"/>
        <item x="619"/>
        <item x="610"/>
        <item x="134"/>
        <item x="692"/>
        <item x="175"/>
        <item x="526"/>
        <item x="218"/>
        <item x="105"/>
        <item x="746"/>
        <item x="676"/>
        <item x="322"/>
        <item x="450"/>
        <item x="24"/>
        <item x="532"/>
        <item x="463"/>
        <item x="209"/>
        <item x="599"/>
        <item x="456"/>
        <item x="337"/>
        <item x="585"/>
        <item x="783"/>
        <item x="651"/>
        <item x="528"/>
        <item x="142"/>
        <item x="10"/>
        <item x="315"/>
        <item x="97"/>
        <item x="360"/>
        <item x="182"/>
        <item x="201"/>
        <item x="447"/>
        <item x="115"/>
        <item x="644"/>
        <item x="34"/>
        <item x="454"/>
        <item x="782"/>
        <item x="303"/>
        <item x="638"/>
        <item x="384"/>
        <item x="31"/>
        <item x="671"/>
        <item x="427"/>
        <item x="274"/>
        <item x="400"/>
        <item x="251"/>
        <item x="467"/>
        <item x="80"/>
        <item x="99"/>
        <item x="188"/>
        <item x="96"/>
        <item x="263"/>
        <item x="547"/>
        <item x="457"/>
        <item x="544"/>
        <item x="108"/>
        <item x="548"/>
        <item x="133"/>
        <item x="537"/>
        <item x="370"/>
        <item x="320"/>
        <item x="517"/>
        <item x="368"/>
        <item x="570"/>
        <item x="425"/>
        <item x="119"/>
        <item x="32"/>
        <item x="62"/>
        <item x="138"/>
        <item x="121"/>
        <item x="214"/>
        <item x="132"/>
        <item x="161"/>
        <item x="113"/>
        <item x="170"/>
        <item x="620"/>
        <item x="266"/>
        <item x="603"/>
        <item x="410"/>
        <item x="7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2"/>
        <item x="3"/>
        <item x="1"/>
        <item x="0"/>
        <item x="4"/>
        <item x="6"/>
        <item x="5"/>
        <item x="7"/>
        <item x="10"/>
        <item x="9"/>
        <item x="8"/>
        <item x="11"/>
        <item x="12"/>
        <item t="default"/>
      </items>
    </pivotField>
    <pivotField showAll="0"/>
    <pivotField showAll="0">
      <items count="555">
        <item x="343"/>
        <item x="262"/>
        <item x="488"/>
        <item x="494"/>
        <item x="290"/>
        <item x="64"/>
        <item x="327"/>
        <item x="41"/>
        <item x="81"/>
        <item x="545"/>
        <item x="176"/>
        <item x="274"/>
        <item x="235"/>
        <item x="433"/>
        <item x="344"/>
        <item x="537"/>
        <item x="10"/>
        <item x="106"/>
        <item x="26"/>
        <item x="167"/>
        <item x="483"/>
        <item x="403"/>
        <item x="437"/>
        <item x="443"/>
        <item x="7"/>
        <item x="424"/>
        <item x="87"/>
        <item x="380"/>
        <item x="419"/>
        <item x="206"/>
        <item x="475"/>
        <item x="497"/>
        <item x="58"/>
        <item x="16"/>
        <item x="90"/>
        <item x="113"/>
        <item x="34"/>
        <item x="317"/>
        <item x="398"/>
        <item x="124"/>
        <item x="444"/>
        <item x="200"/>
        <item x="210"/>
        <item x="430"/>
        <item x="112"/>
        <item x="508"/>
        <item x="323"/>
        <item x="17"/>
        <item x="171"/>
        <item x="283"/>
        <item x="129"/>
        <item x="482"/>
        <item x="245"/>
        <item x="359"/>
        <item x="257"/>
        <item x="374"/>
        <item x="408"/>
        <item x="489"/>
        <item x="220"/>
        <item x="12"/>
        <item x="186"/>
        <item x="540"/>
        <item x="195"/>
        <item x="425"/>
        <item x="393"/>
        <item x="341"/>
        <item x="4"/>
        <item x="329"/>
        <item x="519"/>
        <item x="181"/>
        <item x="269"/>
        <item x="62"/>
        <item x="487"/>
        <item x="471"/>
        <item x="147"/>
        <item x="382"/>
        <item x="458"/>
        <item x="518"/>
        <item x="310"/>
        <item x="435"/>
        <item x="451"/>
        <item x="366"/>
        <item x="120"/>
        <item x="80"/>
        <item x="441"/>
        <item x="456"/>
        <item x="415"/>
        <item x="394"/>
        <item x="74"/>
        <item x="533"/>
        <item x="78"/>
        <item x="249"/>
        <item x="204"/>
        <item x="504"/>
        <item x="282"/>
        <item x="325"/>
        <item x="114"/>
        <item x="83"/>
        <item x="128"/>
        <item x="207"/>
        <item x="530"/>
        <item x="23"/>
        <item x="397"/>
        <item x="346"/>
        <item x="43"/>
        <item x="308"/>
        <item x="387"/>
        <item x="97"/>
        <item x="383"/>
        <item x="159"/>
        <item x="8"/>
        <item x="485"/>
        <item x="552"/>
        <item x="255"/>
        <item x="125"/>
        <item x="278"/>
        <item x="277"/>
        <item x="523"/>
        <item x="103"/>
        <item x="178"/>
        <item x="301"/>
        <item x="219"/>
        <item x="452"/>
        <item x="115"/>
        <item x="335"/>
        <item x="436"/>
        <item x="208"/>
        <item x="224"/>
        <item x="505"/>
        <item x="143"/>
        <item x="445"/>
        <item x="212"/>
        <item x="292"/>
        <item x="439"/>
        <item x="130"/>
        <item x="179"/>
        <item x="261"/>
        <item x="121"/>
        <item x="473"/>
        <item x="211"/>
        <item x="550"/>
        <item x="198"/>
        <item x="102"/>
        <item x="363"/>
        <item x="105"/>
        <item x="354"/>
        <item x="432"/>
        <item x="50"/>
        <item x="417"/>
        <item x="217"/>
        <item x="421"/>
        <item x="214"/>
        <item x="259"/>
        <item x="402"/>
        <item x="169"/>
        <item x="531"/>
        <item x="411"/>
        <item x="5"/>
        <item x="194"/>
        <item x="406"/>
        <item x="391"/>
        <item x="410"/>
        <item x="110"/>
        <item x="238"/>
        <item x="401"/>
        <item x="295"/>
        <item x="474"/>
        <item x="51"/>
        <item x="260"/>
        <item x="46"/>
        <item x="241"/>
        <item x="70"/>
        <item x="407"/>
        <item x="232"/>
        <item x="404"/>
        <item x="60"/>
        <item x="63"/>
        <item x="336"/>
        <item x="409"/>
        <item x="9"/>
        <item x="116"/>
        <item x="481"/>
        <item x="463"/>
        <item x="57"/>
        <item x="144"/>
        <item x="45"/>
        <item x="152"/>
        <item x="538"/>
        <item x="291"/>
        <item x="258"/>
        <item x="524"/>
        <item x="71"/>
        <item x="107"/>
        <item x="541"/>
        <item x="184"/>
        <item x="543"/>
        <item x="59"/>
        <item x="221"/>
        <item x="142"/>
        <item x="364"/>
        <item x="132"/>
        <item x="27"/>
        <item x="467"/>
        <item x="512"/>
        <item x="180"/>
        <item x="218"/>
        <item x="331"/>
        <item x="276"/>
        <item x="319"/>
        <item x="150"/>
        <item x="313"/>
        <item x="158"/>
        <item x="392"/>
        <item x="296"/>
        <item x="93"/>
        <item x="268"/>
        <item x="111"/>
        <item x="461"/>
        <item x="174"/>
        <item x="470"/>
        <item x="548"/>
        <item x="311"/>
        <item x="462"/>
        <item x="31"/>
        <item x="418"/>
        <item x="256"/>
        <item x="205"/>
        <item x="201"/>
        <item x="101"/>
        <item x="109"/>
        <item x="434"/>
        <item x="234"/>
        <item x="328"/>
        <item x="202"/>
        <item x="151"/>
        <item x="98"/>
        <item x="526"/>
        <item x="304"/>
        <item x="66"/>
        <item x="361"/>
        <item x="498"/>
        <item x="14"/>
        <item x="28"/>
        <item x="272"/>
        <item x="413"/>
        <item x="196"/>
        <item x="192"/>
        <item x="535"/>
        <item x="503"/>
        <item x="429"/>
        <item x="492"/>
        <item x="520"/>
        <item x="139"/>
        <item x="495"/>
        <item x="490"/>
        <item x="416"/>
        <item x="412"/>
        <item x="230"/>
        <item x="350"/>
        <item x="326"/>
        <item x="36"/>
        <item x="228"/>
        <item x="305"/>
        <item x="510"/>
        <item x="223"/>
        <item x="297"/>
        <item x="371"/>
        <item x="156"/>
        <item x="233"/>
        <item x="453"/>
        <item x="318"/>
        <item x="522"/>
        <item x="191"/>
        <item x="536"/>
        <item x="334"/>
        <item x="501"/>
        <item x="6"/>
        <item x="330"/>
        <item x="479"/>
        <item x="442"/>
        <item x="108"/>
        <item x="265"/>
        <item x="388"/>
        <item x="54"/>
        <item x="476"/>
        <item x="506"/>
        <item x="33"/>
        <item x="19"/>
        <item x="532"/>
        <item x="67"/>
        <item x="44"/>
        <item x="270"/>
        <item x="73"/>
        <item x="469"/>
        <item x="465"/>
        <item x="172"/>
        <item x="365"/>
        <item x="551"/>
        <item x="157"/>
        <item x="65"/>
        <item x="35"/>
        <item x="55"/>
        <item x="160"/>
        <item x="248"/>
        <item x="231"/>
        <item x="117"/>
        <item x="373"/>
        <item x="314"/>
        <item x="316"/>
        <item x="86"/>
        <item x="307"/>
        <item x="340"/>
        <item x="376"/>
        <item x="56"/>
        <item x="438"/>
        <item x="460"/>
        <item x="431"/>
        <item x="389"/>
        <item x="279"/>
        <item x="355"/>
        <item x="236"/>
        <item x="450"/>
        <item x="360"/>
        <item x="48"/>
        <item x="405"/>
        <item x="321"/>
        <item x="15"/>
        <item x="82"/>
        <item x="38"/>
        <item x="133"/>
        <item x="449"/>
        <item x="187"/>
        <item x="511"/>
        <item x="188"/>
        <item x="13"/>
        <item x="266"/>
        <item x="242"/>
        <item x="312"/>
        <item x="348"/>
        <item x="477"/>
        <item x="118"/>
        <item x="377"/>
        <item x="68"/>
        <item x="280"/>
        <item x="375"/>
        <item x="455"/>
        <item x="215"/>
        <item x="309"/>
        <item x="306"/>
        <item x="85"/>
        <item x="141"/>
        <item x="525"/>
        <item x="428"/>
        <item x="182"/>
        <item x="484"/>
        <item x="154"/>
        <item x="287"/>
        <item x="177"/>
        <item x="104"/>
        <item x="244"/>
        <item x="347"/>
        <item x="464"/>
        <item x="136"/>
        <item x="246"/>
        <item x="91"/>
        <item x="170"/>
        <item x="21"/>
        <item x="264"/>
        <item x="69"/>
        <item x="95"/>
        <item x="300"/>
        <item x="251"/>
        <item x="542"/>
        <item x="332"/>
        <item x="166"/>
        <item x="478"/>
        <item x="303"/>
        <item x="135"/>
        <item x="289"/>
        <item x="1"/>
        <item x="281"/>
        <item x="49"/>
        <item x="356"/>
        <item x="127"/>
        <item x="161"/>
        <item x="396"/>
        <item x="0"/>
        <item x="153"/>
        <item x="447"/>
        <item x="30"/>
        <item x="293"/>
        <item x="123"/>
        <item x="29"/>
        <item x="250"/>
        <item x="20"/>
        <item x="243"/>
        <item x="500"/>
        <item x="345"/>
        <item x="440"/>
        <item x="468"/>
        <item x="521"/>
        <item x="197"/>
        <item x="2"/>
        <item x="427"/>
        <item x="426"/>
        <item x="168"/>
        <item x="358"/>
        <item x="131"/>
        <item x="513"/>
        <item x="40"/>
        <item x="390"/>
        <item x="253"/>
        <item x="544"/>
        <item x="209"/>
        <item x="213"/>
        <item x="263"/>
        <item x="288"/>
        <item x="338"/>
        <item x="353"/>
        <item x="225"/>
        <item x="61"/>
        <item x="76"/>
        <item x="240"/>
        <item x="381"/>
        <item x="273"/>
        <item x="534"/>
        <item x="193"/>
        <item x="122"/>
        <item x="285"/>
        <item x="324"/>
        <item x="457"/>
        <item x="454"/>
        <item x="322"/>
        <item x="173"/>
        <item x="399"/>
        <item x="395"/>
        <item x="514"/>
        <item x="183"/>
        <item x="357"/>
        <item x="446"/>
        <item x="162"/>
        <item x="79"/>
        <item x="368"/>
        <item x="100"/>
        <item x="94"/>
        <item x="302"/>
        <item x="18"/>
        <item x="271"/>
        <item x="384"/>
        <item x="298"/>
        <item x="203"/>
        <item x="528"/>
        <item x="77"/>
        <item x="517"/>
        <item x="199"/>
        <item x="126"/>
        <item x="337"/>
        <item x="299"/>
        <item x="37"/>
        <item x="252"/>
        <item x="52"/>
        <item x="140"/>
        <item x="362"/>
        <item x="372"/>
        <item x="499"/>
        <item x="502"/>
        <item x="89"/>
        <item x="466"/>
        <item x="239"/>
        <item x="165"/>
        <item x="515"/>
        <item x="516"/>
        <item x="39"/>
        <item x="339"/>
        <item x="386"/>
        <item x="400"/>
        <item x="216"/>
        <item x="163"/>
        <item x="539"/>
        <item x="370"/>
        <item x="546"/>
        <item x="349"/>
        <item x="529"/>
        <item x="189"/>
        <item x="119"/>
        <item x="247"/>
        <item x="369"/>
        <item x="22"/>
        <item x="47"/>
        <item x="84"/>
        <item x="175"/>
        <item x="164"/>
        <item x="342"/>
        <item x="527"/>
        <item x="32"/>
        <item x="148"/>
        <item x="422"/>
        <item x="294"/>
        <item x="190"/>
        <item x="138"/>
        <item x="379"/>
        <item x="509"/>
        <item x="315"/>
        <item x="493"/>
        <item x="226"/>
        <item x="92"/>
        <item x="284"/>
        <item x="352"/>
        <item x="3"/>
        <item x="420"/>
        <item x="267"/>
        <item x="229"/>
        <item x="88"/>
        <item x="146"/>
        <item x="547"/>
        <item x="448"/>
        <item x="507"/>
        <item x="286"/>
        <item x="155"/>
        <item x="367"/>
        <item x="423"/>
        <item x="385"/>
        <item x="459"/>
        <item x="75"/>
        <item x="42"/>
        <item x="491"/>
        <item x="149"/>
        <item x="11"/>
        <item x="486"/>
        <item x="222"/>
        <item x="351"/>
        <item x="414"/>
        <item x="472"/>
        <item x="496"/>
        <item x="480"/>
        <item x="185"/>
        <item x="378"/>
        <item x="25"/>
        <item x="227"/>
        <item x="254"/>
        <item x="72"/>
        <item x="99"/>
        <item x="320"/>
        <item x="96"/>
        <item x="237"/>
        <item x="275"/>
        <item x="549"/>
        <item x="53"/>
        <item x="24"/>
        <item x="134"/>
        <item x="137"/>
        <item x="333"/>
        <item x="145"/>
        <item x="55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Order ID" fld="1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CDF38-122C-47B3-8496-AC967CBA98D5}" name="India_Data" displayName="India_Data" ref="A1:Y1558" totalsRowShown="0" headerRowDxfId="26" tableBorderDxfId="25">
  <autoFilter ref="A1:Y1558" xr:uid="{645CDF38-122C-47B3-8496-AC967CBA98D5}"/>
  <tableColumns count="25">
    <tableColumn id="1" xr3:uid="{43F05809-9F42-45E0-A39E-473489741B17}" name="Row ID" dataDxfId="24"/>
    <tableColumn id="2" xr3:uid="{E9240245-74D7-4E16-B7BB-2190EF0EDCB4}" name="Order ID" dataDxfId="23"/>
    <tableColumn id="3" xr3:uid="{1342B514-A339-40A5-94A0-D815AA529D7B}" name="Ship Mode" dataDxfId="22"/>
    <tableColumn id="4" xr3:uid="{3FCB259F-03EF-4A5F-960A-D932A26C175A}" name="Customer ID" dataDxfId="21"/>
    <tableColumn id="5" xr3:uid="{BB87BACA-F4F7-4EEE-8890-03C13DF5AE8A}" name="Customer Name" dataDxfId="20"/>
    <tableColumn id="6" xr3:uid="{01369EEF-4167-4683-A734-893912061754}" name="Segment" dataDxfId="19"/>
    <tableColumn id="7" xr3:uid="{C6BBC315-D9EE-4E39-BECD-4D432053D8DA}" name="City" dataDxfId="18"/>
    <tableColumn id="8" xr3:uid="{FB735734-D37C-4C21-B65F-6B61E3FBC6A1}" name="State" dataDxfId="17"/>
    <tableColumn id="9" xr3:uid="{9F46C7F5-700A-42B3-AAA7-9F80FECA9A85}" name="Country" dataDxfId="16"/>
    <tableColumn id="10" xr3:uid="{DD2B0EB1-66B7-4194-9F13-225989AAA205}" name="Region" dataDxfId="15"/>
    <tableColumn id="11" xr3:uid="{409CE043-80F6-4FAB-B656-1A196BC43878}" name="Product ID" dataDxfId="14"/>
    <tableColumn id="12" xr3:uid="{E1F7FCEE-18F6-45CD-91B4-98F1C9BF4B81}" name="Category" dataDxfId="13"/>
    <tableColumn id="13" xr3:uid="{C98772A3-C67E-4C69-BD37-4448363897CB}" name="Sub-Category" dataDxfId="12"/>
    <tableColumn id="14" xr3:uid="{BA30FE7C-03D0-4D7C-B967-B602C5D49368}" name="Product Name" dataDxfId="11"/>
    <tableColumn id="15" xr3:uid="{D72E9D2E-00AB-4359-BA2A-7FAEC6358262}" name="Sales" dataDxfId="10"/>
    <tableColumn id="16" xr3:uid="{8005CC81-223B-4DB4-8DD1-7E0261DDD85F}" name="Quantity" dataDxfId="9"/>
    <tableColumn id="17" xr3:uid="{66AF45ED-E08A-4101-94D2-6E36D561D4CE}" name="Profit" dataDxfId="8"/>
    <tableColumn id="18" xr3:uid="{B181EB70-ED8B-4808-ABE8-941C4B302688}" name="Shipping Cost" dataDxfId="7"/>
    <tableColumn id="19" xr3:uid="{A7C6E043-2A6D-4790-A3A6-EC34E926C925}" name="Order Priority" dataDxfId="6"/>
    <tableColumn id="20" xr3:uid="{ED6DF21C-236B-4928-A2D4-EC8BDC6A0F80}" name="Target" dataDxfId="5"/>
    <tableColumn id="21" xr3:uid="{86AE9EAE-5415-4759-AC05-688EFEB6C210}" name="Manager" dataDxfId="4"/>
    <tableColumn id="22" xr3:uid="{659595F3-2E42-4D90-BD4E-B5B197F0A9BC}" name="Team lead" dataDxfId="3"/>
    <tableColumn id="23" xr3:uid="{B171DCD2-AE87-44FE-8BC8-1E902F950F5E}" name="Gender" dataDxfId="2"/>
    <tableColumn id="24" xr3:uid="{EF65BE52-B392-4651-A670-5F8EA5289A42}" name="Order Date" dataDxfId="1"/>
    <tableColumn id="25" xr3:uid="{AFC72AEA-1825-45A9-A481-8947CAFD5943}" name="Ship Da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8F48-5C16-4A68-91E1-2AEA85F76387}">
  <dimension ref="A1:Y1558"/>
  <sheetViews>
    <sheetView zoomScale="74" workbookViewId="0">
      <selection activeCell="N1540" sqref="A2:Y1558"/>
    </sheetView>
  </sheetViews>
  <sheetFormatPr defaultRowHeight="19.149999999999999"/>
  <cols>
    <col min="1" max="1" width="7.81640625" customWidth="1"/>
    <col min="2" max="2" width="13.7265625" bestFit="1" customWidth="1"/>
    <col min="3" max="3" width="12.81640625" bestFit="1" customWidth="1"/>
    <col min="4" max="4" width="12.08984375" customWidth="1"/>
    <col min="5" max="5" width="19.54296875" bestFit="1" customWidth="1"/>
    <col min="6" max="6" width="10.81640625" bestFit="1" customWidth="1"/>
    <col min="7" max="7" width="18.6328125" bestFit="1" customWidth="1"/>
    <col min="8" max="8" width="17.453125" bestFit="1" customWidth="1"/>
    <col min="9" max="9" width="8.453125" customWidth="1"/>
    <col min="10" max="10" width="7.54296875" customWidth="1"/>
    <col min="11" max="11" width="16.81640625" bestFit="1" customWidth="1"/>
    <col min="12" max="12" width="13" bestFit="1" customWidth="1"/>
    <col min="13" max="13" width="12.7265625" customWidth="1"/>
    <col min="14" max="14" width="55.08984375" bestFit="1" customWidth="1"/>
    <col min="15" max="15" width="8.26953125" bestFit="1" customWidth="1"/>
    <col min="16" max="16" width="8.90625" customWidth="1"/>
    <col min="17" max="17" width="8.90625" bestFit="1" customWidth="1"/>
    <col min="18" max="18" width="13" customWidth="1"/>
    <col min="19" max="19" width="13.7265625" customWidth="1"/>
    <col min="20" max="20" width="7.26953125" customWidth="1"/>
    <col min="21" max="21" width="9" customWidth="1"/>
    <col min="22" max="22" width="10.36328125" customWidth="1"/>
    <col min="24" max="24" width="10.1796875" customWidth="1"/>
    <col min="25" max="25" width="9.81640625" bestFit="1" customWidth="1"/>
  </cols>
  <sheetData>
    <row r="1" spans="1: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" t="s">
        <v>23</v>
      </c>
      <c r="Y1" s="2" t="s">
        <v>24</v>
      </c>
    </row>
    <row r="2" spans="1:25">
      <c r="A2" s="9">
        <v>1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>
        <v>56.52</v>
      </c>
      <c r="P2" s="7">
        <v>2</v>
      </c>
      <c r="Q2" s="7">
        <v>23.7</v>
      </c>
      <c r="R2" s="7">
        <v>2.15</v>
      </c>
      <c r="S2" s="7" t="s">
        <v>38</v>
      </c>
      <c r="T2" s="7">
        <v>386</v>
      </c>
      <c r="U2" s="7" t="s">
        <v>39</v>
      </c>
      <c r="V2" s="7" t="s">
        <v>40</v>
      </c>
      <c r="W2" s="8" t="s">
        <v>41</v>
      </c>
      <c r="X2" s="3">
        <v>45303</v>
      </c>
      <c r="Y2" s="4">
        <v>45424</v>
      </c>
    </row>
    <row r="3" spans="1:25">
      <c r="A3" s="9">
        <v>2</v>
      </c>
      <c r="B3" s="7" t="s">
        <v>42</v>
      </c>
      <c r="C3" s="7" t="s">
        <v>26</v>
      </c>
      <c r="D3" s="7" t="s">
        <v>43</v>
      </c>
      <c r="E3" s="7" t="s">
        <v>44</v>
      </c>
      <c r="F3" s="7" t="s">
        <v>29</v>
      </c>
      <c r="G3" s="7" t="s">
        <v>45</v>
      </c>
      <c r="H3" s="7" t="s">
        <v>46</v>
      </c>
      <c r="I3" s="7" t="s">
        <v>32</v>
      </c>
      <c r="J3" s="7" t="s">
        <v>47</v>
      </c>
      <c r="K3" s="7" t="s">
        <v>48</v>
      </c>
      <c r="L3" s="7" t="s">
        <v>35</v>
      </c>
      <c r="M3" s="7" t="s">
        <v>36</v>
      </c>
      <c r="N3" s="7" t="s">
        <v>49</v>
      </c>
      <c r="O3" s="7">
        <v>17.16</v>
      </c>
      <c r="P3" s="7">
        <v>2</v>
      </c>
      <c r="Q3" s="7">
        <v>2.04</v>
      </c>
      <c r="R3" s="7">
        <v>1.5</v>
      </c>
      <c r="S3" s="7" t="s">
        <v>38</v>
      </c>
      <c r="T3" s="7">
        <v>401</v>
      </c>
      <c r="U3" s="7" t="s">
        <v>39</v>
      </c>
      <c r="V3" s="7" t="s">
        <v>50</v>
      </c>
      <c r="W3" s="8" t="s">
        <v>51</v>
      </c>
      <c r="X3" s="3">
        <v>45287</v>
      </c>
      <c r="Y3" s="4">
        <v>45291</v>
      </c>
    </row>
    <row r="4" spans="1:25">
      <c r="A4" s="9">
        <v>3</v>
      </c>
      <c r="B4" s="7" t="s">
        <v>52</v>
      </c>
      <c r="C4" s="7" t="s">
        <v>26</v>
      </c>
      <c r="D4" s="7" t="s">
        <v>53</v>
      </c>
      <c r="E4" s="7" t="s">
        <v>54</v>
      </c>
      <c r="F4" s="7" t="s">
        <v>29</v>
      </c>
      <c r="G4" s="7" t="s">
        <v>55</v>
      </c>
      <c r="H4" s="7" t="s">
        <v>56</v>
      </c>
      <c r="I4" s="7" t="s">
        <v>32</v>
      </c>
      <c r="J4" s="7" t="s">
        <v>57</v>
      </c>
      <c r="K4" s="7" t="s">
        <v>58</v>
      </c>
      <c r="L4" s="7" t="s">
        <v>35</v>
      </c>
      <c r="M4" s="7" t="s">
        <v>36</v>
      </c>
      <c r="N4" s="7" t="s">
        <v>59</v>
      </c>
      <c r="O4" s="7">
        <v>14.04</v>
      </c>
      <c r="P4" s="7">
        <v>2</v>
      </c>
      <c r="Q4" s="7">
        <v>0.24</v>
      </c>
      <c r="R4" s="7">
        <v>0.79</v>
      </c>
      <c r="S4" s="7" t="s">
        <v>38</v>
      </c>
      <c r="T4" s="7">
        <v>293</v>
      </c>
      <c r="U4" s="7" t="s">
        <v>39</v>
      </c>
      <c r="V4" s="7" t="s">
        <v>60</v>
      </c>
      <c r="W4" s="8" t="s">
        <v>51</v>
      </c>
      <c r="X4" s="3">
        <v>45334</v>
      </c>
      <c r="Y4" s="4">
        <v>45485</v>
      </c>
    </row>
    <row r="5" spans="1:25">
      <c r="A5" s="9">
        <v>4</v>
      </c>
      <c r="B5" s="7" t="s">
        <v>61</v>
      </c>
      <c r="C5" s="7" t="s">
        <v>26</v>
      </c>
      <c r="D5" s="7" t="s">
        <v>62</v>
      </c>
      <c r="E5" s="7" t="s">
        <v>63</v>
      </c>
      <c r="F5" s="7" t="s">
        <v>29</v>
      </c>
      <c r="G5" s="7" t="s">
        <v>64</v>
      </c>
      <c r="H5" s="7" t="s">
        <v>56</v>
      </c>
      <c r="I5" s="7" t="s">
        <v>32</v>
      </c>
      <c r="J5" s="7" t="s">
        <v>57</v>
      </c>
      <c r="K5" s="7" t="s">
        <v>65</v>
      </c>
      <c r="L5" s="7" t="s">
        <v>35</v>
      </c>
      <c r="M5" s="7" t="s">
        <v>36</v>
      </c>
      <c r="N5" s="7" t="s">
        <v>66</v>
      </c>
      <c r="O5" s="7">
        <v>9.5399999999999991</v>
      </c>
      <c r="P5" s="7">
        <v>2</v>
      </c>
      <c r="Q5" s="7">
        <v>4.4400000000000004</v>
      </c>
      <c r="R5" s="7">
        <v>0.14000000000000001</v>
      </c>
      <c r="S5" s="7" t="s">
        <v>38</v>
      </c>
      <c r="T5" s="7">
        <v>609</v>
      </c>
      <c r="U5" s="7" t="s">
        <v>39</v>
      </c>
      <c r="V5" s="7" t="s">
        <v>67</v>
      </c>
      <c r="W5" s="8" t="s">
        <v>51</v>
      </c>
      <c r="X5" s="3">
        <v>45587</v>
      </c>
      <c r="Y5" s="4">
        <v>45593</v>
      </c>
    </row>
    <row r="6" spans="1:25">
      <c r="A6" s="9">
        <v>5</v>
      </c>
      <c r="B6" s="7" t="s">
        <v>68</v>
      </c>
      <c r="C6" s="7" t="s">
        <v>26</v>
      </c>
      <c r="D6" s="7" t="s">
        <v>69</v>
      </c>
      <c r="E6" s="7" t="s">
        <v>70</v>
      </c>
      <c r="F6" s="7" t="s">
        <v>29</v>
      </c>
      <c r="G6" s="7" t="s">
        <v>71</v>
      </c>
      <c r="H6" s="7" t="s">
        <v>72</v>
      </c>
      <c r="I6" s="7" t="s">
        <v>32</v>
      </c>
      <c r="J6" s="7" t="s">
        <v>57</v>
      </c>
      <c r="K6" s="7" t="s">
        <v>73</v>
      </c>
      <c r="L6" s="7" t="s">
        <v>35</v>
      </c>
      <c r="M6" s="7" t="s">
        <v>74</v>
      </c>
      <c r="N6" s="7" t="s">
        <v>75</v>
      </c>
      <c r="O6" s="7">
        <v>124.32</v>
      </c>
      <c r="P6" s="7">
        <v>2</v>
      </c>
      <c r="Q6" s="7">
        <v>54.66</v>
      </c>
      <c r="R6" s="7">
        <v>11.12</v>
      </c>
      <c r="S6" s="7" t="s">
        <v>38</v>
      </c>
      <c r="T6" s="7">
        <v>750</v>
      </c>
      <c r="U6" s="7" t="s">
        <v>39</v>
      </c>
      <c r="V6" s="7" t="s">
        <v>50</v>
      </c>
      <c r="W6" s="8" t="s">
        <v>41</v>
      </c>
      <c r="X6" s="3">
        <v>44466</v>
      </c>
      <c r="Y6" s="4">
        <v>44206</v>
      </c>
    </row>
    <row r="7" spans="1:25">
      <c r="A7" s="9">
        <v>6</v>
      </c>
      <c r="B7" s="7" t="s">
        <v>76</v>
      </c>
      <c r="C7" s="7" t="s">
        <v>26</v>
      </c>
      <c r="D7" s="7" t="s">
        <v>77</v>
      </c>
      <c r="E7" s="7" t="s">
        <v>78</v>
      </c>
      <c r="F7" s="7" t="s">
        <v>29</v>
      </c>
      <c r="G7" s="7" t="s">
        <v>79</v>
      </c>
      <c r="H7" s="7" t="s">
        <v>80</v>
      </c>
      <c r="I7" s="7" t="s">
        <v>32</v>
      </c>
      <c r="J7" s="7" t="s">
        <v>33</v>
      </c>
      <c r="K7" s="7" t="s">
        <v>81</v>
      </c>
      <c r="L7" s="7" t="s">
        <v>35</v>
      </c>
      <c r="M7" s="7" t="s">
        <v>74</v>
      </c>
      <c r="N7" s="7" t="s">
        <v>82</v>
      </c>
      <c r="O7" s="7">
        <v>33.119999999999997</v>
      </c>
      <c r="P7" s="7">
        <v>2</v>
      </c>
      <c r="Q7" s="7">
        <v>4.62</v>
      </c>
      <c r="R7" s="7">
        <v>0.91</v>
      </c>
      <c r="S7" s="7" t="s">
        <v>38</v>
      </c>
      <c r="T7" s="7">
        <v>647</v>
      </c>
      <c r="U7" s="7" t="s">
        <v>39</v>
      </c>
      <c r="V7" s="7" t="s">
        <v>60</v>
      </c>
      <c r="W7" s="8" t="s">
        <v>51</v>
      </c>
      <c r="X7" s="3">
        <v>44728</v>
      </c>
      <c r="Y7" s="4">
        <v>44734</v>
      </c>
    </row>
    <row r="8" spans="1:25">
      <c r="A8" s="9">
        <v>7</v>
      </c>
      <c r="B8" s="7" t="s">
        <v>83</v>
      </c>
      <c r="C8" s="7" t="s">
        <v>26</v>
      </c>
      <c r="D8" s="7" t="s">
        <v>84</v>
      </c>
      <c r="E8" s="7" t="s">
        <v>85</v>
      </c>
      <c r="F8" s="7" t="s">
        <v>29</v>
      </c>
      <c r="G8" s="7" t="s">
        <v>86</v>
      </c>
      <c r="H8" s="7" t="s">
        <v>87</v>
      </c>
      <c r="I8" s="7" t="s">
        <v>32</v>
      </c>
      <c r="J8" s="7" t="s">
        <v>33</v>
      </c>
      <c r="K8" s="7" t="s">
        <v>88</v>
      </c>
      <c r="L8" s="7" t="s">
        <v>35</v>
      </c>
      <c r="M8" s="7" t="s">
        <v>89</v>
      </c>
      <c r="N8" s="7" t="s">
        <v>90</v>
      </c>
      <c r="O8" s="7">
        <v>71.94</v>
      </c>
      <c r="P8" s="7">
        <v>2</v>
      </c>
      <c r="Q8" s="7">
        <v>10.74</v>
      </c>
      <c r="R8" s="7">
        <v>8.4600000000000009</v>
      </c>
      <c r="S8" s="7" t="s">
        <v>38</v>
      </c>
      <c r="T8" s="7">
        <v>167</v>
      </c>
      <c r="U8" s="7" t="s">
        <v>39</v>
      </c>
      <c r="V8" s="7" t="s">
        <v>67</v>
      </c>
      <c r="W8" s="8" t="s">
        <v>51</v>
      </c>
      <c r="X8" s="3">
        <v>45060</v>
      </c>
      <c r="Y8" s="4">
        <v>45066</v>
      </c>
    </row>
    <row r="9" spans="1:25">
      <c r="A9" s="9">
        <v>8</v>
      </c>
      <c r="B9" s="7" t="s">
        <v>91</v>
      </c>
      <c r="C9" s="7" t="s">
        <v>26</v>
      </c>
      <c r="D9" s="7" t="s">
        <v>92</v>
      </c>
      <c r="E9" s="7" t="s">
        <v>93</v>
      </c>
      <c r="F9" s="7" t="s">
        <v>29</v>
      </c>
      <c r="G9" s="7" t="s">
        <v>94</v>
      </c>
      <c r="H9" s="7" t="s">
        <v>94</v>
      </c>
      <c r="I9" s="7" t="s">
        <v>32</v>
      </c>
      <c r="J9" s="7" t="s">
        <v>57</v>
      </c>
      <c r="K9" s="7" t="s">
        <v>95</v>
      </c>
      <c r="L9" s="7" t="s">
        <v>35</v>
      </c>
      <c r="M9" s="7" t="s">
        <v>89</v>
      </c>
      <c r="N9" s="7" t="s">
        <v>96</v>
      </c>
      <c r="O9" s="7">
        <v>25.08</v>
      </c>
      <c r="P9" s="7">
        <v>2</v>
      </c>
      <c r="Q9" s="7">
        <v>3.96</v>
      </c>
      <c r="R9" s="7">
        <v>1.88</v>
      </c>
      <c r="S9" s="7" t="s">
        <v>38</v>
      </c>
      <c r="T9" s="7">
        <v>189</v>
      </c>
      <c r="U9" s="7" t="s">
        <v>39</v>
      </c>
      <c r="V9" s="7" t="s">
        <v>40</v>
      </c>
      <c r="W9" s="8" t="s">
        <v>51</v>
      </c>
      <c r="X9" s="3">
        <v>44325</v>
      </c>
      <c r="Y9" s="4">
        <v>44509</v>
      </c>
    </row>
    <row r="10" spans="1:25">
      <c r="A10" s="9">
        <v>9</v>
      </c>
      <c r="B10" s="7" t="s">
        <v>97</v>
      </c>
      <c r="C10" s="7" t="s">
        <v>26</v>
      </c>
      <c r="D10" s="7" t="s">
        <v>98</v>
      </c>
      <c r="E10" s="7" t="s">
        <v>99</v>
      </c>
      <c r="F10" s="7" t="s">
        <v>29</v>
      </c>
      <c r="G10" s="7" t="s">
        <v>100</v>
      </c>
      <c r="H10" s="7" t="s">
        <v>101</v>
      </c>
      <c r="I10" s="7" t="s">
        <v>32</v>
      </c>
      <c r="J10" s="7" t="s">
        <v>102</v>
      </c>
      <c r="K10" s="7" t="s">
        <v>103</v>
      </c>
      <c r="L10" s="7" t="s">
        <v>35</v>
      </c>
      <c r="M10" s="7" t="s">
        <v>104</v>
      </c>
      <c r="N10" s="7" t="s">
        <v>105</v>
      </c>
      <c r="O10" s="7">
        <v>21.6</v>
      </c>
      <c r="P10" s="7">
        <v>2</v>
      </c>
      <c r="Q10" s="7">
        <v>1.26</v>
      </c>
      <c r="R10" s="7">
        <v>1.38</v>
      </c>
      <c r="S10" s="7" t="s">
        <v>38</v>
      </c>
      <c r="T10" s="7">
        <v>774</v>
      </c>
      <c r="U10" s="7" t="s">
        <v>39</v>
      </c>
      <c r="V10" s="7" t="s">
        <v>50</v>
      </c>
      <c r="W10" s="8" t="s">
        <v>41</v>
      </c>
      <c r="X10" s="3">
        <v>44585</v>
      </c>
      <c r="Y10" s="4">
        <v>44591</v>
      </c>
    </row>
    <row r="11" spans="1:25">
      <c r="A11" s="9">
        <v>10</v>
      </c>
      <c r="B11" s="7" t="s">
        <v>106</v>
      </c>
      <c r="C11" s="7" t="s">
        <v>26</v>
      </c>
      <c r="D11" s="7" t="s">
        <v>107</v>
      </c>
      <c r="E11" s="7" t="s">
        <v>108</v>
      </c>
      <c r="F11" s="7" t="s">
        <v>29</v>
      </c>
      <c r="G11" s="7" t="s">
        <v>109</v>
      </c>
      <c r="H11" s="7" t="s">
        <v>101</v>
      </c>
      <c r="I11" s="7" t="s">
        <v>32</v>
      </c>
      <c r="J11" s="7" t="s">
        <v>102</v>
      </c>
      <c r="K11" s="7" t="s">
        <v>110</v>
      </c>
      <c r="L11" s="7" t="s">
        <v>35</v>
      </c>
      <c r="M11" s="7" t="s">
        <v>104</v>
      </c>
      <c r="N11" s="7" t="s">
        <v>111</v>
      </c>
      <c r="O11" s="7">
        <v>17.399999999999999</v>
      </c>
      <c r="P11" s="7">
        <v>2</v>
      </c>
      <c r="Q11" s="7">
        <v>1.38</v>
      </c>
      <c r="R11" s="7">
        <v>1.36</v>
      </c>
      <c r="S11" s="7" t="s">
        <v>38</v>
      </c>
      <c r="T11" s="7">
        <v>389</v>
      </c>
      <c r="U11" s="7" t="s">
        <v>39</v>
      </c>
      <c r="V11" s="7" t="s">
        <v>60</v>
      </c>
      <c r="W11" s="8" t="s">
        <v>51</v>
      </c>
      <c r="X11" s="3">
        <v>44790</v>
      </c>
      <c r="Y11" s="4">
        <v>44795</v>
      </c>
    </row>
    <row r="12" spans="1:25">
      <c r="A12" s="9">
        <v>11</v>
      </c>
      <c r="B12" s="7" t="s">
        <v>112</v>
      </c>
      <c r="C12" s="7" t="s">
        <v>26</v>
      </c>
      <c r="D12" s="7" t="s">
        <v>113</v>
      </c>
      <c r="E12" s="7" t="s">
        <v>114</v>
      </c>
      <c r="F12" s="7" t="s">
        <v>29</v>
      </c>
      <c r="G12" s="7" t="s">
        <v>55</v>
      </c>
      <c r="H12" s="7" t="s">
        <v>56</v>
      </c>
      <c r="I12" s="7" t="s">
        <v>32</v>
      </c>
      <c r="J12" s="7" t="s">
        <v>57</v>
      </c>
      <c r="K12" s="7" t="s">
        <v>115</v>
      </c>
      <c r="L12" s="7" t="s">
        <v>35</v>
      </c>
      <c r="M12" s="7" t="s">
        <v>104</v>
      </c>
      <c r="N12" s="7" t="s">
        <v>116</v>
      </c>
      <c r="O12" s="7">
        <v>18.72</v>
      </c>
      <c r="P12" s="7">
        <v>2</v>
      </c>
      <c r="Q12" s="7">
        <v>9.1199999999999992</v>
      </c>
      <c r="R12" s="7">
        <v>1.26</v>
      </c>
      <c r="S12" s="7" t="s">
        <v>38</v>
      </c>
      <c r="T12" s="7">
        <v>585</v>
      </c>
      <c r="U12" s="7" t="s">
        <v>39</v>
      </c>
      <c r="V12" s="7" t="s">
        <v>67</v>
      </c>
      <c r="W12" s="8" t="s">
        <v>41</v>
      </c>
      <c r="X12" s="3">
        <v>44273</v>
      </c>
      <c r="Y12" s="4">
        <v>44278</v>
      </c>
    </row>
    <row r="13" spans="1:25">
      <c r="A13" s="9">
        <v>12</v>
      </c>
      <c r="B13" s="7" t="s">
        <v>117</v>
      </c>
      <c r="C13" s="7" t="s">
        <v>26</v>
      </c>
      <c r="D13" s="7" t="s">
        <v>118</v>
      </c>
      <c r="E13" s="7" t="s">
        <v>119</v>
      </c>
      <c r="F13" s="7" t="s">
        <v>29</v>
      </c>
      <c r="G13" s="7" t="s">
        <v>120</v>
      </c>
      <c r="H13" s="7" t="s">
        <v>121</v>
      </c>
      <c r="I13" s="7" t="s">
        <v>32</v>
      </c>
      <c r="J13" s="7" t="s">
        <v>33</v>
      </c>
      <c r="K13" s="7" t="s">
        <v>122</v>
      </c>
      <c r="L13" s="7" t="s">
        <v>35</v>
      </c>
      <c r="M13" s="7" t="s">
        <v>123</v>
      </c>
      <c r="N13" s="7" t="s">
        <v>124</v>
      </c>
      <c r="O13" s="7">
        <v>26.82</v>
      </c>
      <c r="P13" s="7">
        <v>2</v>
      </c>
      <c r="Q13" s="7">
        <v>13.38</v>
      </c>
      <c r="R13" s="7">
        <v>2.4900000000000002</v>
      </c>
      <c r="S13" s="7" t="s">
        <v>38</v>
      </c>
      <c r="T13" s="7">
        <v>146</v>
      </c>
      <c r="U13" s="7" t="s">
        <v>39</v>
      </c>
      <c r="V13" s="7" t="s">
        <v>40</v>
      </c>
      <c r="W13" s="8" t="s">
        <v>41</v>
      </c>
      <c r="X13" s="3">
        <v>45618</v>
      </c>
      <c r="Y13" s="4">
        <v>45622</v>
      </c>
    </row>
    <row r="14" spans="1:25">
      <c r="A14" s="9">
        <v>13</v>
      </c>
      <c r="B14" s="7" t="s">
        <v>125</v>
      </c>
      <c r="C14" s="7" t="s">
        <v>26</v>
      </c>
      <c r="D14" s="7" t="s">
        <v>126</v>
      </c>
      <c r="E14" s="7" t="s">
        <v>127</v>
      </c>
      <c r="F14" s="7" t="s">
        <v>29</v>
      </c>
      <c r="G14" s="7" t="s">
        <v>128</v>
      </c>
      <c r="H14" s="7" t="s">
        <v>80</v>
      </c>
      <c r="I14" s="7" t="s">
        <v>32</v>
      </c>
      <c r="J14" s="7" t="s">
        <v>33</v>
      </c>
      <c r="K14" s="7" t="s">
        <v>129</v>
      </c>
      <c r="L14" s="7" t="s">
        <v>35</v>
      </c>
      <c r="M14" s="7" t="s">
        <v>130</v>
      </c>
      <c r="N14" s="7" t="s">
        <v>131</v>
      </c>
      <c r="O14" s="7">
        <v>57.84</v>
      </c>
      <c r="P14" s="7">
        <v>2</v>
      </c>
      <c r="Q14" s="7">
        <v>15</v>
      </c>
      <c r="R14" s="7">
        <v>5.33</v>
      </c>
      <c r="S14" s="7" t="s">
        <v>38</v>
      </c>
      <c r="T14" s="7">
        <v>671</v>
      </c>
      <c r="U14" s="7" t="s">
        <v>39</v>
      </c>
      <c r="V14" s="7" t="s">
        <v>50</v>
      </c>
      <c r="W14" s="8" t="s">
        <v>41</v>
      </c>
      <c r="X14" s="3">
        <v>44454</v>
      </c>
      <c r="Y14" s="4">
        <v>44459</v>
      </c>
    </row>
    <row r="15" spans="1:25">
      <c r="A15" s="9">
        <v>14</v>
      </c>
      <c r="B15" s="7" t="s">
        <v>91</v>
      </c>
      <c r="C15" s="7" t="s">
        <v>26</v>
      </c>
      <c r="D15" s="7" t="s">
        <v>92</v>
      </c>
      <c r="E15" s="7" t="s">
        <v>93</v>
      </c>
      <c r="F15" s="7" t="s">
        <v>29</v>
      </c>
      <c r="G15" s="7" t="s">
        <v>94</v>
      </c>
      <c r="H15" s="7" t="s">
        <v>94</v>
      </c>
      <c r="I15" s="7" t="s">
        <v>32</v>
      </c>
      <c r="J15" s="7" t="s">
        <v>57</v>
      </c>
      <c r="K15" s="7" t="s">
        <v>132</v>
      </c>
      <c r="L15" s="7" t="s">
        <v>35</v>
      </c>
      <c r="M15" s="7" t="s">
        <v>130</v>
      </c>
      <c r="N15" s="7" t="s">
        <v>133</v>
      </c>
      <c r="O15" s="7">
        <v>73.02</v>
      </c>
      <c r="P15" s="7">
        <v>2</v>
      </c>
      <c r="Q15" s="7">
        <v>9.48</v>
      </c>
      <c r="R15" s="7">
        <v>2.75</v>
      </c>
      <c r="S15" s="7" t="s">
        <v>38</v>
      </c>
      <c r="T15" s="7">
        <v>399</v>
      </c>
      <c r="U15" s="7" t="s">
        <v>39</v>
      </c>
      <c r="V15" s="7" t="s">
        <v>60</v>
      </c>
      <c r="W15" s="8" t="s">
        <v>41</v>
      </c>
      <c r="X15" s="3">
        <v>45187</v>
      </c>
      <c r="Y15" s="4">
        <v>45193</v>
      </c>
    </row>
    <row r="16" spans="1:25">
      <c r="A16" s="9">
        <v>15</v>
      </c>
      <c r="B16" s="7" t="s">
        <v>134</v>
      </c>
      <c r="C16" s="7" t="s">
        <v>26</v>
      </c>
      <c r="D16" s="7" t="s">
        <v>135</v>
      </c>
      <c r="E16" s="7" t="s">
        <v>136</v>
      </c>
      <c r="F16" s="7" t="s">
        <v>29</v>
      </c>
      <c r="G16" s="7" t="s">
        <v>137</v>
      </c>
      <c r="H16" s="7" t="s">
        <v>138</v>
      </c>
      <c r="I16" s="7" t="s">
        <v>32</v>
      </c>
      <c r="J16" s="7" t="s">
        <v>57</v>
      </c>
      <c r="K16" s="7" t="s">
        <v>139</v>
      </c>
      <c r="L16" s="7" t="s">
        <v>35</v>
      </c>
      <c r="M16" s="7" t="s">
        <v>140</v>
      </c>
      <c r="N16" s="7" t="s">
        <v>141</v>
      </c>
      <c r="O16" s="7">
        <v>89.94</v>
      </c>
      <c r="P16" s="7">
        <v>2</v>
      </c>
      <c r="Q16" s="7">
        <v>42.24</v>
      </c>
      <c r="R16" s="7">
        <v>5.51</v>
      </c>
      <c r="S16" s="7" t="s">
        <v>38</v>
      </c>
      <c r="T16" s="7">
        <v>256</v>
      </c>
      <c r="U16" s="7" t="s">
        <v>39</v>
      </c>
      <c r="V16" s="7" t="s">
        <v>67</v>
      </c>
      <c r="W16" s="8" t="s">
        <v>41</v>
      </c>
      <c r="X16" s="3">
        <v>44585</v>
      </c>
      <c r="Y16" s="4">
        <v>44591</v>
      </c>
    </row>
    <row r="17" spans="1:25">
      <c r="A17" s="9">
        <v>16</v>
      </c>
      <c r="B17" s="7" t="s">
        <v>142</v>
      </c>
      <c r="C17" s="7" t="s">
        <v>26</v>
      </c>
      <c r="D17" s="7" t="s">
        <v>143</v>
      </c>
      <c r="E17" s="7" t="s">
        <v>144</v>
      </c>
      <c r="F17" s="7" t="s">
        <v>29</v>
      </c>
      <c r="G17" s="7" t="s">
        <v>145</v>
      </c>
      <c r="H17" s="7" t="s">
        <v>121</v>
      </c>
      <c r="I17" s="7" t="s">
        <v>32</v>
      </c>
      <c r="J17" s="7" t="s">
        <v>33</v>
      </c>
      <c r="K17" s="7" t="s">
        <v>146</v>
      </c>
      <c r="L17" s="7" t="s">
        <v>35</v>
      </c>
      <c r="M17" s="7" t="s">
        <v>74</v>
      </c>
      <c r="N17" s="7" t="s">
        <v>147</v>
      </c>
      <c r="O17" s="7">
        <v>9.33</v>
      </c>
      <c r="P17" s="7">
        <v>1</v>
      </c>
      <c r="Q17" s="7">
        <v>2.04</v>
      </c>
      <c r="R17" s="7">
        <v>0.49</v>
      </c>
      <c r="S17" s="7" t="s">
        <v>38</v>
      </c>
      <c r="T17" s="7">
        <v>25</v>
      </c>
      <c r="U17" s="7" t="s">
        <v>39</v>
      </c>
      <c r="V17" s="7" t="s">
        <v>50</v>
      </c>
      <c r="W17" s="8" t="s">
        <v>51</v>
      </c>
      <c r="X17" s="3">
        <v>44931</v>
      </c>
      <c r="Y17" s="4">
        <v>45051</v>
      </c>
    </row>
    <row r="18" spans="1:25">
      <c r="A18" s="9">
        <v>17</v>
      </c>
      <c r="B18" s="7" t="s">
        <v>148</v>
      </c>
      <c r="C18" s="7" t="s">
        <v>26</v>
      </c>
      <c r="D18" s="7" t="s">
        <v>149</v>
      </c>
      <c r="E18" s="7" t="s">
        <v>150</v>
      </c>
      <c r="F18" s="7" t="s">
        <v>29</v>
      </c>
      <c r="G18" s="7" t="s">
        <v>151</v>
      </c>
      <c r="H18" s="7" t="s">
        <v>87</v>
      </c>
      <c r="I18" s="7" t="s">
        <v>32</v>
      </c>
      <c r="J18" s="7" t="s">
        <v>33</v>
      </c>
      <c r="K18" s="7" t="s">
        <v>152</v>
      </c>
      <c r="L18" s="7" t="s">
        <v>35</v>
      </c>
      <c r="M18" s="7" t="s">
        <v>89</v>
      </c>
      <c r="N18" s="7" t="s">
        <v>153</v>
      </c>
      <c r="O18" s="7">
        <v>40.049999999999997</v>
      </c>
      <c r="P18" s="7">
        <v>1</v>
      </c>
      <c r="Q18" s="7">
        <v>18.809999999999999</v>
      </c>
      <c r="R18" s="7">
        <v>1.1200000000000001</v>
      </c>
      <c r="S18" s="7" t="s">
        <v>38</v>
      </c>
      <c r="T18" s="7">
        <v>495</v>
      </c>
      <c r="U18" s="7" t="s">
        <v>39</v>
      </c>
      <c r="V18" s="7" t="s">
        <v>67</v>
      </c>
      <c r="W18" s="8" t="s">
        <v>51</v>
      </c>
      <c r="X18" s="3">
        <v>45177</v>
      </c>
      <c r="Y18" s="4">
        <v>45153</v>
      </c>
    </row>
    <row r="19" spans="1:25">
      <c r="A19" s="9">
        <v>18</v>
      </c>
      <c r="B19" s="7" t="s">
        <v>154</v>
      </c>
      <c r="C19" s="7" t="s">
        <v>26</v>
      </c>
      <c r="D19" s="7" t="s">
        <v>155</v>
      </c>
      <c r="E19" s="7" t="s">
        <v>156</v>
      </c>
      <c r="F19" s="7" t="s">
        <v>29</v>
      </c>
      <c r="G19" s="7" t="s">
        <v>157</v>
      </c>
      <c r="H19" s="7" t="s">
        <v>56</v>
      </c>
      <c r="I19" s="7" t="s">
        <v>32</v>
      </c>
      <c r="J19" s="7" t="s">
        <v>57</v>
      </c>
      <c r="K19" s="7" t="s">
        <v>158</v>
      </c>
      <c r="L19" s="7" t="s">
        <v>35</v>
      </c>
      <c r="M19" s="7" t="s">
        <v>89</v>
      </c>
      <c r="N19" s="7" t="s">
        <v>159</v>
      </c>
      <c r="O19" s="7">
        <v>11.4</v>
      </c>
      <c r="P19" s="7">
        <v>1</v>
      </c>
      <c r="Q19" s="7">
        <v>0.21</v>
      </c>
      <c r="R19" s="7">
        <v>0.28000000000000003</v>
      </c>
      <c r="S19" s="7" t="s">
        <v>38</v>
      </c>
      <c r="T19" s="7">
        <v>411</v>
      </c>
      <c r="U19" s="7" t="s">
        <v>39</v>
      </c>
      <c r="V19" s="7" t="s">
        <v>40</v>
      </c>
      <c r="W19" s="8" t="s">
        <v>51</v>
      </c>
      <c r="X19" s="3">
        <v>44359</v>
      </c>
      <c r="Y19" s="4">
        <v>44512</v>
      </c>
    </row>
    <row r="20" spans="1:25">
      <c r="A20" s="9">
        <v>19</v>
      </c>
      <c r="B20" s="7" t="s">
        <v>160</v>
      </c>
      <c r="C20" s="7" t="s">
        <v>26</v>
      </c>
      <c r="D20" s="7" t="s">
        <v>161</v>
      </c>
      <c r="E20" s="7" t="s">
        <v>162</v>
      </c>
      <c r="F20" s="7" t="s">
        <v>29</v>
      </c>
      <c r="G20" s="7" t="s">
        <v>163</v>
      </c>
      <c r="H20" s="7" t="s">
        <v>31</v>
      </c>
      <c r="I20" s="7" t="s">
        <v>32</v>
      </c>
      <c r="J20" s="7" t="s">
        <v>33</v>
      </c>
      <c r="K20" s="7" t="s">
        <v>164</v>
      </c>
      <c r="L20" s="7" t="s">
        <v>35</v>
      </c>
      <c r="M20" s="7" t="s">
        <v>104</v>
      </c>
      <c r="N20" s="7" t="s">
        <v>165</v>
      </c>
      <c r="O20" s="7">
        <v>9.0299999999999994</v>
      </c>
      <c r="P20" s="7">
        <v>1</v>
      </c>
      <c r="Q20" s="7">
        <v>3.33</v>
      </c>
      <c r="R20" s="7">
        <v>0.79</v>
      </c>
      <c r="S20" s="7" t="s">
        <v>38</v>
      </c>
      <c r="T20" s="7">
        <v>30</v>
      </c>
      <c r="U20" s="7" t="s">
        <v>39</v>
      </c>
      <c r="V20" s="7" t="s">
        <v>50</v>
      </c>
      <c r="W20" s="8" t="s">
        <v>41</v>
      </c>
      <c r="X20" s="3">
        <v>44406</v>
      </c>
      <c r="Y20" s="4">
        <v>44263</v>
      </c>
    </row>
    <row r="21" spans="1:25">
      <c r="A21" s="9">
        <v>20</v>
      </c>
      <c r="B21" s="7" t="s">
        <v>97</v>
      </c>
      <c r="C21" s="7" t="s">
        <v>26</v>
      </c>
      <c r="D21" s="7" t="s">
        <v>98</v>
      </c>
      <c r="E21" s="7" t="s">
        <v>99</v>
      </c>
      <c r="F21" s="7" t="s">
        <v>29</v>
      </c>
      <c r="G21" s="7" t="s">
        <v>100</v>
      </c>
      <c r="H21" s="7" t="s">
        <v>101</v>
      </c>
      <c r="I21" s="7" t="s">
        <v>32</v>
      </c>
      <c r="J21" s="7" t="s">
        <v>102</v>
      </c>
      <c r="K21" s="7" t="s">
        <v>166</v>
      </c>
      <c r="L21" s="7" t="s">
        <v>35</v>
      </c>
      <c r="M21" s="7" t="s">
        <v>123</v>
      </c>
      <c r="N21" s="7" t="s">
        <v>124</v>
      </c>
      <c r="O21" s="7">
        <v>13.8</v>
      </c>
      <c r="P21" s="7">
        <v>1</v>
      </c>
      <c r="Q21" s="7">
        <v>1.77</v>
      </c>
      <c r="R21" s="7">
        <v>0.85</v>
      </c>
      <c r="S21" s="7" t="s">
        <v>38</v>
      </c>
      <c r="T21" s="7">
        <v>332</v>
      </c>
      <c r="U21" s="7" t="s">
        <v>39</v>
      </c>
      <c r="V21" s="7" t="s">
        <v>60</v>
      </c>
      <c r="W21" s="8" t="s">
        <v>51</v>
      </c>
      <c r="X21" s="3">
        <v>45453</v>
      </c>
      <c r="Y21" s="4">
        <v>45575</v>
      </c>
    </row>
    <row r="22" spans="1:25">
      <c r="A22" s="9">
        <v>21</v>
      </c>
      <c r="B22" s="7" t="s">
        <v>167</v>
      </c>
      <c r="C22" s="7" t="s">
        <v>26</v>
      </c>
      <c r="D22" s="7" t="s">
        <v>168</v>
      </c>
      <c r="E22" s="7" t="s">
        <v>169</v>
      </c>
      <c r="F22" s="7" t="s">
        <v>29</v>
      </c>
      <c r="G22" s="7" t="s">
        <v>170</v>
      </c>
      <c r="H22" s="7" t="s">
        <v>101</v>
      </c>
      <c r="I22" s="7" t="s">
        <v>32</v>
      </c>
      <c r="J22" s="7" t="s">
        <v>102</v>
      </c>
      <c r="K22" s="7" t="s">
        <v>171</v>
      </c>
      <c r="L22" s="7" t="s">
        <v>35</v>
      </c>
      <c r="M22" s="7" t="s">
        <v>36</v>
      </c>
      <c r="N22" s="7" t="s">
        <v>172</v>
      </c>
      <c r="O22" s="7">
        <v>46.53</v>
      </c>
      <c r="P22" s="7">
        <v>3</v>
      </c>
      <c r="Q22" s="7">
        <v>1.8</v>
      </c>
      <c r="R22" s="7">
        <v>3.9</v>
      </c>
      <c r="S22" s="7" t="s">
        <v>38</v>
      </c>
      <c r="T22" s="7">
        <v>597</v>
      </c>
      <c r="U22" s="7" t="s">
        <v>39</v>
      </c>
      <c r="V22" s="7" t="s">
        <v>50</v>
      </c>
      <c r="W22" s="8" t="s">
        <v>51</v>
      </c>
      <c r="X22" s="3">
        <v>45079</v>
      </c>
      <c r="Y22" s="4">
        <v>45232</v>
      </c>
    </row>
    <row r="23" spans="1:25">
      <c r="A23" s="9">
        <v>22</v>
      </c>
      <c r="B23" s="7" t="s">
        <v>173</v>
      </c>
      <c r="C23" s="7" t="s">
        <v>26</v>
      </c>
      <c r="D23" s="7" t="s">
        <v>174</v>
      </c>
      <c r="E23" s="7" t="s">
        <v>175</v>
      </c>
      <c r="F23" s="7" t="s">
        <v>29</v>
      </c>
      <c r="G23" s="7" t="s">
        <v>176</v>
      </c>
      <c r="H23" s="7" t="s">
        <v>138</v>
      </c>
      <c r="I23" s="7" t="s">
        <v>32</v>
      </c>
      <c r="J23" s="7" t="s">
        <v>57</v>
      </c>
      <c r="K23" s="7" t="s">
        <v>177</v>
      </c>
      <c r="L23" s="7" t="s">
        <v>35</v>
      </c>
      <c r="M23" s="7" t="s">
        <v>36</v>
      </c>
      <c r="N23" s="7" t="s">
        <v>178</v>
      </c>
      <c r="O23" s="7">
        <v>45.99</v>
      </c>
      <c r="P23" s="7">
        <v>3</v>
      </c>
      <c r="Q23" s="7">
        <v>13.32</v>
      </c>
      <c r="R23" s="7">
        <v>2.57</v>
      </c>
      <c r="S23" s="7" t="s">
        <v>38</v>
      </c>
      <c r="T23" s="7">
        <v>367</v>
      </c>
      <c r="U23" s="7" t="s">
        <v>39</v>
      </c>
      <c r="V23" s="7" t="s">
        <v>60</v>
      </c>
      <c r="W23" s="8" t="s">
        <v>51</v>
      </c>
      <c r="X23" s="3">
        <v>45316</v>
      </c>
      <c r="Y23" s="4">
        <v>45320</v>
      </c>
    </row>
    <row r="24" spans="1:25">
      <c r="A24" s="9">
        <v>23</v>
      </c>
      <c r="B24" s="7" t="s">
        <v>179</v>
      </c>
      <c r="C24" s="7" t="s">
        <v>26</v>
      </c>
      <c r="D24" s="7" t="s">
        <v>168</v>
      </c>
      <c r="E24" s="7" t="s">
        <v>169</v>
      </c>
      <c r="F24" s="7" t="s">
        <v>29</v>
      </c>
      <c r="G24" s="7" t="s">
        <v>180</v>
      </c>
      <c r="H24" s="7" t="s">
        <v>121</v>
      </c>
      <c r="I24" s="7" t="s">
        <v>32</v>
      </c>
      <c r="J24" s="7" t="s">
        <v>33</v>
      </c>
      <c r="K24" s="7" t="s">
        <v>181</v>
      </c>
      <c r="L24" s="7" t="s">
        <v>35</v>
      </c>
      <c r="M24" s="7" t="s">
        <v>36</v>
      </c>
      <c r="N24" s="7" t="s">
        <v>182</v>
      </c>
      <c r="O24" s="7">
        <v>22.05</v>
      </c>
      <c r="P24" s="7">
        <v>3</v>
      </c>
      <c r="Q24" s="7">
        <v>7.92</v>
      </c>
      <c r="R24" s="7">
        <v>1.19</v>
      </c>
      <c r="S24" s="7" t="s">
        <v>38</v>
      </c>
      <c r="T24" s="7">
        <v>327</v>
      </c>
      <c r="U24" s="7" t="s">
        <v>39</v>
      </c>
      <c r="V24" s="7" t="s">
        <v>40</v>
      </c>
      <c r="W24" s="8" t="s">
        <v>41</v>
      </c>
      <c r="X24" s="3">
        <v>44790</v>
      </c>
      <c r="Y24" s="4">
        <v>44795</v>
      </c>
    </row>
    <row r="25" spans="1:25">
      <c r="A25" s="9">
        <v>24</v>
      </c>
      <c r="B25" s="7" t="s">
        <v>183</v>
      </c>
      <c r="C25" s="7" t="s">
        <v>26</v>
      </c>
      <c r="D25" s="7" t="s">
        <v>92</v>
      </c>
      <c r="E25" s="7" t="s">
        <v>93</v>
      </c>
      <c r="F25" s="7" t="s">
        <v>29</v>
      </c>
      <c r="G25" s="7" t="s">
        <v>184</v>
      </c>
      <c r="H25" s="7" t="s">
        <v>87</v>
      </c>
      <c r="I25" s="7" t="s">
        <v>32</v>
      </c>
      <c r="J25" s="7" t="s">
        <v>33</v>
      </c>
      <c r="K25" s="7" t="s">
        <v>185</v>
      </c>
      <c r="L25" s="7" t="s">
        <v>35</v>
      </c>
      <c r="M25" s="7" t="s">
        <v>36</v>
      </c>
      <c r="N25" s="7" t="s">
        <v>186</v>
      </c>
      <c r="O25" s="7">
        <v>11.61</v>
      </c>
      <c r="P25" s="7">
        <v>3</v>
      </c>
      <c r="Q25" s="7">
        <v>5.49</v>
      </c>
      <c r="R25" s="7">
        <v>0.86</v>
      </c>
      <c r="S25" s="7" t="s">
        <v>38</v>
      </c>
      <c r="T25" s="7">
        <v>677</v>
      </c>
      <c r="U25" s="7" t="s">
        <v>39</v>
      </c>
      <c r="V25" s="7" t="s">
        <v>50</v>
      </c>
      <c r="W25" s="8" t="s">
        <v>41</v>
      </c>
      <c r="X25" s="3">
        <v>45266</v>
      </c>
      <c r="Y25" s="4">
        <v>45093</v>
      </c>
    </row>
    <row r="26" spans="1:25">
      <c r="A26" s="9">
        <v>25</v>
      </c>
      <c r="B26" s="7" t="s">
        <v>187</v>
      </c>
      <c r="C26" s="7" t="s">
        <v>26</v>
      </c>
      <c r="D26" s="7" t="s">
        <v>188</v>
      </c>
      <c r="E26" s="7" t="s">
        <v>189</v>
      </c>
      <c r="F26" s="7" t="s">
        <v>29</v>
      </c>
      <c r="G26" s="7" t="s">
        <v>176</v>
      </c>
      <c r="H26" s="7" t="s">
        <v>138</v>
      </c>
      <c r="I26" s="7" t="s">
        <v>32</v>
      </c>
      <c r="J26" s="7" t="s">
        <v>57</v>
      </c>
      <c r="K26" s="7" t="s">
        <v>190</v>
      </c>
      <c r="L26" s="7" t="s">
        <v>35</v>
      </c>
      <c r="M26" s="7" t="s">
        <v>36</v>
      </c>
      <c r="N26" s="7" t="s">
        <v>191</v>
      </c>
      <c r="O26" s="7">
        <v>17.100000000000001</v>
      </c>
      <c r="P26" s="7">
        <v>3</v>
      </c>
      <c r="Q26" s="7">
        <v>4.2300000000000004</v>
      </c>
      <c r="R26" s="7">
        <v>0.67</v>
      </c>
      <c r="S26" s="7" t="s">
        <v>38</v>
      </c>
      <c r="T26" s="7">
        <v>294</v>
      </c>
      <c r="U26" s="7" t="s">
        <v>39</v>
      </c>
      <c r="V26" s="7" t="s">
        <v>60</v>
      </c>
      <c r="W26" s="8" t="s">
        <v>51</v>
      </c>
      <c r="X26" s="3">
        <v>45543</v>
      </c>
      <c r="Y26" s="4">
        <v>45517</v>
      </c>
    </row>
    <row r="27" spans="1:25">
      <c r="A27" s="9">
        <v>26</v>
      </c>
      <c r="B27" s="7" t="s">
        <v>192</v>
      </c>
      <c r="C27" s="7" t="s">
        <v>26</v>
      </c>
      <c r="D27" s="7" t="s">
        <v>193</v>
      </c>
      <c r="E27" s="7" t="s">
        <v>194</v>
      </c>
      <c r="F27" s="7" t="s">
        <v>29</v>
      </c>
      <c r="G27" s="7" t="s">
        <v>195</v>
      </c>
      <c r="H27" s="7" t="s">
        <v>87</v>
      </c>
      <c r="I27" s="7" t="s">
        <v>32</v>
      </c>
      <c r="J27" s="7" t="s">
        <v>33</v>
      </c>
      <c r="K27" s="7" t="s">
        <v>196</v>
      </c>
      <c r="L27" s="7" t="s">
        <v>35</v>
      </c>
      <c r="M27" s="7" t="s">
        <v>89</v>
      </c>
      <c r="N27" s="7" t="s">
        <v>197</v>
      </c>
      <c r="O27" s="7">
        <v>81.27</v>
      </c>
      <c r="P27" s="7">
        <v>3</v>
      </c>
      <c r="Q27" s="7">
        <v>36.54</v>
      </c>
      <c r="R27" s="7">
        <v>4.1900000000000004</v>
      </c>
      <c r="S27" s="7" t="s">
        <v>38</v>
      </c>
      <c r="T27" s="7">
        <v>18</v>
      </c>
      <c r="U27" s="7" t="s">
        <v>39</v>
      </c>
      <c r="V27" s="7" t="s">
        <v>67</v>
      </c>
      <c r="W27" s="8" t="s">
        <v>51</v>
      </c>
      <c r="X27" s="3">
        <v>44560</v>
      </c>
      <c r="Y27" s="4">
        <v>44621</v>
      </c>
    </row>
    <row r="28" spans="1:25">
      <c r="A28" s="9">
        <v>27</v>
      </c>
      <c r="B28" s="7" t="s">
        <v>198</v>
      </c>
      <c r="C28" s="7" t="s">
        <v>26</v>
      </c>
      <c r="D28" s="7" t="s">
        <v>199</v>
      </c>
      <c r="E28" s="7" t="s">
        <v>200</v>
      </c>
      <c r="F28" s="7" t="s">
        <v>29</v>
      </c>
      <c r="G28" s="7" t="s">
        <v>201</v>
      </c>
      <c r="H28" s="7" t="s">
        <v>87</v>
      </c>
      <c r="I28" s="7" t="s">
        <v>32</v>
      </c>
      <c r="J28" s="7" t="s">
        <v>33</v>
      </c>
      <c r="K28" s="7" t="s">
        <v>202</v>
      </c>
      <c r="L28" s="7" t="s">
        <v>35</v>
      </c>
      <c r="M28" s="7" t="s">
        <v>104</v>
      </c>
      <c r="N28" s="7" t="s">
        <v>203</v>
      </c>
      <c r="O28" s="7">
        <v>32.31</v>
      </c>
      <c r="P28" s="7">
        <v>3</v>
      </c>
      <c r="Q28" s="7">
        <v>12.6</v>
      </c>
      <c r="R28" s="7">
        <v>3.33</v>
      </c>
      <c r="S28" s="7" t="s">
        <v>38</v>
      </c>
      <c r="T28" s="7">
        <v>744</v>
      </c>
      <c r="U28" s="7" t="s">
        <v>39</v>
      </c>
      <c r="V28" s="7" t="s">
        <v>40</v>
      </c>
      <c r="W28" s="8" t="s">
        <v>51</v>
      </c>
      <c r="X28" s="3">
        <v>45649</v>
      </c>
      <c r="Y28" s="4">
        <v>45655</v>
      </c>
    </row>
    <row r="29" spans="1:25">
      <c r="A29" s="9">
        <v>28</v>
      </c>
      <c r="B29" s="7" t="s">
        <v>117</v>
      </c>
      <c r="C29" s="7" t="s">
        <v>26</v>
      </c>
      <c r="D29" s="7" t="s">
        <v>118</v>
      </c>
      <c r="E29" s="7" t="s">
        <v>119</v>
      </c>
      <c r="F29" s="7" t="s">
        <v>29</v>
      </c>
      <c r="G29" s="7" t="s">
        <v>120</v>
      </c>
      <c r="H29" s="7" t="s">
        <v>121</v>
      </c>
      <c r="I29" s="7" t="s">
        <v>32</v>
      </c>
      <c r="J29" s="7" t="s">
        <v>33</v>
      </c>
      <c r="K29" s="7" t="s">
        <v>204</v>
      </c>
      <c r="L29" s="7" t="s">
        <v>35</v>
      </c>
      <c r="M29" s="7" t="s">
        <v>123</v>
      </c>
      <c r="N29" s="7" t="s">
        <v>205</v>
      </c>
      <c r="O29" s="7">
        <v>49.59</v>
      </c>
      <c r="P29" s="7">
        <v>3</v>
      </c>
      <c r="Q29" s="7">
        <v>12.33</v>
      </c>
      <c r="R29" s="7">
        <v>3</v>
      </c>
      <c r="S29" s="7" t="s">
        <v>38</v>
      </c>
      <c r="T29" s="7">
        <v>484</v>
      </c>
      <c r="U29" s="7" t="s">
        <v>39</v>
      </c>
      <c r="V29" s="7" t="s">
        <v>50</v>
      </c>
      <c r="W29" s="8" t="s">
        <v>41</v>
      </c>
      <c r="X29" s="3">
        <v>45632</v>
      </c>
      <c r="Y29" s="4">
        <v>45461</v>
      </c>
    </row>
    <row r="30" spans="1:25">
      <c r="A30" s="9">
        <v>29</v>
      </c>
      <c r="B30" s="7" t="s">
        <v>206</v>
      </c>
      <c r="C30" s="7" t="s">
        <v>26</v>
      </c>
      <c r="D30" s="7" t="s">
        <v>207</v>
      </c>
      <c r="E30" s="7" t="s">
        <v>208</v>
      </c>
      <c r="F30" s="7" t="s">
        <v>29</v>
      </c>
      <c r="G30" s="7" t="s">
        <v>100</v>
      </c>
      <c r="H30" s="7" t="s">
        <v>101</v>
      </c>
      <c r="I30" s="7" t="s">
        <v>32</v>
      </c>
      <c r="J30" s="7" t="s">
        <v>102</v>
      </c>
      <c r="K30" s="7" t="s">
        <v>209</v>
      </c>
      <c r="L30" s="7" t="s">
        <v>35</v>
      </c>
      <c r="M30" s="7" t="s">
        <v>130</v>
      </c>
      <c r="N30" s="7" t="s">
        <v>210</v>
      </c>
      <c r="O30" s="7">
        <v>94.05</v>
      </c>
      <c r="P30" s="7">
        <v>3</v>
      </c>
      <c r="Q30" s="7">
        <v>33.840000000000003</v>
      </c>
      <c r="R30" s="7">
        <v>8.3699999999999992</v>
      </c>
      <c r="S30" s="7" t="s">
        <v>38</v>
      </c>
      <c r="T30" s="7">
        <v>247</v>
      </c>
      <c r="U30" s="7" t="s">
        <v>39</v>
      </c>
      <c r="V30" s="7" t="s">
        <v>67</v>
      </c>
      <c r="W30" s="8" t="s">
        <v>51</v>
      </c>
      <c r="X30" s="3">
        <v>44285</v>
      </c>
      <c r="Y30" s="4">
        <v>44351</v>
      </c>
    </row>
    <row r="31" spans="1:25">
      <c r="A31" s="9">
        <v>30</v>
      </c>
      <c r="B31" s="7" t="s">
        <v>211</v>
      </c>
      <c r="C31" s="7" t="s">
        <v>26</v>
      </c>
      <c r="D31" s="7" t="s">
        <v>212</v>
      </c>
      <c r="E31" s="7" t="s">
        <v>213</v>
      </c>
      <c r="F31" s="7" t="s">
        <v>29</v>
      </c>
      <c r="G31" s="7" t="s">
        <v>214</v>
      </c>
      <c r="H31" s="7" t="s">
        <v>121</v>
      </c>
      <c r="I31" s="7" t="s">
        <v>32</v>
      </c>
      <c r="J31" s="7" t="s">
        <v>33</v>
      </c>
      <c r="K31" s="7" t="s">
        <v>215</v>
      </c>
      <c r="L31" s="7" t="s">
        <v>35</v>
      </c>
      <c r="M31" s="7" t="s">
        <v>140</v>
      </c>
      <c r="N31" s="7" t="s">
        <v>216</v>
      </c>
      <c r="O31" s="7">
        <v>50.67</v>
      </c>
      <c r="P31" s="7">
        <v>3</v>
      </c>
      <c r="Q31" s="7">
        <v>10.62</v>
      </c>
      <c r="R31" s="7">
        <v>3.35</v>
      </c>
      <c r="S31" s="7" t="s">
        <v>38</v>
      </c>
      <c r="T31" s="7">
        <v>555</v>
      </c>
      <c r="U31" s="7" t="s">
        <v>39</v>
      </c>
      <c r="V31" s="7" t="s">
        <v>50</v>
      </c>
      <c r="W31" s="8" t="s">
        <v>41</v>
      </c>
      <c r="X31" s="3">
        <v>44846</v>
      </c>
      <c r="Y31" s="4">
        <v>44911</v>
      </c>
    </row>
    <row r="32" spans="1:25">
      <c r="A32" s="9">
        <v>31</v>
      </c>
      <c r="B32" s="7" t="s">
        <v>217</v>
      </c>
      <c r="C32" s="7" t="s">
        <v>26</v>
      </c>
      <c r="D32" s="7" t="s">
        <v>218</v>
      </c>
      <c r="E32" s="7" t="s">
        <v>219</v>
      </c>
      <c r="F32" s="7" t="s">
        <v>29</v>
      </c>
      <c r="G32" s="7" t="s">
        <v>220</v>
      </c>
      <c r="H32" s="7" t="s">
        <v>221</v>
      </c>
      <c r="I32" s="7" t="s">
        <v>32</v>
      </c>
      <c r="J32" s="7" t="s">
        <v>102</v>
      </c>
      <c r="K32" s="7" t="s">
        <v>222</v>
      </c>
      <c r="L32" s="7" t="s">
        <v>35</v>
      </c>
      <c r="M32" s="7" t="s">
        <v>223</v>
      </c>
      <c r="N32" s="7" t="s">
        <v>224</v>
      </c>
      <c r="O32" s="7">
        <v>182.76</v>
      </c>
      <c r="P32" s="7">
        <v>4</v>
      </c>
      <c r="Q32" s="7">
        <v>74.88</v>
      </c>
      <c r="R32" s="7">
        <v>7.39</v>
      </c>
      <c r="S32" s="7" t="s">
        <v>38</v>
      </c>
      <c r="T32" s="7">
        <v>236</v>
      </c>
      <c r="U32" s="7" t="s">
        <v>39</v>
      </c>
      <c r="V32" s="7" t="s">
        <v>60</v>
      </c>
      <c r="W32" s="8" t="s">
        <v>41</v>
      </c>
      <c r="X32" s="3">
        <v>44933</v>
      </c>
      <c r="Y32" s="4">
        <v>45084</v>
      </c>
    </row>
    <row r="33" spans="1:25">
      <c r="A33" s="9">
        <v>32</v>
      </c>
      <c r="B33" s="7" t="s">
        <v>225</v>
      </c>
      <c r="C33" s="7" t="s">
        <v>26</v>
      </c>
      <c r="D33" s="7" t="s">
        <v>226</v>
      </c>
      <c r="E33" s="7" t="s">
        <v>227</v>
      </c>
      <c r="F33" s="7" t="s">
        <v>29</v>
      </c>
      <c r="G33" s="7" t="s">
        <v>228</v>
      </c>
      <c r="H33" s="7" t="s">
        <v>229</v>
      </c>
      <c r="I33" s="7" t="s">
        <v>32</v>
      </c>
      <c r="J33" s="7" t="s">
        <v>102</v>
      </c>
      <c r="K33" s="7" t="s">
        <v>230</v>
      </c>
      <c r="L33" s="7" t="s">
        <v>35</v>
      </c>
      <c r="M33" s="7" t="s">
        <v>74</v>
      </c>
      <c r="N33" s="7" t="s">
        <v>231</v>
      </c>
      <c r="O33" s="7">
        <v>94.8</v>
      </c>
      <c r="P33" s="7">
        <v>4</v>
      </c>
      <c r="Q33" s="7">
        <v>19.8</v>
      </c>
      <c r="R33" s="7">
        <v>5.41</v>
      </c>
      <c r="S33" s="7" t="s">
        <v>38</v>
      </c>
      <c r="T33" s="7">
        <v>421</v>
      </c>
      <c r="U33" s="7" t="s">
        <v>39</v>
      </c>
      <c r="V33" s="7" t="s">
        <v>67</v>
      </c>
      <c r="W33" s="8" t="s">
        <v>51</v>
      </c>
      <c r="X33" s="3">
        <v>45313</v>
      </c>
      <c r="Y33" s="4">
        <v>45317</v>
      </c>
    </row>
    <row r="34" spans="1:25">
      <c r="A34" s="9">
        <v>33</v>
      </c>
      <c r="B34" s="7" t="s">
        <v>232</v>
      </c>
      <c r="C34" s="7" t="s">
        <v>26</v>
      </c>
      <c r="D34" s="7" t="s">
        <v>233</v>
      </c>
      <c r="E34" s="7" t="s">
        <v>234</v>
      </c>
      <c r="F34" s="7" t="s">
        <v>29</v>
      </c>
      <c r="G34" s="7" t="s">
        <v>235</v>
      </c>
      <c r="H34" s="7" t="s">
        <v>46</v>
      </c>
      <c r="I34" s="7" t="s">
        <v>32</v>
      </c>
      <c r="J34" s="7" t="s">
        <v>47</v>
      </c>
      <c r="K34" s="7" t="s">
        <v>236</v>
      </c>
      <c r="L34" s="7" t="s">
        <v>35</v>
      </c>
      <c r="M34" s="7" t="s">
        <v>36</v>
      </c>
      <c r="N34" s="7" t="s">
        <v>237</v>
      </c>
      <c r="O34" s="7">
        <v>196.92</v>
      </c>
      <c r="P34" s="7">
        <v>4</v>
      </c>
      <c r="Q34" s="7">
        <v>90.48</v>
      </c>
      <c r="R34" s="7">
        <v>13.96</v>
      </c>
      <c r="S34" s="7" t="s">
        <v>38</v>
      </c>
      <c r="T34" s="7">
        <v>394</v>
      </c>
      <c r="U34" s="7" t="s">
        <v>39</v>
      </c>
      <c r="V34" s="7" t="s">
        <v>40</v>
      </c>
      <c r="W34" s="8" t="s">
        <v>41</v>
      </c>
      <c r="X34" s="3">
        <v>45307</v>
      </c>
      <c r="Y34" s="4">
        <v>45314</v>
      </c>
    </row>
    <row r="35" spans="1:25">
      <c r="A35" s="9">
        <v>34</v>
      </c>
      <c r="B35" s="7" t="s">
        <v>61</v>
      </c>
      <c r="C35" s="7" t="s">
        <v>26</v>
      </c>
      <c r="D35" s="7" t="s">
        <v>62</v>
      </c>
      <c r="E35" s="7" t="s">
        <v>63</v>
      </c>
      <c r="F35" s="7" t="s">
        <v>29</v>
      </c>
      <c r="G35" s="7" t="s">
        <v>64</v>
      </c>
      <c r="H35" s="7" t="s">
        <v>56</v>
      </c>
      <c r="I35" s="7" t="s">
        <v>32</v>
      </c>
      <c r="J35" s="7" t="s">
        <v>57</v>
      </c>
      <c r="K35" s="7" t="s">
        <v>238</v>
      </c>
      <c r="L35" s="7" t="s">
        <v>35</v>
      </c>
      <c r="M35" s="7" t="s">
        <v>36</v>
      </c>
      <c r="N35" s="7" t="s">
        <v>239</v>
      </c>
      <c r="O35" s="7">
        <v>205.08</v>
      </c>
      <c r="P35" s="7">
        <v>4</v>
      </c>
      <c r="Q35" s="7">
        <v>36.840000000000003</v>
      </c>
      <c r="R35" s="7">
        <v>13.11</v>
      </c>
      <c r="S35" s="7" t="s">
        <v>38</v>
      </c>
      <c r="T35" s="7">
        <v>586</v>
      </c>
      <c r="U35" s="7" t="s">
        <v>39</v>
      </c>
      <c r="V35" s="7" t="s">
        <v>50</v>
      </c>
      <c r="W35" s="8" t="s">
        <v>41</v>
      </c>
      <c r="X35" s="3">
        <v>44454</v>
      </c>
      <c r="Y35" s="4">
        <v>44459</v>
      </c>
    </row>
    <row r="36" spans="1:25">
      <c r="A36" s="9">
        <v>35</v>
      </c>
      <c r="B36" s="7" t="s">
        <v>240</v>
      </c>
      <c r="C36" s="7" t="s">
        <v>26</v>
      </c>
      <c r="D36" s="7" t="s">
        <v>241</v>
      </c>
      <c r="E36" s="7" t="s">
        <v>242</v>
      </c>
      <c r="F36" s="7" t="s">
        <v>29</v>
      </c>
      <c r="G36" s="7" t="s">
        <v>120</v>
      </c>
      <c r="H36" s="7" t="s">
        <v>243</v>
      </c>
      <c r="I36" s="7" t="s">
        <v>32</v>
      </c>
      <c r="J36" s="7" t="s">
        <v>102</v>
      </c>
      <c r="K36" s="7" t="s">
        <v>244</v>
      </c>
      <c r="L36" s="7" t="s">
        <v>35</v>
      </c>
      <c r="M36" s="7" t="s">
        <v>36</v>
      </c>
      <c r="N36" s="7" t="s">
        <v>245</v>
      </c>
      <c r="O36" s="7">
        <v>141.75</v>
      </c>
      <c r="P36" s="7">
        <v>5</v>
      </c>
      <c r="Q36" s="7">
        <v>69.45</v>
      </c>
      <c r="R36" s="7">
        <v>7.79</v>
      </c>
      <c r="S36" s="7" t="s">
        <v>38</v>
      </c>
      <c r="T36" s="7">
        <v>362</v>
      </c>
      <c r="U36" s="7" t="s">
        <v>39</v>
      </c>
      <c r="V36" s="7" t="s">
        <v>60</v>
      </c>
      <c r="W36" s="8" t="s">
        <v>41</v>
      </c>
      <c r="X36" s="3">
        <v>44892</v>
      </c>
      <c r="Y36" s="4">
        <v>44632</v>
      </c>
    </row>
    <row r="37" spans="1:25">
      <c r="A37" s="9">
        <v>36</v>
      </c>
      <c r="B37" s="7" t="s">
        <v>246</v>
      </c>
      <c r="C37" s="7" t="s">
        <v>26</v>
      </c>
      <c r="D37" s="7" t="s">
        <v>247</v>
      </c>
      <c r="E37" s="7" t="s">
        <v>248</v>
      </c>
      <c r="F37" s="7" t="s">
        <v>29</v>
      </c>
      <c r="G37" s="7" t="s">
        <v>249</v>
      </c>
      <c r="H37" s="7" t="s">
        <v>250</v>
      </c>
      <c r="I37" s="7" t="s">
        <v>32</v>
      </c>
      <c r="J37" s="7" t="s">
        <v>47</v>
      </c>
      <c r="K37" s="7" t="s">
        <v>251</v>
      </c>
      <c r="L37" s="7" t="s">
        <v>35</v>
      </c>
      <c r="M37" s="7" t="s">
        <v>36</v>
      </c>
      <c r="N37" s="7" t="s">
        <v>252</v>
      </c>
      <c r="O37" s="7">
        <v>61.8</v>
      </c>
      <c r="P37" s="7">
        <v>5</v>
      </c>
      <c r="Q37" s="7">
        <v>26.55</v>
      </c>
      <c r="R37" s="7">
        <v>4.21</v>
      </c>
      <c r="S37" s="7" t="s">
        <v>38</v>
      </c>
      <c r="T37" s="7">
        <v>671</v>
      </c>
      <c r="U37" s="7" t="s">
        <v>39</v>
      </c>
      <c r="V37" s="7" t="s">
        <v>67</v>
      </c>
      <c r="W37" s="8" t="s">
        <v>51</v>
      </c>
      <c r="X37" s="3">
        <v>45560</v>
      </c>
      <c r="Y37" s="4">
        <v>45564</v>
      </c>
    </row>
    <row r="38" spans="1:25">
      <c r="A38" s="9">
        <v>37</v>
      </c>
      <c r="B38" s="7" t="s">
        <v>134</v>
      </c>
      <c r="C38" s="7" t="s">
        <v>26</v>
      </c>
      <c r="D38" s="7" t="s">
        <v>135</v>
      </c>
      <c r="E38" s="7" t="s">
        <v>136</v>
      </c>
      <c r="F38" s="7" t="s">
        <v>29</v>
      </c>
      <c r="G38" s="7" t="s">
        <v>137</v>
      </c>
      <c r="H38" s="7" t="s">
        <v>138</v>
      </c>
      <c r="I38" s="7" t="s">
        <v>32</v>
      </c>
      <c r="J38" s="7" t="s">
        <v>57</v>
      </c>
      <c r="K38" s="7" t="s">
        <v>253</v>
      </c>
      <c r="L38" s="7" t="s">
        <v>35</v>
      </c>
      <c r="M38" s="7" t="s">
        <v>36</v>
      </c>
      <c r="N38" s="7" t="s">
        <v>254</v>
      </c>
      <c r="O38" s="7">
        <v>44.55</v>
      </c>
      <c r="P38" s="7">
        <v>5</v>
      </c>
      <c r="Q38" s="7">
        <v>1.2</v>
      </c>
      <c r="R38" s="7">
        <v>2.09</v>
      </c>
      <c r="S38" s="7" t="s">
        <v>38</v>
      </c>
      <c r="T38" s="7">
        <v>494</v>
      </c>
      <c r="U38" s="7" t="s">
        <v>39</v>
      </c>
      <c r="V38" s="7" t="s">
        <v>40</v>
      </c>
      <c r="W38" s="8" t="s">
        <v>41</v>
      </c>
      <c r="X38" s="3">
        <v>45077</v>
      </c>
      <c r="Y38" s="4">
        <v>45052</v>
      </c>
    </row>
    <row r="39" spans="1:25">
      <c r="A39" s="9">
        <v>38</v>
      </c>
      <c r="B39" s="7" t="s">
        <v>134</v>
      </c>
      <c r="C39" s="7" t="s">
        <v>26</v>
      </c>
      <c r="D39" s="7" t="s">
        <v>135</v>
      </c>
      <c r="E39" s="7" t="s">
        <v>136</v>
      </c>
      <c r="F39" s="7" t="s">
        <v>29</v>
      </c>
      <c r="G39" s="7" t="s">
        <v>137</v>
      </c>
      <c r="H39" s="7" t="s">
        <v>138</v>
      </c>
      <c r="I39" s="7" t="s">
        <v>32</v>
      </c>
      <c r="J39" s="7" t="s">
        <v>57</v>
      </c>
      <c r="K39" s="7" t="s">
        <v>255</v>
      </c>
      <c r="L39" s="7" t="s">
        <v>35</v>
      </c>
      <c r="M39" s="7" t="s">
        <v>89</v>
      </c>
      <c r="N39" s="7" t="s">
        <v>256</v>
      </c>
      <c r="O39" s="7">
        <v>117</v>
      </c>
      <c r="P39" s="7">
        <v>5</v>
      </c>
      <c r="Q39" s="7">
        <v>22.2</v>
      </c>
      <c r="R39" s="7">
        <v>8.7899999999999991</v>
      </c>
      <c r="S39" s="7" t="s">
        <v>38</v>
      </c>
      <c r="T39" s="7">
        <v>743</v>
      </c>
      <c r="U39" s="7" t="s">
        <v>39</v>
      </c>
      <c r="V39" s="7" t="s">
        <v>60</v>
      </c>
      <c r="W39" s="8" t="s">
        <v>41</v>
      </c>
      <c r="X39" s="3">
        <v>44368</v>
      </c>
      <c r="Y39" s="4">
        <v>44372</v>
      </c>
    </row>
    <row r="40" spans="1:25">
      <c r="A40" s="9">
        <v>39</v>
      </c>
      <c r="B40" s="7" t="s">
        <v>257</v>
      </c>
      <c r="C40" s="7" t="s">
        <v>26</v>
      </c>
      <c r="D40" s="7" t="s">
        <v>258</v>
      </c>
      <c r="E40" s="7" t="s">
        <v>259</v>
      </c>
      <c r="F40" s="7" t="s">
        <v>29</v>
      </c>
      <c r="G40" s="7" t="s">
        <v>109</v>
      </c>
      <c r="H40" s="7" t="s">
        <v>101</v>
      </c>
      <c r="I40" s="7" t="s">
        <v>32</v>
      </c>
      <c r="J40" s="7" t="s">
        <v>102</v>
      </c>
      <c r="K40" s="7" t="s">
        <v>260</v>
      </c>
      <c r="L40" s="7" t="s">
        <v>35</v>
      </c>
      <c r="M40" s="7" t="s">
        <v>89</v>
      </c>
      <c r="N40" s="7" t="s">
        <v>261</v>
      </c>
      <c r="O40" s="7">
        <v>41.55</v>
      </c>
      <c r="P40" s="7">
        <v>5</v>
      </c>
      <c r="Q40" s="7">
        <v>8.25</v>
      </c>
      <c r="R40" s="7">
        <v>2.6</v>
      </c>
      <c r="S40" s="7" t="s">
        <v>38</v>
      </c>
      <c r="T40" s="7">
        <v>142</v>
      </c>
      <c r="U40" s="7" t="s">
        <v>39</v>
      </c>
      <c r="V40" s="7" t="s">
        <v>67</v>
      </c>
      <c r="W40" s="8" t="s">
        <v>41</v>
      </c>
      <c r="X40" s="3">
        <v>45109</v>
      </c>
      <c r="Y40" s="4">
        <v>45232</v>
      </c>
    </row>
    <row r="41" spans="1:25">
      <c r="A41" s="9">
        <v>40</v>
      </c>
      <c r="B41" s="7" t="s">
        <v>262</v>
      </c>
      <c r="C41" s="7" t="s">
        <v>26</v>
      </c>
      <c r="D41" s="7" t="s">
        <v>263</v>
      </c>
      <c r="E41" s="7" t="s">
        <v>264</v>
      </c>
      <c r="F41" s="7" t="s">
        <v>29</v>
      </c>
      <c r="G41" s="7" t="s">
        <v>265</v>
      </c>
      <c r="H41" s="7" t="s">
        <v>80</v>
      </c>
      <c r="I41" s="7" t="s">
        <v>32</v>
      </c>
      <c r="J41" s="7" t="s">
        <v>33</v>
      </c>
      <c r="K41" s="7" t="s">
        <v>266</v>
      </c>
      <c r="L41" s="7" t="s">
        <v>35</v>
      </c>
      <c r="M41" s="7" t="s">
        <v>104</v>
      </c>
      <c r="N41" s="7" t="s">
        <v>267</v>
      </c>
      <c r="O41" s="7">
        <v>66.45</v>
      </c>
      <c r="P41" s="7">
        <v>5</v>
      </c>
      <c r="Q41" s="7">
        <v>3.9</v>
      </c>
      <c r="R41" s="7">
        <v>4.88</v>
      </c>
      <c r="S41" s="7" t="s">
        <v>38</v>
      </c>
      <c r="T41" s="7">
        <v>452</v>
      </c>
      <c r="U41" s="7" t="s">
        <v>39</v>
      </c>
      <c r="V41" s="7" t="s">
        <v>40</v>
      </c>
      <c r="W41" s="8" t="s">
        <v>51</v>
      </c>
      <c r="X41" s="3">
        <v>45008</v>
      </c>
      <c r="Y41" s="4">
        <v>45012</v>
      </c>
    </row>
    <row r="42" spans="1:25">
      <c r="A42" s="9">
        <v>41</v>
      </c>
      <c r="B42" s="7" t="s">
        <v>268</v>
      </c>
      <c r="C42" s="7" t="s">
        <v>26</v>
      </c>
      <c r="D42" s="7" t="s">
        <v>269</v>
      </c>
      <c r="E42" s="7" t="s">
        <v>270</v>
      </c>
      <c r="F42" s="7" t="s">
        <v>29</v>
      </c>
      <c r="G42" s="7" t="s">
        <v>271</v>
      </c>
      <c r="H42" s="7" t="s">
        <v>56</v>
      </c>
      <c r="I42" s="7" t="s">
        <v>32</v>
      </c>
      <c r="J42" s="7" t="s">
        <v>57</v>
      </c>
      <c r="K42" s="7" t="s">
        <v>272</v>
      </c>
      <c r="L42" s="7" t="s">
        <v>35</v>
      </c>
      <c r="M42" s="7" t="s">
        <v>104</v>
      </c>
      <c r="N42" s="7" t="s">
        <v>273</v>
      </c>
      <c r="O42" s="7">
        <v>55.8</v>
      </c>
      <c r="P42" s="7">
        <v>5</v>
      </c>
      <c r="Q42" s="7">
        <v>6.6</v>
      </c>
      <c r="R42" s="7">
        <v>3.48</v>
      </c>
      <c r="S42" s="7" t="s">
        <v>38</v>
      </c>
      <c r="T42" s="7">
        <v>137</v>
      </c>
      <c r="U42" s="7" t="s">
        <v>39</v>
      </c>
      <c r="V42" s="7" t="s">
        <v>50</v>
      </c>
      <c r="W42" s="8" t="s">
        <v>41</v>
      </c>
      <c r="X42" s="3">
        <v>45481</v>
      </c>
      <c r="Y42" s="4">
        <v>45634</v>
      </c>
    </row>
    <row r="43" spans="1:25">
      <c r="A43" s="9">
        <v>42</v>
      </c>
      <c r="B43" s="7" t="s">
        <v>134</v>
      </c>
      <c r="C43" s="7" t="s">
        <v>26</v>
      </c>
      <c r="D43" s="7" t="s">
        <v>135</v>
      </c>
      <c r="E43" s="7" t="s">
        <v>136</v>
      </c>
      <c r="F43" s="7" t="s">
        <v>29</v>
      </c>
      <c r="G43" s="7" t="s">
        <v>137</v>
      </c>
      <c r="H43" s="7" t="s">
        <v>138</v>
      </c>
      <c r="I43" s="7" t="s">
        <v>32</v>
      </c>
      <c r="J43" s="7" t="s">
        <v>57</v>
      </c>
      <c r="K43" s="7" t="s">
        <v>274</v>
      </c>
      <c r="L43" s="7" t="s">
        <v>35</v>
      </c>
      <c r="M43" s="7" t="s">
        <v>123</v>
      </c>
      <c r="N43" s="7" t="s">
        <v>275</v>
      </c>
      <c r="O43" s="7">
        <v>80.099999999999994</v>
      </c>
      <c r="P43" s="7">
        <v>5</v>
      </c>
      <c r="Q43" s="7">
        <v>11.1</v>
      </c>
      <c r="R43" s="7">
        <v>5.89</v>
      </c>
      <c r="S43" s="7" t="s">
        <v>38</v>
      </c>
      <c r="T43" s="7">
        <v>555</v>
      </c>
      <c r="U43" s="7" t="s">
        <v>39</v>
      </c>
      <c r="V43" s="7" t="s">
        <v>60</v>
      </c>
      <c r="W43" s="8" t="s">
        <v>41</v>
      </c>
      <c r="X43" s="3">
        <v>45587</v>
      </c>
      <c r="Y43" s="4">
        <v>45593</v>
      </c>
    </row>
    <row r="44" spans="1:25">
      <c r="A44" s="9">
        <v>43</v>
      </c>
      <c r="B44" s="7" t="s">
        <v>97</v>
      </c>
      <c r="C44" s="7" t="s">
        <v>26</v>
      </c>
      <c r="D44" s="7" t="s">
        <v>98</v>
      </c>
      <c r="E44" s="7" t="s">
        <v>99</v>
      </c>
      <c r="F44" s="7" t="s">
        <v>29</v>
      </c>
      <c r="G44" s="7" t="s">
        <v>100</v>
      </c>
      <c r="H44" s="7" t="s">
        <v>101</v>
      </c>
      <c r="I44" s="7" t="s">
        <v>32</v>
      </c>
      <c r="J44" s="7" t="s">
        <v>102</v>
      </c>
      <c r="K44" s="7" t="s">
        <v>276</v>
      </c>
      <c r="L44" s="7" t="s">
        <v>35</v>
      </c>
      <c r="M44" s="7" t="s">
        <v>123</v>
      </c>
      <c r="N44" s="7" t="s">
        <v>277</v>
      </c>
      <c r="O44" s="7">
        <v>98.85</v>
      </c>
      <c r="P44" s="7">
        <v>5</v>
      </c>
      <c r="Q44" s="7">
        <v>24.6</v>
      </c>
      <c r="R44" s="7">
        <v>3.72</v>
      </c>
      <c r="S44" s="7" t="s">
        <v>38</v>
      </c>
      <c r="T44" s="7">
        <v>474</v>
      </c>
      <c r="U44" s="7" t="s">
        <v>39</v>
      </c>
      <c r="V44" s="7" t="s">
        <v>67</v>
      </c>
      <c r="W44" s="8" t="s">
        <v>41</v>
      </c>
      <c r="X44" s="3">
        <v>45181</v>
      </c>
      <c r="Y44" s="4">
        <v>45274</v>
      </c>
    </row>
    <row r="45" spans="1:25">
      <c r="A45" s="9">
        <v>44</v>
      </c>
      <c r="B45" s="7" t="s">
        <v>278</v>
      </c>
      <c r="C45" s="7" t="s">
        <v>26</v>
      </c>
      <c r="D45" s="7" t="s">
        <v>263</v>
      </c>
      <c r="E45" s="7" t="s">
        <v>264</v>
      </c>
      <c r="F45" s="7" t="s">
        <v>29</v>
      </c>
      <c r="G45" s="7" t="s">
        <v>279</v>
      </c>
      <c r="H45" s="7" t="s">
        <v>279</v>
      </c>
      <c r="I45" s="7" t="s">
        <v>32</v>
      </c>
      <c r="J45" s="7" t="s">
        <v>102</v>
      </c>
      <c r="K45" s="7" t="s">
        <v>280</v>
      </c>
      <c r="L45" s="7" t="s">
        <v>35</v>
      </c>
      <c r="M45" s="7" t="s">
        <v>140</v>
      </c>
      <c r="N45" s="7" t="s">
        <v>281</v>
      </c>
      <c r="O45" s="7">
        <v>131.4</v>
      </c>
      <c r="P45" s="7">
        <v>5</v>
      </c>
      <c r="Q45" s="7">
        <v>55.05</v>
      </c>
      <c r="R45" s="7">
        <v>3.58</v>
      </c>
      <c r="S45" s="7" t="s">
        <v>38</v>
      </c>
      <c r="T45" s="7">
        <v>705</v>
      </c>
      <c r="U45" s="7" t="s">
        <v>39</v>
      </c>
      <c r="V45" s="7" t="s">
        <v>40</v>
      </c>
      <c r="W45" s="8" t="s">
        <v>41</v>
      </c>
      <c r="X45" s="3">
        <v>45517</v>
      </c>
      <c r="Y45" s="4">
        <v>45523</v>
      </c>
    </row>
    <row r="46" spans="1:25">
      <c r="A46" s="9">
        <v>45</v>
      </c>
      <c r="B46" s="7" t="s">
        <v>282</v>
      </c>
      <c r="C46" s="7" t="s">
        <v>26</v>
      </c>
      <c r="D46" s="7" t="s">
        <v>98</v>
      </c>
      <c r="E46" s="7" t="s">
        <v>99</v>
      </c>
      <c r="F46" s="7" t="s">
        <v>29</v>
      </c>
      <c r="G46" s="7" t="s">
        <v>195</v>
      </c>
      <c r="H46" s="7" t="s">
        <v>283</v>
      </c>
      <c r="I46" s="7" t="s">
        <v>32</v>
      </c>
      <c r="J46" s="7" t="s">
        <v>47</v>
      </c>
      <c r="K46" s="7" t="s">
        <v>284</v>
      </c>
      <c r="L46" s="7" t="s">
        <v>35</v>
      </c>
      <c r="M46" s="7" t="s">
        <v>89</v>
      </c>
      <c r="N46" s="7" t="s">
        <v>285</v>
      </c>
      <c r="O46" s="7">
        <v>278.64</v>
      </c>
      <c r="P46" s="7">
        <v>6</v>
      </c>
      <c r="Q46" s="7">
        <v>55.62</v>
      </c>
      <c r="R46" s="7">
        <v>20.91</v>
      </c>
      <c r="S46" s="7" t="s">
        <v>38</v>
      </c>
      <c r="T46" s="7">
        <v>291</v>
      </c>
      <c r="U46" s="7" t="s">
        <v>39</v>
      </c>
      <c r="V46" s="7" t="s">
        <v>50</v>
      </c>
      <c r="W46" s="8" t="s">
        <v>51</v>
      </c>
      <c r="X46" s="3">
        <v>44931</v>
      </c>
      <c r="Y46" s="4">
        <v>45051</v>
      </c>
    </row>
    <row r="47" spans="1:25">
      <c r="A47" s="9">
        <v>46</v>
      </c>
      <c r="B47" s="7" t="s">
        <v>286</v>
      </c>
      <c r="C47" s="7" t="s">
        <v>26</v>
      </c>
      <c r="D47" s="7" t="s">
        <v>287</v>
      </c>
      <c r="E47" s="7" t="s">
        <v>288</v>
      </c>
      <c r="F47" s="7" t="s">
        <v>29</v>
      </c>
      <c r="G47" s="7" t="s">
        <v>120</v>
      </c>
      <c r="H47" s="7" t="s">
        <v>46</v>
      </c>
      <c r="I47" s="7" t="s">
        <v>32</v>
      </c>
      <c r="J47" s="7" t="s">
        <v>47</v>
      </c>
      <c r="K47" s="7" t="s">
        <v>289</v>
      </c>
      <c r="L47" s="7" t="s">
        <v>35</v>
      </c>
      <c r="M47" s="7" t="s">
        <v>140</v>
      </c>
      <c r="N47" s="7" t="s">
        <v>290</v>
      </c>
      <c r="O47" s="7">
        <v>178.74</v>
      </c>
      <c r="P47" s="7">
        <v>6</v>
      </c>
      <c r="Q47" s="7">
        <v>14.22</v>
      </c>
      <c r="R47" s="7">
        <v>11.09</v>
      </c>
      <c r="S47" s="7" t="s">
        <v>38</v>
      </c>
      <c r="T47" s="7">
        <v>752</v>
      </c>
      <c r="U47" s="7" t="s">
        <v>39</v>
      </c>
      <c r="V47" s="7" t="s">
        <v>67</v>
      </c>
      <c r="W47" s="8" t="s">
        <v>41</v>
      </c>
      <c r="X47" s="3">
        <v>44466</v>
      </c>
      <c r="Y47" s="4">
        <v>44265</v>
      </c>
    </row>
    <row r="48" spans="1:25">
      <c r="A48" s="9">
        <v>47</v>
      </c>
      <c r="B48" s="7" t="s">
        <v>112</v>
      </c>
      <c r="C48" s="7" t="s">
        <v>26</v>
      </c>
      <c r="D48" s="7" t="s">
        <v>113</v>
      </c>
      <c r="E48" s="7" t="s">
        <v>114</v>
      </c>
      <c r="F48" s="7" t="s">
        <v>29</v>
      </c>
      <c r="G48" s="7" t="s">
        <v>55</v>
      </c>
      <c r="H48" s="7" t="s">
        <v>56</v>
      </c>
      <c r="I48" s="7" t="s">
        <v>32</v>
      </c>
      <c r="J48" s="7" t="s">
        <v>57</v>
      </c>
      <c r="K48" s="7" t="s">
        <v>291</v>
      </c>
      <c r="L48" s="7" t="s">
        <v>35</v>
      </c>
      <c r="M48" s="7" t="s">
        <v>36</v>
      </c>
      <c r="N48" s="7" t="s">
        <v>292</v>
      </c>
      <c r="O48" s="7">
        <v>87.36</v>
      </c>
      <c r="P48" s="7">
        <v>7</v>
      </c>
      <c r="Q48" s="7">
        <v>7.77</v>
      </c>
      <c r="R48" s="7">
        <v>7.72</v>
      </c>
      <c r="S48" s="7" t="s">
        <v>38</v>
      </c>
      <c r="T48" s="7">
        <v>364</v>
      </c>
      <c r="U48" s="7" t="s">
        <v>39</v>
      </c>
      <c r="V48" s="7" t="s">
        <v>40</v>
      </c>
      <c r="W48" s="8" t="s">
        <v>51</v>
      </c>
      <c r="X48" s="3">
        <v>44931</v>
      </c>
      <c r="Y48" s="4">
        <v>45051</v>
      </c>
    </row>
    <row r="49" spans="1:25">
      <c r="A49" s="9">
        <v>48</v>
      </c>
      <c r="B49" s="7" t="s">
        <v>293</v>
      </c>
      <c r="C49" s="7" t="s">
        <v>26</v>
      </c>
      <c r="D49" s="7" t="s">
        <v>258</v>
      </c>
      <c r="E49" s="7" t="s">
        <v>259</v>
      </c>
      <c r="F49" s="7" t="s">
        <v>29</v>
      </c>
      <c r="G49" s="7" t="s">
        <v>176</v>
      </c>
      <c r="H49" s="7" t="s">
        <v>138</v>
      </c>
      <c r="I49" s="7" t="s">
        <v>32</v>
      </c>
      <c r="J49" s="7" t="s">
        <v>57</v>
      </c>
      <c r="K49" s="7" t="s">
        <v>294</v>
      </c>
      <c r="L49" s="7" t="s">
        <v>35</v>
      </c>
      <c r="M49" s="7" t="s">
        <v>36</v>
      </c>
      <c r="N49" s="7" t="s">
        <v>295</v>
      </c>
      <c r="O49" s="7">
        <v>110.88</v>
      </c>
      <c r="P49" s="7">
        <v>7</v>
      </c>
      <c r="Q49" s="7">
        <v>43.05</v>
      </c>
      <c r="R49" s="7">
        <v>5.7</v>
      </c>
      <c r="S49" s="7" t="s">
        <v>38</v>
      </c>
      <c r="T49" s="7">
        <v>353</v>
      </c>
      <c r="U49" s="7" t="s">
        <v>39</v>
      </c>
      <c r="V49" s="7" t="s">
        <v>50</v>
      </c>
      <c r="W49" s="8" t="s">
        <v>41</v>
      </c>
      <c r="X49" s="3">
        <v>45371</v>
      </c>
      <c r="Y49" s="4">
        <v>45375</v>
      </c>
    </row>
    <row r="50" spans="1:25">
      <c r="A50" s="9">
        <v>49</v>
      </c>
      <c r="B50" s="7" t="s">
        <v>282</v>
      </c>
      <c r="C50" s="7" t="s">
        <v>26</v>
      </c>
      <c r="D50" s="7" t="s">
        <v>98</v>
      </c>
      <c r="E50" s="7" t="s">
        <v>99</v>
      </c>
      <c r="F50" s="7" t="s">
        <v>29</v>
      </c>
      <c r="G50" s="7" t="s">
        <v>195</v>
      </c>
      <c r="H50" s="7" t="s">
        <v>283</v>
      </c>
      <c r="I50" s="7" t="s">
        <v>32</v>
      </c>
      <c r="J50" s="7" t="s">
        <v>47</v>
      </c>
      <c r="K50" s="7" t="s">
        <v>296</v>
      </c>
      <c r="L50" s="7" t="s">
        <v>35</v>
      </c>
      <c r="M50" s="7" t="s">
        <v>140</v>
      </c>
      <c r="N50" s="7" t="s">
        <v>297</v>
      </c>
      <c r="O50" s="7">
        <v>215.04</v>
      </c>
      <c r="P50" s="7">
        <v>7</v>
      </c>
      <c r="Q50" s="7">
        <v>53.76</v>
      </c>
      <c r="R50" s="7">
        <v>20.39</v>
      </c>
      <c r="S50" s="7" t="s">
        <v>38</v>
      </c>
      <c r="T50" s="7">
        <v>525</v>
      </c>
      <c r="U50" s="7" t="s">
        <v>39</v>
      </c>
      <c r="V50" s="7" t="s">
        <v>60</v>
      </c>
      <c r="W50" s="8" t="s">
        <v>51</v>
      </c>
      <c r="X50" s="3">
        <v>44238</v>
      </c>
      <c r="Y50" s="4">
        <v>44388</v>
      </c>
    </row>
    <row r="51" spans="1:25">
      <c r="A51" s="9">
        <v>50</v>
      </c>
      <c r="B51" s="7" t="s">
        <v>68</v>
      </c>
      <c r="C51" s="7" t="s">
        <v>26</v>
      </c>
      <c r="D51" s="7" t="s">
        <v>69</v>
      </c>
      <c r="E51" s="7" t="s">
        <v>70</v>
      </c>
      <c r="F51" s="7" t="s">
        <v>29</v>
      </c>
      <c r="G51" s="7" t="s">
        <v>71</v>
      </c>
      <c r="H51" s="7" t="s">
        <v>72</v>
      </c>
      <c r="I51" s="7" t="s">
        <v>32</v>
      </c>
      <c r="J51" s="7" t="s">
        <v>57</v>
      </c>
      <c r="K51" s="7" t="s">
        <v>298</v>
      </c>
      <c r="L51" s="7" t="s">
        <v>35</v>
      </c>
      <c r="M51" s="7" t="s">
        <v>299</v>
      </c>
      <c r="N51" s="7" t="s">
        <v>300</v>
      </c>
      <c r="O51" s="7">
        <v>2799.63</v>
      </c>
      <c r="P51" s="7">
        <v>9</v>
      </c>
      <c r="Q51" s="7">
        <v>391.77</v>
      </c>
      <c r="R51" s="7">
        <v>265.45999999999998</v>
      </c>
      <c r="S51" s="7" t="s">
        <v>38</v>
      </c>
      <c r="T51" s="7">
        <v>550</v>
      </c>
      <c r="U51" s="7" t="s">
        <v>39</v>
      </c>
      <c r="V51" s="7" t="s">
        <v>40</v>
      </c>
      <c r="W51" s="8" t="s">
        <v>41</v>
      </c>
      <c r="X51" s="3">
        <v>45614</v>
      </c>
      <c r="Y51" s="4">
        <v>45618</v>
      </c>
    </row>
    <row r="52" spans="1:25">
      <c r="A52" s="9">
        <v>51</v>
      </c>
      <c r="B52" s="7" t="s">
        <v>301</v>
      </c>
      <c r="C52" s="7" t="s">
        <v>26</v>
      </c>
      <c r="D52" s="7" t="s">
        <v>302</v>
      </c>
      <c r="E52" s="7" t="s">
        <v>303</v>
      </c>
      <c r="F52" s="7" t="s">
        <v>29</v>
      </c>
      <c r="G52" s="7" t="s">
        <v>304</v>
      </c>
      <c r="H52" s="7" t="s">
        <v>87</v>
      </c>
      <c r="I52" s="7" t="s">
        <v>32</v>
      </c>
      <c r="J52" s="7" t="s">
        <v>33</v>
      </c>
      <c r="K52" s="7" t="s">
        <v>305</v>
      </c>
      <c r="L52" s="7" t="s">
        <v>35</v>
      </c>
      <c r="M52" s="7" t="s">
        <v>140</v>
      </c>
      <c r="N52" s="7" t="s">
        <v>306</v>
      </c>
      <c r="O52" s="7">
        <v>498</v>
      </c>
      <c r="P52" s="7">
        <v>10</v>
      </c>
      <c r="Q52" s="7">
        <v>44.7</v>
      </c>
      <c r="R52" s="7">
        <v>41.18</v>
      </c>
      <c r="S52" s="7" t="s">
        <v>38</v>
      </c>
      <c r="T52" s="7">
        <v>695</v>
      </c>
      <c r="U52" s="7" t="s">
        <v>39</v>
      </c>
      <c r="V52" s="7" t="s">
        <v>50</v>
      </c>
      <c r="W52" s="8" t="s">
        <v>41</v>
      </c>
      <c r="X52" s="3">
        <v>44931</v>
      </c>
      <c r="Y52" s="4">
        <v>45051</v>
      </c>
    </row>
    <row r="53" spans="1:25">
      <c r="A53" s="9">
        <v>52</v>
      </c>
      <c r="B53" s="7" t="s">
        <v>307</v>
      </c>
      <c r="C53" s="7" t="s">
        <v>26</v>
      </c>
      <c r="D53" s="7" t="s">
        <v>308</v>
      </c>
      <c r="E53" s="7" t="s">
        <v>309</v>
      </c>
      <c r="F53" s="7" t="s">
        <v>310</v>
      </c>
      <c r="G53" s="7" t="s">
        <v>45</v>
      </c>
      <c r="H53" s="7" t="s">
        <v>46</v>
      </c>
      <c r="I53" s="7" t="s">
        <v>32</v>
      </c>
      <c r="J53" s="7" t="s">
        <v>47</v>
      </c>
      <c r="K53" s="7" t="s">
        <v>311</v>
      </c>
      <c r="L53" s="7" t="s">
        <v>35</v>
      </c>
      <c r="M53" s="7" t="s">
        <v>104</v>
      </c>
      <c r="N53" s="7" t="s">
        <v>312</v>
      </c>
      <c r="O53" s="7">
        <v>85.92</v>
      </c>
      <c r="P53" s="7">
        <v>8</v>
      </c>
      <c r="Q53" s="7">
        <v>30</v>
      </c>
      <c r="R53" s="7">
        <v>5.38</v>
      </c>
      <c r="S53" s="7" t="s">
        <v>38</v>
      </c>
      <c r="T53" s="7">
        <v>109</v>
      </c>
      <c r="U53" s="7" t="s">
        <v>39</v>
      </c>
      <c r="V53" s="7" t="s">
        <v>60</v>
      </c>
      <c r="W53" s="8" t="s">
        <v>51</v>
      </c>
      <c r="X53" s="3">
        <v>44790</v>
      </c>
      <c r="Y53" s="4">
        <v>44795</v>
      </c>
    </row>
    <row r="54" spans="1:25">
      <c r="A54" s="9">
        <v>53</v>
      </c>
      <c r="B54" s="7" t="s">
        <v>313</v>
      </c>
      <c r="C54" s="7" t="s">
        <v>26</v>
      </c>
      <c r="D54" s="7" t="s">
        <v>314</v>
      </c>
      <c r="E54" s="7" t="s">
        <v>315</v>
      </c>
      <c r="F54" s="7" t="s">
        <v>310</v>
      </c>
      <c r="G54" s="7" t="s">
        <v>279</v>
      </c>
      <c r="H54" s="7" t="s">
        <v>279</v>
      </c>
      <c r="I54" s="7" t="s">
        <v>32</v>
      </c>
      <c r="J54" s="7" t="s">
        <v>102</v>
      </c>
      <c r="K54" s="7" t="s">
        <v>316</v>
      </c>
      <c r="L54" s="7" t="s">
        <v>35</v>
      </c>
      <c r="M54" s="7" t="s">
        <v>130</v>
      </c>
      <c r="N54" s="7" t="s">
        <v>317</v>
      </c>
      <c r="O54" s="7">
        <v>260.39999999999998</v>
      </c>
      <c r="P54" s="7">
        <v>7</v>
      </c>
      <c r="Q54" s="7">
        <v>31.08</v>
      </c>
      <c r="R54" s="7">
        <v>21.26</v>
      </c>
      <c r="S54" s="7" t="s">
        <v>38</v>
      </c>
      <c r="T54" s="7">
        <v>273</v>
      </c>
      <c r="U54" s="7" t="s">
        <v>39</v>
      </c>
      <c r="V54" s="7" t="s">
        <v>67</v>
      </c>
      <c r="W54" s="8" t="s">
        <v>41</v>
      </c>
      <c r="X54" s="3">
        <v>44571</v>
      </c>
      <c r="Y54" s="4">
        <v>44752</v>
      </c>
    </row>
    <row r="55" spans="1:25">
      <c r="A55" s="9">
        <v>54</v>
      </c>
      <c r="B55" s="7" t="s">
        <v>318</v>
      </c>
      <c r="C55" s="7" t="s">
        <v>26</v>
      </c>
      <c r="D55" s="7" t="s">
        <v>319</v>
      </c>
      <c r="E55" s="7" t="s">
        <v>320</v>
      </c>
      <c r="F55" s="7" t="s">
        <v>310</v>
      </c>
      <c r="G55" s="7" t="s">
        <v>180</v>
      </c>
      <c r="H55" s="7" t="s">
        <v>121</v>
      </c>
      <c r="I55" s="7" t="s">
        <v>32</v>
      </c>
      <c r="J55" s="7" t="s">
        <v>33</v>
      </c>
      <c r="K55" s="7" t="s">
        <v>321</v>
      </c>
      <c r="L55" s="7" t="s">
        <v>35</v>
      </c>
      <c r="M55" s="7" t="s">
        <v>299</v>
      </c>
      <c r="N55" s="7" t="s">
        <v>322</v>
      </c>
      <c r="O55" s="7">
        <v>401.58</v>
      </c>
      <c r="P55" s="7">
        <v>6</v>
      </c>
      <c r="Q55" s="7">
        <v>16.02</v>
      </c>
      <c r="R55" s="7">
        <v>35.28</v>
      </c>
      <c r="S55" s="7" t="s">
        <v>38</v>
      </c>
      <c r="T55" s="7">
        <v>774</v>
      </c>
      <c r="U55" s="7" t="s">
        <v>39</v>
      </c>
      <c r="V55" s="7" t="s">
        <v>40</v>
      </c>
      <c r="W55" s="8" t="s">
        <v>41</v>
      </c>
      <c r="X55" s="3">
        <v>45091</v>
      </c>
      <c r="Y55" s="4">
        <v>45096</v>
      </c>
    </row>
    <row r="56" spans="1:25">
      <c r="A56" s="9">
        <v>55</v>
      </c>
      <c r="B56" s="7" t="s">
        <v>323</v>
      </c>
      <c r="C56" s="7" t="s">
        <v>26</v>
      </c>
      <c r="D56" s="7" t="s">
        <v>324</v>
      </c>
      <c r="E56" s="7" t="s">
        <v>325</v>
      </c>
      <c r="F56" s="7" t="s">
        <v>310</v>
      </c>
      <c r="G56" s="7" t="s">
        <v>195</v>
      </c>
      <c r="H56" s="7" t="s">
        <v>87</v>
      </c>
      <c r="I56" s="7" t="s">
        <v>32</v>
      </c>
      <c r="J56" s="7" t="s">
        <v>33</v>
      </c>
      <c r="K56" s="7" t="s">
        <v>95</v>
      </c>
      <c r="L56" s="7" t="s">
        <v>35</v>
      </c>
      <c r="M56" s="7" t="s">
        <v>89</v>
      </c>
      <c r="N56" s="7" t="s">
        <v>96</v>
      </c>
      <c r="O56" s="7">
        <v>75.239999999999995</v>
      </c>
      <c r="P56" s="7">
        <v>6</v>
      </c>
      <c r="Q56" s="7">
        <v>11.88</v>
      </c>
      <c r="R56" s="7">
        <v>7.34</v>
      </c>
      <c r="S56" s="7" t="s">
        <v>38</v>
      </c>
      <c r="T56" s="7">
        <v>235</v>
      </c>
      <c r="U56" s="7" t="s">
        <v>39</v>
      </c>
      <c r="V56" s="7" t="s">
        <v>50</v>
      </c>
      <c r="W56" s="8" t="s">
        <v>51</v>
      </c>
      <c r="X56" s="3">
        <v>44809</v>
      </c>
      <c r="Y56" s="4">
        <v>44695</v>
      </c>
    </row>
    <row r="57" spans="1:25">
      <c r="A57" s="9">
        <v>56</v>
      </c>
      <c r="B57" s="7" t="s">
        <v>326</v>
      </c>
      <c r="C57" s="7" t="s">
        <v>26</v>
      </c>
      <c r="D57" s="7" t="s">
        <v>327</v>
      </c>
      <c r="E57" s="7" t="s">
        <v>328</v>
      </c>
      <c r="F57" s="7" t="s">
        <v>310</v>
      </c>
      <c r="G57" s="7" t="s">
        <v>120</v>
      </c>
      <c r="H57" s="7" t="s">
        <v>243</v>
      </c>
      <c r="I57" s="7" t="s">
        <v>32</v>
      </c>
      <c r="J57" s="7" t="s">
        <v>102</v>
      </c>
      <c r="K57" s="7" t="s">
        <v>329</v>
      </c>
      <c r="L57" s="7" t="s">
        <v>35</v>
      </c>
      <c r="M57" s="7" t="s">
        <v>223</v>
      </c>
      <c r="N57" s="7" t="s">
        <v>330</v>
      </c>
      <c r="O57" s="7">
        <v>173.7</v>
      </c>
      <c r="P57" s="7">
        <v>6</v>
      </c>
      <c r="Q57" s="7">
        <v>3.42</v>
      </c>
      <c r="R57" s="7">
        <v>11.37</v>
      </c>
      <c r="S57" s="7" t="s">
        <v>38</v>
      </c>
      <c r="T57" s="7">
        <v>97</v>
      </c>
      <c r="U57" s="7" t="s">
        <v>39</v>
      </c>
      <c r="V57" s="7" t="s">
        <v>60</v>
      </c>
      <c r="W57" s="8" t="s">
        <v>51</v>
      </c>
      <c r="X57" s="3">
        <v>44749</v>
      </c>
      <c r="Y57" s="4">
        <v>44902</v>
      </c>
    </row>
    <row r="58" spans="1:25">
      <c r="A58" s="9">
        <v>57</v>
      </c>
      <c r="B58" s="7" t="s">
        <v>331</v>
      </c>
      <c r="C58" s="7" t="s">
        <v>26</v>
      </c>
      <c r="D58" s="7" t="s">
        <v>308</v>
      </c>
      <c r="E58" s="7" t="s">
        <v>309</v>
      </c>
      <c r="F58" s="7" t="s">
        <v>310</v>
      </c>
      <c r="G58" s="7" t="s">
        <v>332</v>
      </c>
      <c r="H58" s="7" t="s">
        <v>56</v>
      </c>
      <c r="I58" s="7" t="s">
        <v>32</v>
      </c>
      <c r="J58" s="7" t="s">
        <v>57</v>
      </c>
      <c r="K58" s="7" t="s">
        <v>333</v>
      </c>
      <c r="L58" s="7" t="s">
        <v>35</v>
      </c>
      <c r="M58" s="7" t="s">
        <v>123</v>
      </c>
      <c r="N58" s="7" t="s">
        <v>334</v>
      </c>
      <c r="O58" s="7">
        <v>67.95</v>
      </c>
      <c r="P58" s="7">
        <v>5</v>
      </c>
      <c r="Q58" s="7">
        <v>12.15</v>
      </c>
      <c r="R58" s="7">
        <v>2.62</v>
      </c>
      <c r="S58" s="7" t="s">
        <v>38</v>
      </c>
      <c r="T58" s="7">
        <v>353</v>
      </c>
      <c r="U58" s="7" t="s">
        <v>39</v>
      </c>
      <c r="V58" s="7" t="s">
        <v>67</v>
      </c>
      <c r="W58" s="8" t="s">
        <v>51</v>
      </c>
      <c r="X58" s="3">
        <v>45618</v>
      </c>
      <c r="Y58" s="4">
        <v>45622</v>
      </c>
    </row>
    <row r="59" spans="1:25">
      <c r="A59" s="9">
        <v>58</v>
      </c>
      <c r="B59" s="7" t="s">
        <v>335</v>
      </c>
      <c r="C59" s="7" t="s">
        <v>26</v>
      </c>
      <c r="D59" s="7" t="s">
        <v>336</v>
      </c>
      <c r="E59" s="7" t="s">
        <v>337</v>
      </c>
      <c r="F59" s="7" t="s">
        <v>310</v>
      </c>
      <c r="G59" s="7" t="s">
        <v>338</v>
      </c>
      <c r="H59" s="7" t="s">
        <v>339</v>
      </c>
      <c r="I59" s="7" t="s">
        <v>32</v>
      </c>
      <c r="J59" s="7" t="s">
        <v>57</v>
      </c>
      <c r="K59" s="7" t="s">
        <v>340</v>
      </c>
      <c r="L59" s="7" t="s">
        <v>35</v>
      </c>
      <c r="M59" s="7" t="s">
        <v>299</v>
      </c>
      <c r="N59" s="7" t="s">
        <v>341</v>
      </c>
      <c r="O59" s="7">
        <v>2077.3200000000002</v>
      </c>
      <c r="P59" s="7">
        <v>4</v>
      </c>
      <c r="Q59" s="7">
        <v>581.64</v>
      </c>
      <c r="R59" s="7">
        <v>269.89</v>
      </c>
      <c r="S59" s="7" t="s">
        <v>38</v>
      </c>
      <c r="T59" s="7">
        <v>604</v>
      </c>
      <c r="U59" s="7" t="s">
        <v>39</v>
      </c>
      <c r="V59" s="7" t="s">
        <v>60</v>
      </c>
      <c r="W59" s="8" t="s">
        <v>41</v>
      </c>
      <c r="X59" s="3">
        <v>45544</v>
      </c>
      <c r="Y59" s="4">
        <v>45551</v>
      </c>
    </row>
    <row r="60" spans="1:25">
      <c r="A60" s="9">
        <v>59</v>
      </c>
      <c r="B60" s="7" t="s">
        <v>342</v>
      </c>
      <c r="C60" s="7" t="s">
        <v>26</v>
      </c>
      <c r="D60" s="7" t="s">
        <v>343</v>
      </c>
      <c r="E60" s="7" t="s">
        <v>344</v>
      </c>
      <c r="F60" s="7" t="s">
        <v>310</v>
      </c>
      <c r="G60" s="7" t="s">
        <v>271</v>
      </c>
      <c r="H60" s="7" t="s">
        <v>56</v>
      </c>
      <c r="I60" s="7" t="s">
        <v>32</v>
      </c>
      <c r="J60" s="7" t="s">
        <v>57</v>
      </c>
      <c r="K60" s="7" t="s">
        <v>345</v>
      </c>
      <c r="L60" s="7" t="s">
        <v>35</v>
      </c>
      <c r="M60" s="7" t="s">
        <v>74</v>
      </c>
      <c r="N60" s="7" t="s">
        <v>346</v>
      </c>
      <c r="O60" s="7">
        <v>787.92</v>
      </c>
      <c r="P60" s="7">
        <v>4</v>
      </c>
      <c r="Q60" s="7">
        <v>338.76</v>
      </c>
      <c r="R60" s="7">
        <v>40.840000000000003</v>
      </c>
      <c r="S60" s="7" t="s">
        <v>38</v>
      </c>
      <c r="T60" s="7">
        <v>758</v>
      </c>
      <c r="U60" s="7" t="s">
        <v>39</v>
      </c>
      <c r="V60" s="7" t="s">
        <v>40</v>
      </c>
      <c r="W60" s="8" t="s">
        <v>41</v>
      </c>
      <c r="X60" s="3">
        <v>45091</v>
      </c>
      <c r="Y60" s="4">
        <v>45096</v>
      </c>
    </row>
    <row r="61" spans="1:25">
      <c r="A61" s="9">
        <v>60</v>
      </c>
      <c r="B61" s="7" t="s">
        <v>331</v>
      </c>
      <c r="C61" s="7" t="s">
        <v>26</v>
      </c>
      <c r="D61" s="7" t="s">
        <v>308</v>
      </c>
      <c r="E61" s="7" t="s">
        <v>309</v>
      </c>
      <c r="F61" s="7" t="s">
        <v>310</v>
      </c>
      <c r="G61" s="7" t="s">
        <v>332</v>
      </c>
      <c r="H61" s="7" t="s">
        <v>56</v>
      </c>
      <c r="I61" s="7" t="s">
        <v>32</v>
      </c>
      <c r="J61" s="7" t="s">
        <v>57</v>
      </c>
      <c r="K61" s="7" t="s">
        <v>73</v>
      </c>
      <c r="L61" s="7" t="s">
        <v>35</v>
      </c>
      <c r="M61" s="7" t="s">
        <v>74</v>
      </c>
      <c r="N61" s="7" t="s">
        <v>75</v>
      </c>
      <c r="O61" s="7">
        <v>248.64</v>
      </c>
      <c r="P61" s="7">
        <v>4</v>
      </c>
      <c r="Q61" s="7">
        <v>109.32</v>
      </c>
      <c r="R61" s="7">
        <v>15.39</v>
      </c>
      <c r="S61" s="7" t="s">
        <v>38</v>
      </c>
      <c r="T61" s="7">
        <v>431</v>
      </c>
      <c r="U61" s="7" t="s">
        <v>39</v>
      </c>
      <c r="V61" s="7" t="s">
        <v>50</v>
      </c>
      <c r="W61" s="8" t="s">
        <v>51</v>
      </c>
      <c r="X61" s="3">
        <v>45168</v>
      </c>
      <c r="Y61" s="4">
        <v>45055</v>
      </c>
    </row>
    <row r="62" spans="1:25">
      <c r="A62" s="9">
        <v>61</v>
      </c>
      <c r="B62" s="7" t="s">
        <v>347</v>
      </c>
      <c r="C62" s="7" t="s">
        <v>26</v>
      </c>
      <c r="D62" s="7" t="s">
        <v>348</v>
      </c>
      <c r="E62" s="7" t="s">
        <v>349</v>
      </c>
      <c r="F62" s="7" t="s">
        <v>310</v>
      </c>
      <c r="G62" s="7" t="s">
        <v>350</v>
      </c>
      <c r="H62" s="7" t="s">
        <v>138</v>
      </c>
      <c r="I62" s="7" t="s">
        <v>32</v>
      </c>
      <c r="J62" s="7" t="s">
        <v>57</v>
      </c>
      <c r="K62" s="7" t="s">
        <v>351</v>
      </c>
      <c r="L62" s="7" t="s">
        <v>35</v>
      </c>
      <c r="M62" s="7" t="s">
        <v>123</v>
      </c>
      <c r="N62" s="7" t="s">
        <v>352</v>
      </c>
      <c r="O62" s="7">
        <v>32.58</v>
      </c>
      <c r="P62" s="7">
        <v>3</v>
      </c>
      <c r="Q62" s="7">
        <v>11.07</v>
      </c>
      <c r="R62" s="7">
        <v>1.01</v>
      </c>
      <c r="S62" s="7" t="s">
        <v>38</v>
      </c>
      <c r="T62" s="7">
        <v>643</v>
      </c>
      <c r="U62" s="7" t="s">
        <v>39</v>
      </c>
      <c r="V62" s="7" t="s">
        <v>60</v>
      </c>
      <c r="W62" s="8" t="s">
        <v>51</v>
      </c>
      <c r="X62" s="3">
        <v>44728</v>
      </c>
      <c r="Y62" s="4">
        <v>44734</v>
      </c>
    </row>
    <row r="63" spans="1:25">
      <c r="A63" s="9">
        <v>62</v>
      </c>
      <c r="B63" s="7" t="s">
        <v>353</v>
      </c>
      <c r="C63" s="7" t="s">
        <v>26</v>
      </c>
      <c r="D63" s="7" t="s">
        <v>354</v>
      </c>
      <c r="E63" s="7" t="s">
        <v>355</v>
      </c>
      <c r="F63" s="7" t="s">
        <v>310</v>
      </c>
      <c r="G63" s="7" t="s">
        <v>220</v>
      </c>
      <c r="H63" s="7" t="s">
        <v>101</v>
      </c>
      <c r="I63" s="7" t="s">
        <v>32</v>
      </c>
      <c r="J63" s="7" t="s">
        <v>102</v>
      </c>
      <c r="K63" s="7" t="s">
        <v>356</v>
      </c>
      <c r="L63" s="7" t="s">
        <v>35</v>
      </c>
      <c r="M63" s="7" t="s">
        <v>123</v>
      </c>
      <c r="N63" s="7" t="s">
        <v>357</v>
      </c>
      <c r="O63" s="7">
        <v>23.58</v>
      </c>
      <c r="P63" s="7">
        <v>3</v>
      </c>
      <c r="Q63" s="7">
        <v>5.4</v>
      </c>
      <c r="R63" s="7">
        <v>0.64</v>
      </c>
      <c r="S63" s="7" t="s">
        <v>38</v>
      </c>
      <c r="T63" s="7">
        <v>13</v>
      </c>
      <c r="U63" s="7" t="s">
        <v>39</v>
      </c>
      <c r="V63" s="7" t="s">
        <v>67</v>
      </c>
      <c r="W63" s="8" t="s">
        <v>51</v>
      </c>
      <c r="X63" s="3">
        <v>45291</v>
      </c>
      <c r="Y63" s="4">
        <v>45383</v>
      </c>
    </row>
    <row r="64" spans="1:25">
      <c r="A64" s="9">
        <v>63</v>
      </c>
      <c r="B64" s="7" t="s">
        <v>358</v>
      </c>
      <c r="C64" s="7" t="s">
        <v>26</v>
      </c>
      <c r="D64" s="7" t="s">
        <v>359</v>
      </c>
      <c r="E64" s="7" t="s">
        <v>360</v>
      </c>
      <c r="F64" s="7" t="s">
        <v>310</v>
      </c>
      <c r="G64" s="7" t="s">
        <v>338</v>
      </c>
      <c r="H64" s="7" t="s">
        <v>339</v>
      </c>
      <c r="I64" s="7" t="s">
        <v>32</v>
      </c>
      <c r="J64" s="7" t="s">
        <v>57</v>
      </c>
      <c r="K64" s="7" t="s">
        <v>361</v>
      </c>
      <c r="L64" s="7" t="s">
        <v>35</v>
      </c>
      <c r="M64" s="7" t="s">
        <v>140</v>
      </c>
      <c r="N64" s="7" t="s">
        <v>362</v>
      </c>
      <c r="O64" s="7">
        <v>54.36</v>
      </c>
      <c r="P64" s="7">
        <v>3</v>
      </c>
      <c r="Q64" s="7">
        <v>20.07</v>
      </c>
      <c r="R64" s="7">
        <v>3.29</v>
      </c>
      <c r="S64" s="7" t="s">
        <v>38</v>
      </c>
      <c r="T64" s="7">
        <v>771</v>
      </c>
      <c r="U64" s="7" t="s">
        <v>39</v>
      </c>
      <c r="V64" s="7" t="s">
        <v>40</v>
      </c>
      <c r="W64" s="8" t="s">
        <v>41</v>
      </c>
      <c r="X64" s="3">
        <v>44697</v>
      </c>
      <c r="Y64" s="4">
        <v>44702</v>
      </c>
    </row>
    <row r="65" spans="1:25">
      <c r="A65" s="9">
        <v>64</v>
      </c>
      <c r="B65" s="7" t="s">
        <v>363</v>
      </c>
      <c r="C65" s="7" t="s">
        <v>26</v>
      </c>
      <c r="D65" s="7" t="s">
        <v>364</v>
      </c>
      <c r="E65" s="7" t="s">
        <v>365</v>
      </c>
      <c r="F65" s="7" t="s">
        <v>310</v>
      </c>
      <c r="G65" s="7" t="s">
        <v>176</v>
      </c>
      <c r="H65" s="7" t="s">
        <v>138</v>
      </c>
      <c r="I65" s="7" t="s">
        <v>32</v>
      </c>
      <c r="J65" s="7" t="s">
        <v>57</v>
      </c>
      <c r="K65" s="7" t="s">
        <v>366</v>
      </c>
      <c r="L65" s="7" t="s">
        <v>35</v>
      </c>
      <c r="M65" s="7" t="s">
        <v>130</v>
      </c>
      <c r="N65" s="7" t="s">
        <v>367</v>
      </c>
      <c r="O65" s="7">
        <v>145.88999999999999</v>
      </c>
      <c r="P65" s="7">
        <v>3</v>
      </c>
      <c r="Q65" s="7">
        <v>17.46</v>
      </c>
      <c r="R65" s="7">
        <v>15.08</v>
      </c>
      <c r="S65" s="7" t="s">
        <v>38</v>
      </c>
      <c r="T65" s="7">
        <v>727</v>
      </c>
      <c r="U65" s="7" t="s">
        <v>39</v>
      </c>
      <c r="V65" s="7" t="s">
        <v>50</v>
      </c>
      <c r="W65" s="8" t="s">
        <v>41</v>
      </c>
      <c r="X65" s="3">
        <v>44746</v>
      </c>
      <c r="Y65" s="4">
        <v>44899</v>
      </c>
    </row>
    <row r="66" spans="1:25">
      <c r="A66" s="9">
        <v>65</v>
      </c>
      <c r="B66" s="7" t="s">
        <v>368</v>
      </c>
      <c r="C66" s="7" t="s">
        <v>26</v>
      </c>
      <c r="D66" s="7" t="s">
        <v>369</v>
      </c>
      <c r="E66" s="7" t="s">
        <v>370</v>
      </c>
      <c r="F66" s="7" t="s">
        <v>310</v>
      </c>
      <c r="G66" s="7" t="s">
        <v>163</v>
      </c>
      <c r="H66" s="7" t="s">
        <v>31</v>
      </c>
      <c r="I66" s="7" t="s">
        <v>32</v>
      </c>
      <c r="J66" s="7" t="s">
        <v>33</v>
      </c>
      <c r="K66" s="7" t="s">
        <v>371</v>
      </c>
      <c r="L66" s="7" t="s">
        <v>35</v>
      </c>
      <c r="M66" s="7" t="s">
        <v>130</v>
      </c>
      <c r="N66" s="7" t="s">
        <v>372</v>
      </c>
      <c r="O66" s="7">
        <v>115.11</v>
      </c>
      <c r="P66" s="7">
        <v>3</v>
      </c>
      <c r="Q66" s="7">
        <v>13.77</v>
      </c>
      <c r="R66" s="7">
        <v>7.61</v>
      </c>
      <c r="S66" s="7" t="s">
        <v>38</v>
      </c>
      <c r="T66" s="7">
        <v>120</v>
      </c>
      <c r="U66" s="7" t="s">
        <v>39</v>
      </c>
      <c r="V66" s="7" t="s">
        <v>60</v>
      </c>
      <c r="W66" s="8" t="s">
        <v>41</v>
      </c>
      <c r="X66" s="3">
        <v>45484</v>
      </c>
      <c r="Y66" s="4">
        <v>45637</v>
      </c>
    </row>
    <row r="67" spans="1:25">
      <c r="A67" s="9">
        <v>66</v>
      </c>
      <c r="B67" s="7" t="s">
        <v>373</v>
      </c>
      <c r="C67" s="7" t="s">
        <v>26</v>
      </c>
      <c r="D67" s="7" t="s">
        <v>374</v>
      </c>
      <c r="E67" s="7" t="s">
        <v>375</v>
      </c>
      <c r="F67" s="7" t="s">
        <v>310</v>
      </c>
      <c r="G67" s="7" t="s">
        <v>376</v>
      </c>
      <c r="H67" s="7" t="s">
        <v>221</v>
      </c>
      <c r="I67" s="7" t="s">
        <v>32</v>
      </c>
      <c r="J67" s="7" t="s">
        <v>102</v>
      </c>
      <c r="K67" s="7" t="s">
        <v>377</v>
      </c>
      <c r="L67" s="7" t="s">
        <v>35</v>
      </c>
      <c r="M67" s="7" t="s">
        <v>74</v>
      </c>
      <c r="N67" s="7" t="s">
        <v>378</v>
      </c>
      <c r="O67" s="7">
        <v>76.41</v>
      </c>
      <c r="P67" s="7">
        <v>3</v>
      </c>
      <c r="Q67" s="7">
        <v>2.97</v>
      </c>
      <c r="R67" s="7">
        <v>1.36</v>
      </c>
      <c r="S67" s="7" t="s">
        <v>38</v>
      </c>
      <c r="T67" s="7">
        <v>134</v>
      </c>
      <c r="U67" s="7" t="s">
        <v>39</v>
      </c>
      <c r="V67" s="7" t="s">
        <v>40</v>
      </c>
      <c r="W67" s="8" t="s">
        <v>51</v>
      </c>
      <c r="X67" s="3">
        <v>45645</v>
      </c>
      <c r="Y67" s="4">
        <v>45651</v>
      </c>
    </row>
    <row r="68" spans="1:25">
      <c r="A68" s="9">
        <v>67</v>
      </c>
      <c r="B68" s="7" t="s">
        <v>379</v>
      </c>
      <c r="C68" s="7" t="s">
        <v>26</v>
      </c>
      <c r="D68" s="7" t="s">
        <v>380</v>
      </c>
      <c r="E68" s="7" t="s">
        <v>381</v>
      </c>
      <c r="F68" s="7" t="s">
        <v>310</v>
      </c>
      <c r="G68" s="7" t="s">
        <v>382</v>
      </c>
      <c r="H68" s="7" t="s">
        <v>138</v>
      </c>
      <c r="I68" s="7" t="s">
        <v>32</v>
      </c>
      <c r="J68" s="7" t="s">
        <v>57</v>
      </c>
      <c r="K68" s="7" t="s">
        <v>383</v>
      </c>
      <c r="L68" s="7" t="s">
        <v>35</v>
      </c>
      <c r="M68" s="7" t="s">
        <v>74</v>
      </c>
      <c r="N68" s="7" t="s">
        <v>384</v>
      </c>
      <c r="O68" s="7">
        <v>32.31</v>
      </c>
      <c r="P68" s="7">
        <v>3</v>
      </c>
      <c r="Q68" s="7">
        <v>9</v>
      </c>
      <c r="R68" s="7">
        <v>0.76</v>
      </c>
      <c r="S68" s="7" t="s">
        <v>38</v>
      </c>
      <c r="T68" s="7">
        <v>692</v>
      </c>
      <c r="U68" s="7" t="s">
        <v>39</v>
      </c>
      <c r="V68" s="7" t="s">
        <v>50</v>
      </c>
      <c r="W68" s="8" t="s">
        <v>41</v>
      </c>
      <c r="X68" s="3">
        <v>45070</v>
      </c>
      <c r="Y68" s="4">
        <v>45075</v>
      </c>
    </row>
    <row r="69" spans="1:25">
      <c r="A69" s="9">
        <v>68</v>
      </c>
      <c r="B69" s="7" t="s">
        <v>385</v>
      </c>
      <c r="C69" s="7" t="s">
        <v>26</v>
      </c>
      <c r="D69" s="7" t="s">
        <v>386</v>
      </c>
      <c r="E69" s="7" t="s">
        <v>387</v>
      </c>
      <c r="F69" s="7" t="s">
        <v>310</v>
      </c>
      <c r="G69" s="7" t="s">
        <v>388</v>
      </c>
      <c r="H69" s="7" t="s">
        <v>72</v>
      </c>
      <c r="I69" s="7" t="s">
        <v>32</v>
      </c>
      <c r="J69" s="7" t="s">
        <v>57</v>
      </c>
      <c r="K69" s="7" t="s">
        <v>389</v>
      </c>
      <c r="L69" s="7" t="s">
        <v>35</v>
      </c>
      <c r="M69" s="7" t="s">
        <v>223</v>
      </c>
      <c r="N69" s="7" t="s">
        <v>390</v>
      </c>
      <c r="O69" s="7">
        <v>140.22</v>
      </c>
      <c r="P69" s="7">
        <v>3</v>
      </c>
      <c r="Q69" s="7">
        <v>42.03</v>
      </c>
      <c r="R69" s="7">
        <v>11.86</v>
      </c>
      <c r="S69" s="7" t="s">
        <v>38</v>
      </c>
      <c r="T69" s="7">
        <v>637</v>
      </c>
      <c r="U69" s="7" t="s">
        <v>39</v>
      </c>
      <c r="V69" s="7" t="s">
        <v>60</v>
      </c>
      <c r="W69" s="8" t="s">
        <v>51</v>
      </c>
      <c r="X69" s="3">
        <v>45112</v>
      </c>
      <c r="Y69" s="4">
        <v>45265</v>
      </c>
    </row>
    <row r="70" spans="1:25">
      <c r="A70" s="9">
        <v>69</v>
      </c>
      <c r="B70" s="7" t="s">
        <v>391</v>
      </c>
      <c r="C70" s="7" t="s">
        <v>26</v>
      </c>
      <c r="D70" s="7" t="s">
        <v>392</v>
      </c>
      <c r="E70" s="7" t="s">
        <v>393</v>
      </c>
      <c r="F70" s="7" t="s">
        <v>310</v>
      </c>
      <c r="G70" s="7" t="s">
        <v>271</v>
      </c>
      <c r="H70" s="7" t="s">
        <v>56</v>
      </c>
      <c r="I70" s="7" t="s">
        <v>32</v>
      </c>
      <c r="J70" s="7" t="s">
        <v>57</v>
      </c>
      <c r="K70" s="7" t="s">
        <v>394</v>
      </c>
      <c r="L70" s="7" t="s">
        <v>35</v>
      </c>
      <c r="M70" s="7" t="s">
        <v>36</v>
      </c>
      <c r="N70" s="7" t="s">
        <v>395</v>
      </c>
      <c r="O70" s="7">
        <v>17.73</v>
      </c>
      <c r="P70" s="7">
        <v>3</v>
      </c>
      <c r="Q70" s="7">
        <v>0.63</v>
      </c>
      <c r="R70" s="7">
        <v>0.86</v>
      </c>
      <c r="S70" s="7" t="s">
        <v>38</v>
      </c>
      <c r="T70" s="7">
        <v>72</v>
      </c>
      <c r="U70" s="7" t="s">
        <v>39</v>
      </c>
      <c r="V70" s="7" t="s">
        <v>40</v>
      </c>
      <c r="W70" s="8" t="s">
        <v>51</v>
      </c>
      <c r="X70" s="3">
        <v>45145</v>
      </c>
      <c r="Y70" s="4">
        <v>45120</v>
      </c>
    </row>
    <row r="71" spans="1:25">
      <c r="A71" s="9">
        <v>70</v>
      </c>
      <c r="B71" s="7" t="s">
        <v>396</v>
      </c>
      <c r="C71" s="7" t="s">
        <v>26</v>
      </c>
      <c r="D71" s="7" t="s">
        <v>397</v>
      </c>
      <c r="E71" s="7" t="s">
        <v>398</v>
      </c>
      <c r="F71" s="7" t="s">
        <v>310</v>
      </c>
      <c r="G71" s="7" t="s">
        <v>332</v>
      </c>
      <c r="H71" s="7" t="s">
        <v>56</v>
      </c>
      <c r="I71" s="7" t="s">
        <v>32</v>
      </c>
      <c r="J71" s="7" t="s">
        <v>57</v>
      </c>
      <c r="K71" s="7" t="s">
        <v>399</v>
      </c>
      <c r="L71" s="7" t="s">
        <v>35</v>
      </c>
      <c r="M71" s="7" t="s">
        <v>123</v>
      </c>
      <c r="N71" s="7" t="s">
        <v>400</v>
      </c>
      <c r="O71" s="7">
        <v>13.47</v>
      </c>
      <c r="P71" s="7">
        <v>1</v>
      </c>
      <c r="Q71" s="7">
        <v>1.2</v>
      </c>
      <c r="R71" s="7">
        <v>0.62</v>
      </c>
      <c r="S71" s="7" t="s">
        <v>38</v>
      </c>
      <c r="T71" s="7">
        <v>691</v>
      </c>
      <c r="U71" s="7" t="s">
        <v>39</v>
      </c>
      <c r="V71" s="7" t="s">
        <v>50</v>
      </c>
      <c r="W71" s="8" t="s">
        <v>41</v>
      </c>
      <c r="X71" s="3">
        <v>44802</v>
      </c>
      <c r="Y71" s="4">
        <v>44601</v>
      </c>
    </row>
    <row r="72" spans="1:25">
      <c r="A72" s="9">
        <v>71</v>
      </c>
      <c r="B72" s="7" t="s">
        <v>401</v>
      </c>
      <c r="C72" s="7" t="s">
        <v>26</v>
      </c>
      <c r="D72" s="7" t="s">
        <v>402</v>
      </c>
      <c r="E72" s="7" t="s">
        <v>403</v>
      </c>
      <c r="F72" s="7" t="s">
        <v>310</v>
      </c>
      <c r="G72" s="7" t="s">
        <v>404</v>
      </c>
      <c r="H72" s="7" t="s">
        <v>221</v>
      </c>
      <c r="I72" s="7" t="s">
        <v>32</v>
      </c>
      <c r="J72" s="7" t="s">
        <v>102</v>
      </c>
      <c r="K72" s="7" t="s">
        <v>405</v>
      </c>
      <c r="L72" s="7" t="s">
        <v>35</v>
      </c>
      <c r="M72" s="7" t="s">
        <v>140</v>
      </c>
      <c r="N72" s="7" t="s">
        <v>406</v>
      </c>
      <c r="O72" s="7">
        <v>67.86</v>
      </c>
      <c r="P72" s="7">
        <v>2</v>
      </c>
      <c r="Q72" s="7">
        <v>0</v>
      </c>
      <c r="R72" s="7">
        <v>1.91</v>
      </c>
      <c r="S72" s="7" t="s">
        <v>38</v>
      </c>
      <c r="T72" s="7">
        <v>84</v>
      </c>
      <c r="U72" s="7" t="s">
        <v>39</v>
      </c>
      <c r="V72" s="7" t="s">
        <v>40</v>
      </c>
      <c r="W72" s="8" t="s">
        <v>51</v>
      </c>
      <c r="X72" s="3">
        <v>44357</v>
      </c>
      <c r="Y72" s="4">
        <v>44479</v>
      </c>
    </row>
    <row r="73" spans="1:25">
      <c r="A73" s="9">
        <v>72</v>
      </c>
      <c r="B73" s="7" t="s">
        <v>407</v>
      </c>
      <c r="C73" s="7" t="s">
        <v>26</v>
      </c>
      <c r="D73" s="7" t="s">
        <v>408</v>
      </c>
      <c r="E73" s="7" t="s">
        <v>409</v>
      </c>
      <c r="F73" s="7" t="s">
        <v>310</v>
      </c>
      <c r="G73" s="7" t="s">
        <v>410</v>
      </c>
      <c r="H73" s="7" t="s">
        <v>283</v>
      </c>
      <c r="I73" s="7" t="s">
        <v>32</v>
      </c>
      <c r="J73" s="7" t="s">
        <v>47</v>
      </c>
      <c r="K73" s="7" t="s">
        <v>411</v>
      </c>
      <c r="L73" s="7" t="s">
        <v>35</v>
      </c>
      <c r="M73" s="7" t="s">
        <v>89</v>
      </c>
      <c r="N73" s="7" t="s">
        <v>412</v>
      </c>
      <c r="O73" s="7">
        <v>95.04</v>
      </c>
      <c r="P73" s="7">
        <v>2</v>
      </c>
      <c r="Q73" s="7">
        <v>13.26</v>
      </c>
      <c r="R73" s="7">
        <v>5.15</v>
      </c>
      <c r="S73" s="7" t="s">
        <v>38</v>
      </c>
      <c r="T73" s="7">
        <v>560</v>
      </c>
      <c r="U73" s="7" t="s">
        <v>39</v>
      </c>
      <c r="V73" s="7" t="s">
        <v>50</v>
      </c>
      <c r="W73" s="8" t="s">
        <v>41</v>
      </c>
      <c r="X73" s="3">
        <v>44837</v>
      </c>
      <c r="Y73" s="4">
        <v>44636</v>
      </c>
    </row>
    <row r="74" spans="1:25">
      <c r="A74" s="9">
        <v>73</v>
      </c>
      <c r="B74" s="7" t="s">
        <v>391</v>
      </c>
      <c r="C74" s="7" t="s">
        <v>26</v>
      </c>
      <c r="D74" s="7" t="s">
        <v>392</v>
      </c>
      <c r="E74" s="7" t="s">
        <v>393</v>
      </c>
      <c r="F74" s="7" t="s">
        <v>310</v>
      </c>
      <c r="G74" s="7" t="s">
        <v>271</v>
      </c>
      <c r="H74" s="7" t="s">
        <v>56</v>
      </c>
      <c r="I74" s="7" t="s">
        <v>32</v>
      </c>
      <c r="J74" s="7" t="s">
        <v>57</v>
      </c>
      <c r="K74" s="7" t="s">
        <v>413</v>
      </c>
      <c r="L74" s="7" t="s">
        <v>35</v>
      </c>
      <c r="M74" s="7" t="s">
        <v>36</v>
      </c>
      <c r="N74" s="7" t="s">
        <v>414</v>
      </c>
      <c r="O74" s="7">
        <v>30.96</v>
      </c>
      <c r="P74" s="7">
        <v>2</v>
      </c>
      <c r="Q74" s="7">
        <v>7.74</v>
      </c>
      <c r="R74" s="7">
        <v>2.97</v>
      </c>
      <c r="S74" s="7" t="s">
        <v>38</v>
      </c>
      <c r="T74" s="7">
        <v>590</v>
      </c>
      <c r="U74" s="7" t="s">
        <v>39</v>
      </c>
      <c r="V74" s="7" t="s">
        <v>67</v>
      </c>
      <c r="W74" s="8" t="s">
        <v>51</v>
      </c>
      <c r="X74" s="3">
        <v>44560</v>
      </c>
      <c r="Y74" s="4">
        <v>44713</v>
      </c>
    </row>
    <row r="75" spans="1:25">
      <c r="A75" s="9">
        <v>74</v>
      </c>
      <c r="B75" s="7" t="s">
        <v>415</v>
      </c>
      <c r="C75" s="7" t="s">
        <v>26</v>
      </c>
      <c r="D75" s="7" t="s">
        <v>324</v>
      </c>
      <c r="E75" s="7" t="s">
        <v>325</v>
      </c>
      <c r="F75" s="7" t="s">
        <v>310</v>
      </c>
      <c r="G75" s="7" t="s">
        <v>228</v>
      </c>
      <c r="H75" s="7" t="s">
        <v>229</v>
      </c>
      <c r="I75" s="7" t="s">
        <v>32</v>
      </c>
      <c r="J75" s="7" t="s">
        <v>102</v>
      </c>
      <c r="K75" s="7" t="s">
        <v>416</v>
      </c>
      <c r="L75" s="7" t="s">
        <v>35</v>
      </c>
      <c r="M75" s="7" t="s">
        <v>36</v>
      </c>
      <c r="N75" s="7" t="s">
        <v>254</v>
      </c>
      <c r="O75" s="7">
        <v>16.739999999999998</v>
      </c>
      <c r="P75" s="7">
        <v>2</v>
      </c>
      <c r="Q75" s="7">
        <v>0.66</v>
      </c>
      <c r="R75" s="7">
        <v>1.1399999999999999</v>
      </c>
      <c r="S75" s="7" t="s">
        <v>38</v>
      </c>
      <c r="T75" s="7">
        <v>441</v>
      </c>
      <c r="U75" s="7" t="s">
        <v>39</v>
      </c>
      <c r="V75" s="7" t="s">
        <v>40</v>
      </c>
      <c r="W75" s="8" t="s">
        <v>41</v>
      </c>
      <c r="X75" s="3">
        <v>45112</v>
      </c>
      <c r="Y75" s="4">
        <v>45265</v>
      </c>
    </row>
    <row r="76" spans="1:25">
      <c r="A76" s="9">
        <v>75</v>
      </c>
      <c r="B76" s="7" t="s">
        <v>417</v>
      </c>
      <c r="C76" s="7" t="s">
        <v>26</v>
      </c>
      <c r="D76" s="7" t="s">
        <v>418</v>
      </c>
      <c r="E76" s="7" t="s">
        <v>419</v>
      </c>
      <c r="F76" s="7" t="s">
        <v>420</v>
      </c>
      <c r="G76" s="7" t="s">
        <v>421</v>
      </c>
      <c r="H76" s="7" t="s">
        <v>138</v>
      </c>
      <c r="I76" s="7" t="s">
        <v>32</v>
      </c>
      <c r="J76" s="7" t="s">
        <v>57</v>
      </c>
      <c r="K76" s="7" t="s">
        <v>422</v>
      </c>
      <c r="L76" s="7" t="s">
        <v>35</v>
      </c>
      <c r="M76" s="7" t="s">
        <v>140</v>
      </c>
      <c r="N76" s="7" t="s">
        <v>423</v>
      </c>
      <c r="O76" s="7">
        <v>55.5</v>
      </c>
      <c r="P76" s="7">
        <v>2</v>
      </c>
      <c r="Q76" s="7">
        <v>25.5</v>
      </c>
      <c r="R76" s="7">
        <v>4.9800000000000004</v>
      </c>
      <c r="S76" s="7" t="s">
        <v>38</v>
      </c>
      <c r="T76" s="7">
        <v>699</v>
      </c>
      <c r="U76" s="7" t="s">
        <v>39</v>
      </c>
      <c r="V76" s="7" t="s">
        <v>60</v>
      </c>
      <c r="W76" s="8" t="s">
        <v>41</v>
      </c>
      <c r="X76" s="3">
        <v>44783</v>
      </c>
      <c r="Y76" s="4">
        <v>44847</v>
      </c>
    </row>
    <row r="77" spans="1:25">
      <c r="A77" s="9">
        <v>76</v>
      </c>
      <c r="B77" s="7" t="s">
        <v>424</v>
      </c>
      <c r="C77" s="7" t="s">
        <v>26</v>
      </c>
      <c r="D77" s="7" t="s">
        <v>425</v>
      </c>
      <c r="E77" s="7" t="s">
        <v>426</v>
      </c>
      <c r="F77" s="7" t="s">
        <v>420</v>
      </c>
      <c r="G77" s="7" t="s">
        <v>427</v>
      </c>
      <c r="H77" s="7" t="s">
        <v>80</v>
      </c>
      <c r="I77" s="7" t="s">
        <v>32</v>
      </c>
      <c r="J77" s="7" t="s">
        <v>33</v>
      </c>
      <c r="K77" s="7" t="s">
        <v>428</v>
      </c>
      <c r="L77" s="7" t="s">
        <v>35</v>
      </c>
      <c r="M77" s="7" t="s">
        <v>74</v>
      </c>
      <c r="N77" s="7" t="s">
        <v>429</v>
      </c>
      <c r="O77" s="7">
        <v>31.14</v>
      </c>
      <c r="P77" s="7">
        <v>2</v>
      </c>
      <c r="Q77" s="7">
        <v>10.86</v>
      </c>
      <c r="R77" s="7">
        <v>1.58</v>
      </c>
      <c r="S77" s="7" t="s">
        <v>38</v>
      </c>
      <c r="T77" s="7">
        <v>731</v>
      </c>
      <c r="U77" s="7" t="s">
        <v>39</v>
      </c>
      <c r="V77" s="7" t="s">
        <v>67</v>
      </c>
      <c r="W77" s="8" t="s">
        <v>41</v>
      </c>
      <c r="X77" s="3">
        <v>45397</v>
      </c>
      <c r="Y77" s="4">
        <v>45401</v>
      </c>
    </row>
    <row r="78" spans="1:25">
      <c r="A78" s="9">
        <v>77</v>
      </c>
      <c r="B78" s="7" t="s">
        <v>430</v>
      </c>
      <c r="C78" s="7" t="s">
        <v>26</v>
      </c>
      <c r="D78" s="7" t="s">
        <v>431</v>
      </c>
      <c r="E78" s="7" t="s">
        <v>432</v>
      </c>
      <c r="F78" s="7" t="s">
        <v>420</v>
      </c>
      <c r="G78" s="7" t="s">
        <v>433</v>
      </c>
      <c r="H78" s="7" t="s">
        <v>121</v>
      </c>
      <c r="I78" s="7" t="s">
        <v>32</v>
      </c>
      <c r="J78" s="7" t="s">
        <v>33</v>
      </c>
      <c r="K78" s="7" t="s">
        <v>434</v>
      </c>
      <c r="L78" s="7" t="s">
        <v>35</v>
      </c>
      <c r="M78" s="7" t="s">
        <v>36</v>
      </c>
      <c r="N78" s="7" t="s">
        <v>435</v>
      </c>
      <c r="O78" s="7">
        <v>29.49</v>
      </c>
      <c r="P78" s="7">
        <v>1</v>
      </c>
      <c r="Q78" s="7">
        <v>12.66</v>
      </c>
      <c r="R78" s="7">
        <v>3.1</v>
      </c>
      <c r="S78" s="7" t="s">
        <v>38</v>
      </c>
      <c r="T78" s="7">
        <v>620</v>
      </c>
      <c r="U78" s="7" t="s">
        <v>39</v>
      </c>
      <c r="V78" s="7" t="s">
        <v>40</v>
      </c>
      <c r="W78" s="8" t="s">
        <v>51</v>
      </c>
      <c r="X78" s="3">
        <v>44479</v>
      </c>
      <c r="Y78" s="4">
        <v>44485</v>
      </c>
    </row>
    <row r="79" spans="1:25">
      <c r="A79" s="9">
        <v>78</v>
      </c>
      <c r="B79" s="7" t="s">
        <v>430</v>
      </c>
      <c r="C79" s="7" t="s">
        <v>26</v>
      </c>
      <c r="D79" s="7" t="s">
        <v>431</v>
      </c>
      <c r="E79" s="7" t="s">
        <v>432</v>
      </c>
      <c r="F79" s="7" t="s">
        <v>420</v>
      </c>
      <c r="G79" s="7" t="s">
        <v>433</v>
      </c>
      <c r="H79" s="7" t="s">
        <v>121</v>
      </c>
      <c r="I79" s="7" t="s">
        <v>32</v>
      </c>
      <c r="J79" s="7" t="s">
        <v>33</v>
      </c>
      <c r="K79" s="7" t="s">
        <v>413</v>
      </c>
      <c r="L79" s="7" t="s">
        <v>35</v>
      </c>
      <c r="M79" s="7" t="s">
        <v>36</v>
      </c>
      <c r="N79" s="7" t="s">
        <v>414</v>
      </c>
      <c r="O79" s="7">
        <v>15.48</v>
      </c>
      <c r="P79" s="7">
        <v>1</v>
      </c>
      <c r="Q79" s="7">
        <v>3.87</v>
      </c>
      <c r="R79" s="7">
        <v>0.47</v>
      </c>
      <c r="S79" s="7" t="s">
        <v>38</v>
      </c>
      <c r="T79" s="7">
        <v>777</v>
      </c>
      <c r="U79" s="7" t="s">
        <v>39</v>
      </c>
      <c r="V79" s="7" t="s">
        <v>67</v>
      </c>
      <c r="W79" s="8" t="s">
        <v>51</v>
      </c>
      <c r="X79" s="3">
        <v>44785</v>
      </c>
      <c r="Y79" s="4">
        <v>44908</v>
      </c>
    </row>
    <row r="80" spans="1:25">
      <c r="A80" s="9">
        <v>79</v>
      </c>
      <c r="B80" s="7" t="s">
        <v>430</v>
      </c>
      <c r="C80" s="7" t="s">
        <v>26</v>
      </c>
      <c r="D80" s="7" t="s">
        <v>431</v>
      </c>
      <c r="E80" s="7" t="s">
        <v>432</v>
      </c>
      <c r="F80" s="7" t="s">
        <v>420</v>
      </c>
      <c r="G80" s="7" t="s">
        <v>433</v>
      </c>
      <c r="H80" s="7" t="s">
        <v>121</v>
      </c>
      <c r="I80" s="7" t="s">
        <v>32</v>
      </c>
      <c r="J80" s="7" t="s">
        <v>33</v>
      </c>
      <c r="K80" s="7" t="s">
        <v>436</v>
      </c>
      <c r="L80" s="7" t="s">
        <v>35</v>
      </c>
      <c r="M80" s="7" t="s">
        <v>104</v>
      </c>
      <c r="N80" s="7" t="s">
        <v>437</v>
      </c>
      <c r="O80" s="7">
        <v>27.81</v>
      </c>
      <c r="P80" s="7">
        <v>3</v>
      </c>
      <c r="Q80" s="7">
        <v>2.4300000000000002</v>
      </c>
      <c r="R80" s="7">
        <v>2.77</v>
      </c>
      <c r="S80" s="7" t="s">
        <v>38</v>
      </c>
      <c r="T80" s="7">
        <v>331</v>
      </c>
      <c r="U80" s="7" t="s">
        <v>39</v>
      </c>
      <c r="V80" s="7" t="s">
        <v>50</v>
      </c>
      <c r="W80" s="8" t="s">
        <v>41</v>
      </c>
      <c r="X80" s="3">
        <v>44235</v>
      </c>
      <c r="Y80" s="4">
        <v>44385</v>
      </c>
    </row>
    <row r="81" spans="1:25">
      <c r="A81" s="9">
        <v>80</v>
      </c>
      <c r="B81" s="7" t="s">
        <v>438</v>
      </c>
      <c r="C81" s="7" t="s">
        <v>26</v>
      </c>
      <c r="D81" s="7" t="s">
        <v>439</v>
      </c>
      <c r="E81" s="7" t="s">
        <v>440</v>
      </c>
      <c r="F81" s="7" t="s">
        <v>420</v>
      </c>
      <c r="G81" s="7" t="s">
        <v>441</v>
      </c>
      <c r="H81" s="7" t="s">
        <v>283</v>
      </c>
      <c r="I81" s="7" t="s">
        <v>32</v>
      </c>
      <c r="J81" s="7" t="s">
        <v>47</v>
      </c>
      <c r="K81" s="7" t="s">
        <v>442</v>
      </c>
      <c r="L81" s="7" t="s">
        <v>35</v>
      </c>
      <c r="M81" s="7" t="s">
        <v>74</v>
      </c>
      <c r="N81" s="7" t="s">
        <v>443</v>
      </c>
      <c r="O81" s="7">
        <v>33.75</v>
      </c>
      <c r="P81" s="7">
        <v>3</v>
      </c>
      <c r="Q81" s="7">
        <v>16.47</v>
      </c>
      <c r="R81" s="7">
        <v>2.5</v>
      </c>
      <c r="S81" s="7" t="s">
        <v>38</v>
      </c>
      <c r="T81" s="7">
        <v>545</v>
      </c>
      <c r="U81" s="7" t="s">
        <v>39</v>
      </c>
      <c r="V81" s="7" t="s">
        <v>60</v>
      </c>
      <c r="W81" s="8" t="s">
        <v>41</v>
      </c>
      <c r="X81" s="3">
        <v>45108</v>
      </c>
      <c r="Y81" s="4">
        <v>44939</v>
      </c>
    </row>
    <row r="82" spans="1:25">
      <c r="A82" s="9">
        <v>81</v>
      </c>
      <c r="B82" s="7" t="s">
        <v>444</v>
      </c>
      <c r="C82" s="7" t="s">
        <v>26</v>
      </c>
      <c r="D82" s="7" t="s">
        <v>445</v>
      </c>
      <c r="E82" s="7" t="s">
        <v>446</v>
      </c>
      <c r="F82" s="7" t="s">
        <v>420</v>
      </c>
      <c r="G82" s="7" t="s">
        <v>100</v>
      </c>
      <c r="H82" s="7" t="s">
        <v>101</v>
      </c>
      <c r="I82" s="7" t="s">
        <v>32</v>
      </c>
      <c r="J82" s="7" t="s">
        <v>102</v>
      </c>
      <c r="K82" s="7" t="s">
        <v>447</v>
      </c>
      <c r="L82" s="7" t="s">
        <v>35</v>
      </c>
      <c r="M82" s="7" t="s">
        <v>104</v>
      </c>
      <c r="N82" s="7" t="s">
        <v>448</v>
      </c>
      <c r="O82" s="7">
        <v>39.869999999999997</v>
      </c>
      <c r="P82" s="7">
        <v>3</v>
      </c>
      <c r="Q82" s="7">
        <v>8.73</v>
      </c>
      <c r="R82" s="7">
        <v>2.35</v>
      </c>
      <c r="S82" s="7" t="s">
        <v>38</v>
      </c>
      <c r="T82" s="7">
        <v>255</v>
      </c>
      <c r="U82" s="7" t="s">
        <v>39</v>
      </c>
      <c r="V82" s="7" t="s">
        <v>67</v>
      </c>
      <c r="W82" s="8" t="s">
        <v>51</v>
      </c>
      <c r="X82" s="3">
        <v>44923</v>
      </c>
      <c r="Y82" s="4">
        <v>44958</v>
      </c>
    </row>
    <row r="83" spans="1:25">
      <c r="A83" s="9">
        <v>82</v>
      </c>
      <c r="B83" s="7" t="s">
        <v>449</v>
      </c>
      <c r="C83" s="7" t="s">
        <v>26</v>
      </c>
      <c r="D83" s="7" t="s">
        <v>450</v>
      </c>
      <c r="E83" s="7" t="s">
        <v>451</v>
      </c>
      <c r="F83" s="7" t="s">
        <v>420</v>
      </c>
      <c r="G83" s="7" t="s">
        <v>452</v>
      </c>
      <c r="H83" s="7" t="s">
        <v>87</v>
      </c>
      <c r="I83" s="7" t="s">
        <v>32</v>
      </c>
      <c r="J83" s="7" t="s">
        <v>33</v>
      </c>
      <c r="K83" s="7" t="s">
        <v>453</v>
      </c>
      <c r="L83" s="7" t="s">
        <v>35</v>
      </c>
      <c r="M83" s="7" t="s">
        <v>123</v>
      </c>
      <c r="N83" s="7" t="s">
        <v>454</v>
      </c>
      <c r="O83" s="7">
        <v>33.21</v>
      </c>
      <c r="P83" s="7">
        <v>3</v>
      </c>
      <c r="Q83" s="7">
        <v>0.27</v>
      </c>
      <c r="R83" s="7">
        <v>1.68</v>
      </c>
      <c r="S83" s="7" t="s">
        <v>38</v>
      </c>
      <c r="T83" s="7">
        <v>318</v>
      </c>
      <c r="U83" s="7" t="s">
        <v>39</v>
      </c>
      <c r="V83" s="7" t="s">
        <v>40</v>
      </c>
      <c r="W83" s="8" t="s">
        <v>51</v>
      </c>
      <c r="X83" s="3">
        <v>45085</v>
      </c>
      <c r="Y83" s="4">
        <v>45151</v>
      </c>
    </row>
    <row r="84" spans="1:25">
      <c r="A84" s="9">
        <v>83</v>
      </c>
      <c r="B84" s="7" t="s">
        <v>417</v>
      </c>
      <c r="C84" s="7" t="s">
        <v>26</v>
      </c>
      <c r="D84" s="7" t="s">
        <v>418</v>
      </c>
      <c r="E84" s="7" t="s">
        <v>419</v>
      </c>
      <c r="F84" s="7" t="s">
        <v>420</v>
      </c>
      <c r="G84" s="7" t="s">
        <v>421</v>
      </c>
      <c r="H84" s="7" t="s">
        <v>138</v>
      </c>
      <c r="I84" s="7" t="s">
        <v>32</v>
      </c>
      <c r="J84" s="7" t="s">
        <v>57</v>
      </c>
      <c r="K84" s="7" t="s">
        <v>455</v>
      </c>
      <c r="L84" s="7" t="s">
        <v>35</v>
      </c>
      <c r="M84" s="7" t="s">
        <v>89</v>
      </c>
      <c r="N84" s="7" t="s">
        <v>456</v>
      </c>
      <c r="O84" s="7">
        <v>21.96</v>
      </c>
      <c r="P84" s="7">
        <v>3</v>
      </c>
      <c r="Q84" s="7">
        <v>6.12</v>
      </c>
      <c r="R84" s="7">
        <v>1.1599999999999999</v>
      </c>
      <c r="S84" s="7" t="s">
        <v>38</v>
      </c>
      <c r="T84" s="7">
        <v>716</v>
      </c>
      <c r="U84" s="7" t="s">
        <v>39</v>
      </c>
      <c r="V84" s="7" t="s">
        <v>50</v>
      </c>
      <c r="W84" s="8" t="s">
        <v>41</v>
      </c>
      <c r="X84" s="3">
        <v>45481</v>
      </c>
      <c r="Y84" s="4">
        <v>45634</v>
      </c>
    </row>
    <row r="85" spans="1:25">
      <c r="A85" s="9">
        <v>84</v>
      </c>
      <c r="B85" s="7" t="s">
        <v>457</v>
      </c>
      <c r="C85" s="7" t="s">
        <v>26</v>
      </c>
      <c r="D85" s="7" t="s">
        <v>458</v>
      </c>
      <c r="E85" s="7" t="s">
        <v>459</v>
      </c>
      <c r="F85" s="7" t="s">
        <v>420</v>
      </c>
      <c r="G85" s="7" t="s">
        <v>249</v>
      </c>
      <c r="H85" s="7" t="s">
        <v>250</v>
      </c>
      <c r="I85" s="7" t="s">
        <v>32</v>
      </c>
      <c r="J85" s="7" t="s">
        <v>47</v>
      </c>
      <c r="K85" s="7" t="s">
        <v>460</v>
      </c>
      <c r="L85" s="7" t="s">
        <v>35</v>
      </c>
      <c r="M85" s="7" t="s">
        <v>223</v>
      </c>
      <c r="N85" s="7" t="s">
        <v>461</v>
      </c>
      <c r="O85" s="7">
        <v>48.84</v>
      </c>
      <c r="P85" s="7">
        <v>4</v>
      </c>
      <c r="Q85" s="7">
        <v>17.04</v>
      </c>
      <c r="R85" s="7">
        <v>2.77</v>
      </c>
      <c r="S85" s="7" t="s">
        <v>38</v>
      </c>
      <c r="T85" s="7">
        <v>548</v>
      </c>
      <c r="U85" s="7" t="s">
        <v>39</v>
      </c>
      <c r="V85" s="7" t="s">
        <v>60</v>
      </c>
      <c r="W85" s="8" t="s">
        <v>41</v>
      </c>
      <c r="X85" s="3">
        <v>45145</v>
      </c>
      <c r="Y85" s="4">
        <v>45120</v>
      </c>
    </row>
    <row r="86" spans="1:25">
      <c r="A86" s="9">
        <v>85</v>
      </c>
      <c r="B86" s="7" t="s">
        <v>462</v>
      </c>
      <c r="C86" s="7" t="s">
        <v>26</v>
      </c>
      <c r="D86" s="7" t="s">
        <v>463</v>
      </c>
      <c r="E86" s="7" t="s">
        <v>464</v>
      </c>
      <c r="F86" s="7" t="s">
        <v>420</v>
      </c>
      <c r="G86" s="7" t="s">
        <v>100</v>
      </c>
      <c r="H86" s="7" t="s">
        <v>101</v>
      </c>
      <c r="I86" s="7" t="s">
        <v>32</v>
      </c>
      <c r="J86" s="7" t="s">
        <v>102</v>
      </c>
      <c r="K86" s="7" t="s">
        <v>158</v>
      </c>
      <c r="L86" s="7" t="s">
        <v>35</v>
      </c>
      <c r="M86" s="7" t="s">
        <v>89</v>
      </c>
      <c r="N86" s="7" t="s">
        <v>159</v>
      </c>
      <c r="O86" s="7">
        <v>45.6</v>
      </c>
      <c r="P86" s="7">
        <v>4</v>
      </c>
      <c r="Q86" s="7">
        <v>0.84</v>
      </c>
      <c r="R86" s="7">
        <v>0.87</v>
      </c>
      <c r="S86" s="7" t="s">
        <v>38</v>
      </c>
      <c r="T86" s="7">
        <v>230</v>
      </c>
      <c r="U86" s="7" t="s">
        <v>39</v>
      </c>
      <c r="V86" s="7" t="s">
        <v>67</v>
      </c>
      <c r="W86" s="8" t="s">
        <v>51</v>
      </c>
      <c r="X86" s="3">
        <v>44923</v>
      </c>
      <c r="Y86" s="4">
        <v>44958</v>
      </c>
    </row>
    <row r="87" spans="1:25">
      <c r="A87" s="9">
        <v>86</v>
      </c>
      <c r="B87" s="7" t="s">
        <v>430</v>
      </c>
      <c r="C87" s="7" t="s">
        <v>26</v>
      </c>
      <c r="D87" s="7" t="s">
        <v>431</v>
      </c>
      <c r="E87" s="7" t="s">
        <v>432</v>
      </c>
      <c r="F87" s="7" t="s">
        <v>420</v>
      </c>
      <c r="G87" s="7" t="s">
        <v>433</v>
      </c>
      <c r="H87" s="7" t="s">
        <v>121</v>
      </c>
      <c r="I87" s="7" t="s">
        <v>32</v>
      </c>
      <c r="J87" s="7" t="s">
        <v>33</v>
      </c>
      <c r="K87" s="7" t="s">
        <v>465</v>
      </c>
      <c r="L87" s="7" t="s">
        <v>35</v>
      </c>
      <c r="M87" s="7" t="s">
        <v>299</v>
      </c>
      <c r="N87" s="7" t="s">
        <v>466</v>
      </c>
      <c r="O87" s="7">
        <v>387.3</v>
      </c>
      <c r="P87" s="7">
        <v>5</v>
      </c>
      <c r="Q87" s="7">
        <v>19.350000000000001</v>
      </c>
      <c r="R87" s="7">
        <v>23.63</v>
      </c>
      <c r="S87" s="7" t="s">
        <v>38</v>
      </c>
      <c r="T87" s="7">
        <v>755</v>
      </c>
      <c r="U87" s="7" t="s">
        <v>39</v>
      </c>
      <c r="V87" s="7" t="s">
        <v>40</v>
      </c>
      <c r="W87" s="8" t="s">
        <v>51</v>
      </c>
      <c r="X87" s="3">
        <v>45544</v>
      </c>
      <c r="Y87" s="4">
        <v>45549</v>
      </c>
    </row>
    <row r="88" spans="1:25">
      <c r="A88" s="9">
        <v>87</v>
      </c>
      <c r="B88" s="7" t="s">
        <v>467</v>
      </c>
      <c r="C88" s="7" t="s">
        <v>26</v>
      </c>
      <c r="D88" s="7" t="s">
        <v>468</v>
      </c>
      <c r="E88" s="7" t="s">
        <v>469</v>
      </c>
      <c r="F88" s="7" t="s">
        <v>420</v>
      </c>
      <c r="G88" s="7" t="s">
        <v>157</v>
      </c>
      <c r="H88" s="7" t="s">
        <v>56</v>
      </c>
      <c r="I88" s="7" t="s">
        <v>32</v>
      </c>
      <c r="J88" s="7" t="s">
        <v>57</v>
      </c>
      <c r="K88" s="7" t="s">
        <v>470</v>
      </c>
      <c r="L88" s="7" t="s">
        <v>35</v>
      </c>
      <c r="M88" s="7" t="s">
        <v>123</v>
      </c>
      <c r="N88" s="7" t="s">
        <v>471</v>
      </c>
      <c r="O88" s="7">
        <v>94.2</v>
      </c>
      <c r="P88" s="7">
        <v>5</v>
      </c>
      <c r="Q88" s="7">
        <v>31.95</v>
      </c>
      <c r="R88" s="7">
        <v>3.63</v>
      </c>
      <c r="S88" s="7" t="s">
        <v>38</v>
      </c>
      <c r="T88" s="7">
        <v>611</v>
      </c>
      <c r="U88" s="7" t="s">
        <v>39</v>
      </c>
      <c r="V88" s="7" t="s">
        <v>50</v>
      </c>
      <c r="W88" s="8" t="s">
        <v>51</v>
      </c>
      <c r="X88" s="3">
        <v>45204</v>
      </c>
      <c r="Y88" s="4">
        <v>45062</v>
      </c>
    </row>
    <row r="89" spans="1:25">
      <c r="A89" s="9">
        <v>88</v>
      </c>
      <c r="B89" s="7" t="s">
        <v>472</v>
      </c>
      <c r="C89" s="7" t="s">
        <v>26</v>
      </c>
      <c r="D89" s="7" t="s">
        <v>473</v>
      </c>
      <c r="E89" s="7" t="s">
        <v>474</v>
      </c>
      <c r="F89" s="7" t="s">
        <v>420</v>
      </c>
      <c r="G89" s="7" t="s">
        <v>180</v>
      </c>
      <c r="H89" s="7" t="s">
        <v>121</v>
      </c>
      <c r="I89" s="7" t="s">
        <v>32</v>
      </c>
      <c r="J89" s="7" t="s">
        <v>33</v>
      </c>
      <c r="K89" s="7" t="s">
        <v>475</v>
      </c>
      <c r="L89" s="7" t="s">
        <v>35</v>
      </c>
      <c r="M89" s="7" t="s">
        <v>130</v>
      </c>
      <c r="N89" s="7" t="s">
        <v>476</v>
      </c>
      <c r="O89" s="7">
        <v>234</v>
      </c>
      <c r="P89" s="7">
        <v>6</v>
      </c>
      <c r="Q89" s="7">
        <v>39.78</v>
      </c>
      <c r="R89" s="7">
        <v>14.32</v>
      </c>
      <c r="S89" s="7" t="s">
        <v>38</v>
      </c>
      <c r="T89" s="7">
        <v>527</v>
      </c>
      <c r="U89" s="7" t="s">
        <v>39</v>
      </c>
      <c r="V89" s="7" t="s">
        <v>60</v>
      </c>
      <c r="W89" s="8" t="s">
        <v>51</v>
      </c>
      <c r="X89" s="3">
        <v>45270</v>
      </c>
      <c r="Y89" s="4">
        <v>45216</v>
      </c>
    </row>
    <row r="90" spans="1:25">
      <c r="A90" s="9">
        <v>89</v>
      </c>
      <c r="B90" s="7" t="s">
        <v>438</v>
      </c>
      <c r="C90" s="7" t="s">
        <v>26</v>
      </c>
      <c r="D90" s="7" t="s">
        <v>439</v>
      </c>
      <c r="E90" s="7" t="s">
        <v>440</v>
      </c>
      <c r="F90" s="7" t="s">
        <v>420</v>
      </c>
      <c r="G90" s="7" t="s">
        <v>441</v>
      </c>
      <c r="H90" s="7" t="s">
        <v>283</v>
      </c>
      <c r="I90" s="7" t="s">
        <v>32</v>
      </c>
      <c r="J90" s="7" t="s">
        <v>47</v>
      </c>
      <c r="K90" s="7" t="s">
        <v>477</v>
      </c>
      <c r="L90" s="7" t="s">
        <v>35</v>
      </c>
      <c r="M90" s="7" t="s">
        <v>123</v>
      </c>
      <c r="N90" s="7" t="s">
        <v>478</v>
      </c>
      <c r="O90" s="7">
        <v>84.06</v>
      </c>
      <c r="P90" s="7">
        <v>6</v>
      </c>
      <c r="Q90" s="7">
        <v>33.479999999999997</v>
      </c>
      <c r="R90" s="7">
        <v>4.63</v>
      </c>
      <c r="S90" s="7" t="s">
        <v>38</v>
      </c>
      <c r="T90" s="7">
        <v>265</v>
      </c>
      <c r="U90" s="7" t="s">
        <v>39</v>
      </c>
      <c r="V90" s="7" t="s">
        <v>67</v>
      </c>
      <c r="W90" s="8" t="s">
        <v>51</v>
      </c>
      <c r="X90" s="3">
        <v>44761</v>
      </c>
      <c r="Y90" s="4">
        <v>44767</v>
      </c>
    </row>
    <row r="91" spans="1:25">
      <c r="A91" s="9">
        <v>90</v>
      </c>
      <c r="B91" s="7" t="s">
        <v>462</v>
      </c>
      <c r="C91" s="7" t="s">
        <v>26</v>
      </c>
      <c r="D91" s="7" t="s">
        <v>463</v>
      </c>
      <c r="E91" s="7" t="s">
        <v>464</v>
      </c>
      <c r="F91" s="7" t="s">
        <v>420</v>
      </c>
      <c r="G91" s="7" t="s">
        <v>100</v>
      </c>
      <c r="H91" s="7" t="s">
        <v>101</v>
      </c>
      <c r="I91" s="7" t="s">
        <v>32</v>
      </c>
      <c r="J91" s="7" t="s">
        <v>102</v>
      </c>
      <c r="K91" s="7" t="s">
        <v>479</v>
      </c>
      <c r="L91" s="7" t="s">
        <v>35</v>
      </c>
      <c r="M91" s="7" t="s">
        <v>74</v>
      </c>
      <c r="N91" s="7" t="s">
        <v>480</v>
      </c>
      <c r="O91" s="7">
        <v>115.71</v>
      </c>
      <c r="P91" s="7">
        <v>7</v>
      </c>
      <c r="Q91" s="7">
        <v>40.32</v>
      </c>
      <c r="R91" s="7">
        <v>5.29</v>
      </c>
      <c r="S91" s="7" t="s">
        <v>38</v>
      </c>
      <c r="T91" s="7">
        <v>364</v>
      </c>
      <c r="U91" s="7" t="s">
        <v>39</v>
      </c>
      <c r="V91" s="7" t="s">
        <v>40</v>
      </c>
      <c r="W91" s="8" t="s">
        <v>41</v>
      </c>
      <c r="X91" s="3">
        <v>44825</v>
      </c>
      <c r="Y91" s="4">
        <v>44830</v>
      </c>
    </row>
    <row r="92" spans="1:25">
      <c r="A92" s="9">
        <v>91</v>
      </c>
      <c r="B92" s="7" t="s">
        <v>481</v>
      </c>
      <c r="C92" s="7" t="s">
        <v>26</v>
      </c>
      <c r="D92" s="7" t="s">
        <v>482</v>
      </c>
      <c r="E92" s="7" t="s">
        <v>483</v>
      </c>
      <c r="F92" s="7" t="s">
        <v>310</v>
      </c>
      <c r="G92" s="7" t="s">
        <v>484</v>
      </c>
      <c r="H92" s="7" t="s">
        <v>87</v>
      </c>
      <c r="I92" s="7" t="s">
        <v>32</v>
      </c>
      <c r="J92" s="7" t="s">
        <v>33</v>
      </c>
      <c r="K92" s="7" t="s">
        <v>485</v>
      </c>
      <c r="L92" s="7" t="s">
        <v>35</v>
      </c>
      <c r="M92" s="7" t="s">
        <v>140</v>
      </c>
      <c r="N92" s="7" t="s">
        <v>486</v>
      </c>
      <c r="O92" s="7">
        <v>262.64999999999998</v>
      </c>
      <c r="P92" s="7">
        <v>5</v>
      </c>
      <c r="Q92" s="7">
        <v>31.5</v>
      </c>
      <c r="R92" s="7">
        <v>24.85</v>
      </c>
      <c r="S92" s="7" t="s">
        <v>487</v>
      </c>
      <c r="T92" s="7">
        <v>704</v>
      </c>
      <c r="U92" s="7" t="s">
        <v>39</v>
      </c>
      <c r="V92" s="7" t="s">
        <v>60</v>
      </c>
      <c r="W92" s="8" t="s">
        <v>41</v>
      </c>
      <c r="X92" s="3">
        <v>45635</v>
      </c>
      <c r="Y92" s="4">
        <v>45551</v>
      </c>
    </row>
    <row r="93" spans="1:25">
      <c r="A93" s="9">
        <v>92</v>
      </c>
      <c r="B93" s="7" t="s">
        <v>488</v>
      </c>
      <c r="C93" s="7" t="s">
        <v>26</v>
      </c>
      <c r="D93" s="7" t="s">
        <v>489</v>
      </c>
      <c r="E93" s="7" t="s">
        <v>490</v>
      </c>
      <c r="F93" s="7" t="s">
        <v>310</v>
      </c>
      <c r="G93" s="7" t="s">
        <v>491</v>
      </c>
      <c r="H93" s="7" t="s">
        <v>229</v>
      </c>
      <c r="I93" s="7" t="s">
        <v>32</v>
      </c>
      <c r="J93" s="7" t="s">
        <v>102</v>
      </c>
      <c r="K93" s="7" t="s">
        <v>492</v>
      </c>
      <c r="L93" s="7" t="s">
        <v>35</v>
      </c>
      <c r="M93" s="7" t="s">
        <v>104</v>
      </c>
      <c r="N93" s="7" t="s">
        <v>493</v>
      </c>
      <c r="O93" s="7">
        <v>34.11</v>
      </c>
      <c r="P93" s="7">
        <v>3</v>
      </c>
      <c r="Q93" s="7">
        <v>17.010000000000002</v>
      </c>
      <c r="R93" s="7">
        <v>4.6900000000000004</v>
      </c>
      <c r="S93" s="7" t="s">
        <v>487</v>
      </c>
      <c r="T93" s="7">
        <v>564</v>
      </c>
      <c r="U93" s="7" t="s">
        <v>39</v>
      </c>
      <c r="V93" s="7" t="s">
        <v>40</v>
      </c>
      <c r="W93" s="8" t="s">
        <v>51</v>
      </c>
      <c r="X93" s="3">
        <v>44923</v>
      </c>
      <c r="Y93" s="4">
        <v>44958</v>
      </c>
    </row>
    <row r="94" spans="1:25">
      <c r="A94" s="9">
        <v>93</v>
      </c>
      <c r="B94" s="7" t="s">
        <v>494</v>
      </c>
      <c r="C94" s="7" t="s">
        <v>26</v>
      </c>
      <c r="D94" s="7" t="s">
        <v>495</v>
      </c>
      <c r="E94" s="7" t="s">
        <v>496</v>
      </c>
      <c r="F94" s="7" t="s">
        <v>310</v>
      </c>
      <c r="G94" s="7" t="s">
        <v>497</v>
      </c>
      <c r="H94" s="7" t="s">
        <v>101</v>
      </c>
      <c r="I94" s="7" t="s">
        <v>32</v>
      </c>
      <c r="J94" s="7" t="s">
        <v>102</v>
      </c>
      <c r="K94" s="7" t="s">
        <v>498</v>
      </c>
      <c r="L94" s="7" t="s">
        <v>35</v>
      </c>
      <c r="M94" s="7" t="s">
        <v>223</v>
      </c>
      <c r="N94" s="7" t="s">
        <v>499</v>
      </c>
      <c r="O94" s="7">
        <v>51.03</v>
      </c>
      <c r="P94" s="7">
        <v>3</v>
      </c>
      <c r="Q94" s="7">
        <v>16.829999999999998</v>
      </c>
      <c r="R94" s="7">
        <v>4.53</v>
      </c>
      <c r="S94" s="7" t="s">
        <v>487</v>
      </c>
      <c r="T94" s="7">
        <v>568</v>
      </c>
      <c r="U94" s="7" t="s">
        <v>39</v>
      </c>
      <c r="V94" s="7" t="s">
        <v>50</v>
      </c>
      <c r="W94" s="8" t="s">
        <v>41</v>
      </c>
      <c r="X94" s="3">
        <v>45095</v>
      </c>
      <c r="Y94" s="4">
        <v>45099</v>
      </c>
    </row>
    <row r="95" spans="1:25">
      <c r="A95" s="9">
        <v>94</v>
      </c>
      <c r="B95" s="7" t="s">
        <v>500</v>
      </c>
      <c r="C95" s="7" t="s">
        <v>26</v>
      </c>
      <c r="D95" s="7" t="s">
        <v>501</v>
      </c>
      <c r="E95" s="7" t="s">
        <v>502</v>
      </c>
      <c r="F95" s="7" t="s">
        <v>310</v>
      </c>
      <c r="G95" s="7" t="s">
        <v>94</v>
      </c>
      <c r="H95" s="7" t="s">
        <v>94</v>
      </c>
      <c r="I95" s="7" t="s">
        <v>32</v>
      </c>
      <c r="J95" s="7" t="s">
        <v>57</v>
      </c>
      <c r="K95" s="7" t="s">
        <v>503</v>
      </c>
      <c r="L95" s="7" t="s">
        <v>35</v>
      </c>
      <c r="M95" s="7" t="s">
        <v>74</v>
      </c>
      <c r="N95" s="7" t="s">
        <v>504</v>
      </c>
      <c r="O95" s="7">
        <v>134.61000000000001</v>
      </c>
      <c r="P95" s="7">
        <v>1</v>
      </c>
      <c r="Q95" s="7">
        <v>39.03</v>
      </c>
      <c r="R95" s="7">
        <v>14.11</v>
      </c>
      <c r="S95" s="7" t="s">
        <v>487</v>
      </c>
      <c r="T95" s="7">
        <v>551</v>
      </c>
      <c r="U95" s="7" t="s">
        <v>39</v>
      </c>
      <c r="V95" s="7" t="s">
        <v>60</v>
      </c>
      <c r="W95" s="8" t="s">
        <v>51</v>
      </c>
      <c r="X95" s="3">
        <v>44528</v>
      </c>
      <c r="Y95" s="4">
        <v>44267</v>
      </c>
    </row>
    <row r="96" spans="1:25">
      <c r="A96" s="9">
        <v>95</v>
      </c>
      <c r="B96" s="7" t="s">
        <v>505</v>
      </c>
      <c r="C96" s="7" t="s">
        <v>26</v>
      </c>
      <c r="D96" s="7" t="s">
        <v>506</v>
      </c>
      <c r="E96" s="7" t="s">
        <v>507</v>
      </c>
      <c r="F96" s="7" t="s">
        <v>420</v>
      </c>
      <c r="G96" s="7" t="s">
        <v>508</v>
      </c>
      <c r="H96" s="7" t="s">
        <v>509</v>
      </c>
      <c r="I96" s="7" t="s">
        <v>32</v>
      </c>
      <c r="J96" s="7" t="s">
        <v>47</v>
      </c>
      <c r="K96" s="7" t="s">
        <v>510</v>
      </c>
      <c r="L96" s="7" t="s">
        <v>35</v>
      </c>
      <c r="M96" s="7" t="s">
        <v>74</v>
      </c>
      <c r="N96" s="7" t="s">
        <v>511</v>
      </c>
      <c r="O96" s="7">
        <v>595.16999999999996</v>
      </c>
      <c r="P96" s="7">
        <v>3</v>
      </c>
      <c r="Q96" s="7">
        <v>249.93</v>
      </c>
      <c r="R96" s="7">
        <v>36.15</v>
      </c>
      <c r="S96" s="7" t="s">
        <v>487</v>
      </c>
      <c r="T96" s="7">
        <v>529</v>
      </c>
      <c r="U96" s="7" t="s">
        <v>39</v>
      </c>
      <c r="V96" s="7" t="s">
        <v>50</v>
      </c>
      <c r="W96" s="8" t="s">
        <v>41</v>
      </c>
      <c r="X96" s="3">
        <v>45613</v>
      </c>
      <c r="Y96" s="4">
        <v>45617</v>
      </c>
    </row>
    <row r="97" spans="1:25">
      <c r="A97" s="9">
        <v>96</v>
      </c>
      <c r="B97" s="7" t="s">
        <v>512</v>
      </c>
      <c r="C97" s="7" t="s">
        <v>26</v>
      </c>
      <c r="D97" s="7" t="s">
        <v>513</v>
      </c>
      <c r="E97" s="7" t="s">
        <v>514</v>
      </c>
      <c r="F97" s="7" t="s">
        <v>420</v>
      </c>
      <c r="G97" s="7" t="s">
        <v>515</v>
      </c>
      <c r="H97" s="7" t="s">
        <v>87</v>
      </c>
      <c r="I97" s="7" t="s">
        <v>32</v>
      </c>
      <c r="J97" s="7" t="s">
        <v>33</v>
      </c>
      <c r="K97" s="7" t="s">
        <v>516</v>
      </c>
      <c r="L97" s="7" t="s">
        <v>35</v>
      </c>
      <c r="M97" s="7" t="s">
        <v>36</v>
      </c>
      <c r="N97" s="7" t="s">
        <v>517</v>
      </c>
      <c r="O97" s="7">
        <v>19.98</v>
      </c>
      <c r="P97" s="7">
        <v>3</v>
      </c>
      <c r="Q97" s="7">
        <v>-14.04</v>
      </c>
      <c r="R97" s="7">
        <v>2.15</v>
      </c>
      <c r="S97" s="7" t="s">
        <v>487</v>
      </c>
      <c r="T97" s="7">
        <v>128</v>
      </c>
      <c r="U97" s="7" t="s">
        <v>39</v>
      </c>
      <c r="V97" s="7" t="s">
        <v>67</v>
      </c>
      <c r="W97" s="8" t="s">
        <v>51</v>
      </c>
      <c r="X97" s="3">
        <v>45399</v>
      </c>
      <c r="Y97" s="4">
        <v>45403</v>
      </c>
    </row>
    <row r="98" spans="1:25">
      <c r="A98" s="9">
        <v>97</v>
      </c>
      <c r="B98" s="7" t="s">
        <v>518</v>
      </c>
      <c r="C98" s="7" t="s">
        <v>26</v>
      </c>
      <c r="D98" s="7" t="s">
        <v>519</v>
      </c>
      <c r="E98" s="7" t="s">
        <v>520</v>
      </c>
      <c r="F98" s="7" t="s">
        <v>29</v>
      </c>
      <c r="G98" s="7" t="s">
        <v>521</v>
      </c>
      <c r="H98" s="7" t="s">
        <v>31</v>
      </c>
      <c r="I98" s="7" t="s">
        <v>32</v>
      </c>
      <c r="J98" s="7" t="s">
        <v>33</v>
      </c>
      <c r="K98" s="7" t="s">
        <v>522</v>
      </c>
      <c r="L98" s="7" t="s">
        <v>35</v>
      </c>
      <c r="M98" s="7" t="s">
        <v>130</v>
      </c>
      <c r="N98" s="7" t="s">
        <v>523</v>
      </c>
      <c r="O98" s="7">
        <v>393.39</v>
      </c>
      <c r="P98" s="7">
        <v>9</v>
      </c>
      <c r="Q98" s="7">
        <v>145.53</v>
      </c>
      <c r="R98" s="7">
        <v>32.71</v>
      </c>
      <c r="S98" s="7" t="s">
        <v>487</v>
      </c>
      <c r="T98" s="7">
        <v>730</v>
      </c>
      <c r="U98" s="7" t="s">
        <v>39</v>
      </c>
      <c r="V98" s="7" t="s">
        <v>50</v>
      </c>
      <c r="W98" s="8" t="s">
        <v>51</v>
      </c>
      <c r="X98" s="3">
        <v>45467</v>
      </c>
      <c r="Y98" s="4">
        <v>45473</v>
      </c>
    </row>
    <row r="99" spans="1:25">
      <c r="A99" s="9">
        <v>98</v>
      </c>
      <c r="B99" s="7" t="s">
        <v>524</v>
      </c>
      <c r="C99" s="7" t="s">
        <v>26</v>
      </c>
      <c r="D99" s="7" t="s">
        <v>525</v>
      </c>
      <c r="E99" s="7" t="s">
        <v>526</v>
      </c>
      <c r="F99" s="7" t="s">
        <v>29</v>
      </c>
      <c r="G99" s="7" t="s">
        <v>220</v>
      </c>
      <c r="H99" s="7" t="s">
        <v>221</v>
      </c>
      <c r="I99" s="7" t="s">
        <v>32</v>
      </c>
      <c r="J99" s="7" t="s">
        <v>102</v>
      </c>
      <c r="K99" s="7" t="s">
        <v>527</v>
      </c>
      <c r="L99" s="7" t="s">
        <v>35</v>
      </c>
      <c r="M99" s="7" t="s">
        <v>140</v>
      </c>
      <c r="N99" s="7" t="s">
        <v>528</v>
      </c>
      <c r="O99" s="7">
        <v>271.44</v>
      </c>
      <c r="P99" s="7">
        <v>8</v>
      </c>
      <c r="Q99" s="7">
        <v>62.4</v>
      </c>
      <c r="R99" s="7">
        <v>22.83</v>
      </c>
      <c r="S99" s="7" t="s">
        <v>487</v>
      </c>
      <c r="T99" s="7">
        <v>347</v>
      </c>
      <c r="U99" s="7" t="s">
        <v>39</v>
      </c>
      <c r="V99" s="7" t="s">
        <v>60</v>
      </c>
      <c r="W99" s="8" t="s">
        <v>51</v>
      </c>
      <c r="X99" s="3">
        <v>45204</v>
      </c>
      <c r="Y99" s="4">
        <v>45061</v>
      </c>
    </row>
    <row r="100" spans="1:25">
      <c r="A100" s="9">
        <v>99</v>
      </c>
      <c r="B100" s="7" t="s">
        <v>529</v>
      </c>
      <c r="C100" s="7" t="s">
        <v>26</v>
      </c>
      <c r="D100" s="7" t="s">
        <v>530</v>
      </c>
      <c r="E100" s="7" t="s">
        <v>531</v>
      </c>
      <c r="F100" s="7" t="s">
        <v>29</v>
      </c>
      <c r="G100" s="7" t="s">
        <v>86</v>
      </c>
      <c r="H100" s="7" t="s">
        <v>87</v>
      </c>
      <c r="I100" s="7" t="s">
        <v>32</v>
      </c>
      <c r="J100" s="7" t="s">
        <v>33</v>
      </c>
      <c r="K100" s="7" t="s">
        <v>532</v>
      </c>
      <c r="L100" s="7" t="s">
        <v>35</v>
      </c>
      <c r="M100" s="7" t="s">
        <v>299</v>
      </c>
      <c r="N100" s="7" t="s">
        <v>533</v>
      </c>
      <c r="O100" s="7">
        <v>2973.06</v>
      </c>
      <c r="P100" s="7">
        <v>6</v>
      </c>
      <c r="Q100" s="7">
        <v>445.86</v>
      </c>
      <c r="R100" s="7">
        <v>182.54</v>
      </c>
      <c r="S100" s="7" t="s">
        <v>487</v>
      </c>
      <c r="T100" s="7">
        <v>47</v>
      </c>
      <c r="U100" s="7" t="s">
        <v>39</v>
      </c>
      <c r="V100" s="7" t="s">
        <v>67</v>
      </c>
      <c r="W100" s="8" t="s">
        <v>51</v>
      </c>
      <c r="X100" s="3">
        <v>44532</v>
      </c>
      <c r="Y100" s="4">
        <v>44246</v>
      </c>
    </row>
    <row r="101" spans="1:25">
      <c r="A101" s="9">
        <v>100</v>
      </c>
      <c r="B101" s="7" t="s">
        <v>534</v>
      </c>
      <c r="C101" s="7" t="s">
        <v>26</v>
      </c>
      <c r="D101" s="7" t="s">
        <v>535</v>
      </c>
      <c r="E101" s="7" t="s">
        <v>536</v>
      </c>
      <c r="F101" s="7" t="s">
        <v>29</v>
      </c>
      <c r="G101" s="7" t="s">
        <v>537</v>
      </c>
      <c r="H101" s="7" t="s">
        <v>229</v>
      </c>
      <c r="I101" s="7" t="s">
        <v>32</v>
      </c>
      <c r="J101" s="7" t="s">
        <v>102</v>
      </c>
      <c r="K101" s="7" t="s">
        <v>538</v>
      </c>
      <c r="L101" s="7" t="s">
        <v>35</v>
      </c>
      <c r="M101" s="7" t="s">
        <v>140</v>
      </c>
      <c r="N101" s="7" t="s">
        <v>539</v>
      </c>
      <c r="O101" s="7">
        <v>148.94999999999999</v>
      </c>
      <c r="P101" s="7">
        <v>5</v>
      </c>
      <c r="Q101" s="7">
        <v>16.350000000000001</v>
      </c>
      <c r="R101" s="7">
        <v>29.55</v>
      </c>
      <c r="S101" s="7" t="s">
        <v>487</v>
      </c>
      <c r="T101" s="7">
        <v>657</v>
      </c>
      <c r="U101" s="7" t="s">
        <v>39</v>
      </c>
      <c r="V101" s="7" t="s">
        <v>50</v>
      </c>
      <c r="W101" s="8" t="s">
        <v>51</v>
      </c>
      <c r="X101" s="3">
        <v>45467</v>
      </c>
      <c r="Y101" s="4">
        <v>45473</v>
      </c>
    </row>
    <row r="102" spans="1:25">
      <c r="A102" s="9">
        <v>101</v>
      </c>
      <c r="B102" s="7" t="s">
        <v>540</v>
      </c>
      <c r="C102" s="7" t="s">
        <v>26</v>
      </c>
      <c r="D102" s="7" t="s">
        <v>541</v>
      </c>
      <c r="E102" s="7" t="s">
        <v>542</v>
      </c>
      <c r="F102" s="7" t="s">
        <v>29</v>
      </c>
      <c r="G102" s="7" t="s">
        <v>543</v>
      </c>
      <c r="H102" s="7" t="s">
        <v>544</v>
      </c>
      <c r="I102" s="7" t="s">
        <v>32</v>
      </c>
      <c r="J102" s="7" t="s">
        <v>57</v>
      </c>
      <c r="K102" s="7" t="s">
        <v>545</v>
      </c>
      <c r="L102" s="7" t="s">
        <v>35</v>
      </c>
      <c r="M102" s="7" t="s">
        <v>130</v>
      </c>
      <c r="N102" s="7" t="s">
        <v>546</v>
      </c>
      <c r="O102" s="7">
        <v>74.52</v>
      </c>
      <c r="P102" s="7">
        <v>3</v>
      </c>
      <c r="Q102" s="7">
        <v>10.35</v>
      </c>
      <c r="R102" s="7">
        <v>9.85</v>
      </c>
      <c r="S102" s="7" t="s">
        <v>487</v>
      </c>
      <c r="T102" s="7">
        <v>608</v>
      </c>
      <c r="U102" s="7" t="s">
        <v>39</v>
      </c>
      <c r="V102" s="7" t="s">
        <v>67</v>
      </c>
      <c r="W102" s="8" t="s">
        <v>41</v>
      </c>
      <c r="X102" s="3">
        <v>45442</v>
      </c>
      <c r="Y102" s="4">
        <v>45388</v>
      </c>
    </row>
    <row r="103" spans="1:25">
      <c r="A103" s="9">
        <v>102</v>
      </c>
      <c r="B103" s="7" t="s">
        <v>547</v>
      </c>
      <c r="C103" s="7" t="s">
        <v>26</v>
      </c>
      <c r="D103" s="7" t="s">
        <v>548</v>
      </c>
      <c r="E103" s="7" t="s">
        <v>549</v>
      </c>
      <c r="F103" s="7" t="s">
        <v>29</v>
      </c>
      <c r="G103" s="7" t="s">
        <v>550</v>
      </c>
      <c r="H103" s="7" t="s">
        <v>80</v>
      </c>
      <c r="I103" s="7" t="s">
        <v>32</v>
      </c>
      <c r="J103" s="7" t="s">
        <v>33</v>
      </c>
      <c r="K103" s="7" t="s">
        <v>551</v>
      </c>
      <c r="L103" s="7" t="s">
        <v>35</v>
      </c>
      <c r="M103" s="7" t="s">
        <v>89</v>
      </c>
      <c r="N103" s="7" t="s">
        <v>552</v>
      </c>
      <c r="O103" s="7">
        <v>47.88</v>
      </c>
      <c r="P103" s="7">
        <v>3</v>
      </c>
      <c r="Q103" s="7">
        <v>9.09</v>
      </c>
      <c r="R103" s="7">
        <v>7.23</v>
      </c>
      <c r="S103" s="7" t="s">
        <v>487</v>
      </c>
      <c r="T103" s="7">
        <v>293</v>
      </c>
      <c r="U103" s="7" t="s">
        <v>39</v>
      </c>
      <c r="V103" s="7" t="s">
        <v>40</v>
      </c>
      <c r="W103" s="8" t="s">
        <v>41</v>
      </c>
      <c r="X103" s="3">
        <v>45467</v>
      </c>
      <c r="Y103" s="4">
        <v>45473</v>
      </c>
    </row>
    <row r="104" spans="1:25">
      <c r="A104" s="9">
        <v>103</v>
      </c>
      <c r="B104" s="7" t="s">
        <v>553</v>
      </c>
      <c r="C104" s="7" t="s">
        <v>26</v>
      </c>
      <c r="D104" s="7" t="s">
        <v>554</v>
      </c>
      <c r="E104" s="7" t="s">
        <v>555</v>
      </c>
      <c r="F104" s="7" t="s">
        <v>29</v>
      </c>
      <c r="G104" s="7" t="s">
        <v>556</v>
      </c>
      <c r="H104" s="7" t="s">
        <v>138</v>
      </c>
      <c r="I104" s="7" t="s">
        <v>32</v>
      </c>
      <c r="J104" s="7" t="s">
        <v>57</v>
      </c>
      <c r="K104" s="7" t="s">
        <v>122</v>
      </c>
      <c r="L104" s="7" t="s">
        <v>35</v>
      </c>
      <c r="M104" s="7" t="s">
        <v>123</v>
      </c>
      <c r="N104" s="7" t="s">
        <v>124</v>
      </c>
      <c r="O104" s="7">
        <v>40.229999999999997</v>
      </c>
      <c r="P104" s="7">
        <v>3</v>
      </c>
      <c r="Q104" s="7">
        <v>20.07</v>
      </c>
      <c r="R104" s="7">
        <v>6.06</v>
      </c>
      <c r="S104" s="7" t="s">
        <v>487</v>
      </c>
      <c r="T104" s="7">
        <v>408</v>
      </c>
      <c r="U104" s="7" t="s">
        <v>39</v>
      </c>
      <c r="V104" s="7" t="s">
        <v>50</v>
      </c>
      <c r="W104" s="8" t="s">
        <v>51</v>
      </c>
      <c r="X104" s="3">
        <v>44514</v>
      </c>
      <c r="Y104" s="4">
        <v>44520</v>
      </c>
    </row>
    <row r="105" spans="1:25">
      <c r="A105" s="9">
        <v>104</v>
      </c>
      <c r="B105" s="7" t="s">
        <v>557</v>
      </c>
      <c r="C105" s="7" t="s">
        <v>26</v>
      </c>
      <c r="D105" s="7" t="s">
        <v>558</v>
      </c>
      <c r="E105" s="7" t="s">
        <v>559</v>
      </c>
      <c r="F105" s="7" t="s">
        <v>29</v>
      </c>
      <c r="G105" s="7" t="s">
        <v>515</v>
      </c>
      <c r="H105" s="7" t="s">
        <v>87</v>
      </c>
      <c r="I105" s="7" t="s">
        <v>32</v>
      </c>
      <c r="J105" s="7" t="s">
        <v>33</v>
      </c>
      <c r="K105" s="7" t="s">
        <v>560</v>
      </c>
      <c r="L105" s="7" t="s">
        <v>35</v>
      </c>
      <c r="M105" s="7" t="s">
        <v>89</v>
      </c>
      <c r="N105" s="7" t="s">
        <v>561</v>
      </c>
      <c r="O105" s="7">
        <v>30.734999999999999</v>
      </c>
      <c r="P105" s="7">
        <v>3</v>
      </c>
      <c r="Q105" s="7">
        <v>-25.875</v>
      </c>
      <c r="R105" s="7">
        <v>5.0999999999999996</v>
      </c>
      <c r="S105" s="7" t="s">
        <v>487</v>
      </c>
      <c r="T105" s="7">
        <v>29</v>
      </c>
      <c r="U105" s="7" t="s">
        <v>39</v>
      </c>
      <c r="V105" s="7" t="s">
        <v>60</v>
      </c>
      <c r="W105" s="8" t="s">
        <v>51</v>
      </c>
      <c r="X105" s="3">
        <v>44243</v>
      </c>
      <c r="Y105" s="4">
        <v>44248</v>
      </c>
    </row>
    <row r="106" spans="1:25">
      <c r="A106" s="9">
        <v>105</v>
      </c>
      <c r="B106" s="7" t="s">
        <v>562</v>
      </c>
      <c r="C106" s="7" t="s">
        <v>26</v>
      </c>
      <c r="D106" s="7" t="s">
        <v>563</v>
      </c>
      <c r="E106" s="7" t="s">
        <v>564</v>
      </c>
      <c r="F106" s="7" t="s">
        <v>29</v>
      </c>
      <c r="G106" s="7" t="s">
        <v>565</v>
      </c>
      <c r="H106" s="7" t="s">
        <v>339</v>
      </c>
      <c r="I106" s="7" t="s">
        <v>32</v>
      </c>
      <c r="J106" s="7" t="s">
        <v>57</v>
      </c>
      <c r="K106" s="7" t="s">
        <v>566</v>
      </c>
      <c r="L106" s="7" t="s">
        <v>35</v>
      </c>
      <c r="M106" s="7" t="s">
        <v>130</v>
      </c>
      <c r="N106" s="7" t="s">
        <v>567</v>
      </c>
      <c r="O106" s="7">
        <v>96.78</v>
      </c>
      <c r="P106" s="7">
        <v>2</v>
      </c>
      <c r="Q106" s="7">
        <v>44.46</v>
      </c>
      <c r="R106" s="7">
        <v>12</v>
      </c>
      <c r="S106" s="7" t="s">
        <v>487</v>
      </c>
      <c r="T106" s="7">
        <v>85</v>
      </c>
      <c r="U106" s="7" t="s">
        <v>39</v>
      </c>
      <c r="V106" s="7" t="s">
        <v>67</v>
      </c>
      <c r="W106" s="8" t="s">
        <v>41</v>
      </c>
      <c r="X106" s="3">
        <v>45180</v>
      </c>
      <c r="Y106" s="4">
        <v>45245</v>
      </c>
    </row>
    <row r="107" spans="1:25">
      <c r="A107" s="9">
        <v>106</v>
      </c>
      <c r="B107" s="7" t="s">
        <v>568</v>
      </c>
      <c r="C107" s="7" t="s">
        <v>26</v>
      </c>
      <c r="D107" s="7" t="s">
        <v>569</v>
      </c>
      <c r="E107" s="7" t="s">
        <v>570</v>
      </c>
      <c r="F107" s="7" t="s">
        <v>29</v>
      </c>
      <c r="G107" s="7" t="s">
        <v>176</v>
      </c>
      <c r="H107" s="7" t="s">
        <v>138</v>
      </c>
      <c r="I107" s="7" t="s">
        <v>32</v>
      </c>
      <c r="J107" s="7" t="s">
        <v>57</v>
      </c>
      <c r="K107" s="7" t="s">
        <v>571</v>
      </c>
      <c r="L107" s="7" t="s">
        <v>35</v>
      </c>
      <c r="M107" s="7" t="s">
        <v>140</v>
      </c>
      <c r="N107" s="7" t="s">
        <v>572</v>
      </c>
      <c r="O107" s="7">
        <v>34.14</v>
      </c>
      <c r="P107" s="7">
        <v>2</v>
      </c>
      <c r="Q107" s="7">
        <v>11.58</v>
      </c>
      <c r="R107" s="7">
        <v>6.85</v>
      </c>
      <c r="S107" s="7" t="s">
        <v>487</v>
      </c>
      <c r="T107" s="7">
        <v>416</v>
      </c>
      <c r="U107" s="7" t="s">
        <v>39</v>
      </c>
      <c r="V107" s="7" t="s">
        <v>40</v>
      </c>
      <c r="W107" s="8" t="s">
        <v>41</v>
      </c>
      <c r="X107" s="3">
        <v>45613</v>
      </c>
      <c r="Y107" s="4">
        <v>45617</v>
      </c>
    </row>
    <row r="108" spans="1:25">
      <c r="A108" s="9">
        <v>107</v>
      </c>
      <c r="B108" s="7" t="s">
        <v>573</v>
      </c>
      <c r="C108" s="7" t="s">
        <v>26</v>
      </c>
      <c r="D108" s="7" t="s">
        <v>574</v>
      </c>
      <c r="E108" s="7" t="s">
        <v>575</v>
      </c>
      <c r="F108" s="7" t="s">
        <v>29</v>
      </c>
      <c r="G108" s="7" t="s">
        <v>176</v>
      </c>
      <c r="H108" s="7" t="s">
        <v>138</v>
      </c>
      <c r="I108" s="7" t="s">
        <v>32</v>
      </c>
      <c r="J108" s="7" t="s">
        <v>57</v>
      </c>
      <c r="K108" s="7" t="s">
        <v>576</v>
      </c>
      <c r="L108" s="7" t="s">
        <v>35</v>
      </c>
      <c r="M108" s="7" t="s">
        <v>223</v>
      </c>
      <c r="N108" s="7" t="s">
        <v>577</v>
      </c>
      <c r="O108" s="7">
        <v>190.32</v>
      </c>
      <c r="P108" s="7">
        <v>4</v>
      </c>
      <c r="Q108" s="7">
        <v>53.28</v>
      </c>
      <c r="R108" s="7">
        <v>23.6</v>
      </c>
      <c r="S108" s="7" t="s">
        <v>487</v>
      </c>
      <c r="T108" s="7">
        <v>525</v>
      </c>
      <c r="U108" s="7" t="s">
        <v>39</v>
      </c>
      <c r="V108" s="7" t="s">
        <v>60</v>
      </c>
      <c r="W108" s="8" t="s">
        <v>51</v>
      </c>
      <c r="X108" s="3">
        <v>44552</v>
      </c>
      <c r="Y108" s="4">
        <v>44556</v>
      </c>
    </row>
    <row r="109" spans="1:25">
      <c r="A109" s="9">
        <v>108</v>
      </c>
      <c r="B109" s="7" t="s">
        <v>557</v>
      </c>
      <c r="C109" s="7" t="s">
        <v>26</v>
      </c>
      <c r="D109" s="7" t="s">
        <v>558</v>
      </c>
      <c r="E109" s="7" t="s">
        <v>559</v>
      </c>
      <c r="F109" s="7" t="s">
        <v>29</v>
      </c>
      <c r="G109" s="7" t="s">
        <v>515</v>
      </c>
      <c r="H109" s="7" t="s">
        <v>87</v>
      </c>
      <c r="I109" s="7" t="s">
        <v>32</v>
      </c>
      <c r="J109" s="7" t="s">
        <v>33</v>
      </c>
      <c r="K109" s="7" t="s">
        <v>578</v>
      </c>
      <c r="L109" s="7" t="s">
        <v>35</v>
      </c>
      <c r="M109" s="7" t="s">
        <v>74</v>
      </c>
      <c r="N109" s="7" t="s">
        <v>579</v>
      </c>
      <c r="O109" s="7">
        <v>339.15</v>
      </c>
      <c r="P109" s="7">
        <v>14</v>
      </c>
      <c r="Q109" s="7">
        <v>-305.55</v>
      </c>
      <c r="R109" s="7">
        <v>61.59</v>
      </c>
      <c r="S109" s="7" t="s">
        <v>487</v>
      </c>
      <c r="T109" s="7">
        <v>369</v>
      </c>
      <c r="U109" s="7" t="s">
        <v>39</v>
      </c>
      <c r="V109" s="7" t="s">
        <v>50</v>
      </c>
      <c r="W109" s="8" t="s">
        <v>51</v>
      </c>
      <c r="X109" s="3">
        <v>45547</v>
      </c>
      <c r="Y109" s="4">
        <v>45639</v>
      </c>
    </row>
    <row r="110" spans="1:25">
      <c r="A110" s="9">
        <v>109</v>
      </c>
      <c r="B110" s="7" t="s">
        <v>518</v>
      </c>
      <c r="C110" s="7" t="s">
        <v>26</v>
      </c>
      <c r="D110" s="7" t="s">
        <v>519</v>
      </c>
      <c r="E110" s="7" t="s">
        <v>520</v>
      </c>
      <c r="F110" s="7" t="s">
        <v>29</v>
      </c>
      <c r="G110" s="7" t="s">
        <v>521</v>
      </c>
      <c r="H110" s="7" t="s">
        <v>31</v>
      </c>
      <c r="I110" s="7" t="s">
        <v>32</v>
      </c>
      <c r="J110" s="7" t="s">
        <v>33</v>
      </c>
      <c r="K110" s="7" t="s">
        <v>580</v>
      </c>
      <c r="L110" s="7" t="s">
        <v>35</v>
      </c>
      <c r="M110" s="7" t="s">
        <v>36</v>
      </c>
      <c r="N110" s="7" t="s">
        <v>581</v>
      </c>
      <c r="O110" s="7">
        <v>112.08</v>
      </c>
      <c r="P110" s="7">
        <v>8</v>
      </c>
      <c r="Q110" s="7">
        <v>4.32</v>
      </c>
      <c r="R110" s="7">
        <v>10.199999999999999</v>
      </c>
      <c r="S110" s="7" t="s">
        <v>487</v>
      </c>
      <c r="T110" s="7">
        <v>353</v>
      </c>
      <c r="U110" s="7" t="s">
        <v>39</v>
      </c>
      <c r="V110" s="7" t="s">
        <v>60</v>
      </c>
      <c r="W110" s="8" t="s">
        <v>51</v>
      </c>
      <c r="X110" s="3">
        <v>45467</v>
      </c>
      <c r="Y110" s="4">
        <v>45473</v>
      </c>
    </row>
    <row r="111" spans="1:25">
      <c r="A111" s="9">
        <v>110</v>
      </c>
      <c r="B111" s="7" t="s">
        <v>582</v>
      </c>
      <c r="C111" s="7" t="s">
        <v>26</v>
      </c>
      <c r="D111" s="7" t="s">
        <v>569</v>
      </c>
      <c r="E111" s="7" t="s">
        <v>570</v>
      </c>
      <c r="F111" s="7" t="s">
        <v>29</v>
      </c>
      <c r="G111" s="7" t="s">
        <v>515</v>
      </c>
      <c r="H111" s="7" t="s">
        <v>87</v>
      </c>
      <c r="I111" s="7" t="s">
        <v>32</v>
      </c>
      <c r="J111" s="7" t="s">
        <v>33</v>
      </c>
      <c r="K111" s="7" t="s">
        <v>583</v>
      </c>
      <c r="L111" s="7" t="s">
        <v>35</v>
      </c>
      <c r="M111" s="7" t="s">
        <v>36</v>
      </c>
      <c r="N111" s="7" t="s">
        <v>584</v>
      </c>
      <c r="O111" s="7">
        <v>73.424999999999997</v>
      </c>
      <c r="P111" s="7">
        <v>5</v>
      </c>
      <c r="Q111" s="7">
        <v>-7.4999999999999997E-2</v>
      </c>
      <c r="R111" s="7">
        <v>8.76</v>
      </c>
      <c r="S111" s="7" t="s">
        <v>487</v>
      </c>
      <c r="T111" s="7">
        <v>574</v>
      </c>
      <c r="U111" s="7" t="s">
        <v>39</v>
      </c>
      <c r="V111" s="7" t="s">
        <v>67</v>
      </c>
      <c r="W111" s="8" t="s">
        <v>51</v>
      </c>
      <c r="X111" s="3">
        <v>45222</v>
      </c>
      <c r="Y111" s="4">
        <v>45227</v>
      </c>
    </row>
    <row r="112" spans="1:25">
      <c r="A112" s="9">
        <v>111</v>
      </c>
      <c r="B112" s="7" t="s">
        <v>585</v>
      </c>
      <c r="C112" s="7" t="s">
        <v>26</v>
      </c>
      <c r="D112" s="7" t="s">
        <v>586</v>
      </c>
      <c r="E112" s="7" t="s">
        <v>587</v>
      </c>
      <c r="F112" s="7" t="s">
        <v>29</v>
      </c>
      <c r="G112" s="7" t="s">
        <v>588</v>
      </c>
      <c r="H112" s="7" t="s">
        <v>87</v>
      </c>
      <c r="I112" s="7" t="s">
        <v>32</v>
      </c>
      <c r="J112" s="7" t="s">
        <v>33</v>
      </c>
      <c r="K112" s="7" t="s">
        <v>589</v>
      </c>
      <c r="L112" s="7" t="s">
        <v>35</v>
      </c>
      <c r="M112" s="7" t="s">
        <v>36</v>
      </c>
      <c r="N112" s="7" t="s">
        <v>590</v>
      </c>
      <c r="O112" s="7">
        <v>15.9</v>
      </c>
      <c r="P112" s="7">
        <v>2</v>
      </c>
      <c r="Q112" s="7">
        <v>2.82</v>
      </c>
      <c r="R112" s="7">
        <v>2.34</v>
      </c>
      <c r="S112" s="7" t="s">
        <v>487</v>
      </c>
      <c r="T112" s="7">
        <v>793</v>
      </c>
      <c r="U112" s="7" t="s">
        <v>39</v>
      </c>
      <c r="V112" s="7" t="s">
        <v>40</v>
      </c>
      <c r="W112" s="8" t="s">
        <v>41</v>
      </c>
      <c r="X112" s="3">
        <v>45091</v>
      </c>
      <c r="Y112" s="4">
        <v>45095</v>
      </c>
    </row>
    <row r="113" spans="1:25">
      <c r="A113" s="9">
        <v>112</v>
      </c>
      <c r="B113" s="7" t="s">
        <v>591</v>
      </c>
      <c r="C113" s="7" t="s">
        <v>26</v>
      </c>
      <c r="D113" s="7" t="s">
        <v>592</v>
      </c>
      <c r="E113" s="7" t="s">
        <v>593</v>
      </c>
      <c r="F113" s="7" t="s">
        <v>29</v>
      </c>
      <c r="G113" s="7" t="s">
        <v>279</v>
      </c>
      <c r="H113" s="7" t="s">
        <v>279</v>
      </c>
      <c r="I113" s="7" t="s">
        <v>32</v>
      </c>
      <c r="J113" s="7" t="s">
        <v>102</v>
      </c>
      <c r="K113" s="7" t="s">
        <v>594</v>
      </c>
      <c r="L113" s="7" t="s">
        <v>35</v>
      </c>
      <c r="M113" s="7" t="s">
        <v>36</v>
      </c>
      <c r="N113" s="7" t="s">
        <v>595</v>
      </c>
      <c r="O113" s="7">
        <v>19.2</v>
      </c>
      <c r="P113" s="7">
        <v>4</v>
      </c>
      <c r="Q113" s="7">
        <v>6.48</v>
      </c>
      <c r="R113" s="7">
        <v>1.02</v>
      </c>
      <c r="S113" s="7" t="s">
        <v>596</v>
      </c>
      <c r="T113" s="7">
        <v>59</v>
      </c>
      <c r="U113" s="7" t="s">
        <v>39</v>
      </c>
      <c r="V113" s="7" t="s">
        <v>50</v>
      </c>
      <c r="W113" s="8" t="s">
        <v>51</v>
      </c>
      <c r="X113" s="3">
        <v>44514</v>
      </c>
      <c r="Y113" s="4">
        <v>44520</v>
      </c>
    </row>
    <row r="114" spans="1:25">
      <c r="A114" s="9">
        <v>113</v>
      </c>
      <c r="B114" s="7" t="s">
        <v>597</v>
      </c>
      <c r="C114" s="7" t="s">
        <v>26</v>
      </c>
      <c r="D114" s="7" t="s">
        <v>598</v>
      </c>
      <c r="E114" s="7" t="s">
        <v>599</v>
      </c>
      <c r="F114" s="7" t="s">
        <v>29</v>
      </c>
      <c r="G114" s="7" t="s">
        <v>600</v>
      </c>
      <c r="H114" s="7" t="s">
        <v>121</v>
      </c>
      <c r="I114" s="7" t="s">
        <v>32</v>
      </c>
      <c r="J114" s="7" t="s">
        <v>33</v>
      </c>
      <c r="K114" s="7" t="s">
        <v>366</v>
      </c>
      <c r="L114" s="7" t="s">
        <v>35</v>
      </c>
      <c r="M114" s="7" t="s">
        <v>130</v>
      </c>
      <c r="N114" s="7" t="s">
        <v>367</v>
      </c>
      <c r="O114" s="7">
        <v>243.15</v>
      </c>
      <c r="P114" s="7">
        <v>5</v>
      </c>
      <c r="Q114" s="7">
        <v>29.1</v>
      </c>
      <c r="R114" s="7">
        <v>24.55</v>
      </c>
      <c r="S114" s="7" t="s">
        <v>596</v>
      </c>
      <c r="T114" s="7">
        <v>178</v>
      </c>
      <c r="U114" s="7" t="s">
        <v>39</v>
      </c>
      <c r="V114" s="7" t="s">
        <v>60</v>
      </c>
      <c r="W114" s="8" t="s">
        <v>41</v>
      </c>
      <c r="X114" s="3">
        <v>45547</v>
      </c>
      <c r="Y114" s="4">
        <v>45639</v>
      </c>
    </row>
    <row r="115" spans="1:25">
      <c r="A115" s="9">
        <v>114</v>
      </c>
      <c r="B115" s="7" t="s">
        <v>601</v>
      </c>
      <c r="C115" s="7" t="s">
        <v>26</v>
      </c>
      <c r="D115" s="7" t="s">
        <v>386</v>
      </c>
      <c r="E115" s="7" t="s">
        <v>387</v>
      </c>
      <c r="F115" s="7" t="s">
        <v>310</v>
      </c>
      <c r="G115" s="7" t="s">
        <v>602</v>
      </c>
      <c r="H115" s="7" t="s">
        <v>138</v>
      </c>
      <c r="I115" s="7" t="s">
        <v>32</v>
      </c>
      <c r="J115" s="7" t="s">
        <v>57</v>
      </c>
      <c r="K115" s="7" t="s">
        <v>603</v>
      </c>
      <c r="L115" s="7" t="s">
        <v>35</v>
      </c>
      <c r="M115" s="7" t="s">
        <v>123</v>
      </c>
      <c r="N115" s="7" t="s">
        <v>604</v>
      </c>
      <c r="O115" s="7">
        <v>84.15</v>
      </c>
      <c r="P115" s="7">
        <v>5</v>
      </c>
      <c r="Q115" s="7">
        <v>14.25</v>
      </c>
      <c r="R115" s="7">
        <v>5.62</v>
      </c>
      <c r="S115" s="7" t="s">
        <v>596</v>
      </c>
      <c r="T115" s="7">
        <v>653</v>
      </c>
      <c r="U115" s="7" t="s">
        <v>39</v>
      </c>
      <c r="V115" s="7" t="s">
        <v>67</v>
      </c>
      <c r="W115" s="8" t="s">
        <v>41</v>
      </c>
      <c r="X115" s="3">
        <v>45137</v>
      </c>
      <c r="Y115" s="4">
        <v>44993</v>
      </c>
    </row>
    <row r="116" spans="1:25">
      <c r="A116" s="9">
        <v>115</v>
      </c>
      <c r="B116" s="7" t="s">
        <v>605</v>
      </c>
      <c r="C116" s="7" t="s">
        <v>26</v>
      </c>
      <c r="D116" s="7" t="s">
        <v>606</v>
      </c>
      <c r="E116" s="7" t="s">
        <v>607</v>
      </c>
      <c r="F116" s="7" t="s">
        <v>420</v>
      </c>
      <c r="G116" s="7" t="s">
        <v>608</v>
      </c>
      <c r="H116" s="7" t="s">
        <v>80</v>
      </c>
      <c r="I116" s="7" t="s">
        <v>32</v>
      </c>
      <c r="J116" s="7" t="s">
        <v>33</v>
      </c>
      <c r="K116" s="7" t="s">
        <v>609</v>
      </c>
      <c r="L116" s="7" t="s">
        <v>35</v>
      </c>
      <c r="M116" s="7" t="s">
        <v>140</v>
      </c>
      <c r="N116" s="7" t="s">
        <v>610</v>
      </c>
      <c r="O116" s="7">
        <v>152.4</v>
      </c>
      <c r="P116" s="7">
        <v>5</v>
      </c>
      <c r="Q116" s="7">
        <v>41.1</v>
      </c>
      <c r="R116" s="7">
        <v>5.44</v>
      </c>
      <c r="S116" s="7" t="s">
        <v>596</v>
      </c>
      <c r="T116" s="7">
        <v>431</v>
      </c>
      <c r="U116" s="7" t="s">
        <v>39</v>
      </c>
      <c r="V116" s="7" t="s">
        <v>40</v>
      </c>
      <c r="W116" s="8" t="s">
        <v>41</v>
      </c>
      <c r="X116" s="3">
        <v>44334</v>
      </c>
      <c r="Y116" s="4">
        <v>44338</v>
      </c>
    </row>
    <row r="117" spans="1:25">
      <c r="A117" s="9">
        <v>116</v>
      </c>
      <c r="B117" s="7" t="s">
        <v>611</v>
      </c>
      <c r="C117" s="7" t="s">
        <v>26</v>
      </c>
      <c r="D117" s="7" t="s">
        <v>612</v>
      </c>
      <c r="E117" s="7" t="s">
        <v>613</v>
      </c>
      <c r="F117" s="7" t="s">
        <v>29</v>
      </c>
      <c r="G117" s="7" t="s">
        <v>176</v>
      </c>
      <c r="H117" s="7" t="s">
        <v>138</v>
      </c>
      <c r="I117" s="7" t="s">
        <v>32</v>
      </c>
      <c r="J117" s="7" t="s">
        <v>57</v>
      </c>
      <c r="K117" s="7" t="s">
        <v>614</v>
      </c>
      <c r="L117" s="7" t="s">
        <v>35</v>
      </c>
      <c r="M117" s="7" t="s">
        <v>89</v>
      </c>
      <c r="N117" s="7" t="s">
        <v>615</v>
      </c>
      <c r="O117" s="7">
        <v>277.38</v>
      </c>
      <c r="P117" s="7">
        <v>6</v>
      </c>
      <c r="Q117" s="7">
        <v>102.6</v>
      </c>
      <c r="R117" s="7">
        <v>26.81</v>
      </c>
      <c r="S117" s="7" t="s">
        <v>596</v>
      </c>
      <c r="T117" s="7">
        <v>321</v>
      </c>
      <c r="U117" s="7" t="s">
        <v>39</v>
      </c>
      <c r="V117" s="7" t="s">
        <v>50</v>
      </c>
      <c r="W117" s="8" t="s">
        <v>41</v>
      </c>
      <c r="X117" s="3">
        <v>45595</v>
      </c>
      <c r="Y117" s="4">
        <v>45362</v>
      </c>
    </row>
    <row r="118" spans="1:25">
      <c r="A118" s="9">
        <v>117</v>
      </c>
      <c r="B118" s="7" t="s">
        <v>616</v>
      </c>
      <c r="C118" s="7" t="s">
        <v>617</v>
      </c>
      <c r="D118" s="7" t="s">
        <v>606</v>
      </c>
      <c r="E118" s="7" t="s">
        <v>607</v>
      </c>
      <c r="F118" s="7" t="s">
        <v>420</v>
      </c>
      <c r="G118" s="7" t="s">
        <v>618</v>
      </c>
      <c r="H118" s="7" t="s">
        <v>87</v>
      </c>
      <c r="I118" s="7" t="s">
        <v>32</v>
      </c>
      <c r="J118" s="7" t="s">
        <v>33</v>
      </c>
      <c r="K118" s="7" t="s">
        <v>619</v>
      </c>
      <c r="L118" s="7" t="s">
        <v>35</v>
      </c>
      <c r="M118" s="7" t="s">
        <v>104</v>
      </c>
      <c r="N118" s="7" t="s">
        <v>620</v>
      </c>
      <c r="O118" s="7">
        <v>71.040000000000006</v>
      </c>
      <c r="P118" s="7">
        <v>8</v>
      </c>
      <c r="Q118" s="7">
        <v>21.84</v>
      </c>
      <c r="R118" s="7">
        <v>13.28</v>
      </c>
      <c r="S118" s="7" t="s">
        <v>487</v>
      </c>
      <c r="T118" s="7">
        <v>351</v>
      </c>
      <c r="U118" s="7" t="s">
        <v>39</v>
      </c>
      <c r="V118" s="7" t="s">
        <v>50</v>
      </c>
      <c r="W118" s="8" t="s">
        <v>41</v>
      </c>
      <c r="X118" s="3">
        <v>45509</v>
      </c>
      <c r="Y118" s="4">
        <v>45631</v>
      </c>
    </row>
    <row r="119" spans="1:25">
      <c r="A119" s="9">
        <v>118</v>
      </c>
      <c r="B119" s="7" t="s">
        <v>621</v>
      </c>
      <c r="C119" s="7" t="s">
        <v>617</v>
      </c>
      <c r="D119" s="7" t="s">
        <v>622</v>
      </c>
      <c r="E119" s="7" t="s">
        <v>623</v>
      </c>
      <c r="F119" s="7" t="s">
        <v>420</v>
      </c>
      <c r="G119" s="7" t="s">
        <v>441</v>
      </c>
      <c r="H119" s="7" t="s">
        <v>283</v>
      </c>
      <c r="I119" s="7" t="s">
        <v>32</v>
      </c>
      <c r="J119" s="7" t="s">
        <v>47</v>
      </c>
      <c r="K119" s="7" t="s">
        <v>624</v>
      </c>
      <c r="L119" s="7" t="s">
        <v>35</v>
      </c>
      <c r="M119" s="7" t="s">
        <v>130</v>
      </c>
      <c r="N119" s="7" t="s">
        <v>625</v>
      </c>
      <c r="O119" s="7">
        <v>151.83000000000001</v>
      </c>
      <c r="P119" s="7">
        <v>7</v>
      </c>
      <c r="Q119" s="7">
        <v>42.42</v>
      </c>
      <c r="R119" s="7">
        <v>16.47</v>
      </c>
      <c r="S119" s="7" t="s">
        <v>487</v>
      </c>
      <c r="T119" s="7">
        <v>676</v>
      </c>
      <c r="U119" s="7" t="s">
        <v>39</v>
      </c>
      <c r="V119" s="7" t="s">
        <v>60</v>
      </c>
      <c r="W119" s="8" t="s">
        <v>41</v>
      </c>
      <c r="X119" s="3">
        <v>44360</v>
      </c>
      <c r="Y119" s="4">
        <v>44364</v>
      </c>
    </row>
    <row r="120" spans="1:25">
      <c r="A120" s="9">
        <v>119</v>
      </c>
      <c r="B120" s="7" t="s">
        <v>626</v>
      </c>
      <c r="C120" s="7" t="s">
        <v>627</v>
      </c>
      <c r="D120" s="7" t="s">
        <v>628</v>
      </c>
      <c r="E120" s="7" t="s">
        <v>629</v>
      </c>
      <c r="F120" s="7" t="s">
        <v>420</v>
      </c>
      <c r="G120" s="7" t="s">
        <v>630</v>
      </c>
      <c r="H120" s="7" t="s">
        <v>101</v>
      </c>
      <c r="I120" s="7" t="s">
        <v>32</v>
      </c>
      <c r="J120" s="7" t="s">
        <v>102</v>
      </c>
      <c r="K120" s="7" t="s">
        <v>631</v>
      </c>
      <c r="L120" s="7" t="s">
        <v>35</v>
      </c>
      <c r="M120" s="7" t="s">
        <v>104</v>
      </c>
      <c r="N120" s="7" t="s">
        <v>632</v>
      </c>
      <c r="O120" s="7">
        <v>54.75</v>
      </c>
      <c r="P120" s="7">
        <v>5</v>
      </c>
      <c r="Q120" s="7">
        <v>15.75</v>
      </c>
      <c r="R120" s="7">
        <v>11.58</v>
      </c>
      <c r="S120" s="7" t="s">
        <v>487</v>
      </c>
      <c r="T120" s="7">
        <v>517</v>
      </c>
      <c r="U120" s="7" t="s">
        <v>39</v>
      </c>
      <c r="V120" s="7" t="s">
        <v>67</v>
      </c>
      <c r="W120" s="8" t="s">
        <v>41</v>
      </c>
      <c r="X120" s="3">
        <v>45587</v>
      </c>
      <c r="Y120" s="4">
        <v>45592</v>
      </c>
    </row>
    <row r="121" spans="1:25">
      <c r="A121" s="9">
        <v>120</v>
      </c>
      <c r="B121" s="7" t="s">
        <v>633</v>
      </c>
      <c r="C121" s="7" t="s">
        <v>617</v>
      </c>
      <c r="D121" s="7" t="s">
        <v>634</v>
      </c>
      <c r="E121" s="7" t="s">
        <v>635</v>
      </c>
      <c r="F121" s="7" t="s">
        <v>420</v>
      </c>
      <c r="G121" s="7" t="s">
        <v>452</v>
      </c>
      <c r="H121" s="7" t="s">
        <v>87</v>
      </c>
      <c r="I121" s="7" t="s">
        <v>32</v>
      </c>
      <c r="J121" s="7" t="s">
        <v>33</v>
      </c>
      <c r="K121" s="7" t="s">
        <v>636</v>
      </c>
      <c r="L121" s="7" t="s">
        <v>35</v>
      </c>
      <c r="M121" s="7" t="s">
        <v>123</v>
      </c>
      <c r="N121" s="7" t="s">
        <v>637</v>
      </c>
      <c r="O121" s="7">
        <v>65.040000000000006</v>
      </c>
      <c r="P121" s="7">
        <v>4</v>
      </c>
      <c r="Q121" s="7">
        <v>9</v>
      </c>
      <c r="R121" s="7">
        <v>6.72</v>
      </c>
      <c r="S121" s="7" t="s">
        <v>38</v>
      </c>
      <c r="T121" s="7">
        <v>201</v>
      </c>
      <c r="U121" s="7" t="s">
        <v>39</v>
      </c>
      <c r="V121" s="7" t="s">
        <v>50</v>
      </c>
      <c r="W121" s="8" t="s">
        <v>51</v>
      </c>
      <c r="X121" s="3">
        <v>45595</v>
      </c>
      <c r="Y121" s="4">
        <v>45362</v>
      </c>
    </row>
    <row r="122" spans="1:25">
      <c r="A122" s="9">
        <v>121</v>
      </c>
      <c r="B122" s="7" t="s">
        <v>638</v>
      </c>
      <c r="C122" s="7" t="s">
        <v>617</v>
      </c>
      <c r="D122" s="7" t="s">
        <v>639</v>
      </c>
      <c r="E122" s="7" t="s">
        <v>640</v>
      </c>
      <c r="F122" s="7" t="s">
        <v>420</v>
      </c>
      <c r="G122" s="7" t="s">
        <v>249</v>
      </c>
      <c r="H122" s="7" t="s">
        <v>250</v>
      </c>
      <c r="I122" s="7" t="s">
        <v>32</v>
      </c>
      <c r="J122" s="7" t="s">
        <v>47</v>
      </c>
      <c r="K122" s="7" t="s">
        <v>641</v>
      </c>
      <c r="L122" s="7" t="s">
        <v>35</v>
      </c>
      <c r="M122" s="7" t="s">
        <v>123</v>
      </c>
      <c r="N122" s="7" t="s">
        <v>642</v>
      </c>
      <c r="O122" s="7">
        <v>43.08</v>
      </c>
      <c r="P122" s="7">
        <v>4</v>
      </c>
      <c r="Q122" s="7">
        <v>8.16</v>
      </c>
      <c r="R122" s="7">
        <v>2.65</v>
      </c>
      <c r="S122" s="7" t="s">
        <v>38</v>
      </c>
      <c r="T122" s="7">
        <v>574</v>
      </c>
      <c r="U122" s="7" t="s">
        <v>39</v>
      </c>
      <c r="V122" s="7" t="s">
        <v>67</v>
      </c>
      <c r="W122" s="8" t="s">
        <v>41</v>
      </c>
      <c r="X122" s="3">
        <v>45261</v>
      </c>
      <c r="Y122" s="4">
        <v>44942</v>
      </c>
    </row>
    <row r="123" spans="1:25">
      <c r="A123" s="9">
        <v>122</v>
      </c>
      <c r="B123" s="7" t="s">
        <v>643</v>
      </c>
      <c r="C123" s="7" t="s">
        <v>627</v>
      </c>
      <c r="D123" s="7" t="s">
        <v>644</v>
      </c>
      <c r="E123" s="7" t="s">
        <v>645</v>
      </c>
      <c r="F123" s="7" t="s">
        <v>420</v>
      </c>
      <c r="G123" s="7" t="s">
        <v>235</v>
      </c>
      <c r="H123" s="7" t="s">
        <v>46</v>
      </c>
      <c r="I123" s="7" t="s">
        <v>32</v>
      </c>
      <c r="J123" s="7" t="s">
        <v>47</v>
      </c>
      <c r="K123" s="7" t="s">
        <v>646</v>
      </c>
      <c r="L123" s="7" t="s">
        <v>35</v>
      </c>
      <c r="M123" s="7" t="s">
        <v>36</v>
      </c>
      <c r="N123" s="7" t="s">
        <v>647</v>
      </c>
      <c r="O123" s="7">
        <v>144.9</v>
      </c>
      <c r="P123" s="7">
        <v>3</v>
      </c>
      <c r="Q123" s="7">
        <v>14.49</v>
      </c>
      <c r="R123" s="7">
        <v>28.58</v>
      </c>
      <c r="S123" s="7" t="s">
        <v>487</v>
      </c>
      <c r="T123" s="7">
        <v>795</v>
      </c>
      <c r="U123" s="7" t="s">
        <v>39</v>
      </c>
      <c r="V123" s="7" t="s">
        <v>40</v>
      </c>
      <c r="W123" s="8" t="s">
        <v>41</v>
      </c>
      <c r="X123" s="3">
        <v>45582</v>
      </c>
      <c r="Y123" s="4">
        <v>45586</v>
      </c>
    </row>
    <row r="124" spans="1:25">
      <c r="A124" s="9">
        <v>123</v>
      </c>
      <c r="B124" s="7" t="s">
        <v>648</v>
      </c>
      <c r="C124" s="7" t="s">
        <v>617</v>
      </c>
      <c r="D124" s="7" t="s">
        <v>628</v>
      </c>
      <c r="E124" s="7" t="s">
        <v>629</v>
      </c>
      <c r="F124" s="7" t="s">
        <v>420</v>
      </c>
      <c r="G124" s="7" t="s">
        <v>649</v>
      </c>
      <c r="H124" s="7" t="s">
        <v>101</v>
      </c>
      <c r="I124" s="7" t="s">
        <v>32</v>
      </c>
      <c r="J124" s="7" t="s">
        <v>102</v>
      </c>
      <c r="K124" s="7" t="s">
        <v>578</v>
      </c>
      <c r="L124" s="7" t="s">
        <v>35</v>
      </c>
      <c r="M124" s="7" t="s">
        <v>74</v>
      </c>
      <c r="N124" s="7" t="s">
        <v>579</v>
      </c>
      <c r="O124" s="7">
        <v>145.35</v>
      </c>
      <c r="P124" s="7">
        <v>3</v>
      </c>
      <c r="Q124" s="7">
        <v>7.2</v>
      </c>
      <c r="R124" s="7">
        <v>11.09</v>
      </c>
      <c r="S124" s="7" t="s">
        <v>38</v>
      </c>
      <c r="T124" s="7">
        <v>246</v>
      </c>
      <c r="U124" s="7" t="s">
        <v>39</v>
      </c>
      <c r="V124" s="7" t="s">
        <v>50</v>
      </c>
      <c r="W124" s="8" t="s">
        <v>51</v>
      </c>
      <c r="X124" s="3">
        <v>44874</v>
      </c>
      <c r="Y124" s="4">
        <v>44819</v>
      </c>
    </row>
    <row r="125" spans="1:25">
      <c r="A125" s="9">
        <v>124</v>
      </c>
      <c r="B125" s="7" t="s">
        <v>650</v>
      </c>
      <c r="C125" s="7" t="s">
        <v>617</v>
      </c>
      <c r="D125" s="7" t="s">
        <v>651</v>
      </c>
      <c r="E125" s="7" t="s">
        <v>652</v>
      </c>
      <c r="F125" s="7" t="s">
        <v>420</v>
      </c>
      <c r="G125" s="7" t="s">
        <v>600</v>
      </c>
      <c r="H125" s="7" t="s">
        <v>121</v>
      </c>
      <c r="I125" s="7" t="s">
        <v>32</v>
      </c>
      <c r="J125" s="7" t="s">
        <v>33</v>
      </c>
      <c r="K125" s="7" t="s">
        <v>653</v>
      </c>
      <c r="L125" s="7" t="s">
        <v>35</v>
      </c>
      <c r="M125" s="7" t="s">
        <v>36</v>
      </c>
      <c r="N125" s="7" t="s">
        <v>654</v>
      </c>
      <c r="O125" s="7">
        <v>49.95</v>
      </c>
      <c r="P125" s="7">
        <v>3</v>
      </c>
      <c r="Q125" s="7">
        <v>13.41</v>
      </c>
      <c r="R125" s="7">
        <v>8.7899999999999991</v>
      </c>
      <c r="S125" s="7" t="s">
        <v>487</v>
      </c>
      <c r="T125" s="7">
        <v>400</v>
      </c>
      <c r="U125" s="7" t="s">
        <v>39</v>
      </c>
      <c r="V125" s="7" t="s">
        <v>60</v>
      </c>
      <c r="W125" s="8" t="s">
        <v>41</v>
      </c>
      <c r="X125" s="3">
        <v>45451</v>
      </c>
      <c r="Y125" s="4">
        <v>45573</v>
      </c>
    </row>
    <row r="126" spans="1:25">
      <c r="A126" s="9">
        <v>125</v>
      </c>
      <c r="B126" s="7" t="s">
        <v>655</v>
      </c>
      <c r="C126" s="7" t="s">
        <v>617</v>
      </c>
      <c r="D126" s="7" t="s">
        <v>656</v>
      </c>
      <c r="E126" s="7" t="s">
        <v>657</v>
      </c>
      <c r="F126" s="7" t="s">
        <v>420</v>
      </c>
      <c r="G126" s="7" t="s">
        <v>658</v>
      </c>
      <c r="H126" s="7" t="s">
        <v>339</v>
      </c>
      <c r="I126" s="7" t="s">
        <v>32</v>
      </c>
      <c r="J126" s="7" t="s">
        <v>57</v>
      </c>
      <c r="K126" s="7" t="s">
        <v>659</v>
      </c>
      <c r="L126" s="7" t="s">
        <v>35</v>
      </c>
      <c r="M126" s="7" t="s">
        <v>36</v>
      </c>
      <c r="N126" s="7" t="s">
        <v>660</v>
      </c>
      <c r="O126" s="7">
        <v>38.340000000000003</v>
      </c>
      <c r="P126" s="7">
        <v>3</v>
      </c>
      <c r="Q126" s="7">
        <v>0</v>
      </c>
      <c r="R126" s="7">
        <v>5.27</v>
      </c>
      <c r="S126" s="7" t="s">
        <v>661</v>
      </c>
      <c r="T126" s="7">
        <v>660</v>
      </c>
      <c r="U126" s="7" t="s">
        <v>39</v>
      </c>
      <c r="V126" s="7" t="s">
        <v>67</v>
      </c>
      <c r="W126" s="8" t="s">
        <v>51</v>
      </c>
      <c r="X126" s="3">
        <v>45271</v>
      </c>
      <c r="Y126" s="4">
        <v>45246</v>
      </c>
    </row>
    <row r="127" spans="1:25">
      <c r="A127" s="9">
        <v>126</v>
      </c>
      <c r="B127" s="7" t="s">
        <v>662</v>
      </c>
      <c r="C127" s="7" t="s">
        <v>627</v>
      </c>
      <c r="D127" s="7" t="s">
        <v>663</v>
      </c>
      <c r="E127" s="7" t="s">
        <v>664</v>
      </c>
      <c r="F127" s="7" t="s">
        <v>420</v>
      </c>
      <c r="G127" s="7" t="s">
        <v>157</v>
      </c>
      <c r="H127" s="7" t="s">
        <v>56</v>
      </c>
      <c r="I127" s="7" t="s">
        <v>32</v>
      </c>
      <c r="J127" s="7" t="s">
        <v>57</v>
      </c>
      <c r="K127" s="7" t="s">
        <v>665</v>
      </c>
      <c r="L127" s="7" t="s">
        <v>35</v>
      </c>
      <c r="M127" s="7" t="s">
        <v>74</v>
      </c>
      <c r="N127" s="7" t="s">
        <v>666</v>
      </c>
      <c r="O127" s="7">
        <v>33.96</v>
      </c>
      <c r="P127" s="7">
        <v>2</v>
      </c>
      <c r="Q127" s="7">
        <v>10.5</v>
      </c>
      <c r="R127" s="7">
        <v>4.55</v>
      </c>
      <c r="S127" s="7" t="s">
        <v>487</v>
      </c>
      <c r="T127" s="7">
        <v>778</v>
      </c>
      <c r="U127" s="7" t="s">
        <v>39</v>
      </c>
      <c r="V127" s="7" t="s">
        <v>50</v>
      </c>
      <c r="W127" s="8" t="s">
        <v>41</v>
      </c>
      <c r="X127" s="3">
        <v>45641</v>
      </c>
      <c r="Y127" s="4">
        <v>45645</v>
      </c>
    </row>
    <row r="128" spans="1:25">
      <c r="A128" s="9">
        <v>127</v>
      </c>
      <c r="B128" s="7" t="s">
        <v>667</v>
      </c>
      <c r="C128" s="7" t="s">
        <v>627</v>
      </c>
      <c r="D128" s="7" t="s">
        <v>668</v>
      </c>
      <c r="E128" s="7" t="s">
        <v>669</v>
      </c>
      <c r="F128" s="7" t="s">
        <v>420</v>
      </c>
      <c r="G128" s="7" t="s">
        <v>249</v>
      </c>
      <c r="H128" s="7" t="s">
        <v>250</v>
      </c>
      <c r="I128" s="7" t="s">
        <v>32</v>
      </c>
      <c r="J128" s="7" t="s">
        <v>47</v>
      </c>
      <c r="K128" s="7" t="s">
        <v>670</v>
      </c>
      <c r="L128" s="7" t="s">
        <v>35</v>
      </c>
      <c r="M128" s="7" t="s">
        <v>36</v>
      </c>
      <c r="N128" s="7" t="s">
        <v>671</v>
      </c>
      <c r="O128" s="7">
        <v>22.86</v>
      </c>
      <c r="P128" s="7">
        <v>2</v>
      </c>
      <c r="Q128" s="7">
        <v>10.74</v>
      </c>
      <c r="R128" s="7">
        <v>4.16</v>
      </c>
      <c r="S128" s="7" t="s">
        <v>487</v>
      </c>
      <c r="T128" s="7">
        <v>431</v>
      </c>
      <c r="U128" s="7" t="s">
        <v>39</v>
      </c>
      <c r="V128" s="7" t="s">
        <v>60</v>
      </c>
      <c r="W128" s="8" t="s">
        <v>41</v>
      </c>
      <c r="X128" s="3">
        <v>44575</v>
      </c>
      <c r="Y128" s="4">
        <v>44579</v>
      </c>
    </row>
    <row r="129" spans="1:25">
      <c r="A129" s="9">
        <v>128</v>
      </c>
      <c r="B129" s="7" t="s">
        <v>672</v>
      </c>
      <c r="C129" s="7" t="s">
        <v>617</v>
      </c>
      <c r="D129" s="7" t="s">
        <v>673</v>
      </c>
      <c r="E129" s="7" t="s">
        <v>674</v>
      </c>
      <c r="F129" s="7" t="s">
        <v>420</v>
      </c>
      <c r="G129" s="7" t="s">
        <v>675</v>
      </c>
      <c r="H129" s="7" t="s">
        <v>87</v>
      </c>
      <c r="I129" s="7" t="s">
        <v>32</v>
      </c>
      <c r="J129" s="7" t="s">
        <v>33</v>
      </c>
      <c r="K129" s="7" t="s">
        <v>676</v>
      </c>
      <c r="L129" s="7" t="s">
        <v>35</v>
      </c>
      <c r="M129" s="7" t="s">
        <v>223</v>
      </c>
      <c r="N129" s="7" t="s">
        <v>677</v>
      </c>
      <c r="O129" s="7">
        <v>50.7</v>
      </c>
      <c r="P129" s="7">
        <v>2</v>
      </c>
      <c r="Q129" s="7">
        <v>10.14</v>
      </c>
      <c r="R129" s="7">
        <v>5.2</v>
      </c>
      <c r="S129" s="7" t="s">
        <v>38</v>
      </c>
      <c r="T129" s="7">
        <v>274</v>
      </c>
      <c r="U129" s="7" t="s">
        <v>39</v>
      </c>
      <c r="V129" s="7" t="s">
        <v>67</v>
      </c>
      <c r="W129" s="8" t="s">
        <v>51</v>
      </c>
      <c r="X129" s="3">
        <v>44914</v>
      </c>
      <c r="Y129" s="4">
        <v>44918</v>
      </c>
    </row>
    <row r="130" spans="1:25">
      <c r="A130" s="9">
        <v>129</v>
      </c>
      <c r="B130" s="7" t="s">
        <v>678</v>
      </c>
      <c r="C130" s="7" t="s">
        <v>679</v>
      </c>
      <c r="D130" s="7" t="s">
        <v>680</v>
      </c>
      <c r="E130" s="7" t="s">
        <v>681</v>
      </c>
      <c r="F130" s="7" t="s">
        <v>310</v>
      </c>
      <c r="G130" s="7" t="s">
        <v>682</v>
      </c>
      <c r="H130" s="7" t="s">
        <v>87</v>
      </c>
      <c r="I130" s="7" t="s">
        <v>32</v>
      </c>
      <c r="J130" s="7" t="s">
        <v>33</v>
      </c>
      <c r="K130" s="7" t="s">
        <v>683</v>
      </c>
      <c r="L130" s="7" t="s">
        <v>35</v>
      </c>
      <c r="M130" s="7" t="s">
        <v>74</v>
      </c>
      <c r="N130" s="7" t="s">
        <v>684</v>
      </c>
      <c r="O130" s="7">
        <v>414.72</v>
      </c>
      <c r="P130" s="7">
        <v>2</v>
      </c>
      <c r="Q130" s="7">
        <v>8.2799999999999994</v>
      </c>
      <c r="R130" s="7">
        <v>95.56</v>
      </c>
      <c r="S130" s="7" t="s">
        <v>661</v>
      </c>
      <c r="T130" s="7">
        <v>660</v>
      </c>
      <c r="U130" s="7" t="s">
        <v>39</v>
      </c>
      <c r="V130" s="7" t="s">
        <v>40</v>
      </c>
      <c r="W130" s="8" t="s">
        <v>41</v>
      </c>
      <c r="X130" s="3">
        <v>45637</v>
      </c>
      <c r="Y130" s="4">
        <v>45612</v>
      </c>
    </row>
    <row r="131" spans="1:25">
      <c r="A131" s="9">
        <v>130</v>
      </c>
      <c r="B131" s="7" t="s">
        <v>685</v>
      </c>
      <c r="C131" s="7" t="s">
        <v>679</v>
      </c>
      <c r="D131" s="7" t="s">
        <v>686</v>
      </c>
      <c r="E131" s="7" t="s">
        <v>687</v>
      </c>
      <c r="F131" s="7" t="s">
        <v>310</v>
      </c>
      <c r="G131" s="7" t="s">
        <v>630</v>
      </c>
      <c r="H131" s="7" t="s">
        <v>101</v>
      </c>
      <c r="I131" s="7" t="s">
        <v>32</v>
      </c>
      <c r="J131" s="7" t="s">
        <v>102</v>
      </c>
      <c r="K131" s="7" t="s">
        <v>688</v>
      </c>
      <c r="L131" s="7" t="s">
        <v>35</v>
      </c>
      <c r="M131" s="7" t="s">
        <v>140</v>
      </c>
      <c r="N131" s="7" t="s">
        <v>689</v>
      </c>
      <c r="O131" s="7">
        <v>26.94</v>
      </c>
      <c r="P131" s="7">
        <v>2</v>
      </c>
      <c r="Q131" s="7">
        <v>1.86</v>
      </c>
      <c r="R131" s="7">
        <v>0.01</v>
      </c>
      <c r="S131" s="7" t="s">
        <v>487</v>
      </c>
      <c r="T131" s="7">
        <v>534</v>
      </c>
      <c r="U131" s="7" t="s">
        <v>39</v>
      </c>
      <c r="V131" s="7" t="s">
        <v>50</v>
      </c>
      <c r="W131" s="8" t="s">
        <v>41</v>
      </c>
      <c r="X131" s="3">
        <v>45444</v>
      </c>
      <c r="Y131" s="4">
        <v>45566</v>
      </c>
    </row>
    <row r="132" spans="1:25">
      <c r="A132" s="9">
        <v>131</v>
      </c>
      <c r="B132" s="7" t="s">
        <v>690</v>
      </c>
      <c r="C132" s="7" t="s">
        <v>679</v>
      </c>
      <c r="D132" s="7" t="s">
        <v>691</v>
      </c>
      <c r="E132" s="7" t="s">
        <v>692</v>
      </c>
      <c r="F132" s="7" t="s">
        <v>310</v>
      </c>
      <c r="G132" s="7" t="s">
        <v>271</v>
      </c>
      <c r="H132" s="7" t="s">
        <v>56</v>
      </c>
      <c r="I132" s="7" t="s">
        <v>32</v>
      </c>
      <c r="J132" s="7" t="s">
        <v>57</v>
      </c>
      <c r="K132" s="7" t="s">
        <v>693</v>
      </c>
      <c r="L132" s="7" t="s">
        <v>35</v>
      </c>
      <c r="M132" s="7" t="s">
        <v>74</v>
      </c>
      <c r="N132" s="7" t="s">
        <v>694</v>
      </c>
      <c r="O132" s="7">
        <v>133.19999999999999</v>
      </c>
      <c r="P132" s="7">
        <v>1</v>
      </c>
      <c r="Q132" s="7">
        <v>61.26</v>
      </c>
      <c r="R132" s="7">
        <v>23.57</v>
      </c>
      <c r="S132" s="7" t="s">
        <v>661</v>
      </c>
      <c r="T132" s="7">
        <v>151</v>
      </c>
      <c r="U132" s="7" t="s">
        <v>39</v>
      </c>
      <c r="V132" s="7" t="s">
        <v>60</v>
      </c>
      <c r="W132" s="8" t="s">
        <v>41</v>
      </c>
      <c r="X132" s="3">
        <v>44902</v>
      </c>
      <c r="Y132" s="4">
        <v>44758</v>
      </c>
    </row>
    <row r="133" spans="1:25">
      <c r="A133" s="9">
        <v>132</v>
      </c>
      <c r="B133" s="7" t="s">
        <v>678</v>
      </c>
      <c r="C133" s="7" t="s">
        <v>679</v>
      </c>
      <c r="D133" s="7" t="s">
        <v>680</v>
      </c>
      <c r="E133" s="7" t="s">
        <v>681</v>
      </c>
      <c r="F133" s="7" t="s">
        <v>310</v>
      </c>
      <c r="G133" s="7" t="s">
        <v>682</v>
      </c>
      <c r="H133" s="7" t="s">
        <v>87</v>
      </c>
      <c r="I133" s="7" t="s">
        <v>32</v>
      </c>
      <c r="J133" s="7" t="s">
        <v>33</v>
      </c>
      <c r="K133" s="7" t="s">
        <v>695</v>
      </c>
      <c r="L133" s="7" t="s">
        <v>35</v>
      </c>
      <c r="M133" s="7" t="s">
        <v>130</v>
      </c>
      <c r="N133" s="7" t="s">
        <v>696</v>
      </c>
      <c r="O133" s="7">
        <v>49.71</v>
      </c>
      <c r="P133" s="7">
        <v>1</v>
      </c>
      <c r="Q133" s="7">
        <v>15.9</v>
      </c>
      <c r="R133" s="7">
        <v>5.12</v>
      </c>
      <c r="S133" s="7" t="s">
        <v>661</v>
      </c>
      <c r="T133" s="7">
        <v>381</v>
      </c>
      <c r="U133" s="7" t="s">
        <v>39</v>
      </c>
      <c r="V133" s="7" t="s">
        <v>67</v>
      </c>
      <c r="W133" s="8" t="s">
        <v>51</v>
      </c>
      <c r="X133" s="3">
        <v>44690</v>
      </c>
      <c r="Y133" s="4">
        <v>44843</v>
      </c>
    </row>
    <row r="134" spans="1:25">
      <c r="A134" s="9">
        <v>133</v>
      </c>
      <c r="B134" s="7" t="s">
        <v>697</v>
      </c>
      <c r="C134" s="7" t="s">
        <v>679</v>
      </c>
      <c r="D134" s="7" t="s">
        <v>698</v>
      </c>
      <c r="E134" s="7" t="s">
        <v>699</v>
      </c>
      <c r="F134" s="7" t="s">
        <v>310</v>
      </c>
      <c r="G134" s="7" t="s">
        <v>433</v>
      </c>
      <c r="H134" s="7" t="s">
        <v>121</v>
      </c>
      <c r="I134" s="7" t="s">
        <v>32</v>
      </c>
      <c r="J134" s="7" t="s">
        <v>33</v>
      </c>
      <c r="K134" s="7" t="s">
        <v>700</v>
      </c>
      <c r="L134" s="7" t="s">
        <v>35</v>
      </c>
      <c r="M134" s="7" t="s">
        <v>104</v>
      </c>
      <c r="N134" s="7" t="s">
        <v>701</v>
      </c>
      <c r="O134" s="7">
        <v>27.12</v>
      </c>
      <c r="P134" s="7">
        <v>4</v>
      </c>
      <c r="Q134" s="7">
        <v>13.2</v>
      </c>
      <c r="R134" s="7">
        <v>3.73</v>
      </c>
      <c r="S134" s="7" t="s">
        <v>38</v>
      </c>
      <c r="T134" s="7">
        <v>430</v>
      </c>
      <c r="U134" s="7" t="s">
        <v>39</v>
      </c>
      <c r="V134" s="7" t="s">
        <v>40</v>
      </c>
      <c r="W134" s="8" t="s">
        <v>51</v>
      </c>
      <c r="X134" s="3">
        <v>44603</v>
      </c>
      <c r="Y134" s="4">
        <v>44723</v>
      </c>
    </row>
    <row r="135" spans="1:25">
      <c r="A135" s="9">
        <v>134</v>
      </c>
      <c r="B135" s="7" t="s">
        <v>702</v>
      </c>
      <c r="C135" s="7" t="s">
        <v>627</v>
      </c>
      <c r="D135" s="7" t="s">
        <v>703</v>
      </c>
      <c r="E135" s="7" t="s">
        <v>704</v>
      </c>
      <c r="F135" s="7" t="s">
        <v>310</v>
      </c>
      <c r="G135" s="7" t="s">
        <v>521</v>
      </c>
      <c r="H135" s="7" t="s">
        <v>31</v>
      </c>
      <c r="I135" s="7" t="s">
        <v>32</v>
      </c>
      <c r="J135" s="7" t="s">
        <v>33</v>
      </c>
      <c r="K135" s="7" t="s">
        <v>196</v>
      </c>
      <c r="L135" s="7" t="s">
        <v>35</v>
      </c>
      <c r="M135" s="7" t="s">
        <v>89</v>
      </c>
      <c r="N135" s="7" t="s">
        <v>197</v>
      </c>
      <c r="O135" s="7">
        <v>189.63</v>
      </c>
      <c r="P135" s="7">
        <v>7</v>
      </c>
      <c r="Q135" s="7">
        <v>85.26</v>
      </c>
      <c r="R135" s="7">
        <v>30.44</v>
      </c>
      <c r="S135" s="7" t="s">
        <v>661</v>
      </c>
      <c r="T135" s="7">
        <v>476</v>
      </c>
      <c r="U135" s="7" t="s">
        <v>39</v>
      </c>
      <c r="V135" s="7" t="s">
        <v>50</v>
      </c>
      <c r="W135" s="8" t="s">
        <v>51</v>
      </c>
      <c r="X135" s="3">
        <v>45241</v>
      </c>
      <c r="Y135" s="4">
        <v>45245</v>
      </c>
    </row>
    <row r="136" spans="1:25">
      <c r="A136" s="9">
        <v>135</v>
      </c>
      <c r="B136" s="7" t="s">
        <v>705</v>
      </c>
      <c r="C136" s="7" t="s">
        <v>627</v>
      </c>
      <c r="D136" s="7" t="s">
        <v>706</v>
      </c>
      <c r="E136" s="7" t="s">
        <v>707</v>
      </c>
      <c r="F136" s="7" t="s">
        <v>310</v>
      </c>
      <c r="G136" s="7" t="s">
        <v>452</v>
      </c>
      <c r="H136" s="7" t="s">
        <v>87</v>
      </c>
      <c r="I136" s="7" t="s">
        <v>32</v>
      </c>
      <c r="J136" s="7" t="s">
        <v>33</v>
      </c>
      <c r="K136" s="7" t="s">
        <v>139</v>
      </c>
      <c r="L136" s="7" t="s">
        <v>35</v>
      </c>
      <c r="M136" s="7" t="s">
        <v>140</v>
      </c>
      <c r="N136" s="7" t="s">
        <v>141</v>
      </c>
      <c r="O136" s="7">
        <v>179.88</v>
      </c>
      <c r="P136" s="7">
        <v>4</v>
      </c>
      <c r="Q136" s="7">
        <v>84.48</v>
      </c>
      <c r="R136" s="7">
        <v>27.91</v>
      </c>
      <c r="S136" s="7" t="s">
        <v>487</v>
      </c>
      <c r="T136" s="7">
        <v>329</v>
      </c>
      <c r="U136" s="7" t="s">
        <v>39</v>
      </c>
      <c r="V136" s="7" t="s">
        <v>60</v>
      </c>
      <c r="W136" s="8" t="s">
        <v>41</v>
      </c>
      <c r="X136" s="3">
        <v>44692</v>
      </c>
      <c r="Y136" s="4">
        <v>44845</v>
      </c>
    </row>
    <row r="137" spans="1:25">
      <c r="A137" s="9">
        <v>136</v>
      </c>
      <c r="B137" s="7" t="s">
        <v>708</v>
      </c>
      <c r="C137" s="7" t="s">
        <v>627</v>
      </c>
      <c r="D137" s="7" t="s">
        <v>709</v>
      </c>
      <c r="E137" s="7" t="s">
        <v>710</v>
      </c>
      <c r="F137" s="7" t="s">
        <v>310</v>
      </c>
      <c r="G137" s="7" t="s">
        <v>711</v>
      </c>
      <c r="H137" s="7" t="s">
        <v>87</v>
      </c>
      <c r="I137" s="7" t="s">
        <v>32</v>
      </c>
      <c r="J137" s="7" t="s">
        <v>33</v>
      </c>
      <c r="K137" s="7" t="s">
        <v>712</v>
      </c>
      <c r="L137" s="7" t="s">
        <v>35</v>
      </c>
      <c r="M137" s="7" t="s">
        <v>130</v>
      </c>
      <c r="N137" s="7" t="s">
        <v>713</v>
      </c>
      <c r="O137" s="7">
        <v>95.04</v>
      </c>
      <c r="P137" s="7">
        <v>4</v>
      </c>
      <c r="Q137" s="7">
        <v>47.52</v>
      </c>
      <c r="R137" s="7">
        <v>8.5299999999999994</v>
      </c>
      <c r="S137" s="7" t="s">
        <v>38</v>
      </c>
      <c r="T137" s="7">
        <v>55</v>
      </c>
      <c r="U137" s="7" t="s">
        <v>39</v>
      </c>
      <c r="V137" s="7" t="s">
        <v>67</v>
      </c>
      <c r="W137" s="8" t="s">
        <v>51</v>
      </c>
      <c r="X137" s="3">
        <v>44276</v>
      </c>
      <c r="Y137" s="4">
        <v>44280</v>
      </c>
    </row>
    <row r="138" spans="1:25">
      <c r="A138" s="9">
        <v>137</v>
      </c>
      <c r="B138" s="7" t="s">
        <v>714</v>
      </c>
      <c r="C138" s="7" t="s">
        <v>627</v>
      </c>
      <c r="D138" s="7" t="s">
        <v>715</v>
      </c>
      <c r="E138" s="7" t="s">
        <v>716</v>
      </c>
      <c r="F138" s="7" t="s">
        <v>310</v>
      </c>
      <c r="G138" s="7" t="s">
        <v>271</v>
      </c>
      <c r="H138" s="7" t="s">
        <v>56</v>
      </c>
      <c r="I138" s="7" t="s">
        <v>32</v>
      </c>
      <c r="J138" s="7" t="s">
        <v>57</v>
      </c>
      <c r="K138" s="7" t="s">
        <v>717</v>
      </c>
      <c r="L138" s="7" t="s">
        <v>35</v>
      </c>
      <c r="M138" s="7" t="s">
        <v>104</v>
      </c>
      <c r="N138" s="7" t="s">
        <v>718</v>
      </c>
      <c r="O138" s="7">
        <v>25.92</v>
      </c>
      <c r="P138" s="7">
        <v>4</v>
      </c>
      <c r="Q138" s="7">
        <v>12.6</v>
      </c>
      <c r="R138" s="7">
        <v>6.04</v>
      </c>
      <c r="S138" s="7" t="s">
        <v>661</v>
      </c>
      <c r="T138" s="7">
        <v>38</v>
      </c>
      <c r="U138" s="7" t="s">
        <v>39</v>
      </c>
      <c r="V138" s="7" t="s">
        <v>40</v>
      </c>
      <c r="W138" s="8" t="s">
        <v>41</v>
      </c>
      <c r="X138" s="3">
        <v>44826</v>
      </c>
      <c r="Y138" s="4">
        <v>44830</v>
      </c>
    </row>
    <row r="139" spans="1:25">
      <c r="A139" s="9">
        <v>138</v>
      </c>
      <c r="B139" s="7" t="s">
        <v>719</v>
      </c>
      <c r="C139" s="7" t="s">
        <v>627</v>
      </c>
      <c r="D139" s="7" t="s">
        <v>720</v>
      </c>
      <c r="E139" s="7" t="s">
        <v>721</v>
      </c>
      <c r="F139" s="7" t="s">
        <v>310</v>
      </c>
      <c r="G139" s="7" t="s">
        <v>618</v>
      </c>
      <c r="H139" s="7" t="s">
        <v>509</v>
      </c>
      <c r="I139" s="7" t="s">
        <v>32</v>
      </c>
      <c r="J139" s="7" t="s">
        <v>47</v>
      </c>
      <c r="K139" s="7" t="s">
        <v>253</v>
      </c>
      <c r="L139" s="7" t="s">
        <v>35</v>
      </c>
      <c r="M139" s="7" t="s">
        <v>36</v>
      </c>
      <c r="N139" s="7" t="s">
        <v>254</v>
      </c>
      <c r="O139" s="7">
        <v>26.73</v>
      </c>
      <c r="P139" s="7">
        <v>3</v>
      </c>
      <c r="Q139" s="7">
        <v>0.72</v>
      </c>
      <c r="R139" s="7">
        <v>6.04</v>
      </c>
      <c r="S139" s="7" t="s">
        <v>38</v>
      </c>
      <c r="T139" s="7">
        <v>341</v>
      </c>
      <c r="U139" s="7" t="s">
        <v>39</v>
      </c>
      <c r="V139" s="7" t="s">
        <v>50</v>
      </c>
      <c r="W139" s="8" t="s">
        <v>51</v>
      </c>
      <c r="X139" s="3">
        <v>45632</v>
      </c>
      <c r="Y139" s="4">
        <v>45460</v>
      </c>
    </row>
    <row r="140" spans="1:25">
      <c r="A140" s="9">
        <v>139</v>
      </c>
      <c r="B140" s="7" t="s">
        <v>722</v>
      </c>
      <c r="C140" s="7" t="s">
        <v>627</v>
      </c>
      <c r="D140" s="7" t="s">
        <v>723</v>
      </c>
      <c r="E140" s="7" t="s">
        <v>724</v>
      </c>
      <c r="F140" s="7" t="s">
        <v>310</v>
      </c>
      <c r="G140" s="7" t="s">
        <v>565</v>
      </c>
      <c r="H140" s="7" t="s">
        <v>339</v>
      </c>
      <c r="I140" s="7" t="s">
        <v>32</v>
      </c>
      <c r="J140" s="7" t="s">
        <v>57</v>
      </c>
      <c r="K140" s="7" t="s">
        <v>725</v>
      </c>
      <c r="L140" s="7" t="s">
        <v>35</v>
      </c>
      <c r="M140" s="7" t="s">
        <v>140</v>
      </c>
      <c r="N140" s="7" t="s">
        <v>726</v>
      </c>
      <c r="O140" s="7">
        <v>75.69</v>
      </c>
      <c r="P140" s="7">
        <v>3</v>
      </c>
      <c r="Q140" s="7">
        <v>2.25</v>
      </c>
      <c r="R140" s="7">
        <v>5.0599999999999996</v>
      </c>
      <c r="S140" s="7" t="s">
        <v>487</v>
      </c>
      <c r="T140" s="7">
        <v>758</v>
      </c>
      <c r="U140" s="7" t="s">
        <v>39</v>
      </c>
      <c r="V140" s="7" t="s">
        <v>60</v>
      </c>
      <c r="W140" s="8" t="s">
        <v>51</v>
      </c>
      <c r="X140" s="3">
        <v>45065</v>
      </c>
      <c r="Y140" s="4">
        <v>45069</v>
      </c>
    </row>
    <row r="141" spans="1:25">
      <c r="A141" s="9">
        <v>140</v>
      </c>
      <c r="B141" s="7" t="s">
        <v>727</v>
      </c>
      <c r="C141" s="7" t="s">
        <v>627</v>
      </c>
      <c r="D141" s="7" t="s">
        <v>728</v>
      </c>
      <c r="E141" s="7" t="s">
        <v>729</v>
      </c>
      <c r="F141" s="7" t="s">
        <v>310</v>
      </c>
      <c r="G141" s="7" t="s">
        <v>730</v>
      </c>
      <c r="H141" s="7" t="s">
        <v>101</v>
      </c>
      <c r="I141" s="7" t="s">
        <v>32</v>
      </c>
      <c r="J141" s="7" t="s">
        <v>102</v>
      </c>
      <c r="K141" s="7" t="s">
        <v>731</v>
      </c>
      <c r="L141" s="7" t="s">
        <v>35</v>
      </c>
      <c r="M141" s="7" t="s">
        <v>104</v>
      </c>
      <c r="N141" s="7" t="s">
        <v>732</v>
      </c>
      <c r="O141" s="7">
        <v>39.6</v>
      </c>
      <c r="P141" s="7">
        <v>3</v>
      </c>
      <c r="Q141" s="7">
        <v>12.6</v>
      </c>
      <c r="R141" s="7">
        <v>1.1599999999999999</v>
      </c>
      <c r="S141" s="7" t="s">
        <v>487</v>
      </c>
      <c r="T141" s="7">
        <v>466</v>
      </c>
      <c r="U141" s="7" t="s">
        <v>39</v>
      </c>
      <c r="V141" s="7" t="s">
        <v>67</v>
      </c>
      <c r="W141" s="8" t="s">
        <v>41</v>
      </c>
      <c r="X141" s="3">
        <v>44904</v>
      </c>
      <c r="Y141" s="4">
        <v>44820</v>
      </c>
    </row>
    <row r="142" spans="1:25">
      <c r="A142" s="9">
        <v>141</v>
      </c>
      <c r="B142" s="7" t="s">
        <v>733</v>
      </c>
      <c r="C142" s="7" t="s">
        <v>627</v>
      </c>
      <c r="D142" s="7" t="s">
        <v>734</v>
      </c>
      <c r="E142" s="7" t="s">
        <v>735</v>
      </c>
      <c r="F142" s="7" t="s">
        <v>310</v>
      </c>
      <c r="G142" s="7" t="s">
        <v>736</v>
      </c>
      <c r="H142" s="7" t="s">
        <v>737</v>
      </c>
      <c r="I142" s="7" t="s">
        <v>32</v>
      </c>
      <c r="J142" s="7" t="s">
        <v>102</v>
      </c>
      <c r="K142" s="7" t="s">
        <v>738</v>
      </c>
      <c r="L142" s="7" t="s">
        <v>35</v>
      </c>
      <c r="M142" s="7" t="s">
        <v>104</v>
      </c>
      <c r="N142" s="7" t="s">
        <v>739</v>
      </c>
      <c r="O142" s="7">
        <v>8.07</v>
      </c>
      <c r="P142" s="7">
        <v>1</v>
      </c>
      <c r="Q142" s="7">
        <v>2.0699999999999998</v>
      </c>
      <c r="R142" s="7">
        <v>0.4</v>
      </c>
      <c r="S142" s="7" t="s">
        <v>38</v>
      </c>
      <c r="T142" s="7">
        <v>251</v>
      </c>
      <c r="U142" s="7" t="s">
        <v>39</v>
      </c>
      <c r="V142" s="7" t="s">
        <v>40</v>
      </c>
      <c r="W142" s="8" t="s">
        <v>41</v>
      </c>
      <c r="X142" s="3">
        <v>44739</v>
      </c>
      <c r="Y142" s="4">
        <v>44599</v>
      </c>
    </row>
    <row r="143" spans="1:25">
      <c r="A143" s="9">
        <v>142</v>
      </c>
      <c r="B143" s="7" t="s">
        <v>740</v>
      </c>
      <c r="C143" s="7" t="s">
        <v>617</v>
      </c>
      <c r="D143" s="7" t="s">
        <v>741</v>
      </c>
      <c r="E143" s="7" t="s">
        <v>742</v>
      </c>
      <c r="F143" s="7" t="s">
        <v>310</v>
      </c>
      <c r="G143" s="7" t="s">
        <v>743</v>
      </c>
      <c r="H143" s="7" t="s">
        <v>339</v>
      </c>
      <c r="I143" s="7" t="s">
        <v>32</v>
      </c>
      <c r="J143" s="7" t="s">
        <v>57</v>
      </c>
      <c r="K143" s="7" t="s">
        <v>744</v>
      </c>
      <c r="L143" s="7" t="s">
        <v>35</v>
      </c>
      <c r="M143" s="7" t="s">
        <v>74</v>
      </c>
      <c r="N143" s="7" t="s">
        <v>745</v>
      </c>
      <c r="O143" s="7">
        <v>72</v>
      </c>
      <c r="P143" s="7">
        <v>3</v>
      </c>
      <c r="Q143" s="7">
        <v>4.32</v>
      </c>
      <c r="R143" s="7">
        <v>3.88</v>
      </c>
      <c r="S143" s="7" t="s">
        <v>38</v>
      </c>
      <c r="T143" s="7">
        <v>519</v>
      </c>
      <c r="U143" s="7" t="s">
        <v>39</v>
      </c>
      <c r="V143" s="7" t="s">
        <v>60</v>
      </c>
      <c r="W143" s="8" t="s">
        <v>41</v>
      </c>
      <c r="X143" s="3">
        <v>44692</v>
      </c>
      <c r="Y143" s="4">
        <v>44845</v>
      </c>
    </row>
    <row r="144" spans="1:25">
      <c r="A144" s="9">
        <v>143</v>
      </c>
      <c r="B144" s="7" t="s">
        <v>740</v>
      </c>
      <c r="C144" s="7" t="s">
        <v>617</v>
      </c>
      <c r="D144" s="7" t="s">
        <v>741</v>
      </c>
      <c r="E144" s="7" t="s">
        <v>742</v>
      </c>
      <c r="F144" s="7" t="s">
        <v>310</v>
      </c>
      <c r="G144" s="7" t="s">
        <v>743</v>
      </c>
      <c r="H144" s="7" t="s">
        <v>339</v>
      </c>
      <c r="I144" s="7" t="s">
        <v>32</v>
      </c>
      <c r="J144" s="7" t="s">
        <v>57</v>
      </c>
      <c r="K144" s="7" t="s">
        <v>746</v>
      </c>
      <c r="L144" s="7" t="s">
        <v>35</v>
      </c>
      <c r="M144" s="7" t="s">
        <v>123</v>
      </c>
      <c r="N144" s="7" t="s">
        <v>747</v>
      </c>
      <c r="O144" s="7">
        <v>39.42</v>
      </c>
      <c r="P144" s="7">
        <v>3</v>
      </c>
      <c r="Q144" s="7">
        <v>17.28</v>
      </c>
      <c r="R144" s="7">
        <v>2.97</v>
      </c>
      <c r="S144" s="7" t="s">
        <v>38</v>
      </c>
      <c r="T144" s="7">
        <v>422</v>
      </c>
      <c r="U144" s="7" t="s">
        <v>39</v>
      </c>
      <c r="V144" s="7" t="s">
        <v>67</v>
      </c>
      <c r="W144" s="8" t="s">
        <v>41</v>
      </c>
      <c r="X144" s="3">
        <v>45641</v>
      </c>
      <c r="Y144" s="4">
        <v>45645</v>
      </c>
    </row>
    <row r="145" spans="1:25">
      <c r="A145" s="9">
        <v>144</v>
      </c>
      <c r="B145" s="7" t="s">
        <v>748</v>
      </c>
      <c r="C145" s="7" t="s">
        <v>617</v>
      </c>
      <c r="D145" s="7" t="s">
        <v>749</v>
      </c>
      <c r="E145" s="7" t="s">
        <v>750</v>
      </c>
      <c r="F145" s="7" t="s">
        <v>310</v>
      </c>
      <c r="G145" s="7" t="s">
        <v>751</v>
      </c>
      <c r="H145" s="7" t="s">
        <v>101</v>
      </c>
      <c r="I145" s="7" t="s">
        <v>32</v>
      </c>
      <c r="J145" s="7" t="s">
        <v>102</v>
      </c>
      <c r="K145" s="7" t="s">
        <v>752</v>
      </c>
      <c r="L145" s="7" t="s">
        <v>35</v>
      </c>
      <c r="M145" s="7" t="s">
        <v>104</v>
      </c>
      <c r="N145" s="7" t="s">
        <v>753</v>
      </c>
      <c r="O145" s="7">
        <v>44.76</v>
      </c>
      <c r="P145" s="7">
        <v>4</v>
      </c>
      <c r="Q145" s="7">
        <v>20.04</v>
      </c>
      <c r="R145" s="7">
        <v>2.69</v>
      </c>
      <c r="S145" s="7" t="s">
        <v>487</v>
      </c>
      <c r="T145" s="7">
        <v>682</v>
      </c>
      <c r="U145" s="7" t="s">
        <v>39</v>
      </c>
      <c r="V145" s="7" t="s">
        <v>50</v>
      </c>
      <c r="W145" s="8" t="s">
        <v>41</v>
      </c>
      <c r="X145" s="3">
        <v>44878</v>
      </c>
      <c r="Y145" s="4">
        <v>44883</v>
      </c>
    </row>
    <row r="146" spans="1:25">
      <c r="A146" s="9">
        <v>145</v>
      </c>
      <c r="B146" s="7" t="s">
        <v>754</v>
      </c>
      <c r="C146" s="7" t="s">
        <v>617</v>
      </c>
      <c r="D146" s="7" t="s">
        <v>369</v>
      </c>
      <c r="E146" s="7" t="s">
        <v>370</v>
      </c>
      <c r="F146" s="7" t="s">
        <v>310</v>
      </c>
      <c r="G146" s="7" t="s">
        <v>755</v>
      </c>
      <c r="H146" s="7" t="s">
        <v>72</v>
      </c>
      <c r="I146" s="7" t="s">
        <v>32</v>
      </c>
      <c r="J146" s="7" t="s">
        <v>57</v>
      </c>
      <c r="K146" s="7" t="s">
        <v>756</v>
      </c>
      <c r="L146" s="7" t="s">
        <v>35</v>
      </c>
      <c r="M146" s="7" t="s">
        <v>140</v>
      </c>
      <c r="N146" s="7" t="s">
        <v>757</v>
      </c>
      <c r="O146" s="7">
        <v>210.24</v>
      </c>
      <c r="P146" s="7">
        <v>4</v>
      </c>
      <c r="Q146" s="7">
        <v>10.44</v>
      </c>
      <c r="R146" s="7">
        <v>12.66</v>
      </c>
      <c r="S146" s="7" t="s">
        <v>38</v>
      </c>
      <c r="T146" s="7">
        <v>19</v>
      </c>
      <c r="U146" s="7" t="s">
        <v>39</v>
      </c>
      <c r="V146" s="7" t="s">
        <v>60</v>
      </c>
      <c r="W146" s="8" t="s">
        <v>41</v>
      </c>
      <c r="X146" s="3">
        <v>44389</v>
      </c>
      <c r="Y146" s="4">
        <v>44512</v>
      </c>
    </row>
    <row r="147" spans="1:25">
      <c r="A147" s="9">
        <v>146</v>
      </c>
      <c r="B147" s="7" t="s">
        <v>758</v>
      </c>
      <c r="C147" s="7" t="s">
        <v>617</v>
      </c>
      <c r="D147" s="7" t="s">
        <v>759</v>
      </c>
      <c r="E147" s="7" t="s">
        <v>760</v>
      </c>
      <c r="F147" s="7" t="s">
        <v>310</v>
      </c>
      <c r="G147" s="7" t="s">
        <v>761</v>
      </c>
      <c r="H147" s="7" t="s">
        <v>138</v>
      </c>
      <c r="I147" s="7" t="s">
        <v>32</v>
      </c>
      <c r="J147" s="7" t="s">
        <v>57</v>
      </c>
      <c r="K147" s="7" t="s">
        <v>762</v>
      </c>
      <c r="L147" s="7" t="s">
        <v>35</v>
      </c>
      <c r="M147" s="7" t="s">
        <v>74</v>
      </c>
      <c r="N147" s="7" t="s">
        <v>763</v>
      </c>
      <c r="O147" s="7">
        <v>69.959999999999994</v>
      </c>
      <c r="P147" s="7">
        <v>4</v>
      </c>
      <c r="Q147" s="7">
        <v>22.32</v>
      </c>
      <c r="R147" s="7">
        <v>7.61</v>
      </c>
      <c r="S147" s="7" t="s">
        <v>38</v>
      </c>
      <c r="T147" s="7">
        <v>129</v>
      </c>
      <c r="U147" s="7" t="s">
        <v>39</v>
      </c>
      <c r="V147" s="7" t="s">
        <v>67</v>
      </c>
      <c r="W147" s="8" t="s">
        <v>51</v>
      </c>
      <c r="X147" s="3">
        <v>44364</v>
      </c>
      <c r="Y147" s="4">
        <v>44370</v>
      </c>
    </row>
    <row r="148" spans="1:25">
      <c r="A148" s="9">
        <v>147</v>
      </c>
      <c r="B148" s="7" t="s">
        <v>764</v>
      </c>
      <c r="C148" s="7" t="s">
        <v>617</v>
      </c>
      <c r="D148" s="7" t="s">
        <v>765</v>
      </c>
      <c r="E148" s="7" t="s">
        <v>766</v>
      </c>
      <c r="F148" s="7" t="s">
        <v>310</v>
      </c>
      <c r="G148" s="7" t="s">
        <v>767</v>
      </c>
      <c r="H148" s="7" t="s">
        <v>101</v>
      </c>
      <c r="I148" s="7" t="s">
        <v>32</v>
      </c>
      <c r="J148" s="7" t="s">
        <v>102</v>
      </c>
      <c r="K148" s="7" t="s">
        <v>768</v>
      </c>
      <c r="L148" s="7" t="s">
        <v>35</v>
      </c>
      <c r="M148" s="7" t="s">
        <v>140</v>
      </c>
      <c r="N148" s="7" t="s">
        <v>769</v>
      </c>
      <c r="O148" s="7">
        <v>141.9</v>
      </c>
      <c r="P148" s="7">
        <v>5</v>
      </c>
      <c r="Q148" s="7">
        <v>8.4</v>
      </c>
      <c r="R148" s="7">
        <v>15.32</v>
      </c>
      <c r="S148" s="7" t="s">
        <v>38</v>
      </c>
      <c r="T148" s="7">
        <v>396</v>
      </c>
      <c r="U148" s="7" t="s">
        <v>39</v>
      </c>
      <c r="V148" s="7" t="s">
        <v>50</v>
      </c>
      <c r="W148" s="8" t="s">
        <v>51</v>
      </c>
      <c r="X148" s="3">
        <v>44551</v>
      </c>
      <c r="Y148" s="4">
        <v>44558</v>
      </c>
    </row>
    <row r="149" spans="1:25">
      <c r="A149" s="9">
        <v>148</v>
      </c>
      <c r="B149" s="7" t="s">
        <v>770</v>
      </c>
      <c r="C149" s="7" t="s">
        <v>617</v>
      </c>
      <c r="D149" s="7" t="s">
        <v>771</v>
      </c>
      <c r="E149" s="7" t="s">
        <v>772</v>
      </c>
      <c r="F149" s="7" t="s">
        <v>310</v>
      </c>
      <c r="G149" s="7" t="s">
        <v>100</v>
      </c>
      <c r="H149" s="7" t="s">
        <v>101</v>
      </c>
      <c r="I149" s="7" t="s">
        <v>32</v>
      </c>
      <c r="J149" s="7" t="s">
        <v>102</v>
      </c>
      <c r="K149" s="7" t="s">
        <v>773</v>
      </c>
      <c r="L149" s="7" t="s">
        <v>35</v>
      </c>
      <c r="M149" s="7" t="s">
        <v>104</v>
      </c>
      <c r="N149" s="7" t="s">
        <v>774</v>
      </c>
      <c r="O149" s="7">
        <v>58.65</v>
      </c>
      <c r="P149" s="7">
        <v>5</v>
      </c>
      <c r="Q149" s="7">
        <v>25.2</v>
      </c>
      <c r="R149" s="7">
        <v>8.3800000000000008</v>
      </c>
      <c r="S149" s="7" t="s">
        <v>487</v>
      </c>
      <c r="T149" s="7">
        <v>25</v>
      </c>
      <c r="U149" s="7" t="s">
        <v>39</v>
      </c>
      <c r="V149" s="7" t="s">
        <v>60</v>
      </c>
      <c r="W149" s="8" t="s">
        <v>51</v>
      </c>
      <c r="X149" s="3">
        <v>44623</v>
      </c>
      <c r="Y149" s="4">
        <v>44807</v>
      </c>
    </row>
    <row r="150" spans="1:25">
      <c r="A150" s="9">
        <v>149</v>
      </c>
      <c r="B150" s="7" t="s">
        <v>775</v>
      </c>
      <c r="C150" s="7" t="s">
        <v>617</v>
      </c>
      <c r="D150" s="7" t="s">
        <v>776</v>
      </c>
      <c r="E150" s="7" t="s">
        <v>777</v>
      </c>
      <c r="F150" s="7" t="s">
        <v>310</v>
      </c>
      <c r="G150" s="7" t="s">
        <v>778</v>
      </c>
      <c r="H150" s="7" t="s">
        <v>779</v>
      </c>
      <c r="I150" s="7" t="s">
        <v>32</v>
      </c>
      <c r="J150" s="7" t="s">
        <v>47</v>
      </c>
      <c r="K150" s="7" t="s">
        <v>780</v>
      </c>
      <c r="L150" s="7" t="s">
        <v>35</v>
      </c>
      <c r="M150" s="7" t="s">
        <v>123</v>
      </c>
      <c r="N150" s="7" t="s">
        <v>781</v>
      </c>
      <c r="O150" s="7">
        <v>59.4</v>
      </c>
      <c r="P150" s="7">
        <v>5</v>
      </c>
      <c r="Q150" s="7">
        <v>24.3</v>
      </c>
      <c r="R150" s="7">
        <v>5.5</v>
      </c>
      <c r="S150" s="7" t="s">
        <v>487</v>
      </c>
      <c r="T150" s="7">
        <v>301</v>
      </c>
      <c r="U150" s="7" t="s">
        <v>39</v>
      </c>
      <c r="V150" s="7" t="s">
        <v>67</v>
      </c>
      <c r="W150" s="8" t="s">
        <v>41</v>
      </c>
      <c r="X150" s="3">
        <v>44796</v>
      </c>
      <c r="Y150" s="4">
        <v>44802</v>
      </c>
    </row>
    <row r="151" spans="1:25">
      <c r="A151" s="9">
        <v>150</v>
      </c>
      <c r="B151" s="7" t="s">
        <v>758</v>
      </c>
      <c r="C151" s="7" t="s">
        <v>617</v>
      </c>
      <c r="D151" s="7" t="s">
        <v>759</v>
      </c>
      <c r="E151" s="7" t="s">
        <v>760</v>
      </c>
      <c r="F151" s="7" t="s">
        <v>310</v>
      </c>
      <c r="G151" s="7" t="s">
        <v>761</v>
      </c>
      <c r="H151" s="7" t="s">
        <v>138</v>
      </c>
      <c r="I151" s="7" t="s">
        <v>32</v>
      </c>
      <c r="J151" s="7" t="s">
        <v>57</v>
      </c>
      <c r="K151" s="7" t="s">
        <v>782</v>
      </c>
      <c r="L151" s="7" t="s">
        <v>35</v>
      </c>
      <c r="M151" s="7" t="s">
        <v>74</v>
      </c>
      <c r="N151" s="7" t="s">
        <v>783</v>
      </c>
      <c r="O151" s="7">
        <v>1429.26</v>
      </c>
      <c r="P151" s="7">
        <v>7</v>
      </c>
      <c r="Q151" s="7">
        <v>199.92</v>
      </c>
      <c r="R151" s="7">
        <v>153.76</v>
      </c>
      <c r="S151" s="7" t="s">
        <v>38</v>
      </c>
      <c r="T151" s="7">
        <v>170</v>
      </c>
      <c r="U151" s="7" t="s">
        <v>39</v>
      </c>
      <c r="V151" s="7" t="s">
        <v>40</v>
      </c>
      <c r="W151" s="8" t="s">
        <v>41</v>
      </c>
      <c r="X151" s="3">
        <v>45119</v>
      </c>
      <c r="Y151" s="4">
        <v>45273</v>
      </c>
    </row>
    <row r="152" spans="1:25">
      <c r="A152" s="9">
        <v>151</v>
      </c>
      <c r="B152" s="7" t="s">
        <v>784</v>
      </c>
      <c r="C152" s="7" t="s">
        <v>617</v>
      </c>
      <c r="D152" s="7" t="s">
        <v>785</v>
      </c>
      <c r="E152" s="7" t="s">
        <v>786</v>
      </c>
      <c r="F152" s="7" t="s">
        <v>310</v>
      </c>
      <c r="G152" s="7" t="s">
        <v>163</v>
      </c>
      <c r="H152" s="7" t="s">
        <v>31</v>
      </c>
      <c r="I152" s="7" t="s">
        <v>32</v>
      </c>
      <c r="J152" s="7" t="s">
        <v>33</v>
      </c>
      <c r="K152" s="7" t="s">
        <v>787</v>
      </c>
      <c r="L152" s="7" t="s">
        <v>35</v>
      </c>
      <c r="M152" s="7" t="s">
        <v>104</v>
      </c>
      <c r="N152" s="7" t="s">
        <v>788</v>
      </c>
      <c r="O152" s="7">
        <v>23.7</v>
      </c>
      <c r="P152" s="7">
        <v>2</v>
      </c>
      <c r="Q152" s="7">
        <v>9.48</v>
      </c>
      <c r="R152" s="7">
        <v>2.1800000000000002</v>
      </c>
      <c r="S152" s="7" t="s">
        <v>38</v>
      </c>
      <c r="T152" s="7">
        <v>261</v>
      </c>
      <c r="U152" s="7" t="s">
        <v>39</v>
      </c>
      <c r="V152" s="7" t="s">
        <v>67</v>
      </c>
      <c r="W152" s="8" t="s">
        <v>41</v>
      </c>
      <c r="X152" s="3">
        <v>45199</v>
      </c>
      <c r="Y152" s="4">
        <v>45117</v>
      </c>
    </row>
    <row r="153" spans="1:25">
      <c r="A153" s="9">
        <v>152</v>
      </c>
      <c r="B153" s="7" t="s">
        <v>789</v>
      </c>
      <c r="C153" s="7" t="s">
        <v>617</v>
      </c>
      <c r="D153" s="7" t="s">
        <v>790</v>
      </c>
      <c r="E153" s="7" t="s">
        <v>791</v>
      </c>
      <c r="F153" s="7" t="s">
        <v>29</v>
      </c>
      <c r="G153" s="7" t="s">
        <v>792</v>
      </c>
      <c r="H153" s="7" t="s">
        <v>101</v>
      </c>
      <c r="I153" s="7" t="s">
        <v>32</v>
      </c>
      <c r="J153" s="7" t="s">
        <v>102</v>
      </c>
      <c r="K153" s="7" t="s">
        <v>793</v>
      </c>
      <c r="L153" s="7" t="s">
        <v>35</v>
      </c>
      <c r="M153" s="7" t="s">
        <v>123</v>
      </c>
      <c r="N153" s="7" t="s">
        <v>794</v>
      </c>
      <c r="O153" s="7">
        <v>57</v>
      </c>
      <c r="P153" s="7">
        <v>5</v>
      </c>
      <c r="Q153" s="7">
        <v>0.45</v>
      </c>
      <c r="R153" s="7">
        <v>5.57</v>
      </c>
      <c r="S153" s="7" t="s">
        <v>38</v>
      </c>
      <c r="T153" s="7">
        <v>769</v>
      </c>
      <c r="U153" s="7" t="s">
        <v>39</v>
      </c>
      <c r="V153" s="7" t="s">
        <v>60</v>
      </c>
      <c r="W153" s="8" t="s">
        <v>51</v>
      </c>
      <c r="X153" s="3">
        <v>45540</v>
      </c>
      <c r="Y153" s="4">
        <v>45427</v>
      </c>
    </row>
    <row r="154" spans="1:25">
      <c r="A154" s="9">
        <v>153</v>
      </c>
      <c r="B154" s="7" t="s">
        <v>795</v>
      </c>
      <c r="C154" s="7" t="s">
        <v>617</v>
      </c>
      <c r="D154" s="7" t="s">
        <v>796</v>
      </c>
      <c r="E154" s="7" t="s">
        <v>797</v>
      </c>
      <c r="F154" s="7" t="s">
        <v>29</v>
      </c>
      <c r="G154" s="7" t="s">
        <v>71</v>
      </c>
      <c r="H154" s="7" t="s">
        <v>72</v>
      </c>
      <c r="I154" s="7" t="s">
        <v>32</v>
      </c>
      <c r="J154" s="7" t="s">
        <v>57</v>
      </c>
      <c r="K154" s="7" t="s">
        <v>798</v>
      </c>
      <c r="L154" s="7" t="s">
        <v>35</v>
      </c>
      <c r="M154" s="7" t="s">
        <v>299</v>
      </c>
      <c r="N154" s="7" t="s">
        <v>799</v>
      </c>
      <c r="O154" s="7">
        <v>2636.85</v>
      </c>
      <c r="P154" s="7">
        <v>5</v>
      </c>
      <c r="Q154" s="7">
        <v>580.04999999999995</v>
      </c>
      <c r="R154" s="7">
        <v>127.71</v>
      </c>
      <c r="S154" s="7" t="s">
        <v>38</v>
      </c>
      <c r="T154" s="7">
        <v>205</v>
      </c>
      <c r="U154" s="7" t="s">
        <v>39</v>
      </c>
      <c r="V154" s="7" t="s">
        <v>67</v>
      </c>
      <c r="W154" s="8" t="s">
        <v>41</v>
      </c>
      <c r="X154" s="3">
        <v>44508</v>
      </c>
      <c r="Y154" s="4">
        <v>44426</v>
      </c>
    </row>
    <row r="155" spans="1:25">
      <c r="A155" s="9">
        <v>154</v>
      </c>
      <c r="B155" s="7" t="s">
        <v>800</v>
      </c>
      <c r="C155" s="7" t="s">
        <v>617</v>
      </c>
      <c r="D155" s="7" t="s">
        <v>801</v>
      </c>
      <c r="E155" s="7" t="s">
        <v>802</v>
      </c>
      <c r="F155" s="7" t="s">
        <v>29</v>
      </c>
      <c r="G155" s="7" t="s">
        <v>803</v>
      </c>
      <c r="H155" s="7" t="s">
        <v>737</v>
      </c>
      <c r="I155" s="7" t="s">
        <v>32</v>
      </c>
      <c r="J155" s="7" t="s">
        <v>102</v>
      </c>
      <c r="K155" s="7" t="s">
        <v>804</v>
      </c>
      <c r="L155" s="7" t="s">
        <v>35</v>
      </c>
      <c r="M155" s="7" t="s">
        <v>299</v>
      </c>
      <c r="N155" s="7" t="s">
        <v>805</v>
      </c>
      <c r="O155" s="7">
        <v>426.6</v>
      </c>
      <c r="P155" s="7">
        <v>5</v>
      </c>
      <c r="Q155" s="7">
        <v>34.049999999999997</v>
      </c>
      <c r="R155" s="7">
        <v>67.89</v>
      </c>
      <c r="S155" s="7" t="s">
        <v>661</v>
      </c>
      <c r="T155" s="7">
        <v>352</v>
      </c>
      <c r="U155" s="7" t="s">
        <v>39</v>
      </c>
      <c r="V155" s="7" t="s">
        <v>40</v>
      </c>
      <c r="W155" s="8" t="s">
        <v>51</v>
      </c>
      <c r="X155" s="3">
        <v>44665</v>
      </c>
      <c r="Y155" s="4">
        <v>44667</v>
      </c>
    </row>
    <row r="156" spans="1:25">
      <c r="A156" s="9">
        <v>155</v>
      </c>
      <c r="B156" s="7" t="s">
        <v>806</v>
      </c>
      <c r="C156" s="7" t="s">
        <v>617</v>
      </c>
      <c r="D156" s="7" t="s">
        <v>807</v>
      </c>
      <c r="E156" s="7" t="s">
        <v>808</v>
      </c>
      <c r="F156" s="7" t="s">
        <v>29</v>
      </c>
      <c r="G156" s="7" t="s">
        <v>809</v>
      </c>
      <c r="H156" s="7" t="s">
        <v>87</v>
      </c>
      <c r="I156" s="7" t="s">
        <v>32</v>
      </c>
      <c r="J156" s="7" t="s">
        <v>33</v>
      </c>
      <c r="K156" s="7" t="s">
        <v>810</v>
      </c>
      <c r="L156" s="7" t="s">
        <v>35</v>
      </c>
      <c r="M156" s="7" t="s">
        <v>104</v>
      </c>
      <c r="N156" s="7" t="s">
        <v>811</v>
      </c>
      <c r="O156" s="7">
        <v>52.8</v>
      </c>
      <c r="P156" s="7">
        <v>5</v>
      </c>
      <c r="Q156" s="7">
        <v>10.5</v>
      </c>
      <c r="R156" s="7">
        <v>7.57</v>
      </c>
      <c r="S156" s="7" t="s">
        <v>38</v>
      </c>
      <c r="T156" s="7">
        <v>793</v>
      </c>
      <c r="U156" s="7" t="s">
        <v>39</v>
      </c>
      <c r="V156" s="7" t="s">
        <v>50</v>
      </c>
      <c r="W156" s="8" t="s">
        <v>41</v>
      </c>
      <c r="X156" s="3">
        <v>45417</v>
      </c>
      <c r="Y156" s="4">
        <v>45478</v>
      </c>
    </row>
    <row r="157" spans="1:25">
      <c r="A157" s="9">
        <v>156</v>
      </c>
      <c r="B157" s="7" t="s">
        <v>812</v>
      </c>
      <c r="C157" s="7" t="s">
        <v>617</v>
      </c>
      <c r="D157" s="7" t="s">
        <v>813</v>
      </c>
      <c r="E157" s="7" t="s">
        <v>814</v>
      </c>
      <c r="F157" s="7" t="s">
        <v>29</v>
      </c>
      <c r="G157" s="7" t="s">
        <v>815</v>
      </c>
      <c r="H157" s="7" t="s">
        <v>101</v>
      </c>
      <c r="I157" s="7" t="s">
        <v>32</v>
      </c>
      <c r="J157" s="7" t="s">
        <v>102</v>
      </c>
      <c r="K157" s="7" t="s">
        <v>816</v>
      </c>
      <c r="L157" s="7" t="s">
        <v>35</v>
      </c>
      <c r="M157" s="7" t="s">
        <v>223</v>
      </c>
      <c r="N157" s="7" t="s">
        <v>817</v>
      </c>
      <c r="O157" s="7">
        <v>56.85</v>
      </c>
      <c r="P157" s="7">
        <v>5</v>
      </c>
      <c r="Q157" s="7">
        <v>10.8</v>
      </c>
      <c r="R157" s="7">
        <v>9.01</v>
      </c>
      <c r="S157" s="7" t="s">
        <v>487</v>
      </c>
      <c r="T157" s="7">
        <v>360</v>
      </c>
      <c r="U157" s="7" t="s">
        <v>39</v>
      </c>
      <c r="V157" s="7" t="s">
        <v>67</v>
      </c>
      <c r="W157" s="8" t="s">
        <v>51</v>
      </c>
      <c r="X157" s="3">
        <v>45311</v>
      </c>
      <c r="Y157" s="4">
        <v>45313</v>
      </c>
    </row>
    <row r="158" spans="1:25">
      <c r="A158" s="9">
        <v>157</v>
      </c>
      <c r="B158" s="7" t="s">
        <v>818</v>
      </c>
      <c r="C158" s="7" t="s">
        <v>617</v>
      </c>
      <c r="D158" s="7" t="s">
        <v>27</v>
      </c>
      <c r="E158" s="7" t="s">
        <v>28</v>
      </c>
      <c r="F158" s="7" t="s">
        <v>29</v>
      </c>
      <c r="G158" s="7" t="s">
        <v>180</v>
      </c>
      <c r="H158" s="7" t="s">
        <v>121</v>
      </c>
      <c r="I158" s="7" t="s">
        <v>32</v>
      </c>
      <c r="J158" s="7" t="s">
        <v>33</v>
      </c>
      <c r="K158" s="7" t="s">
        <v>819</v>
      </c>
      <c r="L158" s="7" t="s">
        <v>35</v>
      </c>
      <c r="M158" s="7" t="s">
        <v>36</v>
      </c>
      <c r="N158" s="7" t="s">
        <v>820</v>
      </c>
      <c r="O158" s="7">
        <v>244.2</v>
      </c>
      <c r="P158" s="7">
        <v>5</v>
      </c>
      <c r="Q158" s="7">
        <v>34.049999999999997</v>
      </c>
      <c r="R158" s="7">
        <v>41.11</v>
      </c>
      <c r="S158" s="7" t="s">
        <v>487</v>
      </c>
      <c r="T158" s="7">
        <v>150</v>
      </c>
      <c r="U158" s="7" t="s">
        <v>39</v>
      </c>
      <c r="V158" s="7" t="s">
        <v>40</v>
      </c>
      <c r="W158" s="8" t="s">
        <v>51</v>
      </c>
      <c r="X158" s="3">
        <v>44375</v>
      </c>
      <c r="Y158" s="4">
        <v>44234</v>
      </c>
    </row>
    <row r="159" spans="1:25">
      <c r="A159" s="9">
        <v>158</v>
      </c>
      <c r="B159" s="7" t="s">
        <v>821</v>
      </c>
      <c r="C159" s="7" t="s">
        <v>627</v>
      </c>
      <c r="D159" s="7" t="s">
        <v>822</v>
      </c>
      <c r="E159" s="7" t="s">
        <v>823</v>
      </c>
      <c r="F159" s="7" t="s">
        <v>29</v>
      </c>
      <c r="G159" s="7" t="s">
        <v>824</v>
      </c>
      <c r="H159" s="7" t="s">
        <v>779</v>
      </c>
      <c r="I159" s="7" t="s">
        <v>32</v>
      </c>
      <c r="J159" s="7" t="s">
        <v>47</v>
      </c>
      <c r="K159" s="7" t="s">
        <v>825</v>
      </c>
      <c r="L159" s="7" t="s">
        <v>35</v>
      </c>
      <c r="M159" s="7" t="s">
        <v>36</v>
      </c>
      <c r="N159" s="7" t="s">
        <v>826</v>
      </c>
      <c r="O159" s="7">
        <v>32.25</v>
      </c>
      <c r="P159" s="7">
        <v>5</v>
      </c>
      <c r="Q159" s="7">
        <v>11.85</v>
      </c>
      <c r="R159" s="7">
        <v>4.9400000000000004</v>
      </c>
      <c r="S159" s="7" t="s">
        <v>487</v>
      </c>
      <c r="T159" s="7">
        <v>112</v>
      </c>
      <c r="U159" s="7" t="s">
        <v>39</v>
      </c>
      <c r="V159" s="7" t="s">
        <v>50</v>
      </c>
      <c r="W159" s="8" t="s">
        <v>41</v>
      </c>
      <c r="X159" s="3">
        <v>44595</v>
      </c>
      <c r="Y159" s="4">
        <v>44654</v>
      </c>
    </row>
    <row r="160" spans="1:25">
      <c r="A160" s="9">
        <v>159</v>
      </c>
      <c r="B160" s="7" t="s">
        <v>827</v>
      </c>
      <c r="C160" s="7" t="s">
        <v>627</v>
      </c>
      <c r="D160" s="7" t="s">
        <v>828</v>
      </c>
      <c r="E160" s="7" t="s">
        <v>829</v>
      </c>
      <c r="F160" s="7" t="s">
        <v>29</v>
      </c>
      <c r="G160" s="7" t="s">
        <v>830</v>
      </c>
      <c r="H160" s="7" t="s">
        <v>831</v>
      </c>
      <c r="I160" s="7" t="s">
        <v>32</v>
      </c>
      <c r="J160" s="7" t="s">
        <v>47</v>
      </c>
      <c r="K160" s="7" t="s">
        <v>832</v>
      </c>
      <c r="L160" s="7" t="s">
        <v>35</v>
      </c>
      <c r="M160" s="7" t="s">
        <v>140</v>
      </c>
      <c r="N160" s="7" t="s">
        <v>833</v>
      </c>
      <c r="O160" s="7">
        <v>88.02</v>
      </c>
      <c r="P160" s="7">
        <v>6</v>
      </c>
      <c r="Q160" s="7">
        <v>33.299999999999997</v>
      </c>
      <c r="R160" s="7">
        <v>7.67</v>
      </c>
      <c r="S160" s="7" t="s">
        <v>487</v>
      </c>
      <c r="T160" s="7">
        <v>120</v>
      </c>
      <c r="U160" s="7" t="s">
        <v>39</v>
      </c>
      <c r="V160" s="7" t="s">
        <v>60</v>
      </c>
      <c r="W160" s="8" t="s">
        <v>51</v>
      </c>
      <c r="X160" s="3">
        <v>45473</v>
      </c>
      <c r="Y160" s="4">
        <v>45329</v>
      </c>
    </row>
    <row r="161" spans="1:25">
      <c r="A161" s="9">
        <v>160</v>
      </c>
      <c r="B161" s="7" t="s">
        <v>834</v>
      </c>
      <c r="C161" s="7" t="s">
        <v>627</v>
      </c>
      <c r="D161" s="7" t="s">
        <v>835</v>
      </c>
      <c r="E161" s="7" t="s">
        <v>836</v>
      </c>
      <c r="F161" s="7" t="s">
        <v>29</v>
      </c>
      <c r="G161" s="7" t="s">
        <v>837</v>
      </c>
      <c r="H161" s="7" t="s">
        <v>544</v>
      </c>
      <c r="I161" s="7" t="s">
        <v>32</v>
      </c>
      <c r="J161" s="7" t="s">
        <v>57</v>
      </c>
      <c r="K161" s="7" t="s">
        <v>244</v>
      </c>
      <c r="L161" s="7" t="s">
        <v>35</v>
      </c>
      <c r="M161" s="7" t="s">
        <v>36</v>
      </c>
      <c r="N161" s="7" t="s">
        <v>245</v>
      </c>
      <c r="O161" s="7">
        <v>170.1</v>
      </c>
      <c r="P161" s="7">
        <v>6</v>
      </c>
      <c r="Q161" s="7">
        <v>83.34</v>
      </c>
      <c r="R161" s="7">
        <v>39.729999999999997</v>
      </c>
      <c r="S161" s="7" t="s">
        <v>487</v>
      </c>
      <c r="T161" s="7">
        <v>434</v>
      </c>
      <c r="U161" s="7" t="s">
        <v>39</v>
      </c>
      <c r="V161" s="7" t="s">
        <v>67</v>
      </c>
      <c r="W161" s="8" t="s">
        <v>41</v>
      </c>
      <c r="X161" s="3">
        <v>45296</v>
      </c>
      <c r="Y161" s="4">
        <v>45448</v>
      </c>
    </row>
    <row r="162" spans="1:25">
      <c r="A162" s="9">
        <v>161</v>
      </c>
      <c r="B162" s="7" t="s">
        <v>838</v>
      </c>
      <c r="C162" s="7" t="s">
        <v>679</v>
      </c>
      <c r="D162" s="7" t="s">
        <v>839</v>
      </c>
      <c r="E162" s="7" t="s">
        <v>840</v>
      </c>
      <c r="F162" s="7" t="s">
        <v>29</v>
      </c>
      <c r="G162" s="7" t="s">
        <v>228</v>
      </c>
      <c r="H162" s="7" t="s">
        <v>229</v>
      </c>
      <c r="I162" s="7" t="s">
        <v>32</v>
      </c>
      <c r="J162" s="7" t="s">
        <v>102</v>
      </c>
      <c r="K162" s="7" t="s">
        <v>841</v>
      </c>
      <c r="L162" s="7" t="s">
        <v>35</v>
      </c>
      <c r="M162" s="7" t="s">
        <v>130</v>
      </c>
      <c r="N162" s="7" t="s">
        <v>842</v>
      </c>
      <c r="O162" s="7">
        <v>349.44</v>
      </c>
      <c r="P162" s="7">
        <v>7</v>
      </c>
      <c r="Q162" s="7">
        <v>122.22</v>
      </c>
      <c r="R162" s="7">
        <v>43.14</v>
      </c>
      <c r="S162" s="7" t="s">
        <v>38</v>
      </c>
      <c r="T162" s="7">
        <v>280</v>
      </c>
      <c r="U162" s="7" t="s">
        <v>39</v>
      </c>
      <c r="V162" s="7" t="s">
        <v>40</v>
      </c>
      <c r="W162" s="8" t="s">
        <v>51</v>
      </c>
      <c r="X162" s="3">
        <v>44556</v>
      </c>
      <c r="Y162" s="4">
        <v>44558</v>
      </c>
    </row>
    <row r="163" spans="1:25">
      <c r="A163" s="9">
        <v>162</v>
      </c>
      <c r="B163" s="7" t="s">
        <v>843</v>
      </c>
      <c r="C163" s="7" t="s">
        <v>627</v>
      </c>
      <c r="D163" s="7" t="s">
        <v>844</v>
      </c>
      <c r="E163" s="7" t="s">
        <v>845</v>
      </c>
      <c r="F163" s="7" t="s">
        <v>29</v>
      </c>
      <c r="G163" s="7" t="s">
        <v>176</v>
      </c>
      <c r="H163" s="7" t="s">
        <v>138</v>
      </c>
      <c r="I163" s="7" t="s">
        <v>32</v>
      </c>
      <c r="J163" s="7" t="s">
        <v>57</v>
      </c>
      <c r="K163" s="7" t="s">
        <v>846</v>
      </c>
      <c r="L163" s="7" t="s">
        <v>35</v>
      </c>
      <c r="M163" s="7" t="s">
        <v>123</v>
      </c>
      <c r="N163" s="7" t="s">
        <v>847</v>
      </c>
      <c r="O163" s="7">
        <v>101.64</v>
      </c>
      <c r="P163" s="7">
        <v>7</v>
      </c>
      <c r="Q163" s="7">
        <v>33.39</v>
      </c>
      <c r="R163" s="7">
        <v>17.59</v>
      </c>
      <c r="S163" s="7" t="s">
        <v>487</v>
      </c>
      <c r="T163" s="7">
        <v>30</v>
      </c>
      <c r="U163" s="7" t="s">
        <v>39</v>
      </c>
      <c r="V163" s="7" t="s">
        <v>50</v>
      </c>
      <c r="W163" s="8" t="s">
        <v>41</v>
      </c>
      <c r="X163" s="3">
        <v>44428</v>
      </c>
      <c r="Y163" s="4">
        <v>44431</v>
      </c>
    </row>
    <row r="164" spans="1:25">
      <c r="A164" s="9">
        <v>163</v>
      </c>
      <c r="B164" s="7" t="s">
        <v>848</v>
      </c>
      <c r="C164" s="7" t="s">
        <v>627</v>
      </c>
      <c r="D164" s="7" t="s">
        <v>849</v>
      </c>
      <c r="E164" s="7" t="s">
        <v>850</v>
      </c>
      <c r="F164" s="7" t="s">
        <v>29</v>
      </c>
      <c r="G164" s="7" t="s">
        <v>851</v>
      </c>
      <c r="H164" s="7" t="s">
        <v>31</v>
      </c>
      <c r="I164" s="7" t="s">
        <v>32</v>
      </c>
      <c r="J164" s="7" t="s">
        <v>33</v>
      </c>
      <c r="K164" s="7" t="s">
        <v>158</v>
      </c>
      <c r="L164" s="7" t="s">
        <v>35</v>
      </c>
      <c r="M164" s="7" t="s">
        <v>89</v>
      </c>
      <c r="N164" s="7" t="s">
        <v>159</v>
      </c>
      <c r="O164" s="7">
        <v>79.8</v>
      </c>
      <c r="P164" s="7">
        <v>7</v>
      </c>
      <c r="Q164" s="7">
        <v>1.47</v>
      </c>
      <c r="R164" s="7">
        <v>19.41</v>
      </c>
      <c r="S164" s="7" t="s">
        <v>661</v>
      </c>
      <c r="T164" s="7">
        <v>545</v>
      </c>
      <c r="U164" s="7" t="s">
        <v>39</v>
      </c>
      <c r="V164" s="7" t="s">
        <v>60</v>
      </c>
      <c r="W164" s="8" t="s">
        <v>41</v>
      </c>
      <c r="X164" s="3">
        <v>44656</v>
      </c>
      <c r="Y164" s="4">
        <v>44717</v>
      </c>
    </row>
    <row r="165" spans="1:25">
      <c r="A165" s="9">
        <v>164</v>
      </c>
      <c r="B165" s="7" t="s">
        <v>806</v>
      </c>
      <c r="C165" s="7" t="s">
        <v>617</v>
      </c>
      <c r="D165" s="7" t="s">
        <v>807</v>
      </c>
      <c r="E165" s="7" t="s">
        <v>808</v>
      </c>
      <c r="F165" s="7" t="s">
        <v>29</v>
      </c>
      <c r="G165" s="7" t="s">
        <v>809</v>
      </c>
      <c r="H165" s="7" t="s">
        <v>87</v>
      </c>
      <c r="I165" s="7" t="s">
        <v>32</v>
      </c>
      <c r="J165" s="7" t="s">
        <v>33</v>
      </c>
      <c r="K165" s="7" t="s">
        <v>852</v>
      </c>
      <c r="L165" s="7" t="s">
        <v>35</v>
      </c>
      <c r="M165" s="7" t="s">
        <v>223</v>
      </c>
      <c r="N165" s="7" t="s">
        <v>853</v>
      </c>
      <c r="O165" s="7">
        <v>375.9</v>
      </c>
      <c r="P165" s="7">
        <v>7</v>
      </c>
      <c r="Q165" s="7">
        <v>7.35</v>
      </c>
      <c r="R165" s="7">
        <v>46.57</v>
      </c>
      <c r="S165" s="7" t="s">
        <v>38</v>
      </c>
      <c r="T165" s="7">
        <v>217</v>
      </c>
      <c r="U165" s="7" t="s">
        <v>39</v>
      </c>
      <c r="V165" s="7" t="s">
        <v>67</v>
      </c>
      <c r="W165" s="8" t="s">
        <v>51</v>
      </c>
      <c r="X165" s="3">
        <v>45560</v>
      </c>
      <c r="Y165" s="4">
        <v>45562</v>
      </c>
    </row>
    <row r="166" spans="1:25">
      <c r="A166" s="9">
        <v>165</v>
      </c>
      <c r="B166" s="7" t="s">
        <v>854</v>
      </c>
      <c r="C166" s="7" t="s">
        <v>627</v>
      </c>
      <c r="D166" s="7" t="s">
        <v>855</v>
      </c>
      <c r="E166" s="7" t="s">
        <v>856</v>
      </c>
      <c r="F166" s="7" t="s">
        <v>29</v>
      </c>
      <c r="G166" s="7" t="s">
        <v>751</v>
      </c>
      <c r="H166" s="7" t="s">
        <v>101</v>
      </c>
      <c r="I166" s="7" t="s">
        <v>32</v>
      </c>
      <c r="J166" s="7" t="s">
        <v>102</v>
      </c>
      <c r="K166" s="7" t="s">
        <v>857</v>
      </c>
      <c r="L166" s="7" t="s">
        <v>35</v>
      </c>
      <c r="M166" s="7" t="s">
        <v>36</v>
      </c>
      <c r="N166" s="7" t="s">
        <v>858</v>
      </c>
      <c r="O166" s="7">
        <v>80.22</v>
      </c>
      <c r="P166" s="7">
        <v>7</v>
      </c>
      <c r="Q166" s="7">
        <v>35.28</v>
      </c>
      <c r="R166" s="7">
        <v>12.65</v>
      </c>
      <c r="S166" s="7" t="s">
        <v>487</v>
      </c>
      <c r="T166" s="7">
        <v>370</v>
      </c>
      <c r="U166" s="7" t="s">
        <v>39</v>
      </c>
      <c r="V166" s="7" t="s">
        <v>40</v>
      </c>
      <c r="W166" s="8" t="s">
        <v>41</v>
      </c>
      <c r="X166" s="3">
        <v>45473</v>
      </c>
      <c r="Y166" s="4">
        <v>45329</v>
      </c>
    </row>
    <row r="167" spans="1:25">
      <c r="A167" s="9">
        <v>166</v>
      </c>
      <c r="B167" s="7" t="s">
        <v>806</v>
      </c>
      <c r="C167" s="7" t="s">
        <v>617</v>
      </c>
      <c r="D167" s="7" t="s">
        <v>807</v>
      </c>
      <c r="E167" s="7" t="s">
        <v>808</v>
      </c>
      <c r="F167" s="7" t="s">
        <v>29</v>
      </c>
      <c r="G167" s="7" t="s">
        <v>809</v>
      </c>
      <c r="H167" s="7" t="s">
        <v>87</v>
      </c>
      <c r="I167" s="7" t="s">
        <v>32</v>
      </c>
      <c r="J167" s="7" t="s">
        <v>33</v>
      </c>
      <c r="K167" s="7" t="s">
        <v>859</v>
      </c>
      <c r="L167" s="7" t="s">
        <v>35</v>
      </c>
      <c r="M167" s="7" t="s">
        <v>140</v>
      </c>
      <c r="N167" s="7" t="s">
        <v>860</v>
      </c>
      <c r="O167" s="7">
        <v>392.88</v>
      </c>
      <c r="P167" s="7">
        <v>8</v>
      </c>
      <c r="Q167" s="7">
        <v>137.28</v>
      </c>
      <c r="R167" s="7">
        <v>37.85</v>
      </c>
      <c r="S167" s="7" t="s">
        <v>38</v>
      </c>
      <c r="T167" s="7">
        <v>132</v>
      </c>
      <c r="U167" s="7" t="s">
        <v>39</v>
      </c>
      <c r="V167" s="7" t="s">
        <v>50</v>
      </c>
      <c r="W167" s="8" t="s">
        <v>51</v>
      </c>
      <c r="X167" s="3">
        <v>45582</v>
      </c>
      <c r="Y167" s="4">
        <v>45583</v>
      </c>
    </row>
    <row r="168" spans="1:25">
      <c r="A168" s="9">
        <v>167</v>
      </c>
      <c r="B168" s="7" t="s">
        <v>861</v>
      </c>
      <c r="C168" s="7" t="s">
        <v>617</v>
      </c>
      <c r="D168" s="7" t="s">
        <v>862</v>
      </c>
      <c r="E168" s="7" t="s">
        <v>863</v>
      </c>
      <c r="F168" s="7" t="s">
        <v>29</v>
      </c>
      <c r="G168" s="7" t="s">
        <v>71</v>
      </c>
      <c r="H168" s="7" t="s">
        <v>72</v>
      </c>
      <c r="I168" s="7" t="s">
        <v>32</v>
      </c>
      <c r="J168" s="7" t="s">
        <v>57</v>
      </c>
      <c r="K168" s="7" t="s">
        <v>864</v>
      </c>
      <c r="L168" s="7" t="s">
        <v>35</v>
      </c>
      <c r="M168" s="7" t="s">
        <v>74</v>
      </c>
      <c r="N168" s="7" t="s">
        <v>865</v>
      </c>
      <c r="O168" s="7">
        <v>1027.2</v>
      </c>
      <c r="P168" s="7">
        <v>8</v>
      </c>
      <c r="Q168" s="7">
        <v>287.52</v>
      </c>
      <c r="R168" s="7">
        <v>117.45</v>
      </c>
      <c r="S168" s="7" t="s">
        <v>38</v>
      </c>
      <c r="T168" s="7">
        <v>412</v>
      </c>
      <c r="U168" s="7" t="s">
        <v>39</v>
      </c>
      <c r="V168" s="7" t="s">
        <v>67</v>
      </c>
      <c r="W168" s="8" t="s">
        <v>51</v>
      </c>
      <c r="X168" s="3">
        <v>45362</v>
      </c>
      <c r="Y168" s="4">
        <v>45423</v>
      </c>
    </row>
    <row r="169" spans="1:25">
      <c r="A169" s="9">
        <v>168</v>
      </c>
      <c r="B169" s="7" t="s">
        <v>866</v>
      </c>
      <c r="C169" s="7" t="s">
        <v>679</v>
      </c>
      <c r="D169" s="7" t="s">
        <v>241</v>
      </c>
      <c r="E169" s="7" t="s">
        <v>242</v>
      </c>
      <c r="F169" s="7" t="s">
        <v>29</v>
      </c>
      <c r="G169" s="7" t="s">
        <v>824</v>
      </c>
      <c r="H169" s="7" t="s">
        <v>779</v>
      </c>
      <c r="I169" s="7" t="s">
        <v>32</v>
      </c>
      <c r="J169" s="7" t="s">
        <v>47</v>
      </c>
      <c r="K169" s="7" t="s">
        <v>867</v>
      </c>
      <c r="L169" s="7" t="s">
        <v>35</v>
      </c>
      <c r="M169" s="7" t="s">
        <v>140</v>
      </c>
      <c r="N169" s="7" t="s">
        <v>868</v>
      </c>
      <c r="O169" s="7">
        <v>236.25</v>
      </c>
      <c r="P169" s="7">
        <v>9</v>
      </c>
      <c r="Q169" s="7">
        <v>82.62</v>
      </c>
      <c r="R169" s="7">
        <v>43.32</v>
      </c>
      <c r="S169" s="7" t="s">
        <v>487</v>
      </c>
      <c r="T169" s="7">
        <v>347</v>
      </c>
      <c r="U169" s="7" t="s">
        <v>39</v>
      </c>
      <c r="V169" s="7" t="s">
        <v>40</v>
      </c>
      <c r="W169" s="8" t="s">
        <v>41</v>
      </c>
      <c r="X169" s="3">
        <v>44843</v>
      </c>
      <c r="Y169" s="4">
        <v>44904</v>
      </c>
    </row>
    <row r="170" spans="1:25">
      <c r="A170" s="9">
        <v>169</v>
      </c>
      <c r="B170" s="7" t="s">
        <v>869</v>
      </c>
      <c r="C170" s="7" t="s">
        <v>679</v>
      </c>
      <c r="D170" s="7" t="s">
        <v>870</v>
      </c>
      <c r="E170" s="7" t="s">
        <v>871</v>
      </c>
      <c r="F170" s="7" t="s">
        <v>29</v>
      </c>
      <c r="G170" s="7" t="s">
        <v>157</v>
      </c>
      <c r="H170" s="7" t="s">
        <v>56</v>
      </c>
      <c r="I170" s="7" t="s">
        <v>32</v>
      </c>
      <c r="J170" s="7" t="s">
        <v>57</v>
      </c>
      <c r="K170" s="7" t="s">
        <v>872</v>
      </c>
      <c r="L170" s="7" t="s">
        <v>35</v>
      </c>
      <c r="M170" s="7" t="s">
        <v>36</v>
      </c>
      <c r="N170" s="7" t="s">
        <v>873</v>
      </c>
      <c r="O170" s="7">
        <v>26.88</v>
      </c>
      <c r="P170" s="7">
        <v>4</v>
      </c>
      <c r="Q170" s="7">
        <v>12</v>
      </c>
      <c r="R170" s="7">
        <v>6.55</v>
      </c>
      <c r="S170" s="7" t="s">
        <v>661</v>
      </c>
      <c r="T170" s="7">
        <v>229</v>
      </c>
      <c r="U170" s="7" t="s">
        <v>39</v>
      </c>
      <c r="V170" s="7" t="s">
        <v>50</v>
      </c>
      <c r="W170" s="8" t="s">
        <v>51</v>
      </c>
      <c r="X170" s="3">
        <v>45182</v>
      </c>
      <c r="Y170" s="4">
        <v>45182</v>
      </c>
    </row>
    <row r="171" spans="1:25">
      <c r="A171" s="9">
        <v>170</v>
      </c>
      <c r="B171" s="7" t="s">
        <v>874</v>
      </c>
      <c r="C171" s="7" t="s">
        <v>627</v>
      </c>
      <c r="D171" s="7" t="s">
        <v>875</v>
      </c>
      <c r="E171" s="7" t="s">
        <v>876</v>
      </c>
      <c r="F171" s="7" t="s">
        <v>29</v>
      </c>
      <c r="G171" s="7" t="s">
        <v>877</v>
      </c>
      <c r="H171" s="7" t="s">
        <v>221</v>
      </c>
      <c r="I171" s="7" t="s">
        <v>32</v>
      </c>
      <c r="J171" s="7" t="s">
        <v>102</v>
      </c>
      <c r="K171" s="7" t="s">
        <v>878</v>
      </c>
      <c r="L171" s="7" t="s">
        <v>35</v>
      </c>
      <c r="M171" s="7" t="s">
        <v>89</v>
      </c>
      <c r="N171" s="7" t="s">
        <v>879</v>
      </c>
      <c r="O171" s="7">
        <v>53.76</v>
      </c>
      <c r="P171" s="7">
        <v>4</v>
      </c>
      <c r="Q171" s="7">
        <v>17.64</v>
      </c>
      <c r="R171" s="7">
        <v>13.44</v>
      </c>
      <c r="S171" s="7" t="s">
        <v>38</v>
      </c>
      <c r="T171" s="7">
        <v>666</v>
      </c>
      <c r="U171" s="7" t="s">
        <v>39</v>
      </c>
      <c r="V171" s="7" t="s">
        <v>60</v>
      </c>
      <c r="W171" s="8" t="s">
        <v>51</v>
      </c>
      <c r="X171" s="3">
        <v>45442</v>
      </c>
      <c r="Y171" s="4">
        <v>45442</v>
      </c>
    </row>
    <row r="172" spans="1:25">
      <c r="A172" s="9">
        <v>171</v>
      </c>
      <c r="B172" s="7" t="s">
        <v>880</v>
      </c>
      <c r="C172" s="7" t="s">
        <v>627</v>
      </c>
      <c r="D172" s="7" t="s">
        <v>881</v>
      </c>
      <c r="E172" s="7" t="s">
        <v>882</v>
      </c>
      <c r="F172" s="7" t="s">
        <v>29</v>
      </c>
      <c r="G172" s="7" t="s">
        <v>883</v>
      </c>
      <c r="H172" s="7" t="s">
        <v>831</v>
      </c>
      <c r="I172" s="7" t="s">
        <v>32</v>
      </c>
      <c r="J172" s="7" t="s">
        <v>47</v>
      </c>
      <c r="K172" s="7" t="s">
        <v>884</v>
      </c>
      <c r="L172" s="7" t="s">
        <v>35</v>
      </c>
      <c r="M172" s="7" t="s">
        <v>140</v>
      </c>
      <c r="N172" s="7" t="s">
        <v>885</v>
      </c>
      <c r="O172" s="7">
        <v>53.76</v>
      </c>
      <c r="P172" s="7">
        <v>4</v>
      </c>
      <c r="Q172" s="7">
        <v>19.8</v>
      </c>
      <c r="R172" s="7">
        <v>14.6</v>
      </c>
      <c r="S172" s="7" t="s">
        <v>661</v>
      </c>
      <c r="T172" s="7">
        <v>407</v>
      </c>
      <c r="U172" s="7" t="s">
        <v>39</v>
      </c>
      <c r="V172" s="7" t="s">
        <v>67</v>
      </c>
      <c r="W172" s="8" t="s">
        <v>51</v>
      </c>
      <c r="X172" s="3">
        <v>45652</v>
      </c>
      <c r="Y172" s="4">
        <v>45652</v>
      </c>
    </row>
    <row r="173" spans="1:25">
      <c r="A173" s="9">
        <v>172</v>
      </c>
      <c r="B173" s="7" t="s">
        <v>886</v>
      </c>
      <c r="C173" s="7" t="s">
        <v>617</v>
      </c>
      <c r="D173" s="7" t="s">
        <v>887</v>
      </c>
      <c r="E173" s="7" t="s">
        <v>888</v>
      </c>
      <c r="F173" s="7" t="s">
        <v>29</v>
      </c>
      <c r="G173" s="7" t="s">
        <v>803</v>
      </c>
      <c r="H173" s="7" t="s">
        <v>737</v>
      </c>
      <c r="I173" s="7" t="s">
        <v>32</v>
      </c>
      <c r="J173" s="7" t="s">
        <v>102</v>
      </c>
      <c r="K173" s="7" t="s">
        <v>889</v>
      </c>
      <c r="L173" s="7" t="s">
        <v>35</v>
      </c>
      <c r="M173" s="7" t="s">
        <v>299</v>
      </c>
      <c r="N173" s="7" t="s">
        <v>890</v>
      </c>
      <c r="O173" s="7">
        <v>2153.16</v>
      </c>
      <c r="P173" s="7">
        <v>4</v>
      </c>
      <c r="Q173" s="7">
        <v>861.24</v>
      </c>
      <c r="R173" s="7">
        <v>149.13999999999999</v>
      </c>
      <c r="S173" s="7" t="s">
        <v>38</v>
      </c>
      <c r="T173" s="7">
        <v>342</v>
      </c>
      <c r="U173" s="7" t="s">
        <v>39</v>
      </c>
      <c r="V173" s="7" t="s">
        <v>40</v>
      </c>
      <c r="W173" s="8" t="s">
        <v>41</v>
      </c>
      <c r="X173" s="3">
        <v>45182</v>
      </c>
      <c r="Y173" s="4">
        <v>45182</v>
      </c>
    </row>
    <row r="174" spans="1:25">
      <c r="A174" s="9">
        <v>173</v>
      </c>
      <c r="B174" s="7" t="s">
        <v>891</v>
      </c>
      <c r="C174" s="7" t="s">
        <v>617</v>
      </c>
      <c r="D174" s="7" t="s">
        <v>875</v>
      </c>
      <c r="E174" s="7" t="s">
        <v>876</v>
      </c>
      <c r="F174" s="7" t="s">
        <v>29</v>
      </c>
      <c r="G174" s="7" t="s">
        <v>515</v>
      </c>
      <c r="H174" s="7" t="s">
        <v>87</v>
      </c>
      <c r="I174" s="7" t="s">
        <v>32</v>
      </c>
      <c r="J174" s="7" t="s">
        <v>33</v>
      </c>
      <c r="K174" s="7" t="s">
        <v>793</v>
      </c>
      <c r="L174" s="7" t="s">
        <v>35</v>
      </c>
      <c r="M174" s="7" t="s">
        <v>123</v>
      </c>
      <c r="N174" s="7" t="s">
        <v>794</v>
      </c>
      <c r="O174" s="7">
        <v>22.8</v>
      </c>
      <c r="P174" s="7">
        <v>4</v>
      </c>
      <c r="Q174" s="7">
        <v>-22.44</v>
      </c>
      <c r="R174" s="7">
        <v>0.84</v>
      </c>
      <c r="S174" s="7" t="s">
        <v>38</v>
      </c>
      <c r="T174" s="7">
        <v>461</v>
      </c>
      <c r="U174" s="7" t="s">
        <v>39</v>
      </c>
      <c r="V174" s="7" t="s">
        <v>50</v>
      </c>
      <c r="W174" s="8" t="s">
        <v>41</v>
      </c>
      <c r="X174" s="3">
        <v>45284</v>
      </c>
      <c r="Y174" s="4">
        <v>45284</v>
      </c>
    </row>
    <row r="175" spans="1:25">
      <c r="A175" s="9">
        <v>174</v>
      </c>
      <c r="B175" s="7" t="s">
        <v>892</v>
      </c>
      <c r="C175" s="7" t="s">
        <v>617</v>
      </c>
      <c r="D175" s="7" t="s">
        <v>893</v>
      </c>
      <c r="E175" s="7" t="s">
        <v>894</v>
      </c>
      <c r="F175" s="7" t="s">
        <v>29</v>
      </c>
      <c r="G175" s="7" t="s">
        <v>404</v>
      </c>
      <c r="H175" s="7" t="s">
        <v>221</v>
      </c>
      <c r="I175" s="7" t="s">
        <v>32</v>
      </c>
      <c r="J175" s="7" t="s">
        <v>102</v>
      </c>
      <c r="K175" s="7" t="s">
        <v>895</v>
      </c>
      <c r="L175" s="7" t="s">
        <v>35</v>
      </c>
      <c r="M175" s="7" t="s">
        <v>74</v>
      </c>
      <c r="N175" s="7" t="s">
        <v>896</v>
      </c>
      <c r="O175" s="7">
        <v>231.48</v>
      </c>
      <c r="P175" s="7">
        <v>4</v>
      </c>
      <c r="Q175" s="7">
        <v>30</v>
      </c>
      <c r="R175" s="7">
        <v>41.07</v>
      </c>
      <c r="S175" s="7" t="s">
        <v>487</v>
      </c>
      <c r="T175" s="7">
        <v>796</v>
      </c>
      <c r="U175" s="7" t="s">
        <v>39</v>
      </c>
      <c r="V175" s="7" t="s">
        <v>60</v>
      </c>
      <c r="W175" s="8" t="s">
        <v>51</v>
      </c>
      <c r="X175" s="3">
        <v>45255</v>
      </c>
      <c r="Y175" s="4">
        <v>45257</v>
      </c>
    </row>
    <row r="176" spans="1:25">
      <c r="A176" s="9">
        <v>175</v>
      </c>
      <c r="B176" s="7" t="s">
        <v>897</v>
      </c>
      <c r="C176" s="7" t="s">
        <v>617</v>
      </c>
      <c r="D176" s="7" t="s">
        <v>898</v>
      </c>
      <c r="E176" s="7" t="s">
        <v>899</v>
      </c>
      <c r="F176" s="7" t="s">
        <v>29</v>
      </c>
      <c r="G176" s="7" t="s">
        <v>900</v>
      </c>
      <c r="H176" s="7" t="s">
        <v>544</v>
      </c>
      <c r="I176" s="7" t="s">
        <v>32</v>
      </c>
      <c r="J176" s="7" t="s">
        <v>57</v>
      </c>
      <c r="K176" s="7" t="s">
        <v>901</v>
      </c>
      <c r="L176" s="7" t="s">
        <v>35</v>
      </c>
      <c r="M176" s="7" t="s">
        <v>130</v>
      </c>
      <c r="N176" s="7" t="s">
        <v>902</v>
      </c>
      <c r="O176" s="7">
        <v>118.35</v>
      </c>
      <c r="P176" s="7">
        <v>3</v>
      </c>
      <c r="Q176" s="7">
        <v>36.630000000000003</v>
      </c>
      <c r="R176" s="7">
        <v>9.8699999999999992</v>
      </c>
      <c r="S176" s="7" t="s">
        <v>487</v>
      </c>
      <c r="T176" s="7">
        <v>315</v>
      </c>
      <c r="U176" s="7" t="s">
        <v>39</v>
      </c>
      <c r="V176" s="7" t="s">
        <v>67</v>
      </c>
      <c r="W176" s="8" t="s">
        <v>51</v>
      </c>
      <c r="X176" s="3">
        <v>45653</v>
      </c>
      <c r="Y176" s="4">
        <v>45655</v>
      </c>
    </row>
    <row r="177" spans="1:25">
      <c r="A177" s="9">
        <v>176</v>
      </c>
      <c r="B177" s="7" t="s">
        <v>903</v>
      </c>
      <c r="C177" s="7" t="s">
        <v>617</v>
      </c>
      <c r="D177" s="7" t="s">
        <v>904</v>
      </c>
      <c r="E177" s="7" t="s">
        <v>905</v>
      </c>
      <c r="F177" s="7" t="s">
        <v>29</v>
      </c>
      <c r="G177" s="7" t="s">
        <v>803</v>
      </c>
      <c r="H177" s="7" t="s">
        <v>737</v>
      </c>
      <c r="I177" s="7" t="s">
        <v>32</v>
      </c>
      <c r="J177" s="7" t="s">
        <v>102</v>
      </c>
      <c r="K177" s="7" t="s">
        <v>906</v>
      </c>
      <c r="L177" s="7" t="s">
        <v>35</v>
      </c>
      <c r="M177" s="7" t="s">
        <v>140</v>
      </c>
      <c r="N177" s="7" t="s">
        <v>907</v>
      </c>
      <c r="O177" s="7">
        <v>41.22</v>
      </c>
      <c r="P177" s="7">
        <v>3</v>
      </c>
      <c r="Q177" s="7">
        <v>18.54</v>
      </c>
      <c r="R177" s="7">
        <v>3.74</v>
      </c>
      <c r="S177" s="7" t="s">
        <v>38</v>
      </c>
      <c r="T177" s="7">
        <v>376</v>
      </c>
      <c r="U177" s="7" t="s">
        <v>39</v>
      </c>
      <c r="V177" s="7" t="s">
        <v>50</v>
      </c>
      <c r="W177" s="8" t="s">
        <v>51</v>
      </c>
      <c r="X177" s="3">
        <v>45571</v>
      </c>
      <c r="Y177" s="4">
        <v>45602</v>
      </c>
    </row>
    <row r="178" spans="1:25">
      <c r="A178" s="9">
        <v>177</v>
      </c>
      <c r="B178" s="7" t="s">
        <v>908</v>
      </c>
      <c r="C178" s="7" t="s">
        <v>617</v>
      </c>
      <c r="D178" s="7" t="s">
        <v>898</v>
      </c>
      <c r="E178" s="7" t="s">
        <v>899</v>
      </c>
      <c r="F178" s="7" t="s">
        <v>29</v>
      </c>
      <c r="G178" s="7" t="s">
        <v>909</v>
      </c>
      <c r="H178" s="7" t="s">
        <v>121</v>
      </c>
      <c r="I178" s="7" t="s">
        <v>32</v>
      </c>
      <c r="J178" s="7" t="s">
        <v>33</v>
      </c>
      <c r="K178" s="7" t="s">
        <v>910</v>
      </c>
      <c r="L178" s="7" t="s">
        <v>35</v>
      </c>
      <c r="M178" s="7" t="s">
        <v>123</v>
      </c>
      <c r="N178" s="7" t="s">
        <v>911</v>
      </c>
      <c r="O178" s="7">
        <v>31.14</v>
      </c>
      <c r="P178" s="7">
        <v>3</v>
      </c>
      <c r="Q178" s="7">
        <v>2.4300000000000002</v>
      </c>
      <c r="R178" s="7">
        <v>3.57</v>
      </c>
      <c r="S178" s="7" t="s">
        <v>38</v>
      </c>
      <c r="T178" s="7">
        <v>349</v>
      </c>
      <c r="U178" s="7" t="s">
        <v>39</v>
      </c>
      <c r="V178" s="7" t="s">
        <v>60</v>
      </c>
      <c r="W178" s="8" t="s">
        <v>51</v>
      </c>
      <c r="X178" s="3">
        <v>44966</v>
      </c>
      <c r="Y178" s="4">
        <v>45055</v>
      </c>
    </row>
    <row r="179" spans="1:25">
      <c r="A179" s="9">
        <v>178</v>
      </c>
      <c r="B179" s="7" t="s">
        <v>903</v>
      </c>
      <c r="C179" s="7" t="s">
        <v>617</v>
      </c>
      <c r="D179" s="7" t="s">
        <v>904</v>
      </c>
      <c r="E179" s="7" t="s">
        <v>905</v>
      </c>
      <c r="F179" s="7" t="s">
        <v>29</v>
      </c>
      <c r="G179" s="7" t="s">
        <v>803</v>
      </c>
      <c r="H179" s="7" t="s">
        <v>737</v>
      </c>
      <c r="I179" s="7" t="s">
        <v>32</v>
      </c>
      <c r="J179" s="7" t="s">
        <v>102</v>
      </c>
      <c r="K179" s="7" t="s">
        <v>912</v>
      </c>
      <c r="L179" s="7" t="s">
        <v>35</v>
      </c>
      <c r="M179" s="7" t="s">
        <v>123</v>
      </c>
      <c r="N179" s="7" t="s">
        <v>913</v>
      </c>
      <c r="O179" s="7">
        <v>43.65</v>
      </c>
      <c r="P179" s="7">
        <v>3</v>
      </c>
      <c r="Q179" s="7">
        <v>5.22</v>
      </c>
      <c r="R179" s="7">
        <v>0.82</v>
      </c>
      <c r="S179" s="7" t="s">
        <v>38</v>
      </c>
      <c r="T179" s="7">
        <v>90</v>
      </c>
      <c r="U179" s="7" t="s">
        <v>39</v>
      </c>
      <c r="V179" s="7" t="s">
        <v>67</v>
      </c>
      <c r="W179" s="8" t="s">
        <v>41</v>
      </c>
      <c r="X179" s="3">
        <v>45490</v>
      </c>
      <c r="Y179" s="4">
        <v>45493</v>
      </c>
    </row>
    <row r="180" spans="1:25">
      <c r="A180" s="9">
        <v>179</v>
      </c>
      <c r="B180" s="7" t="s">
        <v>914</v>
      </c>
      <c r="C180" s="7" t="s">
        <v>617</v>
      </c>
      <c r="D180" s="7" t="s">
        <v>915</v>
      </c>
      <c r="E180" s="7" t="s">
        <v>916</v>
      </c>
      <c r="F180" s="7" t="s">
        <v>29</v>
      </c>
      <c r="G180" s="7" t="s">
        <v>917</v>
      </c>
      <c r="H180" s="7" t="s">
        <v>87</v>
      </c>
      <c r="I180" s="7" t="s">
        <v>32</v>
      </c>
      <c r="J180" s="7" t="s">
        <v>33</v>
      </c>
      <c r="K180" s="7" t="s">
        <v>918</v>
      </c>
      <c r="L180" s="7" t="s">
        <v>35</v>
      </c>
      <c r="M180" s="7" t="s">
        <v>223</v>
      </c>
      <c r="N180" s="7" t="s">
        <v>919</v>
      </c>
      <c r="O180" s="7">
        <v>46.44</v>
      </c>
      <c r="P180" s="7">
        <v>3</v>
      </c>
      <c r="Q180" s="7">
        <v>6.48</v>
      </c>
      <c r="R180" s="7">
        <v>6.65</v>
      </c>
      <c r="S180" s="7" t="s">
        <v>487</v>
      </c>
      <c r="T180" s="7">
        <v>316</v>
      </c>
      <c r="U180" s="7" t="s">
        <v>39</v>
      </c>
      <c r="V180" s="7" t="s">
        <v>40</v>
      </c>
      <c r="W180" s="8" t="s">
        <v>51</v>
      </c>
      <c r="X180" s="3">
        <v>45223</v>
      </c>
      <c r="Y180" s="4">
        <v>45224</v>
      </c>
    </row>
    <row r="181" spans="1:25">
      <c r="A181" s="9">
        <v>180</v>
      </c>
      <c r="B181" s="7" t="s">
        <v>920</v>
      </c>
      <c r="C181" s="7" t="s">
        <v>679</v>
      </c>
      <c r="D181" s="7" t="s">
        <v>921</v>
      </c>
      <c r="E181" s="7" t="s">
        <v>922</v>
      </c>
      <c r="F181" s="7" t="s">
        <v>29</v>
      </c>
      <c r="G181" s="7" t="s">
        <v>803</v>
      </c>
      <c r="H181" s="7" t="s">
        <v>243</v>
      </c>
      <c r="I181" s="7" t="s">
        <v>32</v>
      </c>
      <c r="J181" s="7" t="s">
        <v>102</v>
      </c>
      <c r="K181" s="7" t="s">
        <v>923</v>
      </c>
      <c r="L181" s="7" t="s">
        <v>35</v>
      </c>
      <c r="M181" s="7" t="s">
        <v>36</v>
      </c>
      <c r="N181" s="7" t="s">
        <v>924</v>
      </c>
      <c r="O181" s="7">
        <v>90.9</v>
      </c>
      <c r="P181" s="7">
        <v>3</v>
      </c>
      <c r="Q181" s="7">
        <v>36.36</v>
      </c>
      <c r="R181" s="7">
        <v>14.44</v>
      </c>
      <c r="S181" s="7" t="s">
        <v>487</v>
      </c>
      <c r="T181" s="7">
        <v>656</v>
      </c>
      <c r="U181" s="7" t="s">
        <v>39</v>
      </c>
      <c r="V181" s="7" t="s">
        <v>50</v>
      </c>
      <c r="W181" s="8" t="s">
        <v>41</v>
      </c>
      <c r="X181" s="3">
        <v>44839</v>
      </c>
      <c r="Y181" s="4">
        <v>44900</v>
      </c>
    </row>
    <row r="182" spans="1:25">
      <c r="A182" s="9">
        <v>181</v>
      </c>
      <c r="B182" s="7" t="s">
        <v>925</v>
      </c>
      <c r="C182" s="7" t="s">
        <v>679</v>
      </c>
      <c r="D182" s="7" t="s">
        <v>926</v>
      </c>
      <c r="E182" s="7" t="s">
        <v>927</v>
      </c>
      <c r="F182" s="7" t="s">
        <v>29</v>
      </c>
      <c r="G182" s="7" t="s">
        <v>755</v>
      </c>
      <c r="H182" s="7" t="s">
        <v>72</v>
      </c>
      <c r="I182" s="7" t="s">
        <v>32</v>
      </c>
      <c r="J182" s="7" t="s">
        <v>57</v>
      </c>
      <c r="K182" s="7" t="s">
        <v>928</v>
      </c>
      <c r="L182" s="7" t="s">
        <v>35</v>
      </c>
      <c r="M182" s="7" t="s">
        <v>36</v>
      </c>
      <c r="N182" s="7" t="s">
        <v>929</v>
      </c>
      <c r="O182" s="7">
        <v>50.94</v>
      </c>
      <c r="P182" s="7">
        <v>3</v>
      </c>
      <c r="Q182" s="7">
        <v>10.62</v>
      </c>
      <c r="R182" s="7">
        <v>6.16</v>
      </c>
      <c r="S182" s="7" t="s">
        <v>487</v>
      </c>
      <c r="T182" s="7">
        <v>658</v>
      </c>
      <c r="U182" s="7" t="s">
        <v>39</v>
      </c>
      <c r="V182" s="7" t="s">
        <v>67</v>
      </c>
      <c r="W182" s="8" t="s">
        <v>51</v>
      </c>
      <c r="X182" s="3">
        <v>44641</v>
      </c>
      <c r="Y182" s="4">
        <v>44644</v>
      </c>
    </row>
    <row r="183" spans="1:25">
      <c r="A183" s="9">
        <v>182</v>
      </c>
      <c r="B183" s="7" t="s">
        <v>930</v>
      </c>
      <c r="C183" s="7" t="s">
        <v>627</v>
      </c>
      <c r="D183" s="7" t="s">
        <v>931</v>
      </c>
      <c r="E183" s="7" t="s">
        <v>932</v>
      </c>
      <c r="F183" s="7" t="s">
        <v>29</v>
      </c>
      <c r="G183" s="7" t="s">
        <v>933</v>
      </c>
      <c r="H183" s="7" t="s">
        <v>101</v>
      </c>
      <c r="I183" s="7" t="s">
        <v>32</v>
      </c>
      <c r="J183" s="7" t="s">
        <v>102</v>
      </c>
      <c r="K183" s="7" t="s">
        <v>934</v>
      </c>
      <c r="L183" s="7" t="s">
        <v>35</v>
      </c>
      <c r="M183" s="7" t="s">
        <v>36</v>
      </c>
      <c r="N183" s="7" t="s">
        <v>49</v>
      </c>
      <c r="O183" s="7">
        <v>24.12</v>
      </c>
      <c r="P183" s="7">
        <v>3</v>
      </c>
      <c r="Q183" s="7">
        <v>8.64</v>
      </c>
      <c r="R183" s="7">
        <v>4.79</v>
      </c>
      <c r="S183" s="7" t="s">
        <v>487</v>
      </c>
      <c r="T183" s="7">
        <v>384</v>
      </c>
      <c r="U183" s="7" t="s">
        <v>39</v>
      </c>
      <c r="V183" s="7" t="s">
        <v>40</v>
      </c>
      <c r="W183" s="8" t="s">
        <v>51</v>
      </c>
      <c r="X183" s="3">
        <v>44804</v>
      </c>
      <c r="Y183" s="4">
        <v>44629</v>
      </c>
    </row>
    <row r="184" spans="1:25">
      <c r="A184" s="9">
        <v>183</v>
      </c>
      <c r="B184" s="7" t="s">
        <v>935</v>
      </c>
      <c r="C184" s="7" t="s">
        <v>627</v>
      </c>
      <c r="D184" s="7" t="s">
        <v>936</v>
      </c>
      <c r="E184" s="7" t="s">
        <v>937</v>
      </c>
      <c r="F184" s="7" t="s">
        <v>29</v>
      </c>
      <c r="G184" s="7" t="s">
        <v>938</v>
      </c>
      <c r="H184" s="7" t="s">
        <v>80</v>
      </c>
      <c r="I184" s="7" t="s">
        <v>32</v>
      </c>
      <c r="J184" s="7" t="s">
        <v>33</v>
      </c>
      <c r="K184" s="7" t="s">
        <v>939</v>
      </c>
      <c r="L184" s="7" t="s">
        <v>35</v>
      </c>
      <c r="M184" s="7" t="s">
        <v>299</v>
      </c>
      <c r="N184" s="7" t="s">
        <v>940</v>
      </c>
      <c r="O184" s="7">
        <v>280.64999999999998</v>
      </c>
      <c r="P184" s="7">
        <v>1</v>
      </c>
      <c r="Q184" s="7">
        <v>0</v>
      </c>
      <c r="R184" s="7">
        <v>29.08</v>
      </c>
      <c r="S184" s="7" t="s">
        <v>661</v>
      </c>
      <c r="T184" s="7">
        <v>766</v>
      </c>
      <c r="U184" s="7" t="s">
        <v>39</v>
      </c>
      <c r="V184" s="7" t="s">
        <v>60</v>
      </c>
      <c r="W184" s="8" t="s">
        <v>41</v>
      </c>
      <c r="X184" s="3">
        <v>45657</v>
      </c>
      <c r="Y184" s="4">
        <v>45778</v>
      </c>
    </row>
    <row r="185" spans="1:25">
      <c r="A185" s="9">
        <v>184</v>
      </c>
      <c r="B185" s="7" t="s">
        <v>941</v>
      </c>
      <c r="C185" s="7" t="s">
        <v>627</v>
      </c>
      <c r="D185" s="7" t="s">
        <v>942</v>
      </c>
      <c r="E185" s="7" t="s">
        <v>943</v>
      </c>
      <c r="F185" s="7" t="s">
        <v>29</v>
      </c>
      <c r="G185" s="7" t="s">
        <v>404</v>
      </c>
      <c r="H185" s="7" t="s">
        <v>221</v>
      </c>
      <c r="I185" s="7" t="s">
        <v>32</v>
      </c>
      <c r="J185" s="7" t="s">
        <v>102</v>
      </c>
      <c r="K185" s="7" t="s">
        <v>516</v>
      </c>
      <c r="L185" s="7" t="s">
        <v>35</v>
      </c>
      <c r="M185" s="7" t="s">
        <v>36</v>
      </c>
      <c r="N185" s="7" t="s">
        <v>517</v>
      </c>
      <c r="O185" s="7">
        <v>13.32</v>
      </c>
      <c r="P185" s="7">
        <v>1</v>
      </c>
      <c r="Q185" s="7">
        <v>1.98</v>
      </c>
      <c r="R185" s="7">
        <v>1.73</v>
      </c>
      <c r="S185" s="7" t="s">
        <v>487</v>
      </c>
      <c r="T185" s="7">
        <v>148</v>
      </c>
      <c r="U185" s="7" t="s">
        <v>39</v>
      </c>
      <c r="V185" s="7" t="s">
        <v>67</v>
      </c>
      <c r="W185" s="8" t="s">
        <v>41</v>
      </c>
      <c r="X185" s="3">
        <v>45657</v>
      </c>
      <c r="Y185" s="4">
        <v>45778</v>
      </c>
    </row>
    <row r="186" spans="1:25">
      <c r="A186" s="9">
        <v>185</v>
      </c>
      <c r="B186" s="7" t="s">
        <v>821</v>
      </c>
      <c r="C186" s="7" t="s">
        <v>627</v>
      </c>
      <c r="D186" s="7" t="s">
        <v>822</v>
      </c>
      <c r="E186" s="7" t="s">
        <v>823</v>
      </c>
      <c r="F186" s="7" t="s">
        <v>29</v>
      </c>
      <c r="G186" s="7" t="s">
        <v>824</v>
      </c>
      <c r="H186" s="7" t="s">
        <v>779</v>
      </c>
      <c r="I186" s="7" t="s">
        <v>32</v>
      </c>
      <c r="J186" s="7" t="s">
        <v>47</v>
      </c>
      <c r="K186" s="7" t="s">
        <v>944</v>
      </c>
      <c r="L186" s="7" t="s">
        <v>35</v>
      </c>
      <c r="M186" s="7" t="s">
        <v>36</v>
      </c>
      <c r="N186" s="7" t="s">
        <v>945</v>
      </c>
      <c r="O186" s="7">
        <v>8.16</v>
      </c>
      <c r="P186" s="7">
        <v>1</v>
      </c>
      <c r="Q186" s="7">
        <v>1.95</v>
      </c>
      <c r="R186" s="7">
        <v>0.38</v>
      </c>
      <c r="S186" s="7" t="s">
        <v>487</v>
      </c>
      <c r="T186" s="7">
        <v>752</v>
      </c>
      <c r="U186" s="7" t="s">
        <v>39</v>
      </c>
      <c r="V186" s="7" t="s">
        <v>40</v>
      </c>
      <c r="W186" s="8" t="s">
        <v>41</v>
      </c>
      <c r="X186" s="3">
        <v>45596</v>
      </c>
      <c r="Y186" s="4">
        <v>45333</v>
      </c>
    </row>
    <row r="187" spans="1:25">
      <c r="A187" s="9">
        <v>186</v>
      </c>
      <c r="B187" s="7" t="s">
        <v>946</v>
      </c>
      <c r="C187" s="7" t="s">
        <v>617</v>
      </c>
      <c r="D187" s="7" t="s">
        <v>947</v>
      </c>
      <c r="E187" s="7" t="s">
        <v>948</v>
      </c>
      <c r="F187" s="7" t="s">
        <v>29</v>
      </c>
      <c r="G187" s="7" t="s">
        <v>618</v>
      </c>
      <c r="H187" s="7" t="s">
        <v>509</v>
      </c>
      <c r="I187" s="7" t="s">
        <v>32</v>
      </c>
      <c r="J187" s="7" t="s">
        <v>47</v>
      </c>
      <c r="K187" s="7" t="s">
        <v>949</v>
      </c>
      <c r="L187" s="7" t="s">
        <v>35</v>
      </c>
      <c r="M187" s="7" t="s">
        <v>74</v>
      </c>
      <c r="N187" s="7" t="s">
        <v>950</v>
      </c>
      <c r="O187" s="7">
        <v>55.14</v>
      </c>
      <c r="P187" s="7">
        <v>1</v>
      </c>
      <c r="Q187" s="7">
        <v>17.07</v>
      </c>
      <c r="R187" s="7">
        <v>7.99</v>
      </c>
      <c r="S187" s="7" t="s">
        <v>661</v>
      </c>
      <c r="T187" s="7">
        <v>766</v>
      </c>
      <c r="U187" s="7" t="s">
        <v>39</v>
      </c>
      <c r="V187" s="7" t="s">
        <v>60</v>
      </c>
      <c r="W187" s="8" t="s">
        <v>41</v>
      </c>
      <c r="X187" s="3">
        <v>44483</v>
      </c>
      <c r="Y187" s="4">
        <v>44487</v>
      </c>
    </row>
    <row r="188" spans="1:25">
      <c r="A188" s="9">
        <v>187</v>
      </c>
      <c r="B188" s="7" t="s">
        <v>951</v>
      </c>
      <c r="C188" s="7" t="s">
        <v>679</v>
      </c>
      <c r="D188" s="7" t="s">
        <v>952</v>
      </c>
      <c r="E188" s="7" t="s">
        <v>953</v>
      </c>
      <c r="F188" s="7" t="s">
        <v>29</v>
      </c>
      <c r="G188" s="7" t="s">
        <v>618</v>
      </c>
      <c r="H188" s="7" t="s">
        <v>87</v>
      </c>
      <c r="I188" s="7" t="s">
        <v>32</v>
      </c>
      <c r="J188" s="7" t="s">
        <v>33</v>
      </c>
      <c r="K188" s="7" t="s">
        <v>416</v>
      </c>
      <c r="L188" s="7" t="s">
        <v>35</v>
      </c>
      <c r="M188" s="7" t="s">
        <v>36</v>
      </c>
      <c r="N188" s="7" t="s">
        <v>254</v>
      </c>
      <c r="O188" s="7">
        <v>16.739999999999998</v>
      </c>
      <c r="P188" s="7">
        <v>2</v>
      </c>
      <c r="Q188" s="7">
        <v>0.66</v>
      </c>
      <c r="R188" s="7">
        <v>3.46</v>
      </c>
      <c r="S188" s="7" t="s">
        <v>487</v>
      </c>
      <c r="T188" s="7">
        <v>475</v>
      </c>
      <c r="U188" s="7" t="s">
        <v>39</v>
      </c>
      <c r="V188" s="7" t="s">
        <v>67</v>
      </c>
      <c r="W188" s="8" t="s">
        <v>51</v>
      </c>
      <c r="X188" s="3">
        <v>45561</v>
      </c>
      <c r="Y188" s="4">
        <v>45563</v>
      </c>
    </row>
    <row r="189" spans="1:25">
      <c r="A189" s="9">
        <v>188</v>
      </c>
      <c r="B189" s="7" t="s">
        <v>954</v>
      </c>
      <c r="C189" s="7" t="s">
        <v>627</v>
      </c>
      <c r="D189" s="7" t="s">
        <v>218</v>
      </c>
      <c r="E189" s="7" t="s">
        <v>219</v>
      </c>
      <c r="F189" s="7" t="s">
        <v>29</v>
      </c>
      <c r="G189" s="7" t="s">
        <v>220</v>
      </c>
      <c r="H189" s="7" t="s">
        <v>221</v>
      </c>
      <c r="I189" s="7" t="s">
        <v>32</v>
      </c>
      <c r="J189" s="7" t="s">
        <v>102</v>
      </c>
      <c r="K189" s="7" t="s">
        <v>955</v>
      </c>
      <c r="L189" s="7" t="s">
        <v>35</v>
      </c>
      <c r="M189" s="7" t="s">
        <v>123</v>
      </c>
      <c r="N189" s="7" t="s">
        <v>956</v>
      </c>
      <c r="O189" s="7">
        <v>27.42</v>
      </c>
      <c r="P189" s="7">
        <v>2</v>
      </c>
      <c r="Q189" s="7">
        <v>3.54</v>
      </c>
      <c r="R189" s="7">
        <v>4.5</v>
      </c>
      <c r="S189" s="7" t="s">
        <v>487</v>
      </c>
      <c r="T189" s="7">
        <v>750</v>
      </c>
      <c r="U189" s="7" t="s">
        <v>39</v>
      </c>
      <c r="V189" s="7" t="s">
        <v>40</v>
      </c>
      <c r="W189" s="8" t="s">
        <v>41</v>
      </c>
      <c r="X189" s="3">
        <v>45617</v>
      </c>
      <c r="Y189" s="4">
        <v>45621</v>
      </c>
    </row>
    <row r="190" spans="1:25">
      <c r="A190" s="9">
        <v>189</v>
      </c>
      <c r="B190" s="7" t="s">
        <v>957</v>
      </c>
      <c r="C190" s="7" t="s">
        <v>627</v>
      </c>
      <c r="D190" s="7" t="s">
        <v>958</v>
      </c>
      <c r="E190" s="7" t="s">
        <v>959</v>
      </c>
      <c r="F190" s="7" t="s">
        <v>29</v>
      </c>
      <c r="G190" s="7" t="s">
        <v>180</v>
      </c>
      <c r="H190" s="7" t="s">
        <v>121</v>
      </c>
      <c r="I190" s="7" t="s">
        <v>32</v>
      </c>
      <c r="J190" s="7" t="s">
        <v>33</v>
      </c>
      <c r="K190" s="7" t="s">
        <v>960</v>
      </c>
      <c r="L190" s="7" t="s">
        <v>35</v>
      </c>
      <c r="M190" s="7" t="s">
        <v>89</v>
      </c>
      <c r="N190" s="7" t="s">
        <v>961</v>
      </c>
      <c r="O190" s="7">
        <v>37.380000000000003</v>
      </c>
      <c r="P190" s="7">
        <v>2</v>
      </c>
      <c r="Q190" s="7">
        <v>1.08</v>
      </c>
      <c r="R190" s="7">
        <v>10.08</v>
      </c>
      <c r="S190" s="7" t="s">
        <v>487</v>
      </c>
      <c r="T190" s="7">
        <v>106</v>
      </c>
      <c r="U190" s="7" t="s">
        <v>39</v>
      </c>
      <c r="V190" s="7" t="s">
        <v>50</v>
      </c>
      <c r="W190" s="8" t="s">
        <v>41</v>
      </c>
      <c r="X190" s="3">
        <v>44863</v>
      </c>
      <c r="Y190" s="4">
        <v>44603</v>
      </c>
    </row>
    <row r="191" spans="1:25">
      <c r="A191" s="9">
        <v>190</v>
      </c>
      <c r="B191" s="7" t="s">
        <v>962</v>
      </c>
      <c r="C191" s="7" t="s">
        <v>627</v>
      </c>
      <c r="D191" s="7" t="s">
        <v>963</v>
      </c>
      <c r="E191" s="7" t="s">
        <v>964</v>
      </c>
      <c r="F191" s="7" t="s">
        <v>29</v>
      </c>
      <c r="G191" s="7" t="s">
        <v>965</v>
      </c>
      <c r="H191" s="7" t="s">
        <v>283</v>
      </c>
      <c r="I191" s="7" t="s">
        <v>32</v>
      </c>
      <c r="J191" s="7" t="s">
        <v>47</v>
      </c>
      <c r="K191" s="7" t="s">
        <v>966</v>
      </c>
      <c r="L191" s="7" t="s">
        <v>35</v>
      </c>
      <c r="M191" s="7" t="s">
        <v>36</v>
      </c>
      <c r="N191" s="7" t="s">
        <v>967</v>
      </c>
      <c r="O191" s="7">
        <v>63.24</v>
      </c>
      <c r="P191" s="7">
        <v>2</v>
      </c>
      <c r="Q191" s="7">
        <v>0.6</v>
      </c>
      <c r="R191" s="7">
        <v>7.9</v>
      </c>
      <c r="S191" s="7" t="s">
        <v>487</v>
      </c>
      <c r="T191" s="7">
        <v>10</v>
      </c>
      <c r="U191" s="7" t="s">
        <v>39</v>
      </c>
      <c r="V191" s="7" t="s">
        <v>60</v>
      </c>
      <c r="W191" s="8" t="s">
        <v>41</v>
      </c>
      <c r="X191" s="3">
        <v>44912</v>
      </c>
      <c r="Y191" s="4">
        <v>44915</v>
      </c>
    </row>
    <row r="192" spans="1:25">
      <c r="A192" s="9">
        <v>191</v>
      </c>
      <c r="B192" s="7" t="s">
        <v>968</v>
      </c>
      <c r="C192" s="7" t="s">
        <v>617</v>
      </c>
      <c r="D192" s="7" t="s">
        <v>969</v>
      </c>
      <c r="E192" s="7" t="s">
        <v>970</v>
      </c>
      <c r="F192" s="7" t="s">
        <v>29</v>
      </c>
      <c r="G192" s="7" t="s">
        <v>271</v>
      </c>
      <c r="H192" s="7" t="s">
        <v>56</v>
      </c>
      <c r="I192" s="7" t="s">
        <v>32</v>
      </c>
      <c r="J192" s="7" t="s">
        <v>57</v>
      </c>
      <c r="K192" s="7" t="s">
        <v>971</v>
      </c>
      <c r="L192" s="7" t="s">
        <v>35</v>
      </c>
      <c r="M192" s="7" t="s">
        <v>74</v>
      </c>
      <c r="N192" s="7" t="s">
        <v>972</v>
      </c>
      <c r="O192" s="7">
        <v>395.88</v>
      </c>
      <c r="P192" s="7">
        <v>2</v>
      </c>
      <c r="Q192" s="7">
        <v>71.22</v>
      </c>
      <c r="R192" s="7">
        <v>61.97</v>
      </c>
      <c r="S192" s="7" t="s">
        <v>487</v>
      </c>
      <c r="T192" s="7">
        <v>460</v>
      </c>
      <c r="U192" s="7" t="s">
        <v>39</v>
      </c>
      <c r="V192" s="7" t="s">
        <v>67</v>
      </c>
      <c r="W192" s="8" t="s">
        <v>51</v>
      </c>
      <c r="X192" s="3">
        <v>44812</v>
      </c>
      <c r="Y192" s="4">
        <v>44873</v>
      </c>
    </row>
    <row r="193" spans="1:25">
      <c r="A193" s="9">
        <v>192</v>
      </c>
      <c r="B193" s="7" t="s">
        <v>789</v>
      </c>
      <c r="C193" s="7" t="s">
        <v>617</v>
      </c>
      <c r="D193" s="7" t="s">
        <v>790</v>
      </c>
      <c r="E193" s="7" t="s">
        <v>791</v>
      </c>
      <c r="F193" s="7" t="s">
        <v>29</v>
      </c>
      <c r="G193" s="7" t="s">
        <v>792</v>
      </c>
      <c r="H193" s="7" t="s">
        <v>101</v>
      </c>
      <c r="I193" s="7" t="s">
        <v>32</v>
      </c>
      <c r="J193" s="7" t="s">
        <v>102</v>
      </c>
      <c r="K193" s="7" t="s">
        <v>624</v>
      </c>
      <c r="L193" s="7" t="s">
        <v>35</v>
      </c>
      <c r="M193" s="7" t="s">
        <v>130</v>
      </c>
      <c r="N193" s="7" t="s">
        <v>625</v>
      </c>
      <c r="O193" s="7">
        <v>43.38</v>
      </c>
      <c r="P193" s="7">
        <v>2</v>
      </c>
      <c r="Q193" s="7">
        <v>12.12</v>
      </c>
      <c r="R193" s="7">
        <v>1.48</v>
      </c>
      <c r="S193" s="7" t="s">
        <v>38</v>
      </c>
      <c r="T193" s="7">
        <v>196</v>
      </c>
      <c r="U193" s="7" t="s">
        <v>39</v>
      </c>
      <c r="V193" s="7" t="s">
        <v>40</v>
      </c>
      <c r="W193" s="8" t="s">
        <v>41</v>
      </c>
      <c r="X193" s="3">
        <v>45305</v>
      </c>
      <c r="Y193" s="4">
        <v>45307</v>
      </c>
    </row>
    <row r="194" spans="1:25">
      <c r="A194" s="9">
        <v>193</v>
      </c>
      <c r="B194" s="7" t="s">
        <v>973</v>
      </c>
      <c r="C194" s="7" t="s">
        <v>617</v>
      </c>
      <c r="D194" s="7" t="s">
        <v>974</v>
      </c>
      <c r="E194" s="7" t="s">
        <v>975</v>
      </c>
      <c r="F194" s="7" t="s">
        <v>29</v>
      </c>
      <c r="G194" s="7" t="s">
        <v>452</v>
      </c>
      <c r="H194" s="7" t="s">
        <v>87</v>
      </c>
      <c r="I194" s="7" t="s">
        <v>32</v>
      </c>
      <c r="J194" s="7" t="s">
        <v>33</v>
      </c>
      <c r="K194" s="7" t="s">
        <v>976</v>
      </c>
      <c r="L194" s="7" t="s">
        <v>35</v>
      </c>
      <c r="M194" s="7" t="s">
        <v>140</v>
      </c>
      <c r="N194" s="7" t="s">
        <v>977</v>
      </c>
      <c r="O194" s="7">
        <v>59.34</v>
      </c>
      <c r="P194" s="7">
        <v>2</v>
      </c>
      <c r="Q194" s="7">
        <v>16.559999999999999</v>
      </c>
      <c r="R194" s="7">
        <v>6.41</v>
      </c>
      <c r="S194" s="7" t="s">
        <v>487</v>
      </c>
      <c r="T194" s="7">
        <v>424</v>
      </c>
      <c r="U194" s="7" t="s">
        <v>39</v>
      </c>
      <c r="V194" s="7" t="s">
        <v>50</v>
      </c>
      <c r="W194" s="8" t="s">
        <v>41</v>
      </c>
      <c r="X194" s="3">
        <v>45617</v>
      </c>
      <c r="Y194" s="4">
        <v>45621</v>
      </c>
    </row>
    <row r="195" spans="1:25">
      <c r="A195" s="9">
        <v>194</v>
      </c>
      <c r="B195" s="7" t="s">
        <v>978</v>
      </c>
      <c r="C195" s="7" t="s">
        <v>617</v>
      </c>
      <c r="D195" s="7" t="s">
        <v>979</v>
      </c>
      <c r="E195" s="7" t="s">
        <v>980</v>
      </c>
      <c r="F195" s="7" t="s">
        <v>29</v>
      </c>
      <c r="G195" s="7" t="s">
        <v>803</v>
      </c>
      <c r="H195" s="7" t="s">
        <v>737</v>
      </c>
      <c r="I195" s="7" t="s">
        <v>32</v>
      </c>
      <c r="J195" s="7" t="s">
        <v>102</v>
      </c>
      <c r="K195" s="7" t="s">
        <v>981</v>
      </c>
      <c r="L195" s="7" t="s">
        <v>35</v>
      </c>
      <c r="M195" s="7" t="s">
        <v>123</v>
      </c>
      <c r="N195" s="7" t="s">
        <v>982</v>
      </c>
      <c r="O195" s="7">
        <v>33.6</v>
      </c>
      <c r="P195" s="7">
        <v>2</v>
      </c>
      <c r="Q195" s="7">
        <v>10.74</v>
      </c>
      <c r="R195" s="7">
        <v>5.32</v>
      </c>
      <c r="S195" s="7" t="s">
        <v>487</v>
      </c>
      <c r="T195" s="7">
        <v>100</v>
      </c>
      <c r="U195" s="7" t="s">
        <v>39</v>
      </c>
      <c r="V195" s="7" t="s">
        <v>67</v>
      </c>
      <c r="W195" s="8" t="s">
        <v>51</v>
      </c>
      <c r="X195" s="3">
        <v>45232</v>
      </c>
      <c r="Y195" s="4">
        <v>44972</v>
      </c>
    </row>
    <row r="196" spans="1:25">
      <c r="A196" s="9">
        <v>195</v>
      </c>
      <c r="B196" s="7" t="s">
        <v>983</v>
      </c>
      <c r="C196" s="7" t="s">
        <v>617</v>
      </c>
      <c r="D196" s="7" t="s">
        <v>984</v>
      </c>
      <c r="E196" s="7" t="s">
        <v>985</v>
      </c>
      <c r="F196" s="7" t="s">
        <v>29</v>
      </c>
      <c r="G196" s="7" t="s">
        <v>711</v>
      </c>
      <c r="H196" s="7" t="s">
        <v>87</v>
      </c>
      <c r="I196" s="7" t="s">
        <v>32</v>
      </c>
      <c r="J196" s="7" t="s">
        <v>33</v>
      </c>
      <c r="K196" s="7" t="s">
        <v>986</v>
      </c>
      <c r="L196" s="7" t="s">
        <v>35</v>
      </c>
      <c r="M196" s="7" t="s">
        <v>123</v>
      </c>
      <c r="N196" s="7" t="s">
        <v>987</v>
      </c>
      <c r="O196" s="7">
        <v>31.92</v>
      </c>
      <c r="P196" s="7">
        <v>2</v>
      </c>
      <c r="Q196" s="7">
        <v>10.199999999999999</v>
      </c>
      <c r="R196" s="7">
        <v>2.88</v>
      </c>
      <c r="S196" s="7" t="s">
        <v>487</v>
      </c>
      <c r="T196" s="7">
        <v>532</v>
      </c>
      <c r="U196" s="7" t="s">
        <v>39</v>
      </c>
      <c r="V196" s="7" t="s">
        <v>40</v>
      </c>
      <c r="W196" s="8" t="s">
        <v>41</v>
      </c>
      <c r="X196" s="3">
        <v>45606</v>
      </c>
      <c r="Y196" s="4">
        <v>45578</v>
      </c>
    </row>
    <row r="197" spans="1:25">
      <c r="A197" s="9">
        <v>196</v>
      </c>
      <c r="B197" s="7" t="s">
        <v>973</v>
      </c>
      <c r="C197" s="7" t="s">
        <v>617</v>
      </c>
      <c r="D197" s="7" t="s">
        <v>974</v>
      </c>
      <c r="E197" s="7" t="s">
        <v>975</v>
      </c>
      <c r="F197" s="7" t="s">
        <v>29</v>
      </c>
      <c r="G197" s="7" t="s">
        <v>452</v>
      </c>
      <c r="H197" s="7" t="s">
        <v>87</v>
      </c>
      <c r="I197" s="7" t="s">
        <v>32</v>
      </c>
      <c r="J197" s="7" t="s">
        <v>33</v>
      </c>
      <c r="K197" s="7" t="s">
        <v>988</v>
      </c>
      <c r="L197" s="7" t="s">
        <v>35</v>
      </c>
      <c r="M197" s="7" t="s">
        <v>123</v>
      </c>
      <c r="N197" s="7" t="s">
        <v>989</v>
      </c>
      <c r="O197" s="7">
        <v>21.96</v>
      </c>
      <c r="P197" s="7">
        <v>2</v>
      </c>
      <c r="Q197" s="7">
        <v>2.58</v>
      </c>
      <c r="R197" s="7">
        <v>2.71</v>
      </c>
      <c r="S197" s="7" t="s">
        <v>487</v>
      </c>
      <c r="T197" s="7">
        <v>509</v>
      </c>
      <c r="U197" s="7" t="s">
        <v>39</v>
      </c>
      <c r="V197" s="7" t="s">
        <v>50</v>
      </c>
      <c r="W197" s="8" t="s">
        <v>51</v>
      </c>
      <c r="X197" s="3">
        <v>45022</v>
      </c>
      <c r="Y197" s="4">
        <v>45175</v>
      </c>
    </row>
    <row r="198" spans="1:25">
      <c r="A198" s="9">
        <v>197</v>
      </c>
      <c r="B198" s="7" t="s">
        <v>990</v>
      </c>
      <c r="C198" s="7" t="s">
        <v>617</v>
      </c>
      <c r="D198" s="7" t="s">
        <v>126</v>
      </c>
      <c r="E198" s="7" t="s">
        <v>127</v>
      </c>
      <c r="F198" s="7" t="s">
        <v>29</v>
      </c>
      <c r="G198" s="7" t="s">
        <v>120</v>
      </c>
      <c r="H198" s="7" t="s">
        <v>46</v>
      </c>
      <c r="I198" s="7" t="s">
        <v>32</v>
      </c>
      <c r="J198" s="7" t="s">
        <v>47</v>
      </c>
      <c r="K198" s="7" t="s">
        <v>991</v>
      </c>
      <c r="L198" s="7" t="s">
        <v>35</v>
      </c>
      <c r="M198" s="7" t="s">
        <v>36</v>
      </c>
      <c r="N198" s="7" t="s">
        <v>992</v>
      </c>
      <c r="O198" s="7">
        <v>11.58</v>
      </c>
      <c r="P198" s="7">
        <v>2</v>
      </c>
      <c r="Q198" s="7">
        <v>2.04</v>
      </c>
      <c r="R198" s="7">
        <v>0.92</v>
      </c>
      <c r="S198" s="7" t="s">
        <v>38</v>
      </c>
      <c r="T198" s="7">
        <v>203</v>
      </c>
      <c r="U198" s="7" t="s">
        <v>39</v>
      </c>
      <c r="V198" s="7" t="s">
        <v>60</v>
      </c>
      <c r="W198" s="8" t="s">
        <v>51</v>
      </c>
      <c r="X198" s="3">
        <v>45104</v>
      </c>
      <c r="Y198" s="4">
        <v>44933</v>
      </c>
    </row>
    <row r="199" spans="1:25">
      <c r="A199" s="9">
        <v>198</v>
      </c>
      <c r="B199" s="7" t="s">
        <v>993</v>
      </c>
      <c r="C199" s="7" t="s">
        <v>617</v>
      </c>
      <c r="D199" s="7" t="s">
        <v>994</v>
      </c>
      <c r="E199" s="7" t="s">
        <v>995</v>
      </c>
      <c r="F199" s="7" t="s">
        <v>29</v>
      </c>
      <c r="G199" s="7" t="s">
        <v>508</v>
      </c>
      <c r="H199" s="7" t="s">
        <v>509</v>
      </c>
      <c r="I199" s="7" t="s">
        <v>32</v>
      </c>
      <c r="J199" s="7" t="s">
        <v>47</v>
      </c>
      <c r="K199" s="7" t="s">
        <v>816</v>
      </c>
      <c r="L199" s="7" t="s">
        <v>35</v>
      </c>
      <c r="M199" s="7" t="s">
        <v>223</v>
      </c>
      <c r="N199" s="7" t="s">
        <v>817</v>
      </c>
      <c r="O199" s="7">
        <v>22.74</v>
      </c>
      <c r="P199" s="7">
        <v>2</v>
      </c>
      <c r="Q199" s="7">
        <v>4.32</v>
      </c>
      <c r="R199" s="7">
        <v>1.27</v>
      </c>
      <c r="S199" s="7" t="s">
        <v>487</v>
      </c>
      <c r="T199" s="7">
        <v>383</v>
      </c>
      <c r="U199" s="7" t="s">
        <v>39</v>
      </c>
      <c r="V199" s="7" t="s">
        <v>67</v>
      </c>
      <c r="W199" s="8" t="s">
        <v>41</v>
      </c>
      <c r="X199" s="3">
        <v>44870</v>
      </c>
      <c r="Y199" s="4">
        <v>44697</v>
      </c>
    </row>
    <row r="200" spans="1:25">
      <c r="A200" s="9">
        <v>199</v>
      </c>
      <c r="B200" s="7" t="s">
        <v>996</v>
      </c>
      <c r="C200" s="7" t="s">
        <v>617</v>
      </c>
      <c r="D200" s="7" t="s">
        <v>997</v>
      </c>
      <c r="E200" s="7" t="s">
        <v>998</v>
      </c>
      <c r="F200" s="7" t="s">
        <v>29</v>
      </c>
      <c r="G200" s="7" t="s">
        <v>999</v>
      </c>
      <c r="H200" s="7" t="s">
        <v>243</v>
      </c>
      <c r="I200" s="7" t="s">
        <v>32</v>
      </c>
      <c r="J200" s="7" t="s">
        <v>102</v>
      </c>
      <c r="K200" s="7" t="s">
        <v>1000</v>
      </c>
      <c r="L200" s="7" t="s">
        <v>1001</v>
      </c>
      <c r="M200" s="7" t="s">
        <v>1002</v>
      </c>
      <c r="N200" s="7" t="s">
        <v>1003</v>
      </c>
      <c r="O200" s="7">
        <v>156.87</v>
      </c>
      <c r="P200" s="7">
        <v>3</v>
      </c>
      <c r="Q200" s="7">
        <v>39.15</v>
      </c>
      <c r="R200" s="7">
        <v>12.69</v>
      </c>
      <c r="S200" s="7" t="s">
        <v>38</v>
      </c>
      <c r="T200" s="7">
        <v>313</v>
      </c>
      <c r="U200" s="7" t="s">
        <v>39</v>
      </c>
      <c r="V200" s="7" t="s">
        <v>40</v>
      </c>
      <c r="W200" s="8" t="s">
        <v>41</v>
      </c>
      <c r="X200" s="3">
        <v>44603</v>
      </c>
      <c r="Y200" s="4">
        <v>44662</v>
      </c>
    </row>
    <row r="201" spans="1:25">
      <c r="A201" s="9">
        <v>200</v>
      </c>
      <c r="B201" s="7" t="s">
        <v>727</v>
      </c>
      <c r="C201" s="7" t="s">
        <v>627</v>
      </c>
      <c r="D201" s="7" t="s">
        <v>728</v>
      </c>
      <c r="E201" s="7" t="s">
        <v>729</v>
      </c>
      <c r="F201" s="7" t="s">
        <v>310</v>
      </c>
      <c r="G201" s="7" t="s">
        <v>730</v>
      </c>
      <c r="H201" s="7" t="s">
        <v>101</v>
      </c>
      <c r="I201" s="7" t="s">
        <v>32</v>
      </c>
      <c r="J201" s="7" t="s">
        <v>102</v>
      </c>
      <c r="K201" s="7" t="s">
        <v>1004</v>
      </c>
      <c r="L201" s="7" t="s">
        <v>1001</v>
      </c>
      <c r="M201" s="7" t="s">
        <v>1002</v>
      </c>
      <c r="N201" s="7" t="s">
        <v>1005</v>
      </c>
      <c r="O201" s="7">
        <v>1607.76</v>
      </c>
      <c r="P201" s="7">
        <v>6</v>
      </c>
      <c r="Q201" s="7">
        <v>482.22</v>
      </c>
      <c r="R201" s="7">
        <v>286.74</v>
      </c>
      <c r="S201" s="7" t="s">
        <v>487</v>
      </c>
      <c r="T201" s="7">
        <v>174</v>
      </c>
      <c r="U201" s="7" t="s">
        <v>39</v>
      </c>
      <c r="V201" s="7" t="s">
        <v>50</v>
      </c>
      <c r="W201" s="8" t="s">
        <v>41</v>
      </c>
      <c r="X201" s="3">
        <v>44584</v>
      </c>
      <c r="Y201" s="4">
        <v>44588</v>
      </c>
    </row>
    <row r="202" spans="1:25">
      <c r="A202" s="9">
        <v>201</v>
      </c>
      <c r="B202" s="7" t="s">
        <v>748</v>
      </c>
      <c r="C202" s="7" t="s">
        <v>617</v>
      </c>
      <c r="D202" s="7" t="s">
        <v>749</v>
      </c>
      <c r="E202" s="7" t="s">
        <v>750</v>
      </c>
      <c r="F202" s="7" t="s">
        <v>310</v>
      </c>
      <c r="G202" s="7" t="s">
        <v>751</v>
      </c>
      <c r="H202" s="7" t="s">
        <v>101</v>
      </c>
      <c r="I202" s="7" t="s">
        <v>32</v>
      </c>
      <c r="J202" s="7" t="s">
        <v>102</v>
      </c>
      <c r="K202" s="7" t="s">
        <v>1006</v>
      </c>
      <c r="L202" s="7" t="s">
        <v>1001</v>
      </c>
      <c r="M202" s="7" t="s">
        <v>1002</v>
      </c>
      <c r="N202" s="7" t="s">
        <v>1007</v>
      </c>
      <c r="O202" s="7">
        <v>2173.5</v>
      </c>
      <c r="P202" s="7">
        <v>7</v>
      </c>
      <c r="Q202" s="7">
        <v>260.82</v>
      </c>
      <c r="R202" s="7">
        <v>154.18</v>
      </c>
      <c r="S202" s="7" t="s">
        <v>487</v>
      </c>
      <c r="T202" s="7">
        <v>569</v>
      </c>
      <c r="U202" s="7" t="s">
        <v>39</v>
      </c>
      <c r="V202" s="7" t="s">
        <v>60</v>
      </c>
      <c r="W202" s="8" t="s">
        <v>41</v>
      </c>
      <c r="X202" s="3">
        <v>45113</v>
      </c>
      <c r="Y202" s="4">
        <v>45175</v>
      </c>
    </row>
    <row r="203" spans="1:25">
      <c r="A203" s="9">
        <v>202</v>
      </c>
      <c r="B203" s="7" t="s">
        <v>1008</v>
      </c>
      <c r="C203" s="7" t="s">
        <v>627</v>
      </c>
      <c r="D203" s="7" t="s">
        <v>1009</v>
      </c>
      <c r="E203" s="7" t="s">
        <v>1010</v>
      </c>
      <c r="F203" s="7" t="s">
        <v>310</v>
      </c>
      <c r="G203" s="7" t="s">
        <v>228</v>
      </c>
      <c r="H203" s="7" t="s">
        <v>229</v>
      </c>
      <c r="I203" s="7" t="s">
        <v>32</v>
      </c>
      <c r="J203" s="7" t="s">
        <v>102</v>
      </c>
      <c r="K203" s="7" t="s">
        <v>1011</v>
      </c>
      <c r="L203" s="7" t="s">
        <v>1001</v>
      </c>
      <c r="M203" s="7" t="s">
        <v>1002</v>
      </c>
      <c r="N203" s="7" t="s">
        <v>1012</v>
      </c>
      <c r="O203" s="7">
        <v>485.73</v>
      </c>
      <c r="P203" s="7">
        <v>3</v>
      </c>
      <c r="Q203" s="7">
        <v>189.36</v>
      </c>
      <c r="R203" s="7">
        <v>42.53</v>
      </c>
      <c r="S203" s="7" t="s">
        <v>38</v>
      </c>
      <c r="T203" s="7">
        <v>702</v>
      </c>
      <c r="U203" s="7" t="s">
        <v>39</v>
      </c>
      <c r="V203" s="7" t="s">
        <v>67</v>
      </c>
      <c r="W203" s="8" t="s">
        <v>41</v>
      </c>
      <c r="X203" s="3">
        <v>45301</v>
      </c>
      <c r="Y203" s="4">
        <v>45361</v>
      </c>
    </row>
    <row r="204" spans="1:25">
      <c r="A204" s="9">
        <v>203</v>
      </c>
      <c r="B204" s="7" t="s">
        <v>1013</v>
      </c>
      <c r="C204" s="7" t="s">
        <v>627</v>
      </c>
      <c r="D204" s="7" t="s">
        <v>1014</v>
      </c>
      <c r="E204" s="7" t="s">
        <v>1015</v>
      </c>
      <c r="F204" s="7" t="s">
        <v>420</v>
      </c>
      <c r="G204" s="7" t="s">
        <v>1016</v>
      </c>
      <c r="H204" s="7" t="s">
        <v>283</v>
      </c>
      <c r="I204" s="7" t="s">
        <v>32</v>
      </c>
      <c r="J204" s="7" t="s">
        <v>47</v>
      </c>
      <c r="K204" s="7" t="s">
        <v>1017</v>
      </c>
      <c r="L204" s="7" t="s">
        <v>1001</v>
      </c>
      <c r="M204" s="7" t="s">
        <v>1018</v>
      </c>
      <c r="N204" s="7" t="s">
        <v>1019</v>
      </c>
      <c r="O204" s="7">
        <v>240</v>
      </c>
      <c r="P204" s="7">
        <v>2</v>
      </c>
      <c r="Q204" s="7">
        <v>88.8</v>
      </c>
      <c r="R204" s="7">
        <v>106.35</v>
      </c>
      <c r="S204" s="7" t="s">
        <v>661</v>
      </c>
      <c r="T204" s="7">
        <v>667</v>
      </c>
      <c r="U204" s="7" t="s">
        <v>39</v>
      </c>
      <c r="V204" s="7" t="s">
        <v>40</v>
      </c>
      <c r="W204" s="8" t="s">
        <v>51</v>
      </c>
      <c r="X204" s="3">
        <v>45441</v>
      </c>
      <c r="Y204" s="4">
        <v>45328</v>
      </c>
    </row>
    <row r="205" spans="1:25">
      <c r="A205" s="9">
        <v>204</v>
      </c>
      <c r="B205" s="7" t="s">
        <v>1020</v>
      </c>
      <c r="C205" s="7" t="s">
        <v>627</v>
      </c>
      <c r="D205" s="7" t="s">
        <v>1021</v>
      </c>
      <c r="E205" s="7" t="s">
        <v>1022</v>
      </c>
      <c r="F205" s="7" t="s">
        <v>420</v>
      </c>
      <c r="G205" s="7" t="s">
        <v>170</v>
      </c>
      <c r="H205" s="7" t="s">
        <v>101</v>
      </c>
      <c r="I205" s="7" t="s">
        <v>32</v>
      </c>
      <c r="J205" s="7" t="s">
        <v>102</v>
      </c>
      <c r="K205" s="7" t="s">
        <v>1023</v>
      </c>
      <c r="L205" s="7" t="s">
        <v>1001</v>
      </c>
      <c r="M205" s="7" t="s">
        <v>1018</v>
      </c>
      <c r="N205" s="7" t="s">
        <v>1024</v>
      </c>
      <c r="O205" s="7">
        <v>194.31</v>
      </c>
      <c r="P205" s="7">
        <v>1</v>
      </c>
      <c r="Q205" s="7">
        <v>91.32</v>
      </c>
      <c r="R205" s="7">
        <v>56.71</v>
      </c>
      <c r="S205" s="7" t="s">
        <v>487</v>
      </c>
      <c r="T205" s="7">
        <v>626</v>
      </c>
      <c r="U205" s="7" t="s">
        <v>39</v>
      </c>
      <c r="V205" s="7" t="s">
        <v>50</v>
      </c>
      <c r="W205" s="8" t="s">
        <v>51</v>
      </c>
      <c r="X205" s="3">
        <v>45526</v>
      </c>
      <c r="Y205" s="4">
        <v>45528</v>
      </c>
    </row>
    <row r="206" spans="1:25">
      <c r="A206" s="9">
        <v>205</v>
      </c>
      <c r="B206" s="7" t="s">
        <v>650</v>
      </c>
      <c r="C206" s="7" t="s">
        <v>617</v>
      </c>
      <c r="D206" s="7" t="s">
        <v>651</v>
      </c>
      <c r="E206" s="7" t="s">
        <v>652</v>
      </c>
      <c r="F206" s="7" t="s">
        <v>420</v>
      </c>
      <c r="G206" s="7" t="s">
        <v>600</v>
      </c>
      <c r="H206" s="7" t="s">
        <v>121</v>
      </c>
      <c r="I206" s="7" t="s">
        <v>32</v>
      </c>
      <c r="J206" s="7" t="s">
        <v>33</v>
      </c>
      <c r="K206" s="7" t="s">
        <v>1025</v>
      </c>
      <c r="L206" s="7" t="s">
        <v>1001</v>
      </c>
      <c r="M206" s="7" t="s">
        <v>1018</v>
      </c>
      <c r="N206" s="7" t="s">
        <v>1026</v>
      </c>
      <c r="O206" s="7">
        <v>2372.2199999999998</v>
      </c>
      <c r="P206" s="7">
        <v>9</v>
      </c>
      <c r="Q206" s="7">
        <v>0</v>
      </c>
      <c r="R206" s="7">
        <v>302.82</v>
      </c>
      <c r="S206" s="7" t="s">
        <v>487</v>
      </c>
      <c r="T206" s="7">
        <v>268</v>
      </c>
      <c r="U206" s="7" t="s">
        <v>39</v>
      </c>
      <c r="V206" s="7" t="s">
        <v>60</v>
      </c>
      <c r="W206" s="8" t="s">
        <v>41</v>
      </c>
      <c r="X206" s="3">
        <v>45552</v>
      </c>
      <c r="Y206" s="4">
        <v>45554</v>
      </c>
    </row>
    <row r="207" spans="1:25">
      <c r="A207" s="9">
        <v>206</v>
      </c>
      <c r="B207" s="7" t="s">
        <v>702</v>
      </c>
      <c r="C207" s="7" t="s">
        <v>627</v>
      </c>
      <c r="D207" s="7" t="s">
        <v>703</v>
      </c>
      <c r="E207" s="7" t="s">
        <v>704</v>
      </c>
      <c r="F207" s="7" t="s">
        <v>310</v>
      </c>
      <c r="G207" s="7" t="s">
        <v>521</v>
      </c>
      <c r="H207" s="7" t="s">
        <v>31</v>
      </c>
      <c r="I207" s="7" t="s">
        <v>32</v>
      </c>
      <c r="J207" s="7" t="s">
        <v>33</v>
      </c>
      <c r="K207" s="7" t="s">
        <v>1027</v>
      </c>
      <c r="L207" s="7" t="s">
        <v>1001</v>
      </c>
      <c r="M207" s="7" t="s">
        <v>1018</v>
      </c>
      <c r="N207" s="7" t="s">
        <v>1028</v>
      </c>
      <c r="O207" s="7">
        <v>1590.6</v>
      </c>
      <c r="P207" s="7">
        <v>5</v>
      </c>
      <c r="Q207" s="7">
        <v>572.54999999999995</v>
      </c>
      <c r="R207" s="7">
        <v>493.2</v>
      </c>
      <c r="S207" s="7" t="s">
        <v>661</v>
      </c>
      <c r="T207" s="7">
        <v>412</v>
      </c>
      <c r="U207" s="7" t="s">
        <v>39</v>
      </c>
      <c r="V207" s="7" t="s">
        <v>67</v>
      </c>
      <c r="W207" s="8" t="s">
        <v>51</v>
      </c>
      <c r="X207" s="3">
        <v>45561</v>
      </c>
      <c r="Y207" s="4">
        <v>45563</v>
      </c>
    </row>
    <row r="208" spans="1:25">
      <c r="A208" s="9">
        <v>207</v>
      </c>
      <c r="B208" s="7" t="s">
        <v>1029</v>
      </c>
      <c r="C208" s="7" t="s">
        <v>617</v>
      </c>
      <c r="D208" s="7" t="s">
        <v>1030</v>
      </c>
      <c r="E208" s="7" t="s">
        <v>1031</v>
      </c>
      <c r="F208" s="7" t="s">
        <v>310</v>
      </c>
      <c r="G208" s="7" t="s">
        <v>1032</v>
      </c>
      <c r="H208" s="7" t="s">
        <v>87</v>
      </c>
      <c r="I208" s="7" t="s">
        <v>32</v>
      </c>
      <c r="J208" s="7" t="s">
        <v>33</v>
      </c>
      <c r="K208" s="7" t="s">
        <v>1033</v>
      </c>
      <c r="L208" s="7" t="s">
        <v>1001</v>
      </c>
      <c r="M208" s="7" t="s">
        <v>1018</v>
      </c>
      <c r="N208" s="7" t="s">
        <v>1034</v>
      </c>
      <c r="O208" s="7">
        <v>785.61</v>
      </c>
      <c r="P208" s="7">
        <v>3</v>
      </c>
      <c r="Q208" s="7">
        <v>157.05000000000001</v>
      </c>
      <c r="R208" s="7">
        <v>108.6</v>
      </c>
      <c r="S208" s="7" t="s">
        <v>487</v>
      </c>
      <c r="T208" s="7">
        <v>472</v>
      </c>
      <c r="U208" s="7" t="s">
        <v>39</v>
      </c>
      <c r="V208" s="7" t="s">
        <v>50</v>
      </c>
      <c r="W208" s="8" t="s">
        <v>51</v>
      </c>
      <c r="X208" s="3">
        <v>45514</v>
      </c>
      <c r="Y208" s="4">
        <v>45575</v>
      </c>
    </row>
    <row r="209" spans="1:25">
      <c r="A209" s="9">
        <v>208</v>
      </c>
      <c r="B209" s="7" t="s">
        <v>1035</v>
      </c>
      <c r="C209" s="7" t="s">
        <v>617</v>
      </c>
      <c r="D209" s="7" t="s">
        <v>1036</v>
      </c>
      <c r="E209" s="7" t="s">
        <v>1037</v>
      </c>
      <c r="F209" s="7" t="s">
        <v>29</v>
      </c>
      <c r="G209" s="7" t="s">
        <v>851</v>
      </c>
      <c r="H209" s="7" t="s">
        <v>31</v>
      </c>
      <c r="I209" s="7" t="s">
        <v>32</v>
      </c>
      <c r="J209" s="7" t="s">
        <v>33</v>
      </c>
      <c r="K209" s="7" t="s">
        <v>1038</v>
      </c>
      <c r="L209" s="7" t="s">
        <v>1001</v>
      </c>
      <c r="M209" s="7" t="s">
        <v>1018</v>
      </c>
      <c r="N209" s="7" t="s">
        <v>1039</v>
      </c>
      <c r="O209" s="7">
        <v>1272.72</v>
      </c>
      <c r="P209" s="7">
        <v>4</v>
      </c>
      <c r="Q209" s="7">
        <v>534.48</v>
      </c>
      <c r="R209" s="7">
        <v>305.27</v>
      </c>
      <c r="S209" s="7" t="s">
        <v>487</v>
      </c>
      <c r="T209" s="7">
        <v>48</v>
      </c>
      <c r="U209" s="7" t="s">
        <v>39</v>
      </c>
      <c r="V209" s="7" t="s">
        <v>60</v>
      </c>
      <c r="W209" s="8" t="s">
        <v>41</v>
      </c>
      <c r="X209" s="3">
        <v>44863</v>
      </c>
      <c r="Y209" s="4">
        <v>44865</v>
      </c>
    </row>
    <row r="210" spans="1:25">
      <c r="A210" s="9">
        <v>209</v>
      </c>
      <c r="B210" s="7" t="s">
        <v>1040</v>
      </c>
      <c r="C210" s="7" t="s">
        <v>617</v>
      </c>
      <c r="D210" s="7" t="s">
        <v>984</v>
      </c>
      <c r="E210" s="7" t="s">
        <v>985</v>
      </c>
      <c r="F210" s="7" t="s">
        <v>29</v>
      </c>
      <c r="G210" s="7" t="s">
        <v>265</v>
      </c>
      <c r="H210" s="7" t="s">
        <v>80</v>
      </c>
      <c r="I210" s="7" t="s">
        <v>32</v>
      </c>
      <c r="J210" s="7" t="s">
        <v>33</v>
      </c>
      <c r="K210" s="7" t="s">
        <v>1041</v>
      </c>
      <c r="L210" s="7" t="s">
        <v>1001</v>
      </c>
      <c r="M210" s="7" t="s">
        <v>1018</v>
      </c>
      <c r="N210" s="7" t="s">
        <v>1042</v>
      </c>
      <c r="O210" s="7">
        <v>1469.25</v>
      </c>
      <c r="P210" s="7">
        <v>5</v>
      </c>
      <c r="Q210" s="7">
        <v>616.95000000000005</v>
      </c>
      <c r="R210" s="7">
        <v>127.72</v>
      </c>
      <c r="S210" s="7" t="s">
        <v>487</v>
      </c>
      <c r="T210" s="7">
        <v>615</v>
      </c>
      <c r="U210" s="7" t="s">
        <v>39</v>
      </c>
      <c r="V210" s="7" t="s">
        <v>67</v>
      </c>
      <c r="W210" s="8" t="s">
        <v>51</v>
      </c>
      <c r="X210" s="3">
        <v>45280</v>
      </c>
      <c r="Y210" s="4">
        <v>45280</v>
      </c>
    </row>
    <row r="211" spans="1:25">
      <c r="A211" s="9">
        <v>210</v>
      </c>
      <c r="B211" s="7" t="s">
        <v>1043</v>
      </c>
      <c r="C211" s="7" t="s">
        <v>617</v>
      </c>
      <c r="D211" s="7" t="s">
        <v>1044</v>
      </c>
      <c r="E211" s="7" t="s">
        <v>1045</v>
      </c>
      <c r="F211" s="7" t="s">
        <v>29</v>
      </c>
      <c r="G211" s="7" t="s">
        <v>220</v>
      </c>
      <c r="H211" s="7" t="s">
        <v>221</v>
      </c>
      <c r="I211" s="7" t="s">
        <v>32</v>
      </c>
      <c r="J211" s="7" t="s">
        <v>102</v>
      </c>
      <c r="K211" s="7" t="s">
        <v>1046</v>
      </c>
      <c r="L211" s="7" t="s">
        <v>1001</v>
      </c>
      <c r="M211" s="7" t="s">
        <v>1018</v>
      </c>
      <c r="N211" s="7" t="s">
        <v>1047</v>
      </c>
      <c r="O211" s="7">
        <v>963.36</v>
      </c>
      <c r="P211" s="7">
        <v>4</v>
      </c>
      <c r="Q211" s="7">
        <v>154.08000000000001</v>
      </c>
      <c r="R211" s="7">
        <v>60.59</v>
      </c>
      <c r="S211" s="7" t="s">
        <v>38</v>
      </c>
      <c r="T211" s="7">
        <v>103</v>
      </c>
      <c r="U211" s="7" t="s">
        <v>39</v>
      </c>
      <c r="V211" s="7" t="s">
        <v>40</v>
      </c>
      <c r="W211" s="8" t="s">
        <v>41</v>
      </c>
      <c r="X211" s="3">
        <v>44294</v>
      </c>
      <c r="Y211" s="4">
        <v>44385</v>
      </c>
    </row>
    <row r="212" spans="1:25">
      <c r="A212" s="9">
        <v>211</v>
      </c>
      <c r="B212" s="7" t="s">
        <v>935</v>
      </c>
      <c r="C212" s="7" t="s">
        <v>627</v>
      </c>
      <c r="D212" s="7" t="s">
        <v>936</v>
      </c>
      <c r="E212" s="7" t="s">
        <v>937</v>
      </c>
      <c r="F212" s="7" t="s">
        <v>29</v>
      </c>
      <c r="G212" s="7" t="s">
        <v>938</v>
      </c>
      <c r="H212" s="7" t="s">
        <v>80</v>
      </c>
      <c r="I212" s="7" t="s">
        <v>32</v>
      </c>
      <c r="J212" s="7" t="s">
        <v>33</v>
      </c>
      <c r="K212" s="7" t="s">
        <v>1048</v>
      </c>
      <c r="L212" s="7" t="s">
        <v>1001</v>
      </c>
      <c r="M212" s="7" t="s">
        <v>1018</v>
      </c>
      <c r="N212" s="7" t="s">
        <v>1049</v>
      </c>
      <c r="O212" s="7">
        <v>144.18</v>
      </c>
      <c r="P212" s="7">
        <v>1</v>
      </c>
      <c r="Q212" s="7">
        <v>18.72</v>
      </c>
      <c r="R212" s="7">
        <v>27.01</v>
      </c>
      <c r="S212" s="7" t="s">
        <v>661</v>
      </c>
      <c r="T212" s="7">
        <v>651</v>
      </c>
      <c r="U212" s="7" t="s">
        <v>39</v>
      </c>
      <c r="V212" s="7" t="s">
        <v>50</v>
      </c>
      <c r="W212" s="8" t="s">
        <v>51</v>
      </c>
      <c r="X212" s="3">
        <v>45360</v>
      </c>
      <c r="Y212" s="4">
        <v>45452</v>
      </c>
    </row>
    <row r="213" spans="1:25">
      <c r="A213" s="9">
        <v>212</v>
      </c>
      <c r="B213" s="7" t="s">
        <v>957</v>
      </c>
      <c r="C213" s="7" t="s">
        <v>627</v>
      </c>
      <c r="D213" s="7" t="s">
        <v>958</v>
      </c>
      <c r="E213" s="7" t="s">
        <v>959</v>
      </c>
      <c r="F213" s="7" t="s">
        <v>29</v>
      </c>
      <c r="G213" s="7" t="s">
        <v>180</v>
      </c>
      <c r="H213" s="7" t="s">
        <v>121</v>
      </c>
      <c r="I213" s="7" t="s">
        <v>32</v>
      </c>
      <c r="J213" s="7" t="s">
        <v>33</v>
      </c>
      <c r="K213" s="7" t="s">
        <v>1050</v>
      </c>
      <c r="L213" s="7" t="s">
        <v>1001</v>
      </c>
      <c r="M213" s="7" t="s">
        <v>1018</v>
      </c>
      <c r="N213" s="7" t="s">
        <v>1051</v>
      </c>
      <c r="O213" s="7">
        <v>294.3</v>
      </c>
      <c r="P213" s="7">
        <v>2</v>
      </c>
      <c r="Q213" s="7">
        <v>135.36000000000001</v>
      </c>
      <c r="R213" s="7">
        <v>49.84</v>
      </c>
      <c r="S213" s="7" t="s">
        <v>487</v>
      </c>
      <c r="T213" s="7">
        <v>544</v>
      </c>
      <c r="U213" s="7" t="s">
        <v>39</v>
      </c>
      <c r="V213" s="7" t="s">
        <v>67</v>
      </c>
      <c r="W213" s="8" t="s">
        <v>41</v>
      </c>
      <c r="X213" s="3">
        <v>45301</v>
      </c>
      <c r="Y213" s="4">
        <v>45361</v>
      </c>
    </row>
    <row r="214" spans="1:25">
      <c r="A214" s="9">
        <v>213</v>
      </c>
      <c r="B214" s="7" t="s">
        <v>1052</v>
      </c>
      <c r="C214" s="7" t="s">
        <v>627</v>
      </c>
      <c r="D214" s="7" t="s">
        <v>1053</v>
      </c>
      <c r="E214" s="7" t="s">
        <v>1054</v>
      </c>
      <c r="F214" s="7" t="s">
        <v>310</v>
      </c>
      <c r="G214" s="7" t="s">
        <v>279</v>
      </c>
      <c r="H214" s="7" t="s">
        <v>279</v>
      </c>
      <c r="I214" s="7" t="s">
        <v>32</v>
      </c>
      <c r="J214" s="7" t="s">
        <v>102</v>
      </c>
      <c r="K214" s="7" t="s">
        <v>1055</v>
      </c>
      <c r="L214" s="7" t="s">
        <v>1001</v>
      </c>
      <c r="M214" s="7" t="s">
        <v>1056</v>
      </c>
      <c r="N214" s="7" t="s">
        <v>1057</v>
      </c>
      <c r="O214" s="7">
        <v>77.040000000000006</v>
      </c>
      <c r="P214" s="7">
        <v>2</v>
      </c>
      <c r="Q214" s="7">
        <v>0</v>
      </c>
      <c r="R214" s="7">
        <v>22.53</v>
      </c>
      <c r="S214" s="7" t="s">
        <v>661</v>
      </c>
      <c r="T214" s="7">
        <v>77</v>
      </c>
      <c r="U214" s="7" t="s">
        <v>39</v>
      </c>
      <c r="V214" s="7" t="s">
        <v>40</v>
      </c>
      <c r="W214" s="8" t="s">
        <v>51</v>
      </c>
      <c r="X214" s="3">
        <v>44718</v>
      </c>
      <c r="Y214" s="4">
        <v>44810</v>
      </c>
    </row>
    <row r="215" spans="1:25">
      <c r="A215" s="9">
        <v>214</v>
      </c>
      <c r="B215" s="7" t="s">
        <v>754</v>
      </c>
      <c r="C215" s="7" t="s">
        <v>617</v>
      </c>
      <c r="D215" s="7" t="s">
        <v>369</v>
      </c>
      <c r="E215" s="7" t="s">
        <v>370</v>
      </c>
      <c r="F215" s="7" t="s">
        <v>310</v>
      </c>
      <c r="G215" s="7" t="s">
        <v>755</v>
      </c>
      <c r="H215" s="7" t="s">
        <v>72</v>
      </c>
      <c r="I215" s="7" t="s">
        <v>32</v>
      </c>
      <c r="J215" s="7" t="s">
        <v>57</v>
      </c>
      <c r="K215" s="7" t="s">
        <v>1058</v>
      </c>
      <c r="L215" s="7" t="s">
        <v>1001</v>
      </c>
      <c r="M215" s="7" t="s">
        <v>1056</v>
      </c>
      <c r="N215" s="7" t="s">
        <v>1059</v>
      </c>
      <c r="O215" s="7">
        <v>258.75</v>
      </c>
      <c r="P215" s="7">
        <v>1</v>
      </c>
      <c r="Q215" s="7">
        <v>75.03</v>
      </c>
      <c r="R215" s="7">
        <v>27.23</v>
      </c>
      <c r="S215" s="7" t="s">
        <v>38</v>
      </c>
      <c r="T215" s="7">
        <v>110</v>
      </c>
      <c r="U215" s="7" t="s">
        <v>39</v>
      </c>
      <c r="V215" s="7" t="s">
        <v>60</v>
      </c>
      <c r="W215" s="8" t="s">
        <v>41</v>
      </c>
      <c r="X215" s="3">
        <v>45301</v>
      </c>
      <c r="Y215" s="4">
        <v>45361</v>
      </c>
    </row>
    <row r="216" spans="1:25">
      <c r="A216" s="9">
        <v>215</v>
      </c>
      <c r="B216" s="7" t="s">
        <v>740</v>
      </c>
      <c r="C216" s="7" t="s">
        <v>617</v>
      </c>
      <c r="D216" s="7" t="s">
        <v>741</v>
      </c>
      <c r="E216" s="7" t="s">
        <v>742</v>
      </c>
      <c r="F216" s="7" t="s">
        <v>310</v>
      </c>
      <c r="G216" s="7" t="s">
        <v>743</v>
      </c>
      <c r="H216" s="7" t="s">
        <v>339</v>
      </c>
      <c r="I216" s="7" t="s">
        <v>32</v>
      </c>
      <c r="J216" s="7" t="s">
        <v>57</v>
      </c>
      <c r="K216" s="7" t="s">
        <v>1060</v>
      </c>
      <c r="L216" s="7" t="s">
        <v>1001</v>
      </c>
      <c r="M216" s="7" t="s">
        <v>1056</v>
      </c>
      <c r="N216" s="7" t="s">
        <v>1061</v>
      </c>
      <c r="O216" s="7">
        <v>276.60000000000002</v>
      </c>
      <c r="P216" s="7">
        <v>4</v>
      </c>
      <c r="Q216" s="7">
        <v>105</v>
      </c>
      <c r="R216" s="7">
        <v>21.84</v>
      </c>
      <c r="S216" s="7" t="s">
        <v>38</v>
      </c>
      <c r="T216" s="7">
        <v>491</v>
      </c>
      <c r="U216" s="7" t="s">
        <v>39</v>
      </c>
      <c r="V216" s="7" t="s">
        <v>67</v>
      </c>
      <c r="W216" s="8" t="s">
        <v>41</v>
      </c>
      <c r="X216" s="3">
        <v>45606</v>
      </c>
      <c r="Y216" s="4">
        <v>45579</v>
      </c>
    </row>
    <row r="217" spans="1:25">
      <c r="A217" s="9">
        <v>216</v>
      </c>
      <c r="B217" s="7" t="s">
        <v>1062</v>
      </c>
      <c r="C217" s="7" t="s">
        <v>679</v>
      </c>
      <c r="D217" s="7" t="s">
        <v>1063</v>
      </c>
      <c r="E217" s="7" t="s">
        <v>1064</v>
      </c>
      <c r="F217" s="7" t="s">
        <v>29</v>
      </c>
      <c r="G217" s="7" t="s">
        <v>1065</v>
      </c>
      <c r="H217" s="7" t="s">
        <v>544</v>
      </c>
      <c r="I217" s="7" t="s">
        <v>32</v>
      </c>
      <c r="J217" s="7" t="s">
        <v>57</v>
      </c>
      <c r="K217" s="7" t="s">
        <v>1066</v>
      </c>
      <c r="L217" s="7" t="s">
        <v>1001</v>
      </c>
      <c r="M217" s="7" t="s">
        <v>1056</v>
      </c>
      <c r="N217" s="7" t="s">
        <v>1067</v>
      </c>
      <c r="O217" s="7">
        <v>280.26</v>
      </c>
      <c r="P217" s="7">
        <v>6</v>
      </c>
      <c r="Q217" s="7">
        <v>128.88</v>
      </c>
      <c r="R217" s="7">
        <v>66.98</v>
      </c>
      <c r="S217" s="7" t="s">
        <v>661</v>
      </c>
      <c r="T217" s="7">
        <v>368</v>
      </c>
      <c r="U217" s="7" t="s">
        <v>39</v>
      </c>
      <c r="V217" s="7" t="s">
        <v>50</v>
      </c>
      <c r="W217" s="8" t="s">
        <v>51</v>
      </c>
      <c r="X217" s="3">
        <v>45280</v>
      </c>
      <c r="Y217" s="4">
        <v>45285</v>
      </c>
    </row>
    <row r="218" spans="1:25">
      <c r="A218" s="9">
        <v>217</v>
      </c>
      <c r="B218" s="7" t="s">
        <v>1068</v>
      </c>
      <c r="C218" s="7" t="s">
        <v>679</v>
      </c>
      <c r="D218" s="7" t="s">
        <v>1069</v>
      </c>
      <c r="E218" s="7" t="s">
        <v>1070</v>
      </c>
      <c r="F218" s="7" t="s">
        <v>29</v>
      </c>
      <c r="G218" s="7" t="s">
        <v>1071</v>
      </c>
      <c r="H218" s="7" t="s">
        <v>56</v>
      </c>
      <c r="I218" s="7" t="s">
        <v>32</v>
      </c>
      <c r="J218" s="7" t="s">
        <v>57</v>
      </c>
      <c r="K218" s="7" t="s">
        <v>1072</v>
      </c>
      <c r="L218" s="7" t="s">
        <v>1001</v>
      </c>
      <c r="M218" s="7" t="s">
        <v>1056</v>
      </c>
      <c r="N218" s="7" t="s">
        <v>1073</v>
      </c>
      <c r="O218" s="7">
        <v>382.56</v>
      </c>
      <c r="P218" s="7">
        <v>8</v>
      </c>
      <c r="Q218" s="7">
        <v>68.64</v>
      </c>
      <c r="R218" s="7">
        <v>65.040000000000006</v>
      </c>
      <c r="S218" s="7" t="s">
        <v>38</v>
      </c>
      <c r="T218" s="7">
        <v>177</v>
      </c>
      <c r="U218" s="7" t="s">
        <v>39</v>
      </c>
      <c r="V218" s="7" t="s">
        <v>60</v>
      </c>
      <c r="W218" s="8" t="s">
        <v>41</v>
      </c>
      <c r="X218" s="3">
        <v>45263</v>
      </c>
      <c r="Y218" s="4">
        <v>45263</v>
      </c>
    </row>
    <row r="219" spans="1:25">
      <c r="A219" s="9">
        <v>218</v>
      </c>
      <c r="B219" s="7" t="s">
        <v>1074</v>
      </c>
      <c r="C219" s="7" t="s">
        <v>627</v>
      </c>
      <c r="D219" s="7" t="s">
        <v>1075</v>
      </c>
      <c r="E219" s="7" t="s">
        <v>1076</v>
      </c>
      <c r="F219" s="7" t="s">
        <v>29</v>
      </c>
      <c r="G219" s="7" t="s">
        <v>1077</v>
      </c>
      <c r="H219" s="7" t="s">
        <v>72</v>
      </c>
      <c r="I219" s="7" t="s">
        <v>32</v>
      </c>
      <c r="J219" s="7" t="s">
        <v>57</v>
      </c>
      <c r="K219" s="7" t="s">
        <v>1078</v>
      </c>
      <c r="L219" s="7" t="s">
        <v>1001</v>
      </c>
      <c r="M219" s="7" t="s">
        <v>1056</v>
      </c>
      <c r="N219" s="7" t="s">
        <v>1079</v>
      </c>
      <c r="O219" s="7">
        <v>61.02</v>
      </c>
      <c r="P219" s="7">
        <v>2</v>
      </c>
      <c r="Q219" s="7">
        <v>23.76</v>
      </c>
      <c r="R219" s="7">
        <v>17.52</v>
      </c>
      <c r="S219" s="7" t="s">
        <v>661</v>
      </c>
      <c r="T219" s="7">
        <v>79</v>
      </c>
      <c r="U219" s="7" t="s">
        <v>39</v>
      </c>
      <c r="V219" s="7" t="s">
        <v>67</v>
      </c>
      <c r="W219" s="8" t="s">
        <v>41</v>
      </c>
      <c r="X219" s="3">
        <v>45544</v>
      </c>
      <c r="Y219" s="4">
        <v>45544</v>
      </c>
    </row>
    <row r="220" spans="1:25">
      <c r="A220" s="9">
        <v>219</v>
      </c>
      <c r="B220" s="7" t="s">
        <v>1080</v>
      </c>
      <c r="C220" s="7" t="s">
        <v>627</v>
      </c>
      <c r="D220" s="7" t="s">
        <v>1081</v>
      </c>
      <c r="E220" s="7" t="s">
        <v>1082</v>
      </c>
      <c r="F220" s="7" t="s">
        <v>29</v>
      </c>
      <c r="G220" s="7" t="s">
        <v>176</v>
      </c>
      <c r="H220" s="7" t="s">
        <v>138</v>
      </c>
      <c r="I220" s="7" t="s">
        <v>32</v>
      </c>
      <c r="J220" s="7" t="s">
        <v>57</v>
      </c>
      <c r="K220" s="7" t="s">
        <v>1083</v>
      </c>
      <c r="L220" s="7" t="s">
        <v>1001</v>
      </c>
      <c r="M220" s="7" t="s">
        <v>1056</v>
      </c>
      <c r="N220" s="7" t="s">
        <v>1084</v>
      </c>
      <c r="O220" s="7">
        <v>458.4</v>
      </c>
      <c r="P220" s="7">
        <v>4</v>
      </c>
      <c r="Q220" s="7">
        <v>73.319999999999993</v>
      </c>
      <c r="R220" s="7">
        <v>87.4</v>
      </c>
      <c r="S220" s="7" t="s">
        <v>487</v>
      </c>
      <c r="T220" s="7">
        <v>728</v>
      </c>
      <c r="U220" s="7" t="s">
        <v>39</v>
      </c>
      <c r="V220" s="7" t="s">
        <v>40</v>
      </c>
      <c r="W220" s="8" t="s">
        <v>41</v>
      </c>
      <c r="X220" s="3">
        <v>44419</v>
      </c>
      <c r="Y220" s="4">
        <v>44511</v>
      </c>
    </row>
    <row r="221" spans="1:25">
      <c r="A221" s="9">
        <v>220</v>
      </c>
      <c r="B221" s="7" t="s">
        <v>1085</v>
      </c>
      <c r="C221" s="7" t="s">
        <v>617</v>
      </c>
      <c r="D221" s="7" t="s">
        <v>1086</v>
      </c>
      <c r="E221" s="7" t="s">
        <v>1087</v>
      </c>
      <c r="F221" s="7" t="s">
        <v>29</v>
      </c>
      <c r="G221" s="7" t="s">
        <v>1088</v>
      </c>
      <c r="H221" s="7" t="s">
        <v>283</v>
      </c>
      <c r="I221" s="7" t="s">
        <v>32</v>
      </c>
      <c r="J221" s="7" t="s">
        <v>47</v>
      </c>
      <c r="K221" s="7" t="s">
        <v>1089</v>
      </c>
      <c r="L221" s="7" t="s">
        <v>1001</v>
      </c>
      <c r="M221" s="7" t="s">
        <v>1056</v>
      </c>
      <c r="N221" s="7" t="s">
        <v>1090</v>
      </c>
      <c r="O221" s="7">
        <v>172.08</v>
      </c>
      <c r="P221" s="7">
        <v>4</v>
      </c>
      <c r="Q221" s="7">
        <v>6.84</v>
      </c>
      <c r="R221" s="7">
        <v>18.23</v>
      </c>
      <c r="S221" s="7" t="s">
        <v>487</v>
      </c>
      <c r="T221" s="7">
        <v>347</v>
      </c>
      <c r="U221" s="7" t="s">
        <v>39</v>
      </c>
      <c r="V221" s="7" t="s">
        <v>50</v>
      </c>
      <c r="W221" s="8" t="s">
        <v>41</v>
      </c>
      <c r="X221" s="3">
        <v>45101</v>
      </c>
      <c r="Y221" s="4">
        <v>45103</v>
      </c>
    </row>
    <row r="222" spans="1:25">
      <c r="A222" s="9">
        <v>221</v>
      </c>
      <c r="B222" s="7" t="s">
        <v>1091</v>
      </c>
      <c r="C222" s="7" t="s">
        <v>617</v>
      </c>
      <c r="D222" s="7" t="s">
        <v>1092</v>
      </c>
      <c r="E222" s="7" t="s">
        <v>1093</v>
      </c>
      <c r="F222" s="7" t="s">
        <v>29</v>
      </c>
      <c r="G222" s="7" t="s">
        <v>618</v>
      </c>
      <c r="H222" s="7" t="s">
        <v>509</v>
      </c>
      <c r="I222" s="7" t="s">
        <v>32</v>
      </c>
      <c r="J222" s="7" t="s">
        <v>47</v>
      </c>
      <c r="K222" s="7" t="s">
        <v>1094</v>
      </c>
      <c r="L222" s="7" t="s">
        <v>1001</v>
      </c>
      <c r="M222" s="7" t="s">
        <v>1056</v>
      </c>
      <c r="N222" s="7" t="s">
        <v>1095</v>
      </c>
      <c r="O222" s="7">
        <v>318.48</v>
      </c>
      <c r="P222" s="7">
        <v>8</v>
      </c>
      <c r="Q222" s="7">
        <v>6.24</v>
      </c>
      <c r="R222" s="7">
        <v>43.88</v>
      </c>
      <c r="S222" s="7" t="s">
        <v>38</v>
      </c>
      <c r="T222" s="7">
        <v>46</v>
      </c>
      <c r="U222" s="7" t="s">
        <v>39</v>
      </c>
      <c r="V222" s="7" t="s">
        <v>60</v>
      </c>
      <c r="W222" s="8" t="s">
        <v>41</v>
      </c>
      <c r="X222" s="3">
        <v>45429</v>
      </c>
      <c r="Y222" s="4">
        <v>45434</v>
      </c>
    </row>
    <row r="223" spans="1:25">
      <c r="A223" s="9">
        <v>222</v>
      </c>
      <c r="B223" s="7" t="s">
        <v>1096</v>
      </c>
      <c r="C223" s="7" t="s">
        <v>617</v>
      </c>
      <c r="D223" s="7" t="s">
        <v>1097</v>
      </c>
      <c r="E223" s="7" t="s">
        <v>1098</v>
      </c>
      <c r="F223" s="7" t="s">
        <v>29</v>
      </c>
      <c r="G223" s="7" t="s">
        <v>1099</v>
      </c>
      <c r="H223" s="7" t="s">
        <v>121</v>
      </c>
      <c r="I223" s="7" t="s">
        <v>32</v>
      </c>
      <c r="J223" s="7" t="s">
        <v>33</v>
      </c>
      <c r="K223" s="7" t="s">
        <v>1100</v>
      </c>
      <c r="L223" s="7" t="s">
        <v>1001</v>
      </c>
      <c r="M223" s="7" t="s">
        <v>1056</v>
      </c>
      <c r="N223" s="7" t="s">
        <v>1101</v>
      </c>
      <c r="O223" s="7">
        <v>115.5</v>
      </c>
      <c r="P223" s="7">
        <v>2</v>
      </c>
      <c r="Q223" s="7">
        <v>49.62</v>
      </c>
      <c r="R223" s="7">
        <v>10.69</v>
      </c>
      <c r="S223" s="7" t="s">
        <v>38</v>
      </c>
      <c r="T223" s="7">
        <v>471</v>
      </c>
      <c r="U223" s="7" t="s">
        <v>39</v>
      </c>
      <c r="V223" s="7" t="s">
        <v>67</v>
      </c>
      <c r="W223" s="8" t="s">
        <v>51</v>
      </c>
      <c r="X223" s="3">
        <v>44880</v>
      </c>
      <c r="Y223" s="4">
        <v>44885</v>
      </c>
    </row>
    <row r="224" spans="1:25">
      <c r="A224" s="9">
        <v>223</v>
      </c>
      <c r="B224" s="7" t="s">
        <v>954</v>
      </c>
      <c r="C224" s="7" t="s">
        <v>627</v>
      </c>
      <c r="D224" s="7" t="s">
        <v>218</v>
      </c>
      <c r="E224" s="7" t="s">
        <v>219</v>
      </c>
      <c r="F224" s="7" t="s">
        <v>29</v>
      </c>
      <c r="G224" s="7" t="s">
        <v>220</v>
      </c>
      <c r="H224" s="7" t="s">
        <v>221</v>
      </c>
      <c r="I224" s="7" t="s">
        <v>32</v>
      </c>
      <c r="J224" s="7" t="s">
        <v>102</v>
      </c>
      <c r="K224" s="7" t="s">
        <v>1102</v>
      </c>
      <c r="L224" s="7" t="s">
        <v>1001</v>
      </c>
      <c r="M224" s="7" t="s">
        <v>1103</v>
      </c>
      <c r="N224" s="7" t="s">
        <v>1104</v>
      </c>
      <c r="O224" s="7">
        <v>1908.45</v>
      </c>
      <c r="P224" s="7">
        <v>3</v>
      </c>
      <c r="Q224" s="7">
        <v>534.33000000000004</v>
      </c>
      <c r="R224" s="7">
        <v>225.58</v>
      </c>
      <c r="S224" s="7" t="s">
        <v>487</v>
      </c>
      <c r="T224" s="7">
        <v>324</v>
      </c>
      <c r="U224" s="7" t="s">
        <v>39</v>
      </c>
      <c r="V224" s="7" t="s">
        <v>40</v>
      </c>
      <c r="W224" s="8" t="s">
        <v>51</v>
      </c>
      <c r="X224" s="3">
        <v>45550</v>
      </c>
      <c r="Y224" s="4">
        <v>45552</v>
      </c>
    </row>
    <row r="225" spans="1:25">
      <c r="A225" s="9">
        <v>224</v>
      </c>
      <c r="B225" s="7" t="s">
        <v>1105</v>
      </c>
      <c r="C225" s="7" t="s">
        <v>627</v>
      </c>
      <c r="D225" s="7" t="s">
        <v>1106</v>
      </c>
      <c r="E225" s="7" t="s">
        <v>1107</v>
      </c>
      <c r="F225" s="7" t="s">
        <v>29</v>
      </c>
      <c r="G225" s="7" t="s">
        <v>521</v>
      </c>
      <c r="H225" s="7" t="s">
        <v>31</v>
      </c>
      <c r="I225" s="7" t="s">
        <v>32</v>
      </c>
      <c r="J225" s="7" t="s">
        <v>33</v>
      </c>
      <c r="K225" s="7" t="s">
        <v>1108</v>
      </c>
      <c r="L225" s="7" t="s">
        <v>1001</v>
      </c>
      <c r="M225" s="7" t="s">
        <v>1103</v>
      </c>
      <c r="N225" s="7" t="s">
        <v>1109</v>
      </c>
      <c r="O225" s="7">
        <v>524.28</v>
      </c>
      <c r="P225" s="7">
        <v>4</v>
      </c>
      <c r="Q225" s="7">
        <v>146.76</v>
      </c>
      <c r="R225" s="7">
        <v>148.44999999999999</v>
      </c>
      <c r="S225" s="7" t="s">
        <v>487</v>
      </c>
      <c r="T225" s="7">
        <v>160</v>
      </c>
      <c r="U225" s="7" t="s">
        <v>39</v>
      </c>
      <c r="V225" s="7" t="s">
        <v>50</v>
      </c>
      <c r="W225" s="8" t="s">
        <v>51</v>
      </c>
      <c r="X225" s="3">
        <v>44246</v>
      </c>
      <c r="Y225" s="4">
        <v>44248</v>
      </c>
    </row>
    <row r="226" spans="1:25">
      <c r="A226" s="9">
        <v>225</v>
      </c>
      <c r="B226" s="7" t="s">
        <v>1110</v>
      </c>
      <c r="C226" s="7" t="s">
        <v>627</v>
      </c>
      <c r="D226" s="7" t="s">
        <v>1111</v>
      </c>
      <c r="E226" s="7" t="s">
        <v>1112</v>
      </c>
      <c r="F226" s="7" t="s">
        <v>29</v>
      </c>
      <c r="G226" s="7" t="s">
        <v>751</v>
      </c>
      <c r="H226" s="7" t="s">
        <v>101</v>
      </c>
      <c r="I226" s="7" t="s">
        <v>32</v>
      </c>
      <c r="J226" s="7" t="s">
        <v>102</v>
      </c>
      <c r="K226" s="7" t="s">
        <v>1113</v>
      </c>
      <c r="L226" s="7" t="s">
        <v>1001</v>
      </c>
      <c r="M226" s="7" t="s">
        <v>1103</v>
      </c>
      <c r="N226" s="7" t="s">
        <v>1114</v>
      </c>
      <c r="O226" s="7">
        <v>228.15</v>
      </c>
      <c r="P226" s="7">
        <v>3</v>
      </c>
      <c r="Q226" s="7">
        <v>86.67</v>
      </c>
      <c r="R226" s="7">
        <v>61.93</v>
      </c>
      <c r="S226" s="7" t="s">
        <v>487</v>
      </c>
      <c r="T226" s="7">
        <v>715</v>
      </c>
      <c r="U226" s="7" t="s">
        <v>39</v>
      </c>
      <c r="V226" s="7" t="s">
        <v>67</v>
      </c>
      <c r="W226" s="8" t="s">
        <v>41</v>
      </c>
      <c r="X226" s="3">
        <v>45239</v>
      </c>
      <c r="Y226" s="4">
        <v>45182</v>
      </c>
    </row>
    <row r="227" spans="1:25">
      <c r="A227" s="9">
        <v>226</v>
      </c>
      <c r="B227" s="7" t="s">
        <v>880</v>
      </c>
      <c r="C227" s="7" t="s">
        <v>627</v>
      </c>
      <c r="D227" s="7" t="s">
        <v>881</v>
      </c>
      <c r="E227" s="7" t="s">
        <v>882</v>
      </c>
      <c r="F227" s="7" t="s">
        <v>29</v>
      </c>
      <c r="G227" s="7" t="s">
        <v>883</v>
      </c>
      <c r="H227" s="7" t="s">
        <v>831</v>
      </c>
      <c r="I227" s="7" t="s">
        <v>32</v>
      </c>
      <c r="J227" s="7" t="s">
        <v>47</v>
      </c>
      <c r="K227" s="7" t="s">
        <v>1115</v>
      </c>
      <c r="L227" s="7" t="s">
        <v>1001</v>
      </c>
      <c r="M227" s="7" t="s">
        <v>1103</v>
      </c>
      <c r="N227" s="7" t="s">
        <v>1116</v>
      </c>
      <c r="O227" s="7">
        <v>3916.08</v>
      </c>
      <c r="P227" s="7">
        <v>6</v>
      </c>
      <c r="Q227" s="7">
        <v>1252.98</v>
      </c>
      <c r="R227" s="7">
        <v>25.3</v>
      </c>
      <c r="S227" s="7" t="s">
        <v>661</v>
      </c>
      <c r="T227" s="7">
        <v>653</v>
      </c>
      <c r="U227" s="7" t="s">
        <v>39</v>
      </c>
      <c r="V227" s="7" t="s">
        <v>40</v>
      </c>
      <c r="W227" s="8" t="s">
        <v>51</v>
      </c>
      <c r="X227" s="3">
        <v>44607</v>
      </c>
      <c r="Y227" s="4">
        <v>44610</v>
      </c>
    </row>
    <row r="228" spans="1:25">
      <c r="A228" s="9">
        <v>227</v>
      </c>
      <c r="B228" s="7" t="s">
        <v>1117</v>
      </c>
      <c r="C228" s="7" t="s">
        <v>627</v>
      </c>
      <c r="D228" s="7" t="s">
        <v>1118</v>
      </c>
      <c r="E228" s="7" t="s">
        <v>1119</v>
      </c>
      <c r="F228" s="7" t="s">
        <v>29</v>
      </c>
      <c r="G228" s="7" t="s">
        <v>543</v>
      </c>
      <c r="H228" s="7" t="s">
        <v>544</v>
      </c>
      <c r="I228" s="7" t="s">
        <v>32</v>
      </c>
      <c r="J228" s="7" t="s">
        <v>57</v>
      </c>
      <c r="K228" s="7" t="s">
        <v>1120</v>
      </c>
      <c r="L228" s="7" t="s">
        <v>1001</v>
      </c>
      <c r="M228" s="7" t="s">
        <v>1103</v>
      </c>
      <c r="N228" s="7" t="s">
        <v>1121</v>
      </c>
      <c r="O228" s="7">
        <v>130.44</v>
      </c>
      <c r="P228" s="7">
        <v>2</v>
      </c>
      <c r="Q228" s="7">
        <v>45.6</v>
      </c>
      <c r="R228" s="7">
        <v>33.19</v>
      </c>
      <c r="S228" s="7" t="s">
        <v>487</v>
      </c>
      <c r="T228" s="7">
        <v>357</v>
      </c>
      <c r="U228" s="7" t="s">
        <v>39</v>
      </c>
      <c r="V228" s="7" t="s">
        <v>50</v>
      </c>
      <c r="W228" s="8" t="s">
        <v>51</v>
      </c>
      <c r="X228" s="3">
        <v>45241</v>
      </c>
      <c r="Y228" s="4">
        <v>45245</v>
      </c>
    </row>
    <row r="229" spans="1:25">
      <c r="A229" s="9">
        <v>228</v>
      </c>
      <c r="B229" s="7" t="s">
        <v>1122</v>
      </c>
      <c r="C229" s="7" t="s">
        <v>627</v>
      </c>
      <c r="D229" s="7" t="s">
        <v>1123</v>
      </c>
      <c r="E229" s="7" t="s">
        <v>1124</v>
      </c>
      <c r="F229" s="7" t="s">
        <v>29</v>
      </c>
      <c r="G229" s="7" t="s">
        <v>484</v>
      </c>
      <c r="H229" s="7" t="s">
        <v>87</v>
      </c>
      <c r="I229" s="7" t="s">
        <v>32</v>
      </c>
      <c r="J229" s="7" t="s">
        <v>33</v>
      </c>
      <c r="K229" s="7" t="s">
        <v>1125</v>
      </c>
      <c r="L229" s="7" t="s">
        <v>1001</v>
      </c>
      <c r="M229" s="7" t="s">
        <v>1103</v>
      </c>
      <c r="N229" s="7" t="s">
        <v>1126</v>
      </c>
      <c r="O229" s="7">
        <v>130.56</v>
      </c>
      <c r="P229" s="7">
        <v>2</v>
      </c>
      <c r="Q229" s="7">
        <v>50.88</v>
      </c>
      <c r="R229" s="7">
        <v>18.09</v>
      </c>
      <c r="S229" s="7" t="s">
        <v>487</v>
      </c>
      <c r="T229" s="7">
        <v>721</v>
      </c>
      <c r="U229" s="7" t="s">
        <v>39</v>
      </c>
      <c r="V229" s="7" t="s">
        <v>60</v>
      </c>
      <c r="W229" s="8" t="s">
        <v>41</v>
      </c>
      <c r="X229" s="3">
        <v>44607</v>
      </c>
      <c r="Y229" s="4">
        <v>44610</v>
      </c>
    </row>
    <row r="230" spans="1:25">
      <c r="A230" s="9">
        <v>229</v>
      </c>
      <c r="B230" s="7" t="s">
        <v>1127</v>
      </c>
      <c r="C230" s="7" t="s">
        <v>679</v>
      </c>
      <c r="D230" s="7" t="s">
        <v>489</v>
      </c>
      <c r="E230" s="7" t="s">
        <v>490</v>
      </c>
      <c r="F230" s="7" t="s">
        <v>310</v>
      </c>
      <c r="G230" s="7" t="s">
        <v>1077</v>
      </c>
      <c r="H230" s="7" t="s">
        <v>72</v>
      </c>
      <c r="I230" s="7" t="s">
        <v>32</v>
      </c>
      <c r="J230" s="7" t="s">
        <v>57</v>
      </c>
      <c r="K230" s="7" t="s">
        <v>1128</v>
      </c>
      <c r="L230" s="7" t="s">
        <v>1001</v>
      </c>
      <c r="M230" s="7" t="s">
        <v>1103</v>
      </c>
      <c r="N230" s="7" t="s">
        <v>1129</v>
      </c>
      <c r="O230" s="7">
        <v>293.39999999999998</v>
      </c>
      <c r="P230" s="7">
        <v>4</v>
      </c>
      <c r="Q230" s="7">
        <v>8.76</v>
      </c>
      <c r="R230" s="7">
        <v>6.64</v>
      </c>
      <c r="S230" s="7" t="s">
        <v>487</v>
      </c>
      <c r="T230" s="7">
        <v>736</v>
      </c>
      <c r="U230" s="7" t="s">
        <v>39</v>
      </c>
      <c r="V230" s="7" t="s">
        <v>67</v>
      </c>
      <c r="W230" s="8" t="s">
        <v>51</v>
      </c>
      <c r="X230" s="3">
        <v>44657</v>
      </c>
      <c r="Y230" s="4">
        <v>44718</v>
      </c>
    </row>
    <row r="231" spans="1:25">
      <c r="A231" s="9">
        <v>230</v>
      </c>
      <c r="B231" s="7" t="s">
        <v>1130</v>
      </c>
      <c r="C231" s="7" t="s">
        <v>679</v>
      </c>
      <c r="D231" s="7" t="s">
        <v>1131</v>
      </c>
      <c r="E231" s="7" t="s">
        <v>1132</v>
      </c>
      <c r="F231" s="7" t="s">
        <v>29</v>
      </c>
      <c r="G231" s="7" t="s">
        <v>1133</v>
      </c>
      <c r="H231" s="7" t="s">
        <v>121</v>
      </c>
      <c r="I231" s="7" t="s">
        <v>32</v>
      </c>
      <c r="J231" s="7" t="s">
        <v>33</v>
      </c>
      <c r="K231" s="7" t="s">
        <v>1134</v>
      </c>
      <c r="L231" s="7" t="s">
        <v>1001</v>
      </c>
      <c r="M231" s="7" t="s">
        <v>1103</v>
      </c>
      <c r="N231" s="7" t="s">
        <v>1135</v>
      </c>
      <c r="O231" s="7">
        <v>951.6</v>
      </c>
      <c r="P231" s="7">
        <v>13</v>
      </c>
      <c r="Q231" s="7">
        <v>66.3</v>
      </c>
      <c r="R231" s="7">
        <v>154.11000000000001</v>
      </c>
      <c r="S231" s="7" t="s">
        <v>487</v>
      </c>
      <c r="T231" s="7">
        <v>643</v>
      </c>
      <c r="U231" s="7" t="s">
        <v>39</v>
      </c>
      <c r="V231" s="7" t="s">
        <v>40</v>
      </c>
      <c r="W231" s="8" t="s">
        <v>41</v>
      </c>
      <c r="X231" s="3">
        <v>44852</v>
      </c>
      <c r="Y231" s="4">
        <v>44853</v>
      </c>
    </row>
    <row r="232" spans="1:25">
      <c r="A232" s="9">
        <v>231</v>
      </c>
      <c r="B232" s="7" t="s">
        <v>1136</v>
      </c>
      <c r="C232" s="7" t="s">
        <v>617</v>
      </c>
      <c r="D232" s="7" t="s">
        <v>1137</v>
      </c>
      <c r="E232" s="7" t="s">
        <v>1138</v>
      </c>
      <c r="F232" s="7" t="s">
        <v>420</v>
      </c>
      <c r="G232" s="7" t="s">
        <v>452</v>
      </c>
      <c r="H232" s="7" t="s">
        <v>87</v>
      </c>
      <c r="I232" s="7" t="s">
        <v>32</v>
      </c>
      <c r="J232" s="7" t="s">
        <v>33</v>
      </c>
      <c r="K232" s="7" t="s">
        <v>1139</v>
      </c>
      <c r="L232" s="7" t="s">
        <v>1001</v>
      </c>
      <c r="M232" s="7" t="s">
        <v>1103</v>
      </c>
      <c r="N232" s="7" t="s">
        <v>1140</v>
      </c>
      <c r="O232" s="7">
        <v>636.29999999999995</v>
      </c>
      <c r="P232" s="7">
        <v>1</v>
      </c>
      <c r="Q232" s="7">
        <v>235.41</v>
      </c>
      <c r="R232" s="7">
        <v>91.33</v>
      </c>
      <c r="S232" s="7" t="s">
        <v>487</v>
      </c>
      <c r="T232" s="7">
        <v>503</v>
      </c>
      <c r="U232" s="7" t="s">
        <v>39</v>
      </c>
      <c r="V232" s="7" t="s">
        <v>50</v>
      </c>
      <c r="W232" s="8" t="s">
        <v>41</v>
      </c>
      <c r="X232" s="3">
        <v>44528</v>
      </c>
      <c r="Y232" s="4">
        <v>44267</v>
      </c>
    </row>
    <row r="233" spans="1:25">
      <c r="A233" s="9">
        <v>232</v>
      </c>
      <c r="B233" s="7" t="s">
        <v>1141</v>
      </c>
      <c r="C233" s="7" t="s">
        <v>617</v>
      </c>
      <c r="D233" s="7" t="s">
        <v>1142</v>
      </c>
      <c r="E233" s="7" t="s">
        <v>1143</v>
      </c>
      <c r="F233" s="7" t="s">
        <v>420</v>
      </c>
      <c r="G233" s="7" t="s">
        <v>778</v>
      </c>
      <c r="H233" s="7" t="s">
        <v>779</v>
      </c>
      <c r="I233" s="7" t="s">
        <v>32</v>
      </c>
      <c r="J233" s="7" t="s">
        <v>47</v>
      </c>
      <c r="K233" s="7" t="s">
        <v>1144</v>
      </c>
      <c r="L233" s="7" t="s">
        <v>1001</v>
      </c>
      <c r="M233" s="7" t="s">
        <v>1103</v>
      </c>
      <c r="N233" s="7" t="s">
        <v>1145</v>
      </c>
      <c r="O233" s="7">
        <v>833.7</v>
      </c>
      <c r="P233" s="7">
        <v>5</v>
      </c>
      <c r="Q233" s="7">
        <v>316.8</v>
      </c>
      <c r="R233" s="7">
        <v>70.84</v>
      </c>
      <c r="S233" s="7" t="s">
        <v>487</v>
      </c>
      <c r="T233" s="7">
        <v>114</v>
      </c>
      <c r="U233" s="7" t="s">
        <v>39</v>
      </c>
      <c r="V233" s="7" t="s">
        <v>60</v>
      </c>
      <c r="W233" s="8" t="s">
        <v>51</v>
      </c>
      <c r="X233" s="3">
        <v>44475</v>
      </c>
      <c r="Y233" s="4">
        <v>44475</v>
      </c>
    </row>
    <row r="234" spans="1:25">
      <c r="A234" s="9">
        <v>233</v>
      </c>
      <c r="B234" s="7" t="s">
        <v>1146</v>
      </c>
      <c r="C234" s="7" t="s">
        <v>617</v>
      </c>
      <c r="D234" s="7" t="s">
        <v>1147</v>
      </c>
      <c r="E234" s="7" t="s">
        <v>1148</v>
      </c>
      <c r="F234" s="7" t="s">
        <v>310</v>
      </c>
      <c r="G234" s="7" t="s">
        <v>279</v>
      </c>
      <c r="H234" s="7" t="s">
        <v>279</v>
      </c>
      <c r="I234" s="7" t="s">
        <v>32</v>
      </c>
      <c r="J234" s="7" t="s">
        <v>102</v>
      </c>
      <c r="K234" s="7" t="s">
        <v>1149</v>
      </c>
      <c r="L234" s="7" t="s">
        <v>1001</v>
      </c>
      <c r="M234" s="7" t="s">
        <v>1103</v>
      </c>
      <c r="N234" s="7" t="s">
        <v>1150</v>
      </c>
      <c r="O234" s="7">
        <v>1916.73</v>
      </c>
      <c r="P234" s="7">
        <v>3</v>
      </c>
      <c r="Q234" s="7">
        <v>498.33</v>
      </c>
      <c r="R234" s="7">
        <v>548.4</v>
      </c>
      <c r="S234" s="7" t="s">
        <v>661</v>
      </c>
      <c r="T234" s="7">
        <v>116</v>
      </c>
      <c r="U234" s="7" t="s">
        <v>39</v>
      </c>
      <c r="V234" s="7" t="s">
        <v>67</v>
      </c>
      <c r="W234" s="8" t="s">
        <v>51</v>
      </c>
      <c r="X234" s="3">
        <v>45228</v>
      </c>
      <c r="Y234" s="4">
        <v>45229</v>
      </c>
    </row>
    <row r="235" spans="1:25">
      <c r="A235" s="9">
        <v>234</v>
      </c>
      <c r="B235" s="7" t="s">
        <v>1151</v>
      </c>
      <c r="C235" s="7" t="s">
        <v>617</v>
      </c>
      <c r="D235" s="7" t="s">
        <v>1152</v>
      </c>
      <c r="E235" s="7" t="s">
        <v>1153</v>
      </c>
      <c r="F235" s="7" t="s">
        <v>310</v>
      </c>
      <c r="G235" s="7" t="s">
        <v>195</v>
      </c>
      <c r="H235" s="7" t="s">
        <v>87</v>
      </c>
      <c r="I235" s="7" t="s">
        <v>32</v>
      </c>
      <c r="J235" s="7" t="s">
        <v>33</v>
      </c>
      <c r="K235" s="7" t="s">
        <v>1154</v>
      </c>
      <c r="L235" s="7" t="s">
        <v>1001</v>
      </c>
      <c r="M235" s="7" t="s">
        <v>1103</v>
      </c>
      <c r="N235" s="7" t="s">
        <v>1155</v>
      </c>
      <c r="O235" s="7">
        <v>333.66</v>
      </c>
      <c r="P235" s="7">
        <v>2</v>
      </c>
      <c r="Q235" s="7">
        <v>103.38</v>
      </c>
      <c r="R235" s="7">
        <v>42.29</v>
      </c>
      <c r="S235" s="7" t="s">
        <v>38</v>
      </c>
      <c r="T235" s="7">
        <v>591</v>
      </c>
      <c r="U235" s="7" t="s">
        <v>39</v>
      </c>
      <c r="V235" s="7" t="s">
        <v>40</v>
      </c>
      <c r="W235" s="8" t="s">
        <v>51</v>
      </c>
      <c r="X235" s="3">
        <v>44528</v>
      </c>
      <c r="Y235" s="4">
        <v>44267</v>
      </c>
    </row>
    <row r="236" spans="1:25">
      <c r="A236" s="9">
        <v>235</v>
      </c>
      <c r="B236" s="7" t="s">
        <v>968</v>
      </c>
      <c r="C236" s="7" t="s">
        <v>617</v>
      </c>
      <c r="D236" s="7" t="s">
        <v>969</v>
      </c>
      <c r="E236" s="7" t="s">
        <v>970</v>
      </c>
      <c r="F236" s="7" t="s">
        <v>29</v>
      </c>
      <c r="G236" s="7" t="s">
        <v>271</v>
      </c>
      <c r="H236" s="7" t="s">
        <v>56</v>
      </c>
      <c r="I236" s="7" t="s">
        <v>32</v>
      </c>
      <c r="J236" s="7" t="s">
        <v>57</v>
      </c>
      <c r="K236" s="7" t="s">
        <v>1156</v>
      </c>
      <c r="L236" s="7" t="s">
        <v>1001</v>
      </c>
      <c r="M236" s="7" t="s">
        <v>1103</v>
      </c>
      <c r="N236" s="7" t="s">
        <v>1157</v>
      </c>
      <c r="O236" s="7">
        <v>277.14</v>
      </c>
      <c r="P236" s="7">
        <v>2</v>
      </c>
      <c r="Q236" s="7">
        <v>38.76</v>
      </c>
      <c r="R236" s="7">
        <v>13.96</v>
      </c>
      <c r="S236" s="7" t="s">
        <v>487</v>
      </c>
      <c r="T236" s="7">
        <v>639</v>
      </c>
      <c r="U236" s="7" t="s">
        <v>39</v>
      </c>
      <c r="V236" s="7" t="s">
        <v>50</v>
      </c>
      <c r="W236" s="8" t="s">
        <v>51</v>
      </c>
      <c r="X236" s="3">
        <v>45438</v>
      </c>
      <c r="Y236" s="4">
        <v>45440</v>
      </c>
    </row>
    <row r="237" spans="1:25">
      <c r="A237" s="9">
        <v>236</v>
      </c>
      <c r="B237" s="7" t="s">
        <v>983</v>
      </c>
      <c r="C237" s="7" t="s">
        <v>617</v>
      </c>
      <c r="D237" s="7" t="s">
        <v>984</v>
      </c>
      <c r="E237" s="7" t="s">
        <v>985</v>
      </c>
      <c r="F237" s="7" t="s">
        <v>29</v>
      </c>
      <c r="G237" s="7" t="s">
        <v>711</v>
      </c>
      <c r="H237" s="7" t="s">
        <v>87</v>
      </c>
      <c r="I237" s="7" t="s">
        <v>32</v>
      </c>
      <c r="J237" s="7" t="s">
        <v>33</v>
      </c>
      <c r="K237" s="7" t="s">
        <v>1158</v>
      </c>
      <c r="L237" s="7" t="s">
        <v>1001</v>
      </c>
      <c r="M237" s="7" t="s">
        <v>1103</v>
      </c>
      <c r="N237" s="7" t="s">
        <v>1159</v>
      </c>
      <c r="O237" s="7">
        <v>642.78</v>
      </c>
      <c r="P237" s="7">
        <v>1</v>
      </c>
      <c r="Q237" s="7">
        <v>25.71</v>
      </c>
      <c r="R237" s="7">
        <v>8.68</v>
      </c>
      <c r="S237" s="7" t="s">
        <v>487</v>
      </c>
      <c r="T237" s="7">
        <v>571</v>
      </c>
      <c r="U237" s="7" t="s">
        <v>39</v>
      </c>
      <c r="V237" s="7" t="s">
        <v>60</v>
      </c>
      <c r="W237" s="8" t="s">
        <v>51</v>
      </c>
      <c r="X237" s="3">
        <v>44831</v>
      </c>
      <c r="Y237" s="4">
        <v>44833</v>
      </c>
    </row>
    <row r="238" spans="1:25">
      <c r="A238" s="9">
        <v>237</v>
      </c>
      <c r="B238" s="7" t="s">
        <v>891</v>
      </c>
      <c r="C238" s="7" t="s">
        <v>617</v>
      </c>
      <c r="D238" s="7" t="s">
        <v>875</v>
      </c>
      <c r="E238" s="7" t="s">
        <v>876</v>
      </c>
      <c r="F238" s="7" t="s">
        <v>29</v>
      </c>
      <c r="G238" s="7" t="s">
        <v>515</v>
      </c>
      <c r="H238" s="7" t="s">
        <v>87</v>
      </c>
      <c r="I238" s="7" t="s">
        <v>32</v>
      </c>
      <c r="J238" s="7" t="s">
        <v>33</v>
      </c>
      <c r="K238" s="7" t="s">
        <v>1160</v>
      </c>
      <c r="L238" s="7" t="s">
        <v>1001</v>
      </c>
      <c r="M238" s="7" t="s">
        <v>1103</v>
      </c>
      <c r="N238" s="7" t="s">
        <v>1161</v>
      </c>
      <c r="O238" s="7">
        <v>109.66500000000001</v>
      </c>
      <c r="P238" s="7">
        <v>3</v>
      </c>
      <c r="Q238" s="7">
        <v>-30.734999999999999</v>
      </c>
      <c r="R238" s="7">
        <v>9.34</v>
      </c>
      <c r="S238" s="7" t="s">
        <v>38</v>
      </c>
      <c r="T238" s="7">
        <v>96</v>
      </c>
      <c r="U238" s="7" t="s">
        <v>39</v>
      </c>
      <c r="V238" s="7" t="s">
        <v>67</v>
      </c>
      <c r="W238" s="8" t="s">
        <v>51</v>
      </c>
      <c r="X238" s="3">
        <v>45561</v>
      </c>
      <c r="Y238" s="4">
        <v>45563</v>
      </c>
    </row>
    <row r="239" spans="1:25">
      <c r="A239" s="9">
        <v>238</v>
      </c>
      <c r="B239" s="7" t="s">
        <v>1162</v>
      </c>
      <c r="C239" s="7" t="s">
        <v>679</v>
      </c>
      <c r="D239" s="7" t="s">
        <v>1163</v>
      </c>
      <c r="E239" s="7" t="s">
        <v>1164</v>
      </c>
      <c r="F239" s="7" t="s">
        <v>29</v>
      </c>
      <c r="G239" s="7" t="s">
        <v>163</v>
      </c>
      <c r="H239" s="7" t="s">
        <v>31</v>
      </c>
      <c r="I239" s="7" t="s">
        <v>32</v>
      </c>
      <c r="J239" s="7" t="s">
        <v>33</v>
      </c>
      <c r="K239" s="7" t="s">
        <v>1165</v>
      </c>
      <c r="L239" s="7" t="s">
        <v>1166</v>
      </c>
      <c r="M239" s="7" t="s">
        <v>1167</v>
      </c>
      <c r="N239" s="7" t="s">
        <v>1168</v>
      </c>
      <c r="O239" s="7">
        <v>1878.72</v>
      </c>
      <c r="P239" s="7">
        <v>4</v>
      </c>
      <c r="Q239" s="7">
        <v>582.36</v>
      </c>
      <c r="R239" s="7">
        <v>704.08</v>
      </c>
      <c r="S239" s="7" t="s">
        <v>661</v>
      </c>
      <c r="T239" s="7">
        <v>208</v>
      </c>
      <c r="U239" s="7" t="s">
        <v>39</v>
      </c>
      <c r="V239" s="7" t="s">
        <v>40</v>
      </c>
      <c r="W239" s="8" t="s">
        <v>51</v>
      </c>
      <c r="X239" s="3">
        <v>45629</v>
      </c>
      <c r="Y239" s="4">
        <v>45365</v>
      </c>
    </row>
    <row r="240" spans="1:25">
      <c r="A240" s="9">
        <v>239</v>
      </c>
      <c r="B240" s="7" t="s">
        <v>1169</v>
      </c>
      <c r="C240" s="7" t="s">
        <v>627</v>
      </c>
      <c r="D240" s="7" t="s">
        <v>734</v>
      </c>
      <c r="E240" s="7" t="s">
        <v>735</v>
      </c>
      <c r="F240" s="7" t="s">
        <v>310</v>
      </c>
      <c r="G240" s="7" t="s">
        <v>100</v>
      </c>
      <c r="H240" s="7" t="s">
        <v>101</v>
      </c>
      <c r="I240" s="7" t="s">
        <v>32</v>
      </c>
      <c r="J240" s="7" t="s">
        <v>102</v>
      </c>
      <c r="K240" s="7" t="s">
        <v>1170</v>
      </c>
      <c r="L240" s="7" t="s">
        <v>1166</v>
      </c>
      <c r="M240" s="7" t="s">
        <v>1167</v>
      </c>
      <c r="N240" s="7" t="s">
        <v>1171</v>
      </c>
      <c r="O240" s="7">
        <v>969.36</v>
      </c>
      <c r="P240" s="7">
        <v>7</v>
      </c>
      <c r="Q240" s="7">
        <v>348.81</v>
      </c>
      <c r="R240" s="7">
        <v>330.01</v>
      </c>
      <c r="S240" s="7" t="s">
        <v>661</v>
      </c>
      <c r="T240" s="7">
        <v>52</v>
      </c>
      <c r="U240" s="7" t="s">
        <v>39</v>
      </c>
      <c r="V240" s="7" t="s">
        <v>50</v>
      </c>
      <c r="W240" s="8" t="s">
        <v>51</v>
      </c>
      <c r="X240" s="3">
        <v>44456</v>
      </c>
      <c r="Y240" s="4">
        <v>44458</v>
      </c>
    </row>
    <row r="241" spans="1:25">
      <c r="A241" s="9">
        <v>240</v>
      </c>
      <c r="B241" s="7" t="s">
        <v>1172</v>
      </c>
      <c r="C241" s="7" t="s">
        <v>627</v>
      </c>
      <c r="D241" s="7" t="s">
        <v>1173</v>
      </c>
      <c r="E241" s="7" t="s">
        <v>1174</v>
      </c>
      <c r="F241" s="7" t="s">
        <v>310</v>
      </c>
      <c r="G241" s="7" t="s">
        <v>809</v>
      </c>
      <c r="H241" s="7" t="s">
        <v>87</v>
      </c>
      <c r="I241" s="7" t="s">
        <v>32</v>
      </c>
      <c r="J241" s="7" t="s">
        <v>33</v>
      </c>
      <c r="K241" s="7" t="s">
        <v>1175</v>
      </c>
      <c r="L241" s="7" t="s">
        <v>1166</v>
      </c>
      <c r="M241" s="7" t="s">
        <v>1167</v>
      </c>
      <c r="N241" s="7" t="s">
        <v>1176</v>
      </c>
      <c r="O241" s="7">
        <v>803.52</v>
      </c>
      <c r="P241" s="7">
        <v>9</v>
      </c>
      <c r="Q241" s="7">
        <v>48.06</v>
      </c>
      <c r="R241" s="7">
        <v>202.06</v>
      </c>
      <c r="S241" s="7" t="s">
        <v>38</v>
      </c>
      <c r="T241" s="7">
        <v>669</v>
      </c>
      <c r="U241" s="7" t="s">
        <v>39</v>
      </c>
      <c r="V241" s="7" t="s">
        <v>60</v>
      </c>
      <c r="W241" s="8" t="s">
        <v>51</v>
      </c>
      <c r="X241" s="3">
        <v>45184</v>
      </c>
      <c r="Y241" s="4">
        <v>45184</v>
      </c>
    </row>
    <row r="242" spans="1:25">
      <c r="A242" s="9">
        <v>241</v>
      </c>
      <c r="B242" s="7" t="s">
        <v>1091</v>
      </c>
      <c r="C242" s="7" t="s">
        <v>617</v>
      </c>
      <c r="D242" s="7" t="s">
        <v>1092</v>
      </c>
      <c r="E242" s="7" t="s">
        <v>1093</v>
      </c>
      <c r="F242" s="7" t="s">
        <v>29</v>
      </c>
      <c r="G242" s="7" t="s">
        <v>618</v>
      </c>
      <c r="H242" s="7" t="s">
        <v>509</v>
      </c>
      <c r="I242" s="7" t="s">
        <v>32</v>
      </c>
      <c r="J242" s="7" t="s">
        <v>47</v>
      </c>
      <c r="K242" s="7" t="s">
        <v>1177</v>
      </c>
      <c r="L242" s="7" t="s">
        <v>1166</v>
      </c>
      <c r="M242" s="7" t="s">
        <v>1167</v>
      </c>
      <c r="N242" s="7" t="s">
        <v>1178</v>
      </c>
      <c r="O242" s="7">
        <v>2289.75</v>
      </c>
      <c r="P242" s="7">
        <v>5</v>
      </c>
      <c r="Q242" s="7">
        <v>68.55</v>
      </c>
      <c r="R242" s="7">
        <v>185.11</v>
      </c>
      <c r="S242" s="7" t="s">
        <v>38</v>
      </c>
      <c r="T242" s="7">
        <v>133</v>
      </c>
      <c r="U242" s="7" t="s">
        <v>39</v>
      </c>
      <c r="V242" s="7" t="s">
        <v>67</v>
      </c>
      <c r="W242" s="8" t="s">
        <v>41</v>
      </c>
      <c r="X242" s="3">
        <v>45186</v>
      </c>
      <c r="Y242" s="4">
        <v>45189</v>
      </c>
    </row>
    <row r="243" spans="1:25">
      <c r="A243" s="9">
        <v>242</v>
      </c>
      <c r="B243" s="7" t="s">
        <v>1179</v>
      </c>
      <c r="C243" s="7" t="s">
        <v>627</v>
      </c>
      <c r="D243" s="7" t="s">
        <v>1180</v>
      </c>
      <c r="E243" s="7" t="s">
        <v>1181</v>
      </c>
      <c r="F243" s="7" t="s">
        <v>310</v>
      </c>
      <c r="G243" s="7" t="s">
        <v>484</v>
      </c>
      <c r="H243" s="7" t="s">
        <v>87</v>
      </c>
      <c r="I243" s="7" t="s">
        <v>32</v>
      </c>
      <c r="J243" s="7" t="s">
        <v>33</v>
      </c>
      <c r="K243" s="7" t="s">
        <v>1182</v>
      </c>
      <c r="L243" s="7" t="s">
        <v>1166</v>
      </c>
      <c r="M243" s="7" t="s">
        <v>1167</v>
      </c>
      <c r="N243" s="7" t="s">
        <v>1183</v>
      </c>
      <c r="O243" s="7">
        <v>1395</v>
      </c>
      <c r="P243" s="7">
        <v>3</v>
      </c>
      <c r="Q243" s="7">
        <v>237.15</v>
      </c>
      <c r="R243" s="7">
        <v>164.14</v>
      </c>
      <c r="S243" s="7" t="s">
        <v>38</v>
      </c>
      <c r="T243" s="7">
        <v>110</v>
      </c>
      <c r="U243" s="7" t="s">
        <v>39</v>
      </c>
      <c r="V243" s="7" t="s">
        <v>40</v>
      </c>
      <c r="W243" s="8" t="s">
        <v>41</v>
      </c>
      <c r="X243" s="3">
        <v>45536</v>
      </c>
      <c r="Y243" s="4">
        <v>45627</v>
      </c>
    </row>
    <row r="244" spans="1:25">
      <c r="A244" s="9">
        <v>243</v>
      </c>
      <c r="B244" s="7" t="s">
        <v>1184</v>
      </c>
      <c r="C244" s="7" t="s">
        <v>627</v>
      </c>
      <c r="D244" s="7" t="s">
        <v>1185</v>
      </c>
      <c r="E244" s="7" t="s">
        <v>1186</v>
      </c>
      <c r="F244" s="7" t="s">
        <v>310</v>
      </c>
      <c r="G244" s="7" t="s">
        <v>815</v>
      </c>
      <c r="H244" s="7" t="s">
        <v>101</v>
      </c>
      <c r="I244" s="7" t="s">
        <v>32</v>
      </c>
      <c r="J244" s="7" t="s">
        <v>102</v>
      </c>
      <c r="K244" s="7" t="s">
        <v>1187</v>
      </c>
      <c r="L244" s="7" t="s">
        <v>1166</v>
      </c>
      <c r="M244" s="7" t="s">
        <v>1167</v>
      </c>
      <c r="N244" s="7" t="s">
        <v>1188</v>
      </c>
      <c r="O244" s="7">
        <v>527.30999999999995</v>
      </c>
      <c r="P244" s="7">
        <v>9</v>
      </c>
      <c r="Q244" s="7">
        <v>194.94</v>
      </c>
      <c r="R244" s="7">
        <v>155.97999999999999</v>
      </c>
      <c r="S244" s="7" t="s">
        <v>487</v>
      </c>
      <c r="T244" s="7">
        <v>270</v>
      </c>
      <c r="U244" s="7" t="s">
        <v>39</v>
      </c>
      <c r="V244" s="7" t="s">
        <v>50</v>
      </c>
      <c r="W244" s="8" t="s">
        <v>51</v>
      </c>
      <c r="X244" s="3">
        <v>45570</v>
      </c>
      <c r="Y244" s="4">
        <v>45631</v>
      </c>
    </row>
    <row r="245" spans="1:25">
      <c r="A245" s="9">
        <v>244</v>
      </c>
      <c r="B245" s="7" t="s">
        <v>821</v>
      </c>
      <c r="C245" s="7" t="s">
        <v>627</v>
      </c>
      <c r="D245" s="7" t="s">
        <v>822</v>
      </c>
      <c r="E245" s="7" t="s">
        <v>823</v>
      </c>
      <c r="F245" s="7" t="s">
        <v>29</v>
      </c>
      <c r="G245" s="7" t="s">
        <v>824</v>
      </c>
      <c r="H245" s="7" t="s">
        <v>779</v>
      </c>
      <c r="I245" s="7" t="s">
        <v>32</v>
      </c>
      <c r="J245" s="7" t="s">
        <v>47</v>
      </c>
      <c r="K245" s="7" t="s">
        <v>1189</v>
      </c>
      <c r="L245" s="7" t="s">
        <v>1166</v>
      </c>
      <c r="M245" s="7" t="s">
        <v>1167</v>
      </c>
      <c r="N245" s="7" t="s">
        <v>1190</v>
      </c>
      <c r="O245" s="7">
        <v>1315.68</v>
      </c>
      <c r="P245" s="7">
        <v>8</v>
      </c>
      <c r="Q245" s="7">
        <v>328.8</v>
      </c>
      <c r="R245" s="7">
        <v>153.16</v>
      </c>
      <c r="S245" s="7" t="s">
        <v>487</v>
      </c>
      <c r="T245" s="7">
        <v>535</v>
      </c>
      <c r="U245" s="7" t="s">
        <v>39</v>
      </c>
      <c r="V245" s="7" t="s">
        <v>60</v>
      </c>
      <c r="W245" s="8" t="s">
        <v>51</v>
      </c>
      <c r="X245" s="3">
        <v>45042</v>
      </c>
      <c r="Y245" s="4">
        <v>45044</v>
      </c>
    </row>
    <row r="246" spans="1:25">
      <c r="A246" s="9">
        <v>245</v>
      </c>
      <c r="B246" s="7" t="s">
        <v>1191</v>
      </c>
      <c r="C246" s="7" t="s">
        <v>617</v>
      </c>
      <c r="D246" s="7" t="s">
        <v>1192</v>
      </c>
      <c r="E246" s="7" t="s">
        <v>1193</v>
      </c>
      <c r="F246" s="7" t="s">
        <v>29</v>
      </c>
      <c r="G246" s="7" t="s">
        <v>543</v>
      </c>
      <c r="H246" s="7" t="s">
        <v>544</v>
      </c>
      <c r="I246" s="7" t="s">
        <v>32</v>
      </c>
      <c r="J246" s="7" t="s">
        <v>57</v>
      </c>
      <c r="K246" s="7" t="s">
        <v>1165</v>
      </c>
      <c r="L246" s="7" t="s">
        <v>1166</v>
      </c>
      <c r="M246" s="7" t="s">
        <v>1167</v>
      </c>
      <c r="N246" s="7" t="s">
        <v>1168</v>
      </c>
      <c r="O246" s="7">
        <v>1409.04</v>
      </c>
      <c r="P246" s="7">
        <v>3</v>
      </c>
      <c r="Q246" s="7">
        <v>436.77</v>
      </c>
      <c r="R246" s="7">
        <v>150.11000000000001</v>
      </c>
      <c r="S246" s="7" t="s">
        <v>38</v>
      </c>
      <c r="T246" s="7">
        <v>729</v>
      </c>
      <c r="U246" s="7" t="s">
        <v>39</v>
      </c>
      <c r="V246" s="7" t="s">
        <v>67</v>
      </c>
      <c r="W246" s="8" t="s">
        <v>51</v>
      </c>
      <c r="X246" s="3">
        <v>44603</v>
      </c>
      <c r="Y246" s="4">
        <v>44662</v>
      </c>
    </row>
    <row r="247" spans="1:25">
      <c r="A247" s="9">
        <v>246</v>
      </c>
      <c r="B247" s="7" t="s">
        <v>935</v>
      </c>
      <c r="C247" s="7" t="s">
        <v>627</v>
      </c>
      <c r="D247" s="7" t="s">
        <v>936</v>
      </c>
      <c r="E247" s="7" t="s">
        <v>937</v>
      </c>
      <c r="F247" s="7" t="s">
        <v>29</v>
      </c>
      <c r="G247" s="7" t="s">
        <v>938</v>
      </c>
      <c r="H247" s="7" t="s">
        <v>80</v>
      </c>
      <c r="I247" s="7" t="s">
        <v>32</v>
      </c>
      <c r="J247" s="7" t="s">
        <v>33</v>
      </c>
      <c r="K247" s="7" t="s">
        <v>1194</v>
      </c>
      <c r="L247" s="7" t="s">
        <v>1166</v>
      </c>
      <c r="M247" s="7" t="s">
        <v>1167</v>
      </c>
      <c r="N247" s="7" t="s">
        <v>1195</v>
      </c>
      <c r="O247" s="7">
        <v>341.55</v>
      </c>
      <c r="P247" s="7">
        <v>5</v>
      </c>
      <c r="Q247" s="7">
        <v>30.6</v>
      </c>
      <c r="R247" s="7">
        <v>81.92</v>
      </c>
      <c r="S247" s="7" t="s">
        <v>661</v>
      </c>
      <c r="T247" s="7">
        <v>349</v>
      </c>
      <c r="U247" s="7" t="s">
        <v>39</v>
      </c>
      <c r="V247" s="7" t="s">
        <v>50</v>
      </c>
      <c r="W247" s="8" t="s">
        <v>51</v>
      </c>
      <c r="X247" s="3">
        <v>44948</v>
      </c>
      <c r="Y247" s="4">
        <v>44950</v>
      </c>
    </row>
    <row r="248" spans="1:25">
      <c r="A248" s="9">
        <v>247</v>
      </c>
      <c r="B248" s="7" t="s">
        <v>1052</v>
      </c>
      <c r="C248" s="7" t="s">
        <v>627</v>
      </c>
      <c r="D248" s="7" t="s">
        <v>1053</v>
      </c>
      <c r="E248" s="7" t="s">
        <v>1054</v>
      </c>
      <c r="F248" s="7" t="s">
        <v>310</v>
      </c>
      <c r="G248" s="7" t="s">
        <v>279</v>
      </c>
      <c r="H248" s="7" t="s">
        <v>279</v>
      </c>
      <c r="I248" s="7" t="s">
        <v>32</v>
      </c>
      <c r="J248" s="7" t="s">
        <v>102</v>
      </c>
      <c r="K248" s="7" t="s">
        <v>1196</v>
      </c>
      <c r="L248" s="7" t="s">
        <v>1166</v>
      </c>
      <c r="M248" s="7" t="s">
        <v>1167</v>
      </c>
      <c r="N248" s="7" t="s">
        <v>1197</v>
      </c>
      <c r="O248" s="7">
        <v>183.84</v>
      </c>
      <c r="P248" s="7">
        <v>4</v>
      </c>
      <c r="Q248" s="7">
        <v>14.64</v>
      </c>
      <c r="R248" s="7">
        <v>68.59</v>
      </c>
      <c r="S248" s="7" t="s">
        <v>661</v>
      </c>
      <c r="T248" s="7">
        <v>226</v>
      </c>
      <c r="U248" s="7" t="s">
        <v>39</v>
      </c>
      <c r="V248" s="7" t="s">
        <v>60</v>
      </c>
      <c r="W248" s="8" t="s">
        <v>41</v>
      </c>
      <c r="X248" s="3">
        <v>45410</v>
      </c>
      <c r="Y248" s="4">
        <v>45296</v>
      </c>
    </row>
    <row r="249" spans="1:25">
      <c r="A249" s="9">
        <v>248</v>
      </c>
      <c r="B249" s="7" t="s">
        <v>1198</v>
      </c>
      <c r="C249" s="7" t="s">
        <v>627</v>
      </c>
      <c r="D249" s="7" t="s">
        <v>1199</v>
      </c>
      <c r="E249" s="7" t="s">
        <v>1200</v>
      </c>
      <c r="F249" s="7" t="s">
        <v>29</v>
      </c>
      <c r="G249" s="7" t="s">
        <v>543</v>
      </c>
      <c r="H249" s="7" t="s">
        <v>544</v>
      </c>
      <c r="I249" s="7" t="s">
        <v>32</v>
      </c>
      <c r="J249" s="7" t="s">
        <v>57</v>
      </c>
      <c r="K249" s="7" t="s">
        <v>1165</v>
      </c>
      <c r="L249" s="7" t="s">
        <v>1166</v>
      </c>
      <c r="M249" s="7" t="s">
        <v>1167</v>
      </c>
      <c r="N249" s="7" t="s">
        <v>1168</v>
      </c>
      <c r="O249" s="7">
        <v>1409.04</v>
      </c>
      <c r="P249" s="7">
        <v>3</v>
      </c>
      <c r="Q249" s="7">
        <v>436.77</v>
      </c>
      <c r="R249" s="7">
        <v>62.27</v>
      </c>
      <c r="S249" s="7" t="s">
        <v>487</v>
      </c>
      <c r="T249" s="7">
        <v>599</v>
      </c>
      <c r="U249" s="7" t="s">
        <v>39</v>
      </c>
      <c r="V249" s="7" t="s">
        <v>67</v>
      </c>
      <c r="W249" s="8" t="s">
        <v>41</v>
      </c>
      <c r="X249" s="3">
        <v>44731</v>
      </c>
      <c r="Y249" s="4">
        <v>44733</v>
      </c>
    </row>
    <row r="250" spans="1:25">
      <c r="A250" s="9">
        <v>249</v>
      </c>
      <c r="B250" s="7" t="s">
        <v>1201</v>
      </c>
      <c r="C250" s="7" t="s">
        <v>617</v>
      </c>
      <c r="D250" s="7" t="s">
        <v>1202</v>
      </c>
      <c r="E250" s="7" t="s">
        <v>1203</v>
      </c>
      <c r="F250" s="7" t="s">
        <v>420</v>
      </c>
      <c r="G250" s="7" t="s">
        <v>1204</v>
      </c>
      <c r="H250" s="7" t="s">
        <v>101</v>
      </c>
      <c r="I250" s="7" t="s">
        <v>32</v>
      </c>
      <c r="J250" s="7" t="s">
        <v>102</v>
      </c>
      <c r="K250" s="7" t="s">
        <v>1205</v>
      </c>
      <c r="L250" s="7" t="s">
        <v>1166</v>
      </c>
      <c r="M250" s="7" t="s">
        <v>1167</v>
      </c>
      <c r="N250" s="7" t="s">
        <v>1206</v>
      </c>
      <c r="O250" s="7">
        <v>398.61</v>
      </c>
      <c r="P250" s="7">
        <v>3</v>
      </c>
      <c r="Q250" s="7">
        <v>15.93</v>
      </c>
      <c r="R250" s="7">
        <v>58.35</v>
      </c>
      <c r="S250" s="7" t="s">
        <v>487</v>
      </c>
      <c r="T250" s="7">
        <v>511</v>
      </c>
      <c r="U250" s="7" t="s">
        <v>39</v>
      </c>
      <c r="V250" s="7" t="s">
        <v>40</v>
      </c>
      <c r="W250" s="8" t="s">
        <v>51</v>
      </c>
      <c r="X250" s="3">
        <v>44461</v>
      </c>
      <c r="Y250" s="4">
        <v>44466</v>
      </c>
    </row>
    <row r="251" spans="1:25">
      <c r="A251" s="9">
        <v>250</v>
      </c>
      <c r="B251" s="7" t="s">
        <v>1207</v>
      </c>
      <c r="C251" s="7" t="s">
        <v>617</v>
      </c>
      <c r="D251" s="7" t="s">
        <v>1208</v>
      </c>
      <c r="E251" s="7" t="s">
        <v>1209</v>
      </c>
      <c r="F251" s="7" t="s">
        <v>29</v>
      </c>
      <c r="G251" s="7" t="s">
        <v>736</v>
      </c>
      <c r="H251" s="7" t="s">
        <v>737</v>
      </c>
      <c r="I251" s="7" t="s">
        <v>32</v>
      </c>
      <c r="J251" s="7" t="s">
        <v>102</v>
      </c>
      <c r="K251" s="7" t="s">
        <v>1210</v>
      </c>
      <c r="L251" s="7" t="s">
        <v>1166</v>
      </c>
      <c r="M251" s="7" t="s">
        <v>1167</v>
      </c>
      <c r="N251" s="7" t="s">
        <v>1211</v>
      </c>
      <c r="O251" s="7">
        <v>415.44</v>
      </c>
      <c r="P251" s="7">
        <v>8</v>
      </c>
      <c r="Q251" s="7">
        <v>66.239999999999995</v>
      </c>
      <c r="R251" s="7">
        <v>54.52</v>
      </c>
      <c r="S251" s="7" t="s">
        <v>38</v>
      </c>
      <c r="T251" s="7">
        <v>543</v>
      </c>
      <c r="U251" s="7" t="s">
        <v>39</v>
      </c>
      <c r="V251" s="7" t="s">
        <v>50</v>
      </c>
      <c r="W251" s="8" t="s">
        <v>41</v>
      </c>
      <c r="X251" s="3">
        <v>44948</v>
      </c>
      <c r="Y251" s="4">
        <v>44950</v>
      </c>
    </row>
    <row r="252" spans="1:25">
      <c r="A252" s="9">
        <v>251</v>
      </c>
      <c r="B252" s="7" t="s">
        <v>702</v>
      </c>
      <c r="C252" s="7" t="s">
        <v>627</v>
      </c>
      <c r="D252" s="7" t="s">
        <v>703</v>
      </c>
      <c r="E252" s="7" t="s">
        <v>704</v>
      </c>
      <c r="F252" s="7" t="s">
        <v>310</v>
      </c>
      <c r="G252" s="7" t="s">
        <v>521</v>
      </c>
      <c r="H252" s="7" t="s">
        <v>31</v>
      </c>
      <c r="I252" s="7" t="s">
        <v>32</v>
      </c>
      <c r="J252" s="7" t="s">
        <v>33</v>
      </c>
      <c r="K252" s="7" t="s">
        <v>1212</v>
      </c>
      <c r="L252" s="7" t="s">
        <v>1166</v>
      </c>
      <c r="M252" s="7" t="s">
        <v>1167</v>
      </c>
      <c r="N252" s="7" t="s">
        <v>1213</v>
      </c>
      <c r="O252" s="7">
        <v>281.88</v>
      </c>
      <c r="P252" s="7">
        <v>3</v>
      </c>
      <c r="Q252" s="7">
        <v>121.14</v>
      </c>
      <c r="R252" s="7">
        <v>50.43</v>
      </c>
      <c r="S252" s="7" t="s">
        <v>661</v>
      </c>
      <c r="T252" s="7">
        <v>522</v>
      </c>
      <c r="U252" s="7" t="s">
        <v>39</v>
      </c>
      <c r="V252" s="7" t="s">
        <v>60</v>
      </c>
      <c r="W252" s="8" t="s">
        <v>41</v>
      </c>
      <c r="X252" s="3">
        <v>44937</v>
      </c>
      <c r="Y252" s="4">
        <v>45057</v>
      </c>
    </row>
    <row r="253" spans="1:25">
      <c r="A253" s="9">
        <v>252</v>
      </c>
      <c r="B253" s="7" t="s">
        <v>1214</v>
      </c>
      <c r="C253" s="7" t="s">
        <v>617</v>
      </c>
      <c r="D253" s="7" t="s">
        <v>1215</v>
      </c>
      <c r="E253" s="7" t="s">
        <v>1216</v>
      </c>
      <c r="F253" s="7" t="s">
        <v>29</v>
      </c>
      <c r="G253" s="7" t="s">
        <v>249</v>
      </c>
      <c r="H253" s="7" t="s">
        <v>250</v>
      </c>
      <c r="I253" s="7" t="s">
        <v>32</v>
      </c>
      <c r="J253" s="7" t="s">
        <v>47</v>
      </c>
      <c r="K253" s="7" t="s">
        <v>1217</v>
      </c>
      <c r="L253" s="7" t="s">
        <v>1166</v>
      </c>
      <c r="M253" s="7" t="s">
        <v>1167</v>
      </c>
      <c r="N253" s="7" t="s">
        <v>1218</v>
      </c>
      <c r="O253" s="7">
        <v>264.95999999999998</v>
      </c>
      <c r="P253" s="7">
        <v>2</v>
      </c>
      <c r="Q253" s="7">
        <v>10.56</v>
      </c>
      <c r="R253" s="7">
        <v>40.369999999999997</v>
      </c>
      <c r="S253" s="7" t="s">
        <v>487</v>
      </c>
      <c r="T253" s="7">
        <v>297</v>
      </c>
      <c r="U253" s="7" t="s">
        <v>39</v>
      </c>
      <c r="V253" s="7" t="s">
        <v>67</v>
      </c>
      <c r="W253" s="8" t="s">
        <v>51</v>
      </c>
      <c r="X253" s="3">
        <v>45255</v>
      </c>
      <c r="Y253" s="4">
        <v>45259</v>
      </c>
    </row>
    <row r="254" spans="1:25">
      <c r="A254" s="9">
        <v>253</v>
      </c>
      <c r="B254" s="7" t="s">
        <v>818</v>
      </c>
      <c r="C254" s="7" t="s">
        <v>617</v>
      </c>
      <c r="D254" s="7" t="s">
        <v>27</v>
      </c>
      <c r="E254" s="7" t="s">
        <v>28</v>
      </c>
      <c r="F254" s="7" t="s">
        <v>29</v>
      </c>
      <c r="G254" s="7" t="s">
        <v>180</v>
      </c>
      <c r="H254" s="7" t="s">
        <v>121</v>
      </c>
      <c r="I254" s="7" t="s">
        <v>32</v>
      </c>
      <c r="J254" s="7" t="s">
        <v>33</v>
      </c>
      <c r="K254" s="7" t="s">
        <v>1219</v>
      </c>
      <c r="L254" s="7" t="s">
        <v>1166</v>
      </c>
      <c r="M254" s="7" t="s">
        <v>1167</v>
      </c>
      <c r="N254" s="7" t="s">
        <v>1220</v>
      </c>
      <c r="O254" s="7">
        <v>310.35000000000002</v>
      </c>
      <c r="P254" s="7">
        <v>5</v>
      </c>
      <c r="Q254" s="7">
        <v>108.6</v>
      </c>
      <c r="R254" s="7">
        <v>40.19</v>
      </c>
      <c r="S254" s="7" t="s">
        <v>487</v>
      </c>
      <c r="T254" s="7">
        <v>621</v>
      </c>
      <c r="U254" s="7" t="s">
        <v>39</v>
      </c>
      <c r="V254" s="7" t="s">
        <v>50</v>
      </c>
      <c r="W254" s="8" t="s">
        <v>41</v>
      </c>
      <c r="X254" s="3">
        <v>45332</v>
      </c>
      <c r="Y254" s="4">
        <v>45453</v>
      </c>
    </row>
    <row r="255" spans="1:25">
      <c r="A255" s="9">
        <v>254</v>
      </c>
      <c r="B255" s="7" t="s">
        <v>678</v>
      </c>
      <c r="C255" s="7" t="s">
        <v>679</v>
      </c>
      <c r="D255" s="7" t="s">
        <v>680</v>
      </c>
      <c r="E255" s="7" t="s">
        <v>681</v>
      </c>
      <c r="F255" s="7" t="s">
        <v>310</v>
      </c>
      <c r="G255" s="7" t="s">
        <v>682</v>
      </c>
      <c r="H255" s="7" t="s">
        <v>87</v>
      </c>
      <c r="I255" s="7" t="s">
        <v>32</v>
      </c>
      <c r="J255" s="7" t="s">
        <v>33</v>
      </c>
      <c r="K255" s="7" t="s">
        <v>1221</v>
      </c>
      <c r="L255" s="7" t="s">
        <v>1166</v>
      </c>
      <c r="M255" s="7" t="s">
        <v>1167</v>
      </c>
      <c r="N255" s="7" t="s">
        <v>1222</v>
      </c>
      <c r="O255" s="7">
        <v>282.60000000000002</v>
      </c>
      <c r="P255" s="7">
        <v>3</v>
      </c>
      <c r="Q255" s="7">
        <v>129.96</v>
      </c>
      <c r="R255" s="7">
        <v>38.56</v>
      </c>
      <c r="S255" s="7" t="s">
        <v>661</v>
      </c>
      <c r="T255" s="7">
        <v>204</v>
      </c>
      <c r="U255" s="7" t="s">
        <v>39</v>
      </c>
      <c r="V255" s="7" t="s">
        <v>60</v>
      </c>
      <c r="W255" s="8" t="s">
        <v>51</v>
      </c>
      <c r="X255" s="3">
        <v>44839</v>
      </c>
      <c r="Y255" s="4">
        <v>44900</v>
      </c>
    </row>
    <row r="256" spans="1:25">
      <c r="A256" s="9">
        <v>255</v>
      </c>
      <c r="B256" s="7" t="s">
        <v>1223</v>
      </c>
      <c r="C256" s="7" t="s">
        <v>617</v>
      </c>
      <c r="D256" s="7" t="s">
        <v>1224</v>
      </c>
      <c r="E256" s="7" t="s">
        <v>1225</v>
      </c>
      <c r="F256" s="7" t="s">
        <v>310</v>
      </c>
      <c r="G256" s="7" t="s">
        <v>900</v>
      </c>
      <c r="H256" s="7" t="s">
        <v>544</v>
      </c>
      <c r="I256" s="7" t="s">
        <v>32</v>
      </c>
      <c r="J256" s="7" t="s">
        <v>57</v>
      </c>
      <c r="K256" s="7" t="s">
        <v>1226</v>
      </c>
      <c r="L256" s="7" t="s">
        <v>1166</v>
      </c>
      <c r="M256" s="7" t="s">
        <v>1167</v>
      </c>
      <c r="N256" s="7" t="s">
        <v>1227</v>
      </c>
      <c r="O256" s="7">
        <v>360.24</v>
      </c>
      <c r="P256" s="7">
        <v>2</v>
      </c>
      <c r="Q256" s="7">
        <v>10.8</v>
      </c>
      <c r="R256" s="7">
        <v>38.14</v>
      </c>
      <c r="S256" s="7" t="s">
        <v>38</v>
      </c>
      <c r="T256" s="7">
        <v>769</v>
      </c>
      <c r="U256" s="7" t="s">
        <v>39</v>
      </c>
      <c r="V256" s="7" t="s">
        <v>67</v>
      </c>
      <c r="W256" s="8" t="s">
        <v>41</v>
      </c>
      <c r="X256" s="3">
        <v>44483</v>
      </c>
      <c r="Y256" s="4">
        <v>44487</v>
      </c>
    </row>
    <row r="257" spans="1:25">
      <c r="A257" s="9">
        <v>256</v>
      </c>
      <c r="B257" s="7" t="s">
        <v>1228</v>
      </c>
      <c r="C257" s="7" t="s">
        <v>627</v>
      </c>
      <c r="D257" s="7" t="s">
        <v>1229</v>
      </c>
      <c r="E257" s="7" t="s">
        <v>1230</v>
      </c>
      <c r="F257" s="7" t="s">
        <v>420</v>
      </c>
      <c r="G257" s="7" t="s">
        <v>1231</v>
      </c>
      <c r="H257" s="7" t="s">
        <v>101</v>
      </c>
      <c r="I257" s="7" t="s">
        <v>32</v>
      </c>
      <c r="J257" s="7" t="s">
        <v>102</v>
      </c>
      <c r="K257" s="7" t="s">
        <v>1232</v>
      </c>
      <c r="L257" s="7" t="s">
        <v>1166</v>
      </c>
      <c r="M257" s="7" t="s">
        <v>1167</v>
      </c>
      <c r="N257" s="7" t="s">
        <v>1233</v>
      </c>
      <c r="O257" s="7">
        <v>266.22000000000003</v>
      </c>
      <c r="P257" s="7">
        <v>2</v>
      </c>
      <c r="Q257" s="7">
        <v>69.180000000000007</v>
      </c>
      <c r="R257" s="7">
        <v>31.44</v>
      </c>
      <c r="S257" s="7" t="s">
        <v>661</v>
      </c>
      <c r="T257" s="7">
        <v>568</v>
      </c>
      <c r="U257" s="7" t="s">
        <v>39</v>
      </c>
      <c r="V257" s="7" t="s">
        <v>40</v>
      </c>
      <c r="W257" s="8" t="s">
        <v>51</v>
      </c>
      <c r="X257" s="3">
        <v>44688</v>
      </c>
      <c r="Y257" s="4">
        <v>44749</v>
      </c>
    </row>
    <row r="258" spans="1:25">
      <c r="A258" s="9">
        <v>257</v>
      </c>
      <c r="B258" s="7" t="s">
        <v>1234</v>
      </c>
      <c r="C258" s="7" t="s">
        <v>617</v>
      </c>
      <c r="D258" s="7" t="s">
        <v>1235</v>
      </c>
      <c r="E258" s="7" t="s">
        <v>1236</v>
      </c>
      <c r="F258" s="7" t="s">
        <v>29</v>
      </c>
      <c r="G258" s="7" t="s">
        <v>55</v>
      </c>
      <c r="H258" s="7" t="s">
        <v>56</v>
      </c>
      <c r="I258" s="7" t="s">
        <v>32</v>
      </c>
      <c r="J258" s="7" t="s">
        <v>57</v>
      </c>
      <c r="K258" s="7" t="s">
        <v>1237</v>
      </c>
      <c r="L258" s="7" t="s">
        <v>1166</v>
      </c>
      <c r="M258" s="7" t="s">
        <v>1167</v>
      </c>
      <c r="N258" s="7" t="s">
        <v>1238</v>
      </c>
      <c r="O258" s="7">
        <v>200.76</v>
      </c>
      <c r="P258" s="7">
        <v>2</v>
      </c>
      <c r="Q258" s="7">
        <v>86.28</v>
      </c>
      <c r="R258" s="7">
        <v>31.12</v>
      </c>
      <c r="S258" s="7" t="s">
        <v>38</v>
      </c>
      <c r="T258" s="7">
        <v>338</v>
      </c>
      <c r="U258" s="7" t="s">
        <v>39</v>
      </c>
      <c r="V258" s="7" t="s">
        <v>50</v>
      </c>
      <c r="W258" s="8" t="s">
        <v>41</v>
      </c>
      <c r="X258" s="3">
        <v>45471</v>
      </c>
      <c r="Y258" s="4">
        <v>45472</v>
      </c>
    </row>
    <row r="259" spans="1:25">
      <c r="A259" s="9">
        <v>258</v>
      </c>
      <c r="B259" s="7" t="s">
        <v>1201</v>
      </c>
      <c r="C259" s="7" t="s">
        <v>617</v>
      </c>
      <c r="D259" s="7" t="s">
        <v>1202</v>
      </c>
      <c r="E259" s="7" t="s">
        <v>1203</v>
      </c>
      <c r="F259" s="7" t="s">
        <v>420</v>
      </c>
      <c r="G259" s="7" t="s">
        <v>1204</v>
      </c>
      <c r="H259" s="7" t="s">
        <v>101</v>
      </c>
      <c r="I259" s="7" t="s">
        <v>32</v>
      </c>
      <c r="J259" s="7" t="s">
        <v>102</v>
      </c>
      <c r="K259" s="7" t="s">
        <v>1239</v>
      </c>
      <c r="L259" s="7" t="s">
        <v>1166</v>
      </c>
      <c r="M259" s="7" t="s">
        <v>1167</v>
      </c>
      <c r="N259" s="7" t="s">
        <v>1240</v>
      </c>
      <c r="O259" s="7">
        <v>148.5</v>
      </c>
      <c r="P259" s="7">
        <v>2</v>
      </c>
      <c r="Q259" s="7">
        <v>1.44</v>
      </c>
      <c r="R259" s="7">
        <v>25.44</v>
      </c>
      <c r="S259" s="7" t="s">
        <v>487</v>
      </c>
      <c r="T259" s="7">
        <v>193</v>
      </c>
      <c r="U259" s="7" t="s">
        <v>39</v>
      </c>
      <c r="V259" s="7" t="s">
        <v>60</v>
      </c>
      <c r="W259" s="8" t="s">
        <v>41</v>
      </c>
      <c r="X259" s="3">
        <v>44383</v>
      </c>
      <c r="Y259" s="4">
        <v>44475</v>
      </c>
    </row>
    <row r="260" spans="1:25">
      <c r="A260" s="9">
        <v>259</v>
      </c>
      <c r="B260" s="7" t="s">
        <v>621</v>
      </c>
      <c r="C260" s="7" t="s">
        <v>617</v>
      </c>
      <c r="D260" s="7" t="s">
        <v>622</v>
      </c>
      <c r="E260" s="7" t="s">
        <v>623</v>
      </c>
      <c r="F260" s="7" t="s">
        <v>420</v>
      </c>
      <c r="G260" s="7" t="s">
        <v>441</v>
      </c>
      <c r="H260" s="7" t="s">
        <v>283</v>
      </c>
      <c r="I260" s="7" t="s">
        <v>32</v>
      </c>
      <c r="J260" s="7" t="s">
        <v>47</v>
      </c>
      <c r="K260" s="7" t="s">
        <v>1241</v>
      </c>
      <c r="L260" s="7" t="s">
        <v>1166</v>
      </c>
      <c r="M260" s="7" t="s">
        <v>1167</v>
      </c>
      <c r="N260" s="7" t="s">
        <v>1242</v>
      </c>
      <c r="O260" s="7">
        <v>85.44</v>
      </c>
      <c r="P260" s="7">
        <v>2</v>
      </c>
      <c r="Q260" s="7">
        <v>0.84</v>
      </c>
      <c r="R260" s="7">
        <v>15.28</v>
      </c>
      <c r="S260" s="7" t="s">
        <v>487</v>
      </c>
      <c r="T260" s="7">
        <v>780</v>
      </c>
      <c r="U260" s="7" t="s">
        <v>39</v>
      </c>
      <c r="V260" s="7" t="s">
        <v>67</v>
      </c>
      <c r="W260" s="8" t="s">
        <v>51</v>
      </c>
      <c r="X260" s="3">
        <v>44656</v>
      </c>
      <c r="Y260" s="4">
        <v>44717</v>
      </c>
    </row>
    <row r="261" spans="1:25">
      <c r="A261" s="9">
        <v>260</v>
      </c>
      <c r="B261" s="7" t="s">
        <v>818</v>
      </c>
      <c r="C261" s="7" t="s">
        <v>617</v>
      </c>
      <c r="D261" s="7" t="s">
        <v>27</v>
      </c>
      <c r="E261" s="7" t="s">
        <v>28</v>
      </c>
      <c r="F261" s="7" t="s">
        <v>29</v>
      </c>
      <c r="G261" s="7" t="s">
        <v>180</v>
      </c>
      <c r="H261" s="7" t="s">
        <v>121</v>
      </c>
      <c r="I261" s="7" t="s">
        <v>32</v>
      </c>
      <c r="J261" s="7" t="s">
        <v>33</v>
      </c>
      <c r="K261" s="7" t="s">
        <v>1243</v>
      </c>
      <c r="L261" s="7" t="s">
        <v>1166</v>
      </c>
      <c r="M261" s="7" t="s">
        <v>1167</v>
      </c>
      <c r="N261" s="7" t="s">
        <v>1244</v>
      </c>
      <c r="O261" s="7">
        <v>87.06</v>
      </c>
      <c r="P261" s="7">
        <v>2</v>
      </c>
      <c r="Q261" s="7">
        <v>0.84</v>
      </c>
      <c r="R261" s="7">
        <v>15.09</v>
      </c>
      <c r="S261" s="7" t="s">
        <v>487</v>
      </c>
      <c r="T261" s="7">
        <v>456</v>
      </c>
      <c r="U261" s="7" t="s">
        <v>39</v>
      </c>
      <c r="V261" s="7" t="s">
        <v>40</v>
      </c>
      <c r="W261" s="8" t="s">
        <v>51</v>
      </c>
      <c r="X261" s="3">
        <v>45255</v>
      </c>
      <c r="Y261" s="4">
        <v>45257</v>
      </c>
    </row>
    <row r="262" spans="1:25">
      <c r="A262" s="9">
        <v>261</v>
      </c>
      <c r="B262" s="7" t="s">
        <v>1245</v>
      </c>
      <c r="C262" s="7" t="s">
        <v>617</v>
      </c>
      <c r="D262" s="7" t="s">
        <v>1246</v>
      </c>
      <c r="E262" s="7" t="s">
        <v>1247</v>
      </c>
      <c r="F262" s="7" t="s">
        <v>29</v>
      </c>
      <c r="G262" s="7" t="s">
        <v>100</v>
      </c>
      <c r="H262" s="7" t="s">
        <v>101</v>
      </c>
      <c r="I262" s="7" t="s">
        <v>32</v>
      </c>
      <c r="J262" s="7" t="s">
        <v>102</v>
      </c>
      <c r="K262" s="7" t="s">
        <v>1187</v>
      </c>
      <c r="L262" s="7" t="s">
        <v>1166</v>
      </c>
      <c r="M262" s="7" t="s">
        <v>1167</v>
      </c>
      <c r="N262" s="7" t="s">
        <v>1188</v>
      </c>
      <c r="O262" s="7">
        <v>175.77</v>
      </c>
      <c r="P262" s="7">
        <v>3</v>
      </c>
      <c r="Q262" s="7">
        <v>64.98</v>
      </c>
      <c r="R262" s="7">
        <v>10.56</v>
      </c>
      <c r="S262" s="7" t="s">
        <v>38</v>
      </c>
      <c r="T262" s="7">
        <v>81</v>
      </c>
      <c r="U262" s="7" t="s">
        <v>39</v>
      </c>
      <c r="V262" s="7" t="s">
        <v>50</v>
      </c>
      <c r="W262" s="8" t="s">
        <v>41</v>
      </c>
      <c r="X262" s="3">
        <v>44899</v>
      </c>
      <c r="Y262" s="4">
        <v>44665</v>
      </c>
    </row>
    <row r="263" spans="1:25">
      <c r="A263" s="9">
        <v>262</v>
      </c>
      <c r="B263" s="7" t="s">
        <v>1248</v>
      </c>
      <c r="C263" s="7" t="s">
        <v>679</v>
      </c>
      <c r="D263" s="7" t="s">
        <v>1249</v>
      </c>
      <c r="E263" s="7" t="s">
        <v>1250</v>
      </c>
      <c r="F263" s="7" t="s">
        <v>29</v>
      </c>
      <c r="G263" s="7" t="s">
        <v>630</v>
      </c>
      <c r="H263" s="7" t="s">
        <v>101</v>
      </c>
      <c r="I263" s="7" t="s">
        <v>32</v>
      </c>
      <c r="J263" s="7" t="s">
        <v>102</v>
      </c>
      <c r="K263" s="7" t="s">
        <v>1251</v>
      </c>
      <c r="L263" s="7" t="s">
        <v>1166</v>
      </c>
      <c r="M263" s="7" t="s">
        <v>1167</v>
      </c>
      <c r="N263" s="7" t="s">
        <v>1252</v>
      </c>
      <c r="O263" s="7">
        <v>148.32</v>
      </c>
      <c r="P263" s="7">
        <v>3</v>
      </c>
      <c r="Q263" s="7">
        <v>32.58</v>
      </c>
      <c r="R263" s="7">
        <v>5.2</v>
      </c>
      <c r="S263" s="7" t="s">
        <v>38</v>
      </c>
      <c r="T263" s="7">
        <v>484</v>
      </c>
      <c r="U263" s="7" t="s">
        <v>39</v>
      </c>
      <c r="V263" s="7" t="s">
        <v>67</v>
      </c>
      <c r="W263" s="8" t="s">
        <v>51</v>
      </c>
      <c r="X263" s="3">
        <v>44334</v>
      </c>
      <c r="Y263" s="4">
        <v>44336</v>
      </c>
    </row>
    <row r="264" spans="1:25">
      <c r="A264" s="9">
        <v>263</v>
      </c>
      <c r="B264" s="7" t="s">
        <v>754</v>
      </c>
      <c r="C264" s="7" t="s">
        <v>617</v>
      </c>
      <c r="D264" s="7" t="s">
        <v>369</v>
      </c>
      <c r="E264" s="7" t="s">
        <v>370</v>
      </c>
      <c r="F264" s="7" t="s">
        <v>310</v>
      </c>
      <c r="G264" s="7" t="s">
        <v>755</v>
      </c>
      <c r="H264" s="7" t="s">
        <v>72</v>
      </c>
      <c r="I264" s="7" t="s">
        <v>32</v>
      </c>
      <c r="J264" s="7" t="s">
        <v>57</v>
      </c>
      <c r="K264" s="7" t="s">
        <v>1253</v>
      </c>
      <c r="L264" s="7" t="s">
        <v>1166</v>
      </c>
      <c r="M264" s="7" t="s">
        <v>1254</v>
      </c>
      <c r="N264" s="7" t="s">
        <v>1255</v>
      </c>
      <c r="O264" s="7">
        <v>2871.54</v>
      </c>
      <c r="P264" s="7">
        <v>7</v>
      </c>
      <c r="Q264" s="7">
        <v>57.33</v>
      </c>
      <c r="R264" s="7">
        <v>227.14</v>
      </c>
      <c r="S264" s="7" t="s">
        <v>38</v>
      </c>
      <c r="T264" s="7">
        <v>612</v>
      </c>
      <c r="U264" s="7" t="s">
        <v>39</v>
      </c>
      <c r="V264" s="7" t="s">
        <v>60</v>
      </c>
      <c r="W264" s="8" t="s">
        <v>51</v>
      </c>
      <c r="X264" s="3">
        <v>45417</v>
      </c>
      <c r="Y264" s="4">
        <v>45478</v>
      </c>
    </row>
    <row r="265" spans="1:25">
      <c r="A265" s="9">
        <v>264</v>
      </c>
      <c r="B265" s="7" t="s">
        <v>1256</v>
      </c>
      <c r="C265" s="7" t="s">
        <v>617</v>
      </c>
      <c r="D265" s="7" t="s">
        <v>1257</v>
      </c>
      <c r="E265" s="7" t="s">
        <v>1258</v>
      </c>
      <c r="F265" s="7" t="s">
        <v>420</v>
      </c>
      <c r="G265" s="7" t="s">
        <v>830</v>
      </c>
      <c r="H265" s="7" t="s">
        <v>831</v>
      </c>
      <c r="I265" s="7" t="s">
        <v>32</v>
      </c>
      <c r="J265" s="7" t="s">
        <v>47</v>
      </c>
      <c r="K265" s="7" t="s">
        <v>1259</v>
      </c>
      <c r="L265" s="7" t="s">
        <v>1166</v>
      </c>
      <c r="M265" s="7" t="s">
        <v>1254</v>
      </c>
      <c r="N265" s="7" t="s">
        <v>1260</v>
      </c>
      <c r="O265" s="7">
        <v>877.38</v>
      </c>
      <c r="P265" s="7">
        <v>7</v>
      </c>
      <c r="Q265" s="7">
        <v>394.8</v>
      </c>
      <c r="R265" s="7">
        <v>116.78</v>
      </c>
      <c r="S265" s="7" t="s">
        <v>38</v>
      </c>
      <c r="T265" s="7">
        <v>621</v>
      </c>
      <c r="U265" s="7" t="s">
        <v>39</v>
      </c>
      <c r="V265" s="7" t="s">
        <v>67</v>
      </c>
      <c r="W265" s="8" t="s">
        <v>41</v>
      </c>
      <c r="X265" s="3">
        <v>44910</v>
      </c>
      <c r="Y265" s="4">
        <v>44914</v>
      </c>
    </row>
    <row r="266" spans="1:25">
      <c r="A266" s="9">
        <v>265</v>
      </c>
      <c r="B266" s="7" t="s">
        <v>1261</v>
      </c>
      <c r="C266" s="7" t="s">
        <v>627</v>
      </c>
      <c r="D266" s="7" t="s">
        <v>1262</v>
      </c>
      <c r="E266" s="7" t="s">
        <v>1263</v>
      </c>
      <c r="F266" s="7" t="s">
        <v>310</v>
      </c>
      <c r="G266" s="7" t="s">
        <v>711</v>
      </c>
      <c r="H266" s="7" t="s">
        <v>87</v>
      </c>
      <c r="I266" s="7" t="s">
        <v>32</v>
      </c>
      <c r="J266" s="7" t="s">
        <v>33</v>
      </c>
      <c r="K266" s="7" t="s">
        <v>1264</v>
      </c>
      <c r="L266" s="7" t="s">
        <v>1166</v>
      </c>
      <c r="M266" s="7" t="s">
        <v>1254</v>
      </c>
      <c r="N266" s="7" t="s">
        <v>1265</v>
      </c>
      <c r="O266" s="7">
        <v>2065.5</v>
      </c>
      <c r="P266" s="7">
        <v>5</v>
      </c>
      <c r="Q266" s="7">
        <v>41.25</v>
      </c>
      <c r="R266" s="7">
        <v>248.81</v>
      </c>
      <c r="S266" s="7" t="s">
        <v>487</v>
      </c>
      <c r="T266" s="7">
        <v>65</v>
      </c>
      <c r="U266" s="7" t="s">
        <v>39</v>
      </c>
      <c r="V266" s="7" t="s">
        <v>50</v>
      </c>
      <c r="W266" s="8" t="s">
        <v>41</v>
      </c>
      <c r="X266" s="3">
        <v>45461</v>
      </c>
      <c r="Y266" s="4">
        <v>45466</v>
      </c>
    </row>
    <row r="267" spans="1:25">
      <c r="A267" s="9">
        <v>266</v>
      </c>
      <c r="B267" s="7" t="s">
        <v>1266</v>
      </c>
      <c r="C267" s="7" t="s">
        <v>627</v>
      </c>
      <c r="D267" s="7" t="s">
        <v>1267</v>
      </c>
      <c r="E267" s="7" t="s">
        <v>1268</v>
      </c>
      <c r="F267" s="7" t="s">
        <v>29</v>
      </c>
      <c r="G267" s="7" t="s">
        <v>543</v>
      </c>
      <c r="H267" s="7" t="s">
        <v>544</v>
      </c>
      <c r="I267" s="7" t="s">
        <v>32</v>
      </c>
      <c r="J267" s="7" t="s">
        <v>57</v>
      </c>
      <c r="K267" s="7" t="s">
        <v>1269</v>
      </c>
      <c r="L267" s="7" t="s">
        <v>1166</v>
      </c>
      <c r="M267" s="7" t="s">
        <v>1254</v>
      </c>
      <c r="N267" s="7" t="s">
        <v>1270</v>
      </c>
      <c r="O267" s="7">
        <v>868.95</v>
      </c>
      <c r="P267" s="7">
        <v>5</v>
      </c>
      <c r="Q267" s="7">
        <v>43.35</v>
      </c>
      <c r="R267" s="7">
        <v>186.83</v>
      </c>
      <c r="S267" s="7" t="s">
        <v>487</v>
      </c>
      <c r="T267" s="7">
        <v>89</v>
      </c>
      <c r="U267" s="7" t="s">
        <v>39</v>
      </c>
      <c r="V267" s="7" t="s">
        <v>60</v>
      </c>
      <c r="W267" s="8" t="s">
        <v>51</v>
      </c>
      <c r="X267" s="3">
        <v>45438</v>
      </c>
      <c r="Y267" s="4">
        <v>45440</v>
      </c>
    </row>
    <row r="268" spans="1:25">
      <c r="A268" s="9">
        <v>267</v>
      </c>
      <c r="B268" s="7" t="s">
        <v>1271</v>
      </c>
      <c r="C268" s="7" t="s">
        <v>627</v>
      </c>
      <c r="D268" s="7" t="s">
        <v>1272</v>
      </c>
      <c r="E268" s="7" t="s">
        <v>1273</v>
      </c>
      <c r="F268" s="7" t="s">
        <v>310</v>
      </c>
      <c r="G268" s="7" t="s">
        <v>120</v>
      </c>
      <c r="H268" s="7" t="s">
        <v>243</v>
      </c>
      <c r="I268" s="7" t="s">
        <v>32</v>
      </c>
      <c r="J268" s="7" t="s">
        <v>102</v>
      </c>
      <c r="K268" s="7" t="s">
        <v>1274</v>
      </c>
      <c r="L268" s="7" t="s">
        <v>1166</v>
      </c>
      <c r="M268" s="7" t="s">
        <v>1254</v>
      </c>
      <c r="N268" s="7" t="s">
        <v>1275</v>
      </c>
      <c r="O268" s="7">
        <v>630.15</v>
      </c>
      <c r="P268" s="7">
        <v>5</v>
      </c>
      <c r="Q268" s="7">
        <v>31.5</v>
      </c>
      <c r="R268" s="7">
        <v>181.05</v>
      </c>
      <c r="S268" s="7" t="s">
        <v>661</v>
      </c>
      <c r="T268" s="7">
        <v>557</v>
      </c>
      <c r="U268" s="7" t="s">
        <v>39</v>
      </c>
      <c r="V268" s="7" t="s">
        <v>67</v>
      </c>
      <c r="W268" s="8" t="s">
        <v>51</v>
      </c>
      <c r="X268" s="3">
        <v>45410</v>
      </c>
      <c r="Y268" s="4">
        <v>45296</v>
      </c>
    </row>
    <row r="269" spans="1:25">
      <c r="A269" s="9">
        <v>268</v>
      </c>
      <c r="B269" s="7" t="s">
        <v>973</v>
      </c>
      <c r="C269" s="7" t="s">
        <v>617</v>
      </c>
      <c r="D269" s="7" t="s">
        <v>974</v>
      </c>
      <c r="E269" s="7" t="s">
        <v>975</v>
      </c>
      <c r="F269" s="7" t="s">
        <v>29</v>
      </c>
      <c r="G269" s="7" t="s">
        <v>452</v>
      </c>
      <c r="H269" s="7" t="s">
        <v>87</v>
      </c>
      <c r="I269" s="7" t="s">
        <v>32</v>
      </c>
      <c r="J269" s="7" t="s">
        <v>33</v>
      </c>
      <c r="K269" s="7" t="s">
        <v>1276</v>
      </c>
      <c r="L269" s="7" t="s">
        <v>1166</v>
      </c>
      <c r="M269" s="7" t="s">
        <v>1254</v>
      </c>
      <c r="N269" s="7" t="s">
        <v>1277</v>
      </c>
      <c r="O269" s="7">
        <v>424.35</v>
      </c>
      <c r="P269" s="7">
        <v>3</v>
      </c>
      <c r="Q269" s="7">
        <v>25.38</v>
      </c>
      <c r="R269" s="7">
        <v>47.59</v>
      </c>
      <c r="S269" s="7" t="s">
        <v>487</v>
      </c>
      <c r="T269" s="7">
        <v>434</v>
      </c>
      <c r="U269" s="7" t="s">
        <v>39</v>
      </c>
      <c r="V269" s="7" t="s">
        <v>40</v>
      </c>
      <c r="W269" s="8" t="s">
        <v>41</v>
      </c>
      <c r="X269" s="3">
        <v>45536</v>
      </c>
      <c r="Y269" s="4">
        <v>45627</v>
      </c>
    </row>
    <row r="270" spans="1:25">
      <c r="A270" s="9">
        <v>269</v>
      </c>
      <c r="B270" s="7" t="s">
        <v>1278</v>
      </c>
      <c r="C270" s="7" t="s">
        <v>679</v>
      </c>
      <c r="D270" s="7" t="s">
        <v>1279</v>
      </c>
      <c r="E270" s="7" t="s">
        <v>1280</v>
      </c>
      <c r="F270" s="7" t="s">
        <v>310</v>
      </c>
      <c r="G270" s="7" t="s">
        <v>109</v>
      </c>
      <c r="H270" s="7" t="s">
        <v>101</v>
      </c>
      <c r="I270" s="7" t="s">
        <v>32</v>
      </c>
      <c r="J270" s="7" t="s">
        <v>102</v>
      </c>
      <c r="K270" s="7" t="s">
        <v>1281</v>
      </c>
      <c r="L270" s="7" t="s">
        <v>1166</v>
      </c>
      <c r="M270" s="7" t="s">
        <v>1254</v>
      </c>
      <c r="N270" s="7" t="s">
        <v>1282</v>
      </c>
      <c r="O270" s="7">
        <v>725.7</v>
      </c>
      <c r="P270" s="7">
        <v>2</v>
      </c>
      <c r="Q270" s="7">
        <v>65.28</v>
      </c>
      <c r="R270" s="7">
        <v>37.39</v>
      </c>
      <c r="S270" s="7" t="s">
        <v>487</v>
      </c>
      <c r="T270" s="7">
        <v>250</v>
      </c>
      <c r="U270" s="7" t="s">
        <v>39</v>
      </c>
      <c r="V270" s="7" t="s">
        <v>50</v>
      </c>
      <c r="W270" s="8" t="s">
        <v>51</v>
      </c>
      <c r="X270" s="3">
        <v>44551</v>
      </c>
      <c r="Y270" s="4">
        <v>44553</v>
      </c>
    </row>
    <row r="271" spans="1:25">
      <c r="A271" s="9">
        <v>270</v>
      </c>
      <c r="B271" s="7" t="s">
        <v>914</v>
      </c>
      <c r="C271" s="7" t="s">
        <v>617</v>
      </c>
      <c r="D271" s="7" t="s">
        <v>915</v>
      </c>
      <c r="E271" s="7" t="s">
        <v>916</v>
      </c>
      <c r="F271" s="7" t="s">
        <v>29</v>
      </c>
      <c r="G271" s="7" t="s">
        <v>917</v>
      </c>
      <c r="H271" s="7" t="s">
        <v>87</v>
      </c>
      <c r="I271" s="7" t="s">
        <v>32</v>
      </c>
      <c r="J271" s="7" t="s">
        <v>33</v>
      </c>
      <c r="K271" s="7" t="s">
        <v>1283</v>
      </c>
      <c r="L271" s="7" t="s">
        <v>1166</v>
      </c>
      <c r="M271" s="7" t="s">
        <v>1254</v>
      </c>
      <c r="N271" s="7" t="s">
        <v>1284</v>
      </c>
      <c r="O271" s="7">
        <v>826.56</v>
      </c>
      <c r="P271" s="7">
        <v>2</v>
      </c>
      <c r="Q271" s="7">
        <v>41.28</v>
      </c>
      <c r="R271" s="7">
        <v>72.14</v>
      </c>
      <c r="S271" s="7" t="s">
        <v>487</v>
      </c>
      <c r="T271" s="7">
        <v>191</v>
      </c>
      <c r="U271" s="7" t="s">
        <v>39</v>
      </c>
      <c r="V271" s="7" t="s">
        <v>60</v>
      </c>
      <c r="W271" s="8" t="s">
        <v>51</v>
      </c>
      <c r="X271" s="3">
        <v>44863</v>
      </c>
      <c r="Y271" s="4">
        <v>44603</v>
      </c>
    </row>
    <row r="272" spans="1:25">
      <c r="A272" s="9">
        <v>271</v>
      </c>
      <c r="B272" s="7" t="s">
        <v>1285</v>
      </c>
      <c r="C272" s="7" t="s">
        <v>679</v>
      </c>
      <c r="D272" s="7" t="s">
        <v>1192</v>
      </c>
      <c r="E272" s="7" t="s">
        <v>1193</v>
      </c>
      <c r="F272" s="7" t="s">
        <v>29</v>
      </c>
      <c r="G272" s="7" t="s">
        <v>751</v>
      </c>
      <c r="H272" s="7" t="s">
        <v>101</v>
      </c>
      <c r="I272" s="7" t="s">
        <v>32</v>
      </c>
      <c r="J272" s="7" t="s">
        <v>102</v>
      </c>
      <c r="K272" s="7" t="s">
        <v>1286</v>
      </c>
      <c r="L272" s="7" t="s">
        <v>1166</v>
      </c>
      <c r="M272" s="7" t="s">
        <v>1254</v>
      </c>
      <c r="N272" s="7" t="s">
        <v>1287</v>
      </c>
      <c r="O272" s="7">
        <v>287.94</v>
      </c>
      <c r="P272" s="7">
        <v>2</v>
      </c>
      <c r="Q272" s="7">
        <v>0</v>
      </c>
      <c r="R272" s="7">
        <v>55.6</v>
      </c>
      <c r="S272" s="7" t="s">
        <v>487</v>
      </c>
      <c r="T272" s="7">
        <v>525</v>
      </c>
      <c r="U272" s="7" t="s">
        <v>39</v>
      </c>
      <c r="V272" s="7" t="s">
        <v>67</v>
      </c>
      <c r="W272" s="8" t="s">
        <v>51</v>
      </c>
      <c r="X272" s="3">
        <v>45561</v>
      </c>
      <c r="Y272" s="4">
        <v>45563</v>
      </c>
    </row>
    <row r="273" spans="1:25">
      <c r="A273" s="9">
        <v>272</v>
      </c>
      <c r="B273" s="7" t="s">
        <v>1288</v>
      </c>
      <c r="C273" s="7" t="s">
        <v>627</v>
      </c>
      <c r="D273" s="7" t="s">
        <v>1289</v>
      </c>
      <c r="E273" s="7" t="s">
        <v>1290</v>
      </c>
      <c r="F273" s="7" t="s">
        <v>29</v>
      </c>
      <c r="G273" s="7" t="s">
        <v>830</v>
      </c>
      <c r="H273" s="7" t="s">
        <v>831</v>
      </c>
      <c r="I273" s="7" t="s">
        <v>32</v>
      </c>
      <c r="J273" s="7" t="s">
        <v>47</v>
      </c>
      <c r="K273" s="7" t="s">
        <v>1291</v>
      </c>
      <c r="L273" s="7" t="s">
        <v>1166</v>
      </c>
      <c r="M273" s="7" t="s">
        <v>1254</v>
      </c>
      <c r="N273" s="7" t="s">
        <v>1292</v>
      </c>
      <c r="O273" s="7">
        <v>247.86</v>
      </c>
      <c r="P273" s="7">
        <v>2</v>
      </c>
      <c r="Q273" s="7">
        <v>59.46</v>
      </c>
      <c r="R273" s="7">
        <v>24.84</v>
      </c>
      <c r="S273" s="7" t="s">
        <v>487</v>
      </c>
      <c r="T273" s="7">
        <v>217</v>
      </c>
      <c r="U273" s="7" t="s">
        <v>39</v>
      </c>
      <c r="V273" s="7" t="s">
        <v>40</v>
      </c>
      <c r="W273" s="8" t="s">
        <v>51</v>
      </c>
      <c r="X273" s="3">
        <v>45657</v>
      </c>
      <c r="Y273" s="4">
        <v>45778</v>
      </c>
    </row>
    <row r="274" spans="1:25">
      <c r="A274" s="9">
        <v>273</v>
      </c>
      <c r="B274" s="7" t="s">
        <v>1293</v>
      </c>
      <c r="C274" s="7" t="s">
        <v>679</v>
      </c>
      <c r="D274" s="7" t="s">
        <v>1294</v>
      </c>
      <c r="E274" s="7" t="s">
        <v>1295</v>
      </c>
      <c r="F274" s="7" t="s">
        <v>420</v>
      </c>
      <c r="G274" s="7" t="s">
        <v>484</v>
      </c>
      <c r="H274" s="7" t="s">
        <v>87</v>
      </c>
      <c r="I274" s="7" t="s">
        <v>32</v>
      </c>
      <c r="J274" s="7" t="s">
        <v>33</v>
      </c>
      <c r="K274" s="7" t="s">
        <v>1296</v>
      </c>
      <c r="L274" s="7" t="s">
        <v>1166</v>
      </c>
      <c r="M274" s="7" t="s">
        <v>1297</v>
      </c>
      <c r="N274" s="7" t="s">
        <v>1298</v>
      </c>
      <c r="O274" s="7">
        <v>17.46</v>
      </c>
      <c r="P274" s="7">
        <v>1</v>
      </c>
      <c r="Q274" s="7">
        <v>0.51</v>
      </c>
      <c r="R274" s="7">
        <v>3.65</v>
      </c>
      <c r="S274" s="7" t="s">
        <v>38</v>
      </c>
      <c r="T274" s="7">
        <v>47</v>
      </c>
      <c r="U274" s="7" t="s">
        <v>39</v>
      </c>
      <c r="V274" s="7" t="s">
        <v>50</v>
      </c>
      <c r="W274" s="8" t="s">
        <v>51</v>
      </c>
      <c r="X274" s="3">
        <v>44538</v>
      </c>
      <c r="Y274" s="4">
        <v>44422</v>
      </c>
    </row>
    <row r="275" spans="1:25">
      <c r="A275" s="9">
        <v>274</v>
      </c>
      <c r="B275" s="7" t="s">
        <v>1299</v>
      </c>
      <c r="C275" s="7" t="s">
        <v>679</v>
      </c>
      <c r="D275" s="7" t="s">
        <v>1300</v>
      </c>
      <c r="E275" s="7" t="s">
        <v>1301</v>
      </c>
      <c r="F275" s="7" t="s">
        <v>29</v>
      </c>
      <c r="G275" s="7" t="s">
        <v>965</v>
      </c>
      <c r="H275" s="7" t="s">
        <v>283</v>
      </c>
      <c r="I275" s="7" t="s">
        <v>32</v>
      </c>
      <c r="J275" s="7" t="s">
        <v>47</v>
      </c>
      <c r="K275" s="7" t="s">
        <v>1302</v>
      </c>
      <c r="L275" s="7" t="s">
        <v>1166</v>
      </c>
      <c r="M275" s="7" t="s">
        <v>1297</v>
      </c>
      <c r="N275" s="7" t="s">
        <v>1303</v>
      </c>
      <c r="O275" s="7">
        <v>113.46</v>
      </c>
      <c r="P275" s="7">
        <v>2</v>
      </c>
      <c r="Q275" s="7">
        <v>28.32</v>
      </c>
      <c r="R275" s="7">
        <v>8.15</v>
      </c>
      <c r="S275" s="7" t="s">
        <v>38</v>
      </c>
      <c r="T275" s="7">
        <v>206</v>
      </c>
      <c r="U275" s="7" t="s">
        <v>39</v>
      </c>
      <c r="V275" s="7" t="s">
        <v>60</v>
      </c>
      <c r="W275" s="8" t="s">
        <v>51</v>
      </c>
      <c r="X275" s="3">
        <v>44895</v>
      </c>
      <c r="Y275" s="4">
        <v>44895</v>
      </c>
    </row>
    <row r="276" spans="1:25">
      <c r="A276" s="9">
        <v>275</v>
      </c>
      <c r="B276" s="7" t="s">
        <v>838</v>
      </c>
      <c r="C276" s="7" t="s">
        <v>679</v>
      </c>
      <c r="D276" s="7" t="s">
        <v>839</v>
      </c>
      <c r="E276" s="7" t="s">
        <v>840</v>
      </c>
      <c r="F276" s="7" t="s">
        <v>29</v>
      </c>
      <c r="G276" s="7" t="s">
        <v>228</v>
      </c>
      <c r="H276" s="7" t="s">
        <v>229</v>
      </c>
      <c r="I276" s="7" t="s">
        <v>32</v>
      </c>
      <c r="J276" s="7" t="s">
        <v>102</v>
      </c>
      <c r="K276" s="7" t="s">
        <v>1304</v>
      </c>
      <c r="L276" s="7" t="s">
        <v>1166</v>
      </c>
      <c r="M276" s="7" t="s">
        <v>1297</v>
      </c>
      <c r="N276" s="7" t="s">
        <v>1305</v>
      </c>
      <c r="O276" s="7">
        <v>142.02000000000001</v>
      </c>
      <c r="P276" s="7">
        <v>3</v>
      </c>
      <c r="Q276" s="7">
        <v>2.79</v>
      </c>
      <c r="R276" s="7">
        <v>3.54</v>
      </c>
      <c r="S276" s="7" t="s">
        <v>38</v>
      </c>
      <c r="T276" s="7">
        <v>791</v>
      </c>
      <c r="U276" s="7" t="s">
        <v>39</v>
      </c>
      <c r="V276" s="7" t="s">
        <v>67</v>
      </c>
      <c r="W276" s="8" t="s">
        <v>51</v>
      </c>
      <c r="X276" s="3">
        <v>44347</v>
      </c>
      <c r="Y276" s="4">
        <v>44347</v>
      </c>
    </row>
    <row r="277" spans="1:25">
      <c r="A277" s="9">
        <v>276</v>
      </c>
      <c r="B277" s="7" t="s">
        <v>1052</v>
      </c>
      <c r="C277" s="7" t="s">
        <v>627</v>
      </c>
      <c r="D277" s="7" t="s">
        <v>1053</v>
      </c>
      <c r="E277" s="7" t="s">
        <v>1054</v>
      </c>
      <c r="F277" s="7" t="s">
        <v>310</v>
      </c>
      <c r="G277" s="7" t="s">
        <v>279</v>
      </c>
      <c r="H277" s="7" t="s">
        <v>279</v>
      </c>
      <c r="I277" s="7" t="s">
        <v>32</v>
      </c>
      <c r="J277" s="7" t="s">
        <v>102</v>
      </c>
      <c r="K277" s="7" t="s">
        <v>1306</v>
      </c>
      <c r="L277" s="7" t="s">
        <v>1166</v>
      </c>
      <c r="M277" s="7" t="s">
        <v>1297</v>
      </c>
      <c r="N277" s="7" t="s">
        <v>1307</v>
      </c>
      <c r="O277" s="7">
        <v>43.65</v>
      </c>
      <c r="P277" s="7">
        <v>1</v>
      </c>
      <c r="Q277" s="7">
        <v>3.9</v>
      </c>
      <c r="R277" s="7">
        <v>13.44</v>
      </c>
      <c r="S277" s="7" t="s">
        <v>661</v>
      </c>
      <c r="T277" s="7">
        <v>45</v>
      </c>
      <c r="U277" s="7" t="s">
        <v>39</v>
      </c>
      <c r="V277" s="7" t="s">
        <v>40</v>
      </c>
      <c r="W277" s="8" t="s">
        <v>41</v>
      </c>
      <c r="X277" s="3">
        <v>44558</v>
      </c>
      <c r="Y277" s="4">
        <v>44559</v>
      </c>
    </row>
    <row r="278" spans="1:25">
      <c r="A278" s="9">
        <v>277</v>
      </c>
      <c r="B278" s="7" t="s">
        <v>1308</v>
      </c>
      <c r="C278" s="7" t="s">
        <v>627</v>
      </c>
      <c r="D278" s="7" t="s">
        <v>62</v>
      </c>
      <c r="E278" s="7" t="s">
        <v>63</v>
      </c>
      <c r="F278" s="7" t="s">
        <v>29</v>
      </c>
      <c r="G278" s="7" t="s">
        <v>938</v>
      </c>
      <c r="H278" s="7" t="s">
        <v>80</v>
      </c>
      <c r="I278" s="7" t="s">
        <v>32</v>
      </c>
      <c r="J278" s="7" t="s">
        <v>33</v>
      </c>
      <c r="K278" s="7" t="s">
        <v>1309</v>
      </c>
      <c r="L278" s="7" t="s">
        <v>1166</v>
      </c>
      <c r="M278" s="7" t="s">
        <v>1297</v>
      </c>
      <c r="N278" s="7" t="s">
        <v>1310</v>
      </c>
      <c r="O278" s="7">
        <v>90.18</v>
      </c>
      <c r="P278" s="7">
        <v>2</v>
      </c>
      <c r="Q278" s="7">
        <v>26.1</v>
      </c>
      <c r="R278" s="7">
        <v>25.11</v>
      </c>
      <c r="S278" s="7" t="s">
        <v>661</v>
      </c>
      <c r="T278" s="7">
        <v>352</v>
      </c>
      <c r="U278" s="7" t="s">
        <v>39</v>
      </c>
      <c r="V278" s="7" t="s">
        <v>50</v>
      </c>
      <c r="W278" s="8" t="s">
        <v>41</v>
      </c>
      <c r="X278" s="3">
        <v>45461</v>
      </c>
      <c r="Y278" s="4">
        <v>45464</v>
      </c>
    </row>
    <row r="279" spans="1:25">
      <c r="A279" s="9">
        <v>278</v>
      </c>
      <c r="B279" s="7" t="s">
        <v>1311</v>
      </c>
      <c r="C279" s="7" t="s">
        <v>627</v>
      </c>
      <c r="D279" s="7" t="s">
        <v>1312</v>
      </c>
      <c r="E279" s="7" t="s">
        <v>1313</v>
      </c>
      <c r="F279" s="7" t="s">
        <v>310</v>
      </c>
      <c r="G279" s="7" t="s">
        <v>550</v>
      </c>
      <c r="H279" s="7" t="s">
        <v>80</v>
      </c>
      <c r="I279" s="7" t="s">
        <v>32</v>
      </c>
      <c r="J279" s="7" t="s">
        <v>33</v>
      </c>
      <c r="K279" s="7" t="s">
        <v>1314</v>
      </c>
      <c r="L279" s="7" t="s">
        <v>1166</v>
      </c>
      <c r="M279" s="7" t="s">
        <v>1297</v>
      </c>
      <c r="N279" s="7" t="s">
        <v>1315</v>
      </c>
      <c r="O279" s="7">
        <v>47.7</v>
      </c>
      <c r="P279" s="7">
        <v>2</v>
      </c>
      <c r="Q279" s="7">
        <v>19.98</v>
      </c>
      <c r="R279" s="7">
        <v>7.87</v>
      </c>
      <c r="S279" s="7" t="s">
        <v>661</v>
      </c>
      <c r="T279" s="7">
        <v>148</v>
      </c>
      <c r="U279" s="7" t="s">
        <v>39</v>
      </c>
      <c r="V279" s="7" t="s">
        <v>60</v>
      </c>
      <c r="W279" s="8" t="s">
        <v>51</v>
      </c>
      <c r="X279" s="3">
        <v>44630</v>
      </c>
      <c r="Y279" s="4">
        <v>44783</v>
      </c>
    </row>
    <row r="280" spans="1:25">
      <c r="A280" s="9">
        <v>279</v>
      </c>
      <c r="B280" s="7" t="s">
        <v>1316</v>
      </c>
      <c r="C280" s="7" t="s">
        <v>627</v>
      </c>
      <c r="D280" s="7" t="s">
        <v>1317</v>
      </c>
      <c r="E280" s="7" t="s">
        <v>1318</v>
      </c>
      <c r="F280" s="7" t="s">
        <v>29</v>
      </c>
      <c r="G280" s="7" t="s">
        <v>1071</v>
      </c>
      <c r="H280" s="7" t="s">
        <v>56</v>
      </c>
      <c r="I280" s="7" t="s">
        <v>32</v>
      </c>
      <c r="J280" s="7" t="s">
        <v>57</v>
      </c>
      <c r="K280" s="7" t="s">
        <v>1319</v>
      </c>
      <c r="L280" s="7" t="s">
        <v>1166</v>
      </c>
      <c r="M280" s="7" t="s">
        <v>1297</v>
      </c>
      <c r="N280" s="7" t="s">
        <v>1320</v>
      </c>
      <c r="O280" s="7">
        <v>250.8</v>
      </c>
      <c r="P280" s="7">
        <v>5</v>
      </c>
      <c r="Q280" s="7">
        <v>85.2</v>
      </c>
      <c r="R280" s="7">
        <v>25.92</v>
      </c>
      <c r="S280" s="7" t="s">
        <v>487</v>
      </c>
      <c r="T280" s="7">
        <v>768</v>
      </c>
      <c r="U280" s="7" t="s">
        <v>39</v>
      </c>
      <c r="V280" s="7" t="s">
        <v>67</v>
      </c>
      <c r="W280" s="8" t="s">
        <v>51</v>
      </c>
      <c r="X280" s="3">
        <v>45378</v>
      </c>
      <c r="Y280" s="4">
        <v>45381</v>
      </c>
    </row>
    <row r="281" spans="1:25">
      <c r="A281" s="9">
        <v>280</v>
      </c>
      <c r="B281" s="7" t="s">
        <v>1008</v>
      </c>
      <c r="C281" s="7" t="s">
        <v>627</v>
      </c>
      <c r="D281" s="7" t="s">
        <v>1009</v>
      </c>
      <c r="E281" s="7" t="s">
        <v>1010</v>
      </c>
      <c r="F281" s="7" t="s">
        <v>310</v>
      </c>
      <c r="G281" s="7" t="s">
        <v>228</v>
      </c>
      <c r="H281" s="7" t="s">
        <v>229</v>
      </c>
      <c r="I281" s="7" t="s">
        <v>32</v>
      </c>
      <c r="J281" s="7" t="s">
        <v>102</v>
      </c>
      <c r="K281" s="7" t="s">
        <v>1306</v>
      </c>
      <c r="L281" s="7" t="s">
        <v>1166</v>
      </c>
      <c r="M281" s="7" t="s">
        <v>1297</v>
      </c>
      <c r="N281" s="7" t="s">
        <v>1307</v>
      </c>
      <c r="O281" s="7">
        <v>130.94999999999999</v>
      </c>
      <c r="P281" s="7">
        <v>3</v>
      </c>
      <c r="Q281" s="7">
        <v>11.7</v>
      </c>
      <c r="R281" s="7">
        <v>0.49</v>
      </c>
      <c r="S281" s="7" t="s">
        <v>38</v>
      </c>
      <c r="T281" s="7">
        <v>29</v>
      </c>
      <c r="U281" s="7" t="s">
        <v>39</v>
      </c>
      <c r="V281" s="7" t="s">
        <v>40</v>
      </c>
      <c r="W281" s="8" t="s">
        <v>51</v>
      </c>
      <c r="X281" s="3">
        <v>45371</v>
      </c>
      <c r="Y281" s="4">
        <v>45374</v>
      </c>
    </row>
    <row r="282" spans="1:25">
      <c r="A282" s="9">
        <v>281</v>
      </c>
      <c r="B282" s="7" t="s">
        <v>1321</v>
      </c>
      <c r="C282" s="7" t="s">
        <v>617</v>
      </c>
      <c r="D282" s="7" t="s">
        <v>1322</v>
      </c>
      <c r="E282" s="7" t="s">
        <v>1323</v>
      </c>
      <c r="F282" s="7" t="s">
        <v>420</v>
      </c>
      <c r="G282" s="7" t="s">
        <v>556</v>
      </c>
      <c r="H282" s="7" t="s">
        <v>138</v>
      </c>
      <c r="I282" s="7" t="s">
        <v>32</v>
      </c>
      <c r="J282" s="7" t="s">
        <v>57</v>
      </c>
      <c r="K282" s="7" t="s">
        <v>1324</v>
      </c>
      <c r="L282" s="7" t="s">
        <v>1166</v>
      </c>
      <c r="M282" s="7" t="s">
        <v>1297</v>
      </c>
      <c r="N282" s="7" t="s">
        <v>1325</v>
      </c>
      <c r="O282" s="7">
        <v>536.58000000000004</v>
      </c>
      <c r="P282" s="7">
        <v>11</v>
      </c>
      <c r="Q282" s="7">
        <v>252.12</v>
      </c>
      <c r="R282" s="7">
        <v>43.17</v>
      </c>
      <c r="S282" s="7" t="s">
        <v>38</v>
      </c>
      <c r="T282" s="7">
        <v>541</v>
      </c>
      <c r="U282" s="7" t="s">
        <v>39</v>
      </c>
      <c r="V282" s="7" t="s">
        <v>60</v>
      </c>
      <c r="W282" s="8" t="s">
        <v>41</v>
      </c>
      <c r="X282" s="3">
        <v>45186</v>
      </c>
      <c r="Y282" s="4">
        <v>45189</v>
      </c>
    </row>
    <row r="283" spans="1:25">
      <c r="A283" s="9">
        <v>282</v>
      </c>
      <c r="B283" s="7" t="s">
        <v>1326</v>
      </c>
      <c r="C283" s="7" t="s">
        <v>617</v>
      </c>
      <c r="D283" s="7" t="s">
        <v>673</v>
      </c>
      <c r="E283" s="7" t="s">
        <v>674</v>
      </c>
      <c r="F283" s="7" t="s">
        <v>420</v>
      </c>
      <c r="G283" s="7" t="s">
        <v>1327</v>
      </c>
      <c r="H283" s="7" t="s">
        <v>339</v>
      </c>
      <c r="I283" s="7" t="s">
        <v>32</v>
      </c>
      <c r="J283" s="7" t="s">
        <v>57</v>
      </c>
      <c r="K283" s="7" t="s">
        <v>1328</v>
      </c>
      <c r="L283" s="7" t="s">
        <v>1166</v>
      </c>
      <c r="M283" s="7" t="s">
        <v>1297</v>
      </c>
      <c r="N283" s="7" t="s">
        <v>1329</v>
      </c>
      <c r="O283" s="7">
        <v>150.47999999999999</v>
      </c>
      <c r="P283" s="7">
        <v>3</v>
      </c>
      <c r="Q283" s="7">
        <v>28.53</v>
      </c>
      <c r="R283" s="7">
        <v>17.940000000000001</v>
      </c>
      <c r="S283" s="7" t="s">
        <v>487</v>
      </c>
      <c r="T283" s="7">
        <v>715</v>
      </c>
      <c r="U283" s="7" t="s">
        <v>39</v>
      </c>
      <c r="V283" s="7" t="s">
        <v>67</v>
      </c>
      <c r="W283" s="8" t="s">
        <v>51</v>
      </c>
      <c r="X283" s="3">
        <v>44386</v>
      </c>
      <c r="Y283" s="4">
        <v>44417</v>
      </c>
    </row>
    <row r="284" spans="1:25">
      <c r="A284" s="9">
        <v>283</v>
      </c>
      <c r="B284" s="7" t="s">
        <v>764</v>
      </c>
      <c r="C284" s="7" t="s">
        <v>617</v>
      </c>
      <c r="D284" s="7" t="s">
        <v>765</v>
      </c>
      <c r="E284" s="7" t="s">
        <v>766</v>
      </c>
      <c r="F284" s="7" t="s">
        <v>310</v>
      </c>
      <c r="G284" s="7" t="s">
        <v>767</v>
      </c>
      <c r="H284" s="7" t="s">
        <v>101</v>
      </c>
      <c r="I284" s="7" t="s">
        <v>32</v>
      </c>
      <c r="J284" s="7" t="s">
        <v>102</v>
      </c>
      <c r="K284" s="7" t="s">
        <v>1330</v>
      </c>
      <c r="L284" s="7" t="s">
        <v>1166</v>
      </c>
      <c r="M284" s="7" t="s">
        <v>1297</v>
      </c>
      <c r="N284" s="7" t="s">
        <v>1331</v>
      </c>
      <c r="O284" s="7">
        <v>120.48</v>
      </c>
      <c r="P284" s="7">
        <v>4</v>
      </c>
      <c r="Q284" s="7">
        <v>25.2</v>
      </c>
      <c r="R284" s="7">
        <v>6.06</v>
      </c>
      <c r="S284" s="7" t="s">
        <v>38</v>
      </c>
      <c r="T284" s="7">
        <v>716</v>
      </c>
      <c r="U284" s="7" t="s">
        <v>39</v>
      </c>
      <c r="V284" s="7" t="s">
        <v>40</v>
      </c>
      <c r="W284" s="8" t="s">
        <v>41</v>
      </c>
      <c r="X284" s="3">
        <v>45239</v>
      </c>
      <c r="Y284" s="4">
        <v>45183</v>
      </c>
    </row>
    <row r="285" spans="1:25">
      <c r="A285" s="9">
        <v>284</v>
      </c>
      <c r="B285" s="7" t="s">
        <v>993</v>
      </c>
      <c r="C285" s="7" t="s">
        <v>617</v>
      </c>
      <c r="D285" s="7" t="s">
        <v>994</v>
      </c>
      <c r="E285" s="7" t="s">
        <v>995</v>
      </c>
      <c r="F285" s="7" t="s">
        <v>29</v>
      </c>
      <c r="G285" s="7" t="s">
        <v>508</v>
      </c>
      <c r="H285" s="7" t="s">
        <v>509</v>
      </c>
      <c r="I285" s="7" t="s">
        <v>32</v>
      </c>
      <c r="J285" s="7" t="s">
        <v>47</v>
      </c>
      <c r="K285" s="7" t="s">
        <v>1309</v>
      </c>
      <c r="L285" s="7" t="s">
        <v>1166</v>
      </c>
      <c r="M285" s="7" t="s">
        <v>1297</v>
      </c>
      <c r="N285" s="7" t="s">
        <v>1310</v>
      </c>
      <c r="O285" s="7">
        <v>180.36</v>
      </c>
      <c r="P285" s="7">
        <v>4</v>
      </c>
      <c r="Q285" s="7">
        <v>52.2</v>
      </c>
      <c r="R285" s="7">
        <v>35.53</v>
      </c>
      <c r="S285" s="7" t="s">
        <v>487</v>
      </c>
      <c r="T285" s="7">
        <v>759</v>
      </c>
      <c r="U285" s="7" t="s">
        <v>39</v>
      </c>
      <c r="V285" s="7" t="s">
        <v>50</v>
      </c>
      <c r="W285" s="8" t="s">
        <v>51</v>
      </c>
      <c r="X285" s="3">
        <v>44672</v>
      </c>
      <c r="Y285" s="4">
        <v>44675</v>
      </c>
    </row>
    <row r="286" spans="1:25">
      <c r="A286" s="9">
        <v>285</v>
      </c>
      <c r="B286" s="7" t="s">
        <v>1271</v>
      </c>
      <c r="C286" s="7" t="s">
        <v>627</v>
      </c>
      <c r="D286" s="7" t="s">
        <v>1272</v>
      </c>
      <c r="E286" s="7" t="s">
        <v>1273</v>
      </c>
      <c r="F286" s="7" t="s">
        <v>310</v>
      </c>
      <c r="G286" s="7" t="s">
        <v>120</v>
      </c>
      <c r="H286" s="7" t="s">
        <v>243</v>
      </c>
      <c r="I286" s="7" t="s">
        <v>32</v>
      </c>
      <c r="J286" s="7" t="s">
        <v>102</v>
      </c>
      <c r="K286" s="7" t="s">
        <v>1332</v>
      </c>
      <c r="L286" s="7" t="s">
        <v>1166</v>
      </c>
      <c r="M286" s="7" t="s">
        <v>1333</v>
      </c>
      <c r="N286" s="7" t="s">
        <v>1334</v>
      </c>
      <c r="O286" s="7">
        <v>1920.36</v>
      </c>
      <c r="P286" s="7">
        <v>4</v>
      </c>
      <c r="Q286" s="7">
        <v>652.91999999999996</v>
      </c>
      <c r="R286" s="7">
        <v>592.77</v>
      </c>
      <c r="S286" s="7" t="s">
        <v>661</v>
      </c>
      <c r="T286" s="7">
        <v>200</v>
      </c>
      <c r="U286" s="7" t="s">
        <v>39</v>
      </c>
      <c r="V286" s="7" t="s">
        <v>60</v>
      </c>
      <c r="W286" s="8" t="s">
        <v>51</v>
      </c>
      <c r="X286" s="3">
        <v>45101</v>
      </c>
      <c r="Y286" s="4">
        <v>45103</v>
      </c>
    </row>
    <row r="287" spans="1:25">
      <c r="A287" s="9">
        <v>286</v>
      </c>
      <c r="B287" s="7" t="s">
        <v>1335</v>
      </c>
      <c r="C287" s="7" t="s">
        <v>617</v>
      </c>
      <c r="D287" s="7" t="s">
        <v>1336</v>
      </c>
      <c r="E287" s="7" t="s">
        <v>1337</v>
      </c>
      <c r="F287" s="7" t="s">
        <v>29</v>
      </c>
      <c r="G287" s="7" t="s">
        <v>1338</v>
      </c>
      <c r="H287" s="7" t="s">
        <v>80</v>
      </c>
      <c r="I287" s="7" t="s">
        <v>32</v>
      </c>
      <c r="J287" s="7" t="s">
        <v>33</v>
      </c>
      <c r="K287" s="7" t="s">
        <v>1339</v>
      </c>
      <c r="L287" s="7" t="s">
        <v>1166</v>
      </c>
      <c r="M287" s="7" t="s">
        <v>1333</v>
      </c>
      <c r="N287" s="7" t="s">
        <v>1340</v>
      </c>
      <c r="O287" s="7">
        <v>1850.46</v>
      </c>
      <c r="P287" s="7">
        <v>2</v>
      </c>
      <c r="Q287" s="7">
        <v>259.02</v>
      </c>
      <c r="R287" s="7">
        <v>228.37</v>
      </c>
      <c r="S287" s="7" t="s">
        <v>487</v>
      </c>
      <c r="T287" s="7">
        <v>634</v>
      </c>
      <c r="U287" s="7" t="s">
        <v>39</v>
      </c>
      <c r="V287" s="7" t="s">
        <v>67</v>
      </c>
      <c r="W287" s="8" t="s">
        <v>41</v>
      </c>
      <c r="X287" s="3">
        <v>44647</v>
      </c>
      <c r="Y287" s="4">
        <v>44650</v>
      </c>
    </row>
    <row r="288" spans="1:25">
      <c r="A288" s="9">
        <v>287</v>
      </c>
      <c r="B288" s="7" t="s">
        <v>633</v>
      </c>
      <c r="C288" s="7" t="s">
        <v>617</v>
      </c>
      <c r="D288" s="7" t="s">
        <v>634</v>
      </c>
      <c r="E288" s="7" t="s">
        <v>635</v>
      </c>
      <c r="F288" s="7" t="s">
        <v>420</v>
      </c>
      <c r="G288" s="7" t="s">
        <v>452</v>
      </c>
      <c r="H288" s="7" t="s">
        <v>87</v>
      </c>
      <c r="I288" s="7" t="s">
        <v>32</v>
      </c>
      <c r="J288" s="7" t="s">
        <v>33</v>
      </c>
      <c r="K288" s="7" t="s">
        <v>1341</v>
      </c>
      <c r="L288" s="7" t="s">
        <v>1166</v>
      </c>
      <c r="M288" s="7" t="s">
        <v>1333</v>
      </c>
      <c r="N288" s="7" t="s">
        <v>1342</v>
      </c>
      <c r="O288" s="7">
        <v>851.67</v>
      </c>
      <c r="P288" s="7">
        <v>3</v>
      </c>
      <c r="Q288" s="7">
        <v>76.59</v>
      </c>
      <c r="R288" s="7">
        <v>3.78</v>
      </c>
      <c r="S288" s="7" t="s">
        <v>38</v>
      </c>
      <c r="T288" s="7">
        <v>344</v>
      </c>
      <c r="U288" s="7" t="s">
        <v>39</v>
      </c>
      <c r="V288" s="7" t="s">
        <v>40</v>
      </c>
      <c r="W288" s="8" t="s">
        <v>51</v>
      </c>
      <c r="X288" s="3">
        <v>45381</v>
      </c>
      <c r="Y288" s="4">
        <v>45382</v>
      </c>
    </row>
    <row r="289" spans="1:25">
      <c r="A289" s="9">
        <v>288</v>
      </c>
      <c r="B289" s="7" t="s">
        <v>605</v>
      </c>
      <c r="C289" s="7" t="s">
        <v>26</v>
      </c>
      <c r="D289" s="7" t="s">
        <v>606</v>
      </c>
      <c r="E289" s="7" t="s">
        <v>607</v>
      </c>
      <c r="F289" s="7" t="s">
        <v>420</v>
      </c>
      <c r="G289" s="7" t="s">
        <v>608</v>
      </c>
      <c r="H289" s="7" t="s">
        <v>80</v>
      </c>
      <c r="I289" s="7" t="s">
        <v>32</v>
      </c>
      <c r="J289" s="7" t="s">
        <v>33</v>
      </c>
      <c r="K289" s="7" t="s">
        <v>1343</v>
      </c>
      <c r="L289" s="7" t="s">
        <v>1001</v>
      </c>
      <c r="M289" s="7" t="s">
        <v>1103</v>
      </c>
      <c r="N289" s="7" t="s">
        <v>1344</v>
      </c>
      <c r="O289" s="7">
        <v>439.56</v>
      </c>
      <c r="P289" s="7">
        <v>6</v>
      </c>
      <c r="Q289" s="7">
        <v>61.38</v>
      </c>
      <c r="R289" s="7">
        <v>59.64</v>
      </c>
      <c r="S289" s="7" t="s">
        <v>596</v>
      </c>
      <c r="T289" s="7">
        <v>438</v>
      </c>
      <c r="U289" s="7" t="s">
        <v>39</v>
      </c>
      <c r="V289" s="7" t="s">
        <v>67</v>
      </c>
      <c r="W289" s="8" t="s">
        <v>41</v>
      </c>
      <c r="X289" s="3">
        <v>45595</v>
      </c>
      <c r="Y289" s="4">
        <v>45595</v>
      </c>
    </row>
    <row r="290" spans="1:25">
      <c r="A290" s="9">
        <v>289</v>
      </c>
      <c r="B290" s="7" t="s">
        <v>1345</v>
      </c>
      <c r="C290" s="7" t="s">
        <v>26</v>
      </c>
      <c r="D290" s="7" t="s">
        <v>1346</v>
      </c>
      <c r="E290" s="7" t="s">
        <v>1347</v>
      </c>
      <c r="F290" s="7" t="s">
        <v>310</v>
      </c>
      <c r="G290" s="7" t="s">
        <v>630</v>
      </c>
      <c r="H290" s="7" t="s">
        <v>101</v>
      </c>
      <c r="I290" s="7" t="s">
        <v>32</v>
      </c>
      <c r="J290" s="7" t="s">
        <v>102</v>
      </c>
      <c r="K290" s="7" t="s">
        <v>1348</v>
      </c>
      <c r="L290" s="7" t="s">
        <v>1001</v>
      </c>
      <c r="M290" s="7" t="s">
        <v>1002</v>
      </c>
      <c r="N290" s="7" t="s">
        <v>1349</v>
      </c>
      <c r="O290" s="7">
        <v>869.1</v>
      </c>
      <c r="P290" s="7">
        <v>5</v>
      </c>
      <c r="Q290" s="7">
        <v>252</v>
      </c>
      <c r="R290" s="7">
        <v>123.84</v>
      </c>
      <c r="S290" s="7" t="s">
        <v>596</v>
      </c>
      <c r="T290" s="7">
        <v>204</v>
      </c>
      <c r="U290" s="7" t="s">
        <v>39</v>
      </c>
      <c r="V290" s="7" t="s">
        <v>40</v>
      </c>
      <c r="W290" s="8" t="s">
        <v>51</v>
      </c>
      <c r="X290" s="3">
        <v>44712</v>
      </c>
      <c r="Y290" s="4">
        <v>44712</v>
      </c>
    </row>
    <row r="291" spans="1:25">
      <c r="A291" s="9">
        <v>290</v>
      </c>
      <c r="B291" s="7" t="s">
        <v>1350</v>
      </c>
      <c r="C291" s="7" t="s">
        <v>26</v>
      </c>
      <c r="D291" s="7" t="s">
        <v>168</v>
      </c>
      <c r="E291" s="7" t="s">
        <v>169</v>
      </c>
      <c r="F291" s="7" t="s">
        <v>29</v>
      </c>
      <c r="G291" s="7" t="s">
        <v>1351</v>
      </c>
      <c r="H291" s="7" t="s">
        <v>779</v>
      </c>
      <c r="I291" s="7" t="s">
        <v>32</v>
      </c>
      <c r="J291" s="7" t="s">
        <v>47</v>
      </c>
      <c r="K291" s="7" t="s">
        <v>1352</v>
      </c>
      <c r="L291" s="7" t="s">
        <v>1166</v>
      </c>
      <c r="M291" s="7" t="s">
        <v>1254</v>
      </c>
      <c r="N291" s="7" t="s">
        <v>1353</v>
      </c>
      <c r="O291" s="7">
        <v>296.33999999999997</v>
      </c>
      <c r="P291" s="7">
        <v>2</v>
      </c>
      <c r="Q291" s="7">
        <v>142.19999999999999</v>
      </c>
      <c r="R291" s="7">
        <v>34.81</v>
      </c>
      <c r="S291" s="7" t="s">
        <v>596</v>
      </c>
      <c r="T291" s="7">
        <v>639</v>
      </c>
      <c r="U291" s="7" t="s">
        <v>39</v>
      </c>
      <c r="V291" s="7" t="s">
        <v>60</v>
      </c>
      <c r="W291" s="8" t="s">
        <v>51</v>
      </c>
      <c r="X291" s="3">
        <v>45214</v>
      </c>
      <c r="Y291" s="4">
        <v>45216</v>
      </c>
    </row>
    <row r="292" spans="1:25">
      <c r="A292" s="9">
        <v>291</v>
      </c>
      <c r="B292" s="7" t="s">
        <v>1354</v>
      </c>
      <c r="C292" s="7" t="s">
        <v>26</v>
      </c>
      <c r="D292" s="7" t="s">
        <v>1355</v>
      </c>
      <c r="E292" s="7" t="s">
        <v>1356</v>
      </c>
      <c r="F292" s="7" t="s">
        <v>420</v>
      </c>
      <c r="G292" s="7" t="s">
        <v>1357</v>
      </c>
      <c r="H292" s="7" t="s">
        <v>1358</v>
      </c>
      <c r="I292" s="7" t="s">
        <v>32</v>
      </c>
      <c r="J292" s="7" t="s">
        <v>47</v>
      </c>
      <c r="K292" s="7" t="s">
        <v>1286</v>
      </c>
      <c r="L292" s="7" t="s">
        <v>1166</v>
      </c>
      <c r="M292" s="7" t="s">
        <v>1254</v>
      </c>
      <c r="N292" s="7" t="s">
        <v>1287</v>
      </c>
      <c r="O292" s="7">
        <v>863.82</v>
      </c>
      <c r="P292" s="7">
        <v>6</v>
      </c>
      <c r="Q292" s="7">
        <v>0</v>
      </c>
      <c r="R292" s="7">
        <v>76.989999999999995</v>
      </c>
      <c r="S292" s="7" t="s">
        <v>487</v>
      </c>
      <c r="T292" s="7">
        <v>634</v>
      </c>
      <c r="U292" s="7" t="s">
        <v>39</v>
      </c>
      <c r="V292" s="7" t="s">
        <v>67</v>
      </c>
      <c r="W292" s="8" t="s">
        <v>41</v>
      </c>
      <c r="X292" s="3">
        <v>45525</v>
      </c>
      <c r="Y292" s="4">
        <v>45527</v>
      </c>
    </row>
    <row r="293" spans="1:25">
      <c r="A293" s="9">
        <v>292</v>
      </c>
      <c r="B293" s="7" t="s">
        <v>1359</v>
      </c>
      <c r="C293" s="7" t="s">
        <v>26</v>
      </c>
      <c r="D293" s="7" t="s">
        <v>1360</v>
      </c>
      <c r="E293" s="7" t="s">
        <v>1361</v>
      </c>
      <c r="F293" s="7" t="s">
        <v>420</v>
      </c>
      <c r="G293" s="7" t="s">
        <v>427</v>
      </c>
      <c r="H293" s="7" t="s">
        <v>80</v>
      </c>
      <c r="I293" s="7" t="s">
        <v>32</v>
      </c>
      <c r="J293" s="7" t="s">
        <v>33</v>
      </c>
      <c r="K293" s="7" t="s">
        <v>1362</v>
      </c>
      <c r="L293" s="7" t="s">
        <v>1166</v>
      </c>
      <c r="M293" s="7" t="s">
        <v>1254</v>
      </c>
      <c r="N293" s="7" t="s">
        <v>1363</v>
      </c>
      <c r="O293" s="7">
        <v>589.20000000000005</v>
      </c>
      <c r="P293" s="7">
        <v>4</v>
      </c>
      <c r="Q293" s="7">
        <v>212.04</v>
      </c>
      <c r="R293" s="7">
        <v>58.21</v>
      </c>
      <c r="S293" s="7" t="s">
        <v>487</v>
      </c>
      <c r="T293" s="7">
        <v>473</v>
      </c>
      <c r="U293" s="7" t="s">
        <v>39</v>
      </c>
      <c r="V293" s="7" t="s">
        <v>40</v>
      </c>
      <c r="W293" s="8" t="s">
        <v>41</v>
      </c>
      <c r="X293" s="3">
        <v>44706</v>
      </c>
      <c r="Y293" s="4">
        <v>44709</v>
      </c>
    </row>
    <row r="294" spans="1:25">
      <c r="A294" s="9">
        <v>293</v>
      </c>
      <c r="B294" s="7" t="s">
        <v>1364</v>
      </c>
      <c r="C294" s="7" t="s">
        <v>26</v>
      </c>
      <c r="D294" s="7" t="s">
        <v>1365</v>
      </c>
      <c r="E294" s="7" t="s">
        <v>1366</v>
      </c>
      <c r="F294" s="7" t="s">
        <v>420</v>
      </c>
      <c r="G294" s="7" t="s">
        <v>608</v>
      </c>
      <c r="H294" s="7" t="s">
        <v>80</v>
      </c>
      <c r="I294" s="7" t="s">
        <v>32</v>
      </c>
      <c r="J294" s="7" t="s">
        <v>33</v>
      </c>
      <c r="K294" s="7" t="s">
        <v>1367</v>
      </c>
      <c r="L294" s="7" t="s">
        <v>1166</v>
      </c>
      <c r="M294" s="7" t="s">
        <v>1297</v>
      </c>
      <c r="N294" s="7" t="s">
        <v>1368</v>
      </c>
      <c r="O294" s="7">
        <v>66.69</v>
      </c>
      <c r="P294" s="7">
        <v>3</v>
      </c>
      <c r="Q294" s="7">
        <v>29.97</v>
      </c>
      <c r="R294" s="7">
        <v>3.71</v>
      </c>
      <c r="S294" s="7" t="s">
        <v>487</v>
      </c>
      <c r="T294" s="7">
        <v>379</v>
      </c>
      <c r="U294" s="7" t="s">
        <v>39</v>
      </c>
      <c r="V294" s="7" t="s">
        <v>50</v>
      </c>
      <c r="W294" s="8" t="s">
        <v>51</v>
      </c>
      <c r="X294" s="3">
        <v>44853</v>
      </c>
      <c r="Y294" s="4">
        <v>44855</v>
      </c>
    </row>
    <row r="295" spans="1:25">
      <c r="A295" s="9">
        <v>294</v>
      </c>
      <c r="B295" s="7" t="s">
        <v>512</v>
      </c>
      <c r="C295" s="7" t="s">
        <v>26</v>
      </c>
      <c r="D295" s="7" t="s">
        <v>513</v>
      </c>
      <c r="E295" s="7" t="s">
        <v>514</v>
      </c>
      <c r="F295" s="7" t="s">
        <v>420</v>
      </c>
      <c r="G295" s="7" t="s">
        <v>515</v>
      </c>
      <c r="H295" s="7" t="s">
        <v>87</v>
      </c>
      <c r="I295" s="7" t="s">
        <v>32</v>
      </c>
      <c r="J295" s="7" t="s">
        <v>33</v>
      </c>
      <c r="K295" s="7" t="s">
        <v>1352</v>
      </c>
      <c r="L295" s="7" t="s">
        <v>1166</v>
      </c>
      <c r="M295" s="7" t="s">
        <v>1254</v>
      </c>
      <c r="N295" s="7" t="s">
        <v>1353</v>
      </c>
      <c r="O295" s="7">
        <v>148.16999999999999</v>
      </c>
      <c r="P295" s="7">
        <v>2</v>
      </c>
      <c r="Q295" s="7">
        <v>-5.97</v>
      </c>
      <c r="R295" s="7">
        <v>7.92</v>
      </c>
      <c r="S295" s="7" t="s">
        <v>487</v>
      </c>
      <c r="T295" s="7">
        <v>605</v>
      </c>
      <c r="U295" s="7" t="s">
        <v>39</v>
      </c>
      <c r="V295" s="7" t="s">
        <v>60</v>
      </c>
      <c r="W295" s="8" t="s">
        <v>51</v>
      </c>
      <c r="X295" s="3">
        <v>45042</v>
      </c>
      <c r="Y295" s="4">
        <v>45044</v>
      </c>
    </row>
    <row r="296" spans="1:25">
      <c r="A296" s="9">
        <v>295</v>
      </c>
      <c r="B296" s="7" t="s">
        <v>1369</v>
      </c>
      <c r="C296" s="7" t="s">
        <v>26</v>
      </c>
      <c r="D296" s="7" t="s">
        <v>1370</v>
      </c>
      <c r="E296" s="7" t="s">
        <v>1371</v>
      </c>
      <c r="F296" s="7" t="s">
        <v>420</v>
      </c>
      <c r="G296" s="7" t="s">
        <v>128</v>
      </c>
      <c r="H296" s="7" t="s">
        <v>80</v>
      </c>
      <c r="I296" s="7" t="s">
        <v>32</v>
      </c>
      <c r="J296" s="7" t="s">
        <v>33</v>
      </c>
      <c r="K296" s="7" t="s">
        <v>1217</v>
      </c>
      <c r="L296" s="7" t="s">
        <v>1166</v>
      </c>
      <c r="M296" s="7" t="s">
        <v>1167</v>
      </c>
      <c r="N296" s="7" t="s">
        <v>1218</v>
      </c>
      <c r="O296" s="7">
        <v>529.91999999999996</v>
      </c>
      <c r="P296" s="7">
        <v>4</v>
      </c>
      <c r="Q296" s="7">
        <v>21.12</v>
      </c>
      <c r="R296" s="7">
        <v>64.92</v>
      </c>
      <c r="S296" s="7" t="s">
        <v>487</v>
      </c>
      <c r="T296" s="7">
        <v>20</v>
      </c>
      <c r="U296" s="7" t="s">
        <v>39</v>
      </c>
      <c r="V296" s="7" t="s">
        <v>67</v>
      </c>
      <c r="W296" s="8" t="s">
        <v>41</v>
      </c>
      <c r="X296" s="3">
        <v>44461</v>
      </c>
      <c r="Y296" s="4">
        <v>44466</v>
      </c>
    </row>
    <row r="297" spans="1:25">
      <c r="A297" s="9">
        <v>296</v>
      </c>
      <c r="B297" s="7" t="s">
        <v>1372</v>
      </c>
      <c r="C297" s="7" t="s">
        <v>26</v>
      </c>
      <c r="D297" s="7" t="s">
        <v>628</v>
      </c>
      <c r="E297" s="7" t="s">
        <v>629</v>
      </c>
      <c r="F297" s="7" t="s">
        <v>420</v>
      </c>
      <c r="G297" s="7" t="s">
        <v>404</v>
      </c>
      <c r="H297" s="7" t="s">
        <v>221</v>
      </c>
      <c r="I297" s="7" t="s">
        <v>32</v>
      </c>
      <c r="J297" s="7" t="s">
        <v>102</v>
      </c>
      <c r="K297" s="7" t="s">
        <v>1373</v>
      </c>
      <c r="L297" s="7" t="s">
        <v>1166</v>
      </c>
      <c r="M297" s="7" t="s">
        <v>1167</v>
      </c>
      <c r="N297" s="7" t="s">
        <v>1374</v>
      </c>
      <c r="O297" s="7">
        <v>364.74</v>
      </c>
      <c r="P297" s="7">
        <v>2</v>
      </c>
      <c r="Q297" s="7">
        <v>123.96</v>
      </c>
      <c r="R297" s="7">
        <v>40.950000000000003</v>
      </c>
      <c r="S297" s="7" t="s">
        <v>487</v>
      </c>
      <c r="T297" s="7">
        <v>9</v>
      </c>
      <c r="U297" s="7" t="s">
        <v>39</v>
      </c>
      <c r="V297" s="7" t="s">
        <v>40</v>
      </c>
      <c r="W297" s="8" t="s">
        <v>41</v>
      </c>
      <c r="X297" s="3">
        <v>44880</v>
      </c>
      <c r="Y297" s="4">
        <v>44885</v>
      </c>
    </row>
    <row r="298" spans="1:25">
      <c r="A298" s="9">
        <v>297</v>
      </c>
      <c r="B298" s="7" t="s">
        <v>1364</v>
      </c>
      <c r="C298" s="7" t="s">
        <v>26</v>
      </c>
      <c r="D298" s="7" t="s">
        <v>1365</v>
      </c>
      <c r="E298" s="7" t="s">
        <v>1366</v>
      </c>
      <c r="F298" s="7" t="s">
        <v>420</v>
      </c>
      <c r="G298" s="7" t="s">
        <v>608</v>
      </c>
      <c r="H298" s="7" t="s">
        <v>80</v>
      </c>
      <c r="I298" s="7" t="s">
        <v>32</v>
      </c>
      <c r="J298" s="7" t="s">
        <v>33</v>
      </c>
      <c r="K298" s="7" t="s">
        <v>1375</v>
      </c>
      <c r="L298" s="7" t="s">
        <v>1001</v>
      </c>
      <c r="M298" s="7" t="s">
        <v>1103</v>
      </c>
      <c r="N298" s="7" t="s">
        <v>1376</v>
      </c>
      <c r="O298" s="7">
        <v>2582.16</v>
      </c>
      <c r="P298" s="7">
        <v>4</v>
      </c>
      <c r="Q298" s="7">
        <v>361.44</v>
      </c>
      <c r="R298" s="7">
        <v>404.08</v>
      </c>
      <c r="S298" s="7" t="s">
        <v>487</v>
      </c>
      <c r="T298" s="7">
        <v>115</v>
      </c>
      <c r="U298" s="7" t="s">
        <v>39</v>
      </c>
      <c r="V298" s="7" t="s">
        <v>50</v>
      </c>
      <c r="W298" s="8" t="s">
        <v>41</v>
      </c>
      <c r="X298" s="3">
        <v>44617</v>
      </c>
      <c r="Y298" s="4">
        <v>44617</v>
      </c>
    </row>
    <row r="299" spans="1:25">
      <c r="A299" s="9">
        <v>298</v>
      </c>
      <c r="B299" s="7" t="s">
        <v>1372</v>
      </c>
      <c r="C299" s="7" t="s">
        <v>26</v>
      </c>
      <c r="D299" s="7" t="s">
        <v>628</v>
      </c>
      <c r="E299" s="7" t="s">
        <v>629</v>
      </c>
      <c r="F299" s="7" t="s">
        <v>420</v>
      </c>
      <c r="G299" s="7" t="s">
        <v>404</v>
      </c>
      <c r="H299" s="7" t="s">
        <v>221</v>
      </c>
      <c r="I299" s="7" t="s">
        <v>32</v>
      </c>
      <c r="J299" s="7" t="s">
        <v>102</v>
      </c>
      <c r="K299" s="7" t="s">
        <v>1377</v>
      </c>
      <c r="L299" s="7" t="s">
        <v>1001</v>
      </c>
      <c r="M299" s="7" t="s">
        <v>1103</v>
      </c>
      <c r="N299" s="7" t="s">
        <v>1378</v>
      </c>
      <c r="O299" s="7">
        <v>706.65</v>
      </c>
      <c r="P299" s="7">
        <v>5</v>
      </c>
      <c r="Q299" s="7">
        <v>204.9</v>
      </c>
      <c r="R299" s="7">
        <v>91.65</v>
      </c>
      <c r="S299" s="7" t="s">
        <v>487</v>
      </c>
      <c r="T299" s="7">
        <v>506</v>
      </c>
      <c r="U299" s="7" t="s">
        <v>39</v>
      </c>
      <c r="V299" s="7" t="s">
        <v>60</v>
      </c>
      <c r="W299" s="8" t="s">
        <v>41</v>
      </c>
      <c r="X299" s="3">
        <v>44450</v>
      </c>
      <c r="Y299" s="4">
        <v>44511</v>
      </c>
    </row>
    <row r="300" spans="1:25">
      <c r="A300" s="9">
        <v>299</v>
      </c>
      <c r="B300" s="7" t="s">
        <v>1379</v>
      </c>
      <c r="C300" s="7" t="s">
        <v>26</v>
      </c>
      <c r="D300" s="7" t="s">
        <v>1380</v>
      </c>
      <c r="E300" s="7" t="s">
        <v>1381</v>
      </c>
      <c r="F300" s="7" t="s">
        <v>420</v>
      </c>
      <c r="G300" s="7" t="s">
        <v>1382</v>
      </c>
      <c r="H300" s="7" t="s">
        <v>56</v>
      </c>
      <c r="I300" s="7" t="s">
        <v>32</v>
      </c>
      <c r="J300" s="7" t="s">
        <v>57</v>
      </c>
      <c r="K300" s="7" t="s">
        <v>1383</v>
      </c>
      <c r="L300" s="7" t="s">
        <v>1001</v>
      </c>
      <c r="M300" s="7" t="s">
        <v>1056</v>
      </c>
      <c r="N300" s="7" t="s">
        <v>1384</v>
      </c>
      <c r="O300" s="7">
        <v>244.89</v>
      </c>
      <c r="P300" s="7">
        <v>9</v>
      </c>
      <c r="Q300" s="7">
        <v>65.88</v>
      </c>
      <c r="R300" s="7">
        <v>24.56</v>
      </c>
      <c r="S300" s="7" t="s">
        <v>487</v>
      </c>
      <c r="T300" s="7">
        <v>768</v>
      </c>
      <c r="U300" s="7" t="s">
        <v>39</v>
      </c>
      <c r="V300" s="7" t="s">
        <v>50</v>
      </c>
      <c r="W300" s="8" t="s">
        <v>51</v>
      </c>
      <c r="X300" s="3">
        <v>44931</v>
      </c>
      <c r="Y300" s="4">
        <v>45021</v>
      </c>
    </row>
    <row r="301" spans="1:25">
      <c r="A301" s="9">
        <v>300</v>
      </c>
      <c r="B301" s="7" t="s">
        <v>1385</v>
      </c>
      <c r="C301" s="7" t="s">
        <v>26</v>
      </c>
      <c r="D301" s="7" t="s">
        <v>1386</v>
      </c>
      <c r="E301" s="7" t="s">
        <v>1387</v>
      </c>
      <c r="F301" s="7" t="s">
        <v>310</v>
      </c>
      <c r="G301" s="7" t="s">
        <v>100</v>
      </c>
      <c r="H301" s="7" t="s">
        <v>101</v>
      </c>
      <c r="I301" s="7" t="s">
        <v>32</v>
      </c>
      <c r="J301" s="7" t="s">
        <v>102</v>
      </c>
      <c r="K301" s="7" t="s">
        <v>1388</v>
      </c>
      <c r="L301" s="7" t="s">
        <v>1001</v>
      </c>
      <c r="M301" s="7" t="s">
        <v>1056</v>
      </c>
      <c r="N301" s="7" t="s">
        <v>1389</v>
      </c>
      <c r="O301" s="7">
        <v>225.24</v>
      </c>
      <c r="P301" s="7">
        <v>2</v>
      </c>
      <c r="Q301" s="7">
        <v>110.34</v>
      </c>
      <c r="R301" s="7">
        <v>41.68</v>
      </c>
      <c r="S301" s="7" t="s">
        <v>487</v>
      </c>
      <c r="T301" s="7">
        <v>451</v>
      </c>
      <c r="U301" s="7" t="s">
        <v>39</v>
      </c>
      <c r="V301" s="7" t="s">
        <v>40</v>
      </c>
      <c r="W301" s="8" t="s">
        <v>41</v>
      </c>
      <c r="X301" s="3">
        <v>45378</v>
      </c>
      <c r="Y301" s="4">
        <v>45381</v>
      </c>
    </row>
    <row r="302" spans="1:25">
      <c r="A302" s="9">
        <v>301</v>
      </c>
      <c r="B302" s="7" t="s">
        <v>1390</v>
      </c>
      <c r="C302" s="7" t="s">
        <v>26</v>
      </c>
      <c r="D302" s="7" t="s">
        <v>1391</v>
      </c>
      <c r="E302" s="7" t="s">
        <v>1392</v>
      </c>
      <c r="F302" s="7" t="s">
        <v>29</v>
      </c>
      <c r="G302" s="7" t="s">
        <v>235</v>
      </c>
      <c r="H302" s="7" t="s">
        <v>46</v>
      </c>
      <c r="I302" s="7" t="s">
        <v>32</v>
      </c>
      <c r="J302" s="7" t="s">
        <v>47</v>
      </c>
      <c r="K302" s="7" t="s">
        <v>1393</v>
      </c>
      <c r="L302" s="7" t="s">
        <v>1166</v>
      </c>
      <c r="M302" s="7" t="s">
        <v>1254</v>
      </c>
      <c r="N302" s="7" t="s">
        <v>1394</v>
      </c>
      <c r="O302" s="7">
        <v>1236.33</v>
      </c>
      <c r="P302" s="7">
        <v>3</v>
      </c>
      <c r="Q302" s="7">
        <v>519.21</v>
      </c>
      <c r="R302" s="7">
        <v>207.44</v>
      </c>
      <c r="S302" s="7" t="s">
        <v>487</v>
      </c>
      <c r="T302" s="7">
        <v>410</v>
      </c>
      <c r="U302" s="7" t="s">
        <v>39</v>
      </c>
      <c r="V302" s="7" t="s">
        <v>50</v>
      </c>
      <c r="W302" s="8" t="s">
        <v>51</v>
      </c>
      <c r="X302" s="3">
        <v>45060</v>
      </c>
      <c r="Y302" s="4">
        <v>45063</v>
      </c>
    </row>
    <row r="303" spans="1:25">
      <c r="A303" s="9">
        <v>302</v>
      </c>
      <c r="B303" s="7" t="s">
        <v>1395</v>
      </c>
      <c r="C303" s="7" t="s">
        <v>26</v>
      </c>
      <c r="D303" s="7" t="s">
        <v>1396</v>
      </c>
      <c r="E303" s="7" t="s">
        <v>1397</v>
      </c>
      <c r="F303" s="7" t="s">
        <v>29</v>
      </c>
      <c r="G303" s="7" t="s">
        <v>565</v>
      </c>
      <c r="H303" s="7" t="s">
        <v>339</v>
      </c>
      <c r="I303" s="7" t="s">
        <v>32</v>
      </c>
      <c r="J303" s="7" t="s">
        <v>57</v>
      </c>
      <c r="K303" s="7" t="s">
        <v>1398</v>
      </c>
      <c r="L303" s="7" t="s">
        <v>1166</v>
      </c>
      <c r="M303" s="7" t="s">
        <v>1254</v>
      </c>
      <c r="N303" s="7" t="s">
        <v>1399</v>
      </c>
      <c r="O303" s="7">
        <v>438.84</v>
      </c>
      <c r="P303" s="7">
        <v>3</v>
      </c>
      <c r="Q303" s="7">
        <v>65.790000000000006</v>
      </c>
      <c r="R303" s="7">
        <v>50.45</v>
      </c>
      <c r="S303" s="7" t="s">
        <v>487</v>
      </c>
      <c r="T303" s="7">
        <v>721</v>
      </c>
      <c r="U303" s="7" t="s">
        <v>39</v>
      </c>
      <c r="V303" s="7" t="s">
        <v>60</v>
      </c>
      <c r="W303" s="8" t="s">
        <v>41</v>
      </c>
      <c r="X303" s="3">
        <v>44838</v>
      </c>
      <c r="Y303" s="4">
        <v>44899</v>
      </c>
    </row>
    <row r="304" spans="1:25">
      <c r="A304" s="9">
        <v>303</v>
      </c>
      <c r="B304" s="7" t="s">
        <v>1400</v>
      </c>
      <c r="C304" s="7" t="s">
        <v>26</v>
      </c>
      <c r="D304" s="7" t="s">
        <v>1401</v>
      </c>
      <c r="E304" s="7" t="s">
        <v>1402</v>
      </c>
      <c r="F304" s="7" t="s">
        <v>29</v>
      </c>
      <c r="G304" s="7" t="s">
        <v>751</v>
      </c>
      <c r="H304" s="7" t="s">
        <v>101</v>
      </c>
      <c r="I304" s="7" t="s">
        <v>32</v>
      </c>
      <c r="J304" s="7" t="s">
        <v>102</v>
      </c>
      <c r="K304" s="7" t="s">
        <v>1403</v>
      </c>
      <c r="L304" s="7" t="s">
        <v>1166</v>
      </c>
      <c r="M304" s="7" t="s">
        <v>1167</v>
      </c>
      <c r="N304" s="7" t="s">
        <v>1404</v>
      </c>
      <c r="O304" s="7">
        <v>2756.34</v>
      </c>
      <c r="P304" s="7">
        <v>6</v>
      </c>
      <c r="Q304" s="7">
        <v>413.28</v>
      </c>
      <c r="R304" s="7">
        <v>369.4</v>
      </c>
      <c r="S304" s="7" t="s">
        <v>487</v>
      </c>
      <c r="T304" s="7">
        <v>795</v>
      </c>
      <c r="U304" s="7" t="s">
        <v>39</v>
      </c>
      <c r="V304" s="7" t="s">
        <v>40</v>
      </c>
      <c r="W304" s="8" t="s">
        <v>51</v>
      </c>
      <c r="X304" s="3">
        <v>45561</v>
      </c>
      <c r="Y304" s="4">
        <v>45563</v>
      </c>
    </row>
    <row r="305" spans="1:25">
      <c r="A305" s="9">
        <v>304</v>
      </c>
      <c r="B305" s="7" t="s">
        <v>1405</v>
      </c>
      <c r="C305" s="7" t="s">
        <v>26</v>
      </c>
      <c r="D305" s="7" t="s">
        <v>1406</v>
      </c>
      <c r="E305" s="7" t="s">
        <v>1407</v>
      </c>
      <c r="F305" s="7" t="s">
        <v>29</v>
      </c>
      <c r="G305" s="7" t="s">
        <v>228</v>
      </c>
      <c r="H305" s="7" t="s">
        <v>229</v>
      </c>
      <c r="I305" s="7" t="s">
        <v>32</v>
      </c>
      <c r="J305" s="7" t="s">
        <v>102</v>
      </c>
      <c r="K305" s="7" t="s">
        <v>1408</v>
      </c>
      <c r="L305" s="7" t="s">
        <v>1166</v>
      </c>
      <c r="M305" s="7" t="s">
        <v>1167</v>
      </c>
      <c r="N305" s="7" t="s">
        <v>1409</v>
      </c>
      <c r="O305" s="7">
        <v>323.45999999999998</v>
      </c>
      <c r="P305" s="7">
        <v>6</v>
      </c>
      <c r="Q305" s="7">
        <v>138.96</v>
      </c>
      <c r="R305" s="7">
        <v>22.45</v>
      </c>
      <c r="S305" s="7" t="s">
        <v>487</v>
      </c>
      <c r="T305" s="7">
        <v>619</v>
      </c>
      <c r="U305" s="7" t="s">
        <v>39</v>
      </c>
      <c r="V305" s="7" t="s">
        <v>50</v>
      </c>
      <c r="W305" s="8" t="s">
        <v>41</v>
      </c>
      <c r="X305" s="3">
        <v>45621</v>
      </c>
      <c r="Y305" s="4">
        <v>45626</v>
      </c>
    </row>
    <row r="306" spans="1:25">
      <c r="A306" s="9">
        <v>305</v>
      </c>
      <c r="B306" s="7" t="s">
        <v>582</v>
      </c>
      <c r="C306" s="7" t="s">
        <v>26</v>
      </c>
      <c r="D306" s="7" t="s">
        <v>569</v>
      </c>
      <c r="E306" s="7" t="s">
        <v>570</v>
      </c>
      <c r="F306" s="7" t="s">
        <v>29</v>
      </c>
      <c r="G306" s="7" t="s">
        <v>515</v>
      </c>
      <c r="H306" s="7" t="s">
        <v>87</v>
      </c>
      <c r="I306" s="7" t="s">
        <v>32</v>
      </c>
      <c r="J306" s="7" t="s">
        <v>33</v>
      </c>
      <c r="K306" s="7" t="s">
        <v>1410</v>
      </c>
      <c r="L306" s="7" t="s">
        <v>1166</v>
      </c>
      <c r="M306" s="7" t="s">
        <v>1167</v>
      </c>
      <c r="N306" s="7" t="s">
        <v>1411</v>
      </c>
      <c r="O306" s="7">
        <v>951.72</v>
      </c>
      <c r="P306" s="7">
        <v>4</v>
      </c>
      <c r="Q306" s="7">
        <v>-495</v>
      </c>
      <c r="R306" s="7">
        <v>106.93</v>
      </c>
      <c r="S306" s="7" t="s">
        <v>487</v>
      </c>
      <c r="T306" s="7">
        <v>770</v>
      </c>
      <c r="U306" s="7" t="s">
        <v>39</v>
      </c>
      <c r="V306" s="7" t="s">
        <v>60</v>
      </c>
      <c r="W306" s="8" t="s">
        <v>51</v>
      </c>
      <c r="X306" s="3">
        <v>45014</v>
      </c>
      <c r="Y306" s="4">
        <v>44989</v>
      </c>
    </row>
    <row r="307" spans="1:25">
      <c r="A307" s="9">
        <v>306</v>
      </c>
      <c r="B307" s="7" t="s">
        <v>1412</v>
      </c>
      <c r="C307" s="7" t="s">
        <v>26</v>
      </c>
      <c r="D307" s="7" t="s">
        <v>1208</v>
      </c>
      <c r="E307" s="7" t="s">
        <v>1209</v>
      </c>
      <c r="F307" s="7" t="s">
        <v>29</v>
      </c>
      <c r="G307" s="7" t="s">
        <v>452</v>
      </c>
      <c r="H307" s="7" t="s">
        <v>87</v>
      </c>
      <c r="I307" s="7" t="s">
        <v>32</v>
      </c>
      <c r="J307" s="7" t="s">
        <v>33</v>
      </c>
      <c r="K307" s="7" t="s">
        <v>1413</v>
      </c>
      <c r="L307" s="7" t="s">
        <v>1166</v>
      </c>
      <c r="M307" s="7" t="s">
        <v>1297</v>
      </c>
      <c r="N307" s="7" t="s">
        <v>1414</v>
      </c>
      <c r="O307" s="7">
        <v>207.36</v>
      </c>
      <c r="P307" s="7">
        <v>4</v>
      </c>
      <c r="Q307" s="7">
        <v>78.72</v>
      </c>
      <c r="R307" s="7">
        <v>29.41</v>
      </c>
      <c r="S307" s="7" t="s">
        <v>487</v>
      </c>
      <c r="T307" s="7">
        <v>677</v>
      </c>
      <c r="U307" s="7" t="s">
        <v>39</v>
      </c>
      <c r="V307" s="7" t="s">
        <v>67</v>
      </c>
      <c r="W307" s="8" t="s">
        <v>41</v>
      </c>
      <c r="X307" s="3">
        <v>45438</v>
      </c>
      <c r="Y307" s="4">
        <v>45440</v>
      </c>
    </row>
    <row r="308" spans="1:25">
      <c r="A308" s="9">
        <v>307</v>
      </c>
      <c r="B308" s="7" t="s">
        <v>1415</v>
      </c>
      <c r="C308" s="7" t="s">
        <v>26</v>
      </c>
      <c r="D308" s="7" t="s">
        <v>1416</v>
      </c>
      <c r="E308" s="7" t="s">
        <v>1417</v>
      </c>
      <c r="F308" s="7" t="s">
        <v>29</v>
      </c>
      <c r="G308" s="7" t="s">
        <v>600</v>
      </c>
      <c r="H308" s="7" t="s">
        <v>121</v>
      </c>
      <c r="I308" s="7" t="s">
        <v>32</v>
      </c>
      <c r="J308" s="7" t="s">
        <v>33</v>
      </c>
      <c r="K308" s="7" t="s">
        <v>1314</v>
      </c>
      <c r="L308" s="7" t="s">
        <v>1166</v>
      </c>
      <c r="M308" s="7" t="s">
        <v>1297</v>
      </c>
      <c r="N308" s="7" t="s">
        <v>1315</v>
      </c>
      <c r="O308" s="7">
        <v>47.7</v>
      </c>
      <c r="P308" s="7">
        <v>2</v>
      </c>
      <c r="Q308" s="7">
        <v>19.98</v>
      </c>
      <c r="R308" s="7">
        <v>5.51</v>
      </c>
      <c r="S308" s="7" t="s">
        <v>487</v>
      </c>
      <c r="T308" s="7">
        <v>302</v>
      </c>
      <c r="U308" s="7" t="s">
        <v>39</v>
      </c>
      <c r="V308" s="7" t="s">
        <v>40</v>
      </c>
      <c r="W308" s="8" t="s">
        <v>41</v>
      </c>
      <c r="X308" s="3">
        <v>44551</v>
      </c>
      <c r="Y308" s="4">
        <v>44553</v>
      </c>
    </row>
    <row r="309" spans="1:25">
      <c r="A309" s="9">
        <v>308</v>
      </c>
      <c r="B309" s="7" t="s">
        <v>1418</v>
      </c>
      <c r="C309" s="7" t="s">
        <v>26</v>
      </c>
      <c r="D309" s="7" t="s">
        <v>1419</v>
      </c>
      <c r="E309" s="7" t="s">
        <v>1420</v>
      </c>
      <c r="F309" s="7" t="s">
        <v>29</v>
      </c>
      <c r="G309" s="7" t="s">
        <v>176</v>
      </c>
      <c r="H309" s="7" t="s">
        <v>138</v>
      </c>
      <c r="I309" s="7" t="s">
        <v>32</v>
      </c>
      <c r="J309" s="7" t="s">
        <v>57</v>
      </c>
      <c r="K309" s="7" t="s">
        <v>1421</v>
      </c>
      <c r="L309" s="7" t="s">
        <v>1001</v>
      </c>
      <c r="M309" s="7" t="s">
        <v>1018</v>
      </c>
      <c r="N309" s="7" t="s">
        <v>1422</v>
      </c>
      <c r="O309" s="7">
        <v>621.45000000000005</v>
      </c>
      <c r="P309" s="7">
        <v>5</v>
      </c>
      <c r="Q309" s="7">
        <v>192.6</v>
      </c>
      <c r="R309" s="7">
        <v>112.46</v>
      </c>
      <c r="S309" s="7" t="s">
        <v>487</v>
      </c>
      <c r="T309" s="7">
        <v>211</v>
      </c>
      <c r="U309" s="7" t="s">
        <v>39</v>
      </c>
      <c r="V309" s="7" t="s">
        <v>67</v>
      </c>
      <c r="W309" s="8" t="s">
        <v>41</v>
      </c>
      <c r="X309" s="3">
        <v>44632</v>
      </c>
      <c r="Y309" s="4">
        <v>44693</v>
      </c>
    </row>
    <row r="310" spans="1:25">
      <c r="A310" s="9">
        <v>309</v>
      </c>
      <c r="B310" s="7" t="s">
        <v>1423</v>
      </c>
      <c r="C310" s="7" t="s">
        <v>26</v>
      </c>
      <c r="D310" s="7" t="s">
        <v>1424</v>
      </c>
      <c r="E310" s="7" t="s">
        <v>1425</v>
      </c>
      <c r="F310" s="7" t="s">
        <v>29</v>
      </c>
      <c r="G310" s="7" t="s">
        <v>484</v>
      </c>
      <c r="H310" s="7" t="s">
        <v>87</v>
      </c>
      <c r="I310" s="7" t="s">
        <v>32</v>
      </c>
      <c r="J310" s="7" t="s">
        <v>33</v>
      </c>
      <c r="K310" s="7" t="s">
        <v>1426</v>
      </c>
      <c r="L310" s="7" t="s">
        <v>1001</v>
      </c>
      <c r="M310" s="7" t="s">
        <v>1018</v>
      </c>
      <c r="N310" s="7" t="s">
        <v>1427</v>
      </c>
      <c r="O310" s="7">
        <v>781.47</v>
      </c>
      <c r="P310" s="7">
        <v>3</v>
      </c>
      <c r="Q310" s="7">
        <v>281.25</v>
      </c>
      <c r="R310" s="7">
        <v>108.2</v>
      </c>
      <c r="S310" s="7" t="s">
        <v>487</v>
      </c>
      <c r="T310" s="7">
        <v>197</v>
      </c>
      <c r="U310" s="7" t="s">
        <v>39</v>
      </c>
      <c r="V310" s="7" t="s">
        <v>40</v>
      </c>
      <c r="W310" s="8" t="s">
        <v>51</v>
      </c>
      <c r="X310" s="3">
        <v>45394</v>
      </c>
      <c r="Y310" s="4">
        <v>45455</v>
      </c>
    </row>
    <row r="311" spans="1:25">
      <c r="A311" s="9">
        <v>310</v>
      </c>
      <c r="B311" s="7" t="s">
        <v>1415</v>
      </c>
      <c r="C311" s="7" t="s">
        <v>26</v>
      </c>
      <c r="D311" s="7" t="s">
        <v>1416</v>
      </c>
      <c r="E311" s="7" t="s">
        <v>1417</v>
      </c>
      <c r="F311" s="7" t="s">
        <v>29</v>
      </c>
      <c r="G311" s="7" t="s">
        <v>600</v>
      </c>
      <c r="H311" s="7" t="s">
        <v>121</v>
      </c>
      <c r="I311" s="7" t="s">
        <v>32</v>
      </c>
      <c r="J311" s="7" t="s">
        <v>33</v>
      </c>
      <c r="K311" s="7" t="s">
        <v>1428</v>
      </c>
      <c r="L311" s="7" t="s">
        <v>1001</v>
      </c>
      <c r="M311" s="7" t="s">
        <v>1018</v>
      </c>
      <c r="N311" s="7" t="s">
        <v>1429</v>
      </c>
      <c r="O311" s="7">
        <v>382.14</v>
      </c>
      <c r="P311" s="7">
        <v>2</v>
      </c>
      <c r="Q311" s="7">
        <v>145.19999999999999</v>
      </c>
      <c r="R311" s="7">
        <v>45.47</v>
      </c>
      <c r="S311" s="7" t="s">
        <v>487</v>
      </c>
      <c r="T311" s="7">
        <v>216</v>
      </c>
      <c r="U311" s="7" t="s">
        <v>39</v>
      </c>
      <c r="V311" s="7" t="s">
        <v>50</v>
      </c>
      <c r="W311" s="8" t="s">
        <v>51</v>
      </c>
      <c r="X311" s="3">
        <v>45613</v>
      </c>
      <c r="Y311" s="4">
        <v>45618</v>
      </c>
    </row>
    <row r="312" spans="1:25">
      <c r="A312" s="9">
        <v>311</v>
      </c>
      <c r="B312" s="7" t="s">
        <v>1430</v>
      </c>
      <c r="C312" s="7" t="s">
        <v>26</v>
      </c>
      <c r="D312" s="7" t="s">
        <v>1431</v>
      </c>
      <c r="E312" s="7" t="s">
        <v>1432</v>
      </c>
      <c r="F312" s="7" t="s">
        <v>29</v>
      </c>
      <c r="G312" s="7" t="s">
        <v>711</v>
      </c>
      <c r="H312" s="7" t="s">
        <v>87</v>
      </c>
      <c r="I312" s="7" t="s">
        <v>32</v>
      </c>
      <c r="J312" s="7" t="s">
        <v>33</v>
      </c>
      <c r="K312" s="7" t="s">
        <v>1433</v>
      </c>
      <c r="L312" s="7" t="s">
        <v>1001</v>
      </c>
      <c r="M312" s="7" t="s">
        <v>1018</v>
      </c>
      <c r="N312" s="7" t="s">
        <v>1434</v>
      </c>
      <c r="O312" s="7">
        <v>140.94</v>
      </c>
      <c r="P312" s="7">
        <v>1</v>
      </c>
      <c r="Q312" s="7">
        <v>4.2</v>
      </c>
      <c r="R312" s="7">
        <v>29.06</v>
      </c>
      <c r="S312" s="7" t="s">
        <v>487</v>
      </c>
      <c r="T312" s="7">
        <v>376</v>
      </c>
      <c r="U312" s="7" t="s">
        <v>39</v>
      </c>
      <c r="V312" s="7" t="s">
        <v>60</v>
      </c>
      <c r="W312" s="8" t="s">
        <v>41</v>
      </c>
      <c r="X312" s="3">
        <v>45255</v>
      </c>
      <c r="Y312" s="4">
        <v>45257</v>
      </c>
    </row>
    <row r="313" spans="1:25">
      <c r="A313" s="9">
        <v>312</v>
      </c>
      <c r="B313" s="7" t="s">
        <v>1435</v>
      </c>
      <c r="C313" s="7" t="s">
        <v>26</v>
      </c>
      <c r="D313" s="7" t="s">
        <v>558</v>
      </c>
      <c r="E313" s="7" t="s">
        <v>559</v>
      </c>
      <c r="F313" s="7" t="s">
        <v>29</v>
      </c>
      <c r="G313" s="7" t="s">
        <v>743</v>
      </c>
      <c r="H313" s="7" t="s">
        <v>339</v>
      </c>
      <c r="I313" s="7" t="s">
        <v>32</v>
      </c>
      <c r="J313" s="7" t="s">
        <v>57</v>
      </c>
      <c r="K313" s="7" t="s">
        <v>1436</v>
      </c>
      <c r="L313" s="7" t="s">
        <v>1001</v>
      </c>
      <c r="M313" s="7" t="s">
        <v>1103</v>
      </c>
      <c r="N313" s="7" t="s">
        <v>1437</v>
      </c>
      <c r="O313" s="7">
        <v>1302.96</v>
      </c>
      <c r="P313" s="7">
        <v>2</v>
      </c>
      <c r="Q313" s="7">
        <v>182.4</v>
      </c>
      <c r="R313" s="7">
        <v>234.15</v>
      </c>
      <c r="S313" s="7" t="s">
        <v>487</v>
      </c>
      <c r="T313" s="7">
        <v>736</v>
      </c>
      <c r="U313" s="7" t="s">
        <v>39</v>
      </c>
      <c r="V313" s="7" t="s">
        <v>67</v>
      </c>
      <c r="W313" s="8" t="s">
        <v>51</v>
      </c>
      <c r="X313" s="3">
        <v>45581</v>
      </c>
      <c r="Y313" s="4">
        <v>45584</v>
      </c>
    </row>
    <row r="314" spans="1:25">
      <c r="A314" s="9">
        <v>313</v>
      </c>
      <c r="B314" s="7" t="s">
        <v>1412</v>
      </c>
      <c r="C314" s="7" t="s">
        <v>26</v>
      </c>
      <c r="D314" s="7" t="s">
        <v>1208</v>
      </c>
      <c r="E314" s="7" t="s">
        <v>1209</v>
      </c>
      <c r="F314" s="7" t="s">
        <v>29</v>
      </c>
      <c r="G314" s="7" t="s">
        <v>452</v>
      </c>
      <c r="H314" s="7" t="s">
        <v>87</v>
      </c>
      <c r="I314" s="7" t="s">
        <v>32</v>
      </c>
      <c r="J314" s="7" t="s">
        <v>33</v>
      </c>
      <c r="K314" s="7" t="s">
        <v>1438</v>
      </c>
      <c r="L314" s="7" t="s">
        <v>1001</v>
      </c>
      <c r="M314" s="7" t="s">
        <v>1103</v>
      </c>
      <c r="N314" s="7" t="s">
        <v>1439</v>
      </c>
      <c r="O314" s="7">
        <v>965.58</v>
      </c>
      <c r="P314" s="7">
        <v>7</v>
      </c>
      <c r="Q314" s="7">
        <v>376.53</v>
      </c>
      <c r="R314" s="7">
        <v>107.06</v>
      </c>
      <c r="S314" s="7" t="s">
        <v>487</v>
      </c>
      <c r="T314" s="7">
        <v>46</v>
      </c>
      <c r="U314" s="7" t="s">
        <v>39</v>
      </c>
      <c r="V314" s="7" t="s">
        <v>40</v>
      </c>
      <c r="W314" s="8" t="s">
        <v>51</v>
      </c>
      <c r="X314" s="3">
        <v>45633</v>
      </c>
      <c r="Y314" s="4">
        <v>45486</v>
      </c>
    </row>
    <row r="315" spans="1:25">
      <c r="A315" s="9">
        <v>314</v>
      </c>
      <c r="B315" s="7" t="s">
        <v>1412</v>
      </c>
      <c r="C315" s="7" t="s">
        <v>26</v>
      </c>
      <c r="D315" s="7" t="s">
        <v>1208</v>
      </c>
      <c r="E315" s="7" t="s">
        <v>1209</v>
      </c>
      <c r="F315" s="7" t="s">
        <v>29</v>
      </c>
      <c r="G315" s="7" t="s">
        <v>452</v>
      </c>
      <c r="H315" s="7" t="s">
        <v>87</v>
      </c>
      <c r="I315" s="7" t="s">
        <v>32</v>
      </c>
      <c r="J315" s="7" t="s">
        <v>33</v>
      </c>
      <c r="K315" s="7" t="s">
        <v>1440</v>
      </c>
      <c r="L315" s="7" t="s">
        <v>1001</v>
      </c>
      <c r="M315" s="7" t="s">
        <v>1103</v>
      </c>
      <c r="N315" s="7" t="s">
        <v>1441</v>
      </c>
      <c r="O315" s="7">
        <v>667.92</v>
      </c>
      <c r="P315" s="7">
        <v>4</v>
      </c>
      <c r="Q315" s="7">
        <v>153.6</v>
      </c>
      <c r="R315" s="7">
        <v>88.22</v>
      </c>
      <c r="S315" s="7" t="s">
        <v>487</v>
      </c>
      <c r="T315" s="7">
        <v>147</v>
      </c>
      <c r="U315" s="7" t="s">
        <v>39</v>
      </c>
      <c r="V315" s="7" t="s">
        <v>50</v>
      </c>
      <c r="W315" s="8" t="s">
        <v>51</v>
      </c>
      <c r="X315" s="3">
        <v>45552</v>
      </c>
      <c r="Y315" s="4">
        <v>45554</v>
      </c>
    </row>
    <row r="316" spans="1:25">
      <c r="A316" s="9">
        <v>315</v>
      </c>
      <c r="B316" s="7" t="s">
        <v>1442</v>
      </c>
      <c r="C316" s="7" t="s">
        <v>26</v>
      </c>
      <c r="D316" s="7" t="s">
        <v>1443</v>
      </c>
      <c r="E316" s="7" t="s">
        <v>1444</v>
      </c>
      <c r="F316" s="7" t="s">
        <v>420</v>
      </c>
      <c r="G316" s="7" t="s">
        <v>452</v>
      </c>
      <c r="H316" s="7" t="s">
        <v>87</v>
      </c>
      <c r="I316" s="7" t="s">
        <v>32</v>
      </c>
      <c r="J316" s="7" t="s">
        <v>33</v>
      </c>
      <c r="K316" s="7" t="s">
        <v>1445</v>
      </c>
      <c r="L316" s="7" t="s">
        <v>1166</v>
      </c>
      <c r="M316" s="7" t="s">
        <v>1167</v>
      </c>
      <c r="N316" s="7" t="s">
        <v>1446</v>
      </c>
      <c r="O316" s="7">
        <v>417.42</v>
      </c>
      <c r="P316" s="7">
        <v>6</v>
      </c>
      <c r="Q316" s="7">
        <v>45.9</v>
      </c>
      <c r="R316" s="7">
        <v>40.409999999999997</v>
      </c>
      <c r="S316" s="7" t="s">
        <v>38</v>
      </c>
      <c r="T316" s="7">
        <v>560</v>
      </c>
      <c r="U316" s="7" t="s">
        <v>39</v>
      </c>
      <c r="V316" s="7" t="s">
        <v>40</v>
      </c>
      <c r="W316" s="8" t="s">
        <v>51</v>
      </c>
      <c r="X316" s="3">
        <v>45182</v>
      </c>
      <c r="Y316" s="4">
        <v>45182</v>
      </c>
    </row>
    <row r="317" spans="1:25">
      <c r="A317" s="9">
        <v>316</v>
      </c>
      <c r="B317" s="7" t="s">
        <v>1447</v>
      </c>
      <c r="C317" s="7" t="s">
        <v>26</v>
      </c>
      <c r="D317" s="7" t="s">
        <v>1448</v>
      </c>
      <c r="E317" s="7" t="s">
        <v>1449</v>
      </c>
      <c r="F317" s="7" t="s">
        <v>420</v>
      </c>
      <c r="G317" s="7" t="s">
        <v>730</v>
      </c>
      <c r="H317" s="7" t="s">
        <v>101</v>
      </c>
      <c r="I317" s="7" t="s">
        <v>32</v>
      </c>
      <c r="J317" s="7" t="s">
        <v>102</v>
      </c>
      <c r="K317" s="7" t="s">
        <v>1450</v>
      </c>
      <c r="L317" s="7" t="s">
        <v>1166</v>
      </c>
      <c r="M317" s="7" t="s">
        <v>1167</v>
      </c>
      <c r="N317" s="7" t="s">
        <v>1451</v>
      </c>
      <c r="O317" s="7">
        <v>235.32</v>
      </c>
      <c r="P317" s="7">
        <v>4</v>
      </c>
      <c r="Q317" s="7">
        <v>0</v>
      </c>
      <c r="R317" s="7">
        <v>10.61</v>
      </c>
      <c r="S317" s="7" t="s">
        <v>38</v>
      </c>
      <c r="T317" s="7">
        <v>126</v>
      </c>
      <c r="U317" s="7" t="s">
        <v>39</v>
      </c>
      <c r="V317" s="7" t="s">
        <v>50</v>
      </c>
      <c r="W317" s="8" t="s">
        <v>41</v>
      </c>
      <c r="X317" s="3">
        <v>45010</v>
      </c>
      <c r="Y317" s="4">
        <v>45014</v>
      </c>
    </row>
    <row r="318" spans="1:25">
      <c r="A318" s="9">
        <v>317</v>
      </c>
      <c r="B318" s="7" t="s">
        <v>1452</v>
      </c>
      <c r="C318" s="7" t="s">
        <v>26</v>
      </c>
      <c r="D318" s="7" t="s">
        <v>1229</v>
      </c>
      <c r="E318" s="7" t="s">
        <v>1230</v>
      </c>
      <c r="F318" s="7" t="s">
        <v>420</v>
      </c>
      <c r="G318" s="7" t="s">
        <v>1453</v>
      </c>
      <c r="H318" s="7" t="s">
        <v>87</v>
      </c>
      <c r="I318" s="7" t="s">
        <v>32</v>
      </c>
      <c r="J318" s="7" t="s">
        <v>33</v>
      </c>
      <c r="K318" s="7" t="s">
        <v>1196</v>
      </c>
      <c r="L318" s="7" t="s">
        <v>1166</v>
      </c>
      <c r="M318" s="7" t="s">
        <v>1167</v>
      </c>
      <c r="N318" s="7" t="s">
        <v>1197</v>
      </c>
      <c r="O318" s="7">
        <v>137.88</v>
      </c>
      <c r="P318" s="7">
        <v>3</v>
      </c>
      <c r="Q318" s="7">
        <v>10.98</v>
      </c>
      <c r="R318" s="7">
        <v>6.59</v>
      </c>
      <c r="S318" s="7" t="s">
        <v>38</v>
      </c>
      <c r="T318" s="7">
        <v>745</v>
      </c>
      <c r="U318" s="7" t="s">
        <v>39</v>
      </c>
      <c r="V318" s="7" t="s">
        <v>60</v>
      </c>
      <c r="W318" s="8" t="s">
        <v>51</v>
      </c>
      <c r="X318" s="3">
        <v>45592</v>
      </c>
      <c r="Y318" s="4">
        <v>45595</v>
      </c>
    </row>
    <row r="319" spans="1:25">
      <c r="A319" s="9">
        <v>318</v>
      </c>
      <c r="B319" s="7" t="s">
        <v>444</v>
      </c>
      <c r="C319" s="7" t="s">
        <v>26</v>
      </c>
      <c r="D319" s="7" t="s">
        <v>445</v>
      </c>
      <c r="E319" s="7" t="s">
        <v>446</v>
      </c>
      <c r="F319" s="7" t="s">
        <v>420</v>
      </c>
      <c r="G319" s="7" t="s">
        <v>100</v>
      </c>
      <c r="H319" s="7" t="s">
        <v>101</v>
      </c>
      <c r="I319" s="7" t="s">
        <v>32</v>
      </c>
      <c r="J319" s="7" t="s">
        <v>102</v>
      </c>
      <c r="K319" s="7" t="s">
        <v>1454</v>
      </c>
      <c r="L319" s="7" t="s">
        <v>1166</v>
      </c>
      <c r="M319" s="7" t="s">
        <v>1297</v>
      </c>
      <c r="N319" s="7" t="s">
        <v>1455</v>
      </c>
      <c r="O319" s="7">
        <v>150.03</v>
      </c>
      <c r="P319" s="7">
        <v>3</v>
      </c>
      <c r="Q319" s="7">
        <v>58.5</v>
      </c>
      <c r="R319" s="7">
        <v>8.48</v>
      </c>
      <c r="S319" s="7" t="s">
        <v>38</v>
      </c>
      <c r="T319" s="7">
        <v>418</v>
      </c>
      <c r="U319" s="7" t="s">
        <v>39</v>
      </c>
      <c r="V319" s="7" t="s">
        <v>67</v>
      </c>
      <c r="W319" s="8" t="s">
        <v>51</v>
      </c>
      <c r="X319" s="3">
        <v>44990</v>
      </c>
      <c r="Y319" s="4">
        <v>45112</v>
      </c>
    </row>
    <row r="320" spans="1:25">
      <c r="A320" s="9">
        <v>319</v>
      </c>
      <c r="B320" s="7" t="s">
        <v>1456</v>
      </c>
      <c r="C320" s="7" t="s">
        <v>26</v>
      </c>
      <c r="D320" s="7" t="s">
        <v>1457</v>
      </c>
      <c r="E320" s="7" t="s">
        <v>1458</v>
      </c>
      <c r="F320" s="7" t="s">
        <v>420</v>
      </c>
      <c r="G320" s="7" t="s">
        <v>602</v>
      </c>
      <c r="H320" s="7" t="s">
        <v>138</v>
      </c>
      <c r="I320" s="7" t="s">
        <v>32</v>
      </c>
      <c r="J320" s="7" t="s">
        <v>57</v>
      </c>
      <c r="K320" s="7" t="s">
        <v>1459</v>
      </c>
      <c r="L320" s="7" t="s">
        <v>1166</v>
      </c>
      <c r="M320" s="7" t="s">
        <v>1254</v>
      </c>
      <c r="N320" s="7" t="s">
        <v>1460</v>
      </c>
      <c r="O320" s="7">
        <v>860.79</v>
      </c>
      <c r="P320" s="7">
        <v>7</v>
      </c>
      <c r="Q320" s="7">
        <v>68.67</v>
      </c>
      <c r="R320" s="7">
        <v>35.01</v>
      </c>
      <c r="S320" s="7" t="s">
        <v>38</v>
      </c>
      <c r="T320" s="7">
        <v>686</v>
      </c>
      <c r="U320" s="7" t="s">
        <v>39</v>
      </c>
      <c r="V320" s="7" t="s">
        <v>40</v>
      </c>
      <c r="W320" s="8" t="s">
        <v>41</v>
      </c>
      <c r="X320" s="3">
        <v>45394</v>
      </c>
      <c r="Y320" s="4">
        <v>45455</v>
      </c>
    </row>
    <row r="321" spans="1:25">
      <c r="A321" s="9">
        <v>320</v>
      </c>
      <c r="B321" s="7" t="s">
        <v>444</v>
      </c>
      <c r="C321" s="7" t="s">
        <v>26</v>
      </c>
      <c r="D321" s="7" t="s">
        <v>445</v>
      </c>
      <c r="E321" s="7" t="s">
        <v>446</v>
      </c>
      <c r="F321" s="7" t="s">
        <v>420</v>
      </c>
      <c r="G321" s="7" t="s">
        <v>100</v>
      </c>
      <c r="H321" s="7" t="s">
        <v>101</v>
      </c>
      <c r="I321" s="7" t="s">
        <v>32</v>
      </c>
      <c r="J321" s="7" t="s">
        <v>102</v>
      </c>
      <c r="K321" s="7" t="s">
        <v>1461</v>
      </c>
      <c r="L321" s="7" t="s">
        <v>1166</v>
      </c>
      <c r="M321" s="7" t="s">
        <v>1254</v>
      </c>
      <c r="N321" s="7" t="s">
        <v>1462</v>
      </c>
      <c r="O321" s="7">
        <v>123.45</v>
      </c>
      <c r="P321" s="7">
        <v>1</v>
      </c>
      <c r="Q321" s="7">
        <v>50.61</v>
      </c>
      <c r="R321" s="7">
        <v>1.34</v>
      </c>
      <c r="S321" s="7" t="s">
        <v>38</v>
      </c>
      <c r="T321" s="7">
        <v>689</v>
      </c>
      <c r="U321" s="7" t="s">
        <v>39</v>
      </c>
      <c r="V321" s="7" t="s">
        <v>50</v>
      </c>
      <c r="W321" s="8" t="s">
        <v>51</v>
      </c>
      <c r="X321" s="3">
        <v>45417</v>
      </c>
      <c r="Y321" s="4">
        <v>45478</v>
      </c>
    </row>
    <row r="322" spans="1:25">
      <c r="A322" s="9">
        <v>321</v>
      </c>
      <c r="B322" s="7" t="s">
        <v>444</v>
      </c>
      <c r="C322" s="7" t="s">
        <v>26</v>
      </c>
      <c r="D322" s="7" t="s">
        <v>445</v>
      </c>
      <c r="E322" s="7" t="s">
        <v>446</v>
      </c>
      <c r="F322" s="7" t="s">
        <v>420</v>
      </c>
      <c r="G322" s="7" t="s">
        <v>100</v>
      </c>
      <c r="H322" s="7" t="s">
        <v>101</v>
      </c>
      <c r="I322" s="7" t="s">
        <v>32</v>
      </c>
      <c r="J322" s="7" t="s">
        <v>102</v>
      </c>
      <c r="K322" s="7" t="s">
        <v>1463</v>
      </c>
      <c r="L322" s="7" t="s">
        <v>1001</v>
      </c>
      <c r="M322" s="7" t="s">
        <v>1002</v>
      </c>
      <c r="N322" s="7" t="s">
        <v>1464</v>
      </c>
      <c r="O322" s="7">
        <v>1210.8599999999999</v>
      </c>
      <c r="P322" s="7">
        <v>7</v>
      </c>
      <c r="Q322" s="7">
        <v>423.78</v>
      </c>
      <c r="R322" s="7">
        <v>113.03</v>
      </c>
      <c r="S322" s="7" t="s">
        <v>38</v>
      </c>
      <c r="T322" s="7">
        <v>143</v>
      </c>
      <c r="U322" s="7" t="s">
        <v>39</v>
      </c>
      <c r="V322" s="7" t="s">
        <v>67</v>
      </c>
      <c r="W322" s="8" t="s">
        <v>41</v>
      </c>
      <c r="X322" s="3">
        <v>45552</v>
      </c>
      <c r="Y322" s="4">
        <v>45554</v>
      </c>
    </row>
    <row r="323" spans="1:25">
      <c r="A323" s="9">
        <v>322</v>
      </c>
      <c r="B323" s="7" t="s">
        <v>1447</v>
      </c>
      <c r="C323" s="7" t="s">
        <v>26</v>
      </c>
      <c r="D323" s="7" t="s">
        <v>1448</v>
      </c>
      <c r="E323" s="7" t="s">
        <v>1449</v>
      </c>
      <c r="F323" s="7" t="s">
        <v>420</v>
      </c>
      <c r="G323" s="7" t="s">
        <v>730</v>
      </c>
      <c r="H323" s="7" t="s">
        <v>101</v>
      </c>
      <c r="I323" s="7" t="s">
        <v>32</v>
      </c>
      <c r="J323" s="7" t="s">
        <v>102</v>
      </c>
      <c r="K323" s="7" t="s">
        <v>1465</v>
      </c>
      <c r="L323" s="7" t="s">
        <v>1001</v>
      </c>
      <c r="M323" s="7" t="s">
        <v>1002</v>
      </c>
      <c r="N323" s="7" t="s">
        <v>1466</v>
      </c>
      <c r="O323" s="7">
        <v>348.48</v>
      </c>
      <c r="P323" s="7">
        <v>2</v>
      </c>
      <c r="Q323" s="7">
        <v>142.86000000000001</v>
      </c>
      <c r="R323" s="7">
        <v>30.85</v>
      </c>
      <c r="S323" s="7" t="s">
        <v>38</v>
      </c>
      <c r="T323" s="7">
        <v>297</v>
      </c>
      <c r="U323" s="7" t="s">
        <v>39</v>
      </c>
      <c r="V323" s="7" t="s">
        <v>40</v>
      </c>
      <c r="W323" s="8" t="s">
        <v>51</v>
      </c>
      <c r="X323" s="3">
        <v>45117</v>
      </c>
      <c r="Y323" s="4">
        <v>45270</v>
      </c>
    </row>
    <row r="324" spans="1:25">
      <c r="A324" s="9">
        <v>323</v>
      </c>
      <c r="B324" s="7" t="s">
        <v>1467</v>
      </c>
      <c r="C324" s="7" t="s">
        <v>26</v>
      </c>
      <c r="D324" s="7" t="s">
        <v>1468</v>
      </c>
      <c r="E324" s="7" t="s">
        <v>1469</v>
      </c>
      <c r="F324" s="7" t="s">
        <v>420</v>
      </c>
      <c r="G324" s="7" t="s">
        <v>917</v>
      </c>
      <c r="H324" s="7" t="s">
        <v>87</v>
      </c>
      <c r="I324" s="7" t="s">
        <v>32</v>
      </c>
      <c r="J324" s="7" t="s">
        <v>33</v>
      </c>
      <c r="K324" s="7" t="s">
        <v>1470</v>
      </c>
      <c r="L324" s="7" t="s">
        <v>1001</v>
      </c>
      <c r="M324" s="7" t="s">
        <v>1002</v>
      </c>
      <c r="N324" s="7" t="s">
        <v>1471</v>
      </c>
      <c r="O324" s="7">
        <v>313.56</v>
      </c>
      <c r="P324" s="7">
        <v>1</v>
      </c>
      <c r="Q324" s="7">
        <v>147.36000000000001</v>
      </c>
      <c r="R324" s="7">
        <v>10.75</v>
      </c>
      <c r="S324" s="7" t="s">
        <v>38</v>
      </c>
      <c r="T324" s="7">
        <v>256</v>
      </c>
      <c r="U324" s="7" t="s">
        <v>39</v>
      </c>
      <c r="V324" s="7" t="s">
        <v>50</v>
      </c>
      <c r="W324" s="8" t="s">
        <v>41</v>
      </c>
      <c r="X324" s="3">
        <v>44773</v>
      </c>
      <c r="Y324" s="4">
        <v>44659</v>
      </c>
    </row>
    <row r="325" spans="1:25">
      <c r="A325" s="9">
        <v>324</v>
      </c>
      <c r="B325" s="7" t="s">
        <v>1472</v>
      </c>
      <c r="C325" s="7" t="s">
        <v>26</v>
      </c>
      <c r="D325" s="7" t="s">
        <v>1473</v>
      </c>
      <c r="E325" s="7" t="s">
        <v>1474</v>
      </c>
      <c r="F325" s="7" t="s">
        <v>420</v>
      </c>
      <c r="G325" s="7" t="s">
        <v>404</v>
      </c>
      <c r="H325" s="7" t="s">
        <v>221</v>
      </c>
      <c r="I325" s="7" t="s">
        <v>32</v>
      </c>
      <c r="J325" s="7" t="s">
        <v>102</v>
      </c>
      <c r="K325" s="7" t="s">
        <v>1475</v>
      </c>
      <c r="L325" s="7" t="s">
        <v>1001</v>
      </c>
      <c r="M325" s="7" t="s">
        <v>1018</v>
      </c>
      <c r="N325" s="7" t="s">
        <v>1476</v>
      </c>
      <c r="O325" s="7">
        <v>342.18</v>
      </c>
      <c r="P325" s="7">
        <v>2</v>
      </c>
      <c r="Q325" s="7">
        <v>82.08</v>
      </c>
      <c r="R325" s="7">
        <v>29.93</v>
      </c>
      <c r="S325" s="7" t="s">
        <v>38</v>
      </c>
      <c r="T325" s="7">
        <v>706</v>
      </c>
      <c r="U325" s="7" t="s">
        <v>39</v>
      </c>
      <c r="V325" s="7" t="s">
        <v>60</v>
      </c>
      <c r="W325" s="8" t="s">
        <v>51</v>
      </c>
      <c r="X325" s="3">
        <v>45028</v>
      </c>
      <c r="Y325" s="4">
        <v>45028</v>
      </c>
    </row>
    <row r="326" spans="1:25">
      <c r="A326" s="9">
        <v>325</v>
      </c>
      <c r="B326" s="7" t="s">
        <v>1477</v>
      </c>
      <c r="C326" s="7" t="s">
        <v>26</v>
      </c>
      <c r="D326" s="7" t="s">
        <v>1478</v>
      </c>
      <c r="E326" s="7" t="s">
        <v>1479</v>
      </c>
      <c r="F326" s="7" t="s">
        <v>420</v>
      </c>
      <c r="G326" s="7" t="s">
        <v>515</v>
      </c>
      <c r="H326" s="7" t="s">
        <v>87</v>
      </c>
      <c r="I326" s="7" t="s">
        <v>32</v>
      </c>
      <c r="J326" s="7" t="s">
        <v>33</v>
      </c>
      <c r="K326" s="7" t="s">
        <v>1480</v>
      </c>
      <c r="L326" s="7" t="s">
        <v>1001</v>
      </c>
      <c r="M326" s="7" t="s">
        <v>1018</v>
      </c>
      <c r="N326" s="7" t="s">
        <v>1481</v>
      </c>
      <c r="O326" s="7">
        <v>567.45000000000005</v>
      </c>
      <c r="P326" s="7">
        <v>3</v>
      </c>
      <c r="Q326" s="7">
        <v>-522.09</v>
      </c>
      <c r="R326" s="7">
        <v>24.98</v>
      </c>
      <c r="S326" s="7" t="s">
        <v>38</v>
      </c>
      <c r="T326" s="7">
        <v>104</v>
      </c>
      <c r="U326" s="7" t="s">
        <v>39</v>
      </c>
      <c r="V326" s="7" t="s">
        <v>67</v>
      </c>
      <c r="W326" s="8" t="s">
        <v>51</v>
      </c>
      <c r="X326" s="3">
        <v>45596</v>
      </c>
      <c r="Y326" s="4">
        <v>45333</v>
      </c>
    </row>
    <row r="327" spans="1:25">
      <c r="A327" s="9">
        <v>326</v>
      </c>
      <c r="B327" s="7" t="s">
        <v>438</v>
      </c>
      <c r="C327" s="7" t="s">
        <v>26</v>
      </c>
      <c r="D327" s="7" t="s">
        <v>439</v>
      </c>
      <c r="E327" s="7" t="s">
        <v>440</v>
      </c>
      <c r="F327" s="7" t="s">
        <v>420</v>
      </c>
      <c r="G327" s="7" t="s">
        <v>441</v>
      </c>
      <c r="H327" s="7" t="s">
        <v>283</v>
      </c>
      <c r="I327" s="7" t="s">
        <v>32</v>
      </c>
      <c r="J327" s="7" t="s">
        <v>47</v>
      </c>
      <c r="K327" s="7" t="s">
        <v>1482</v>
      </c>
      <c r="L327" s="7" t="s">
        <v>1001</v>
      </c>
      <c r="M327" s="7" t="s">
        <v>1056</v>
      </c>
      <c r="N327" s="7" t="s">
        <v>1483</v>
      </c>
      <c r="O327" s="7">
        <v>84.96</v>
      </c>
      <c r="P327" s="7">
        <v>1</v>
      </c>
      <c r="Q327" s="7">
        <v>25.47</v>
      </c>
      <c r="R327" s="7">
        <v>7.69</v>
      </c>
      <c r="S327" s="7" t="s">
        <v>38</v>
      </c>
      <c r="T327" s="7">
        <v>66</v>
      </c>
      <c r="U327" s="7" t="s">
        <v>39</v>
      </c>
      <c r="V327" s="7" t="s">
        <v>40</v>
      </c>
      <c r="W327" s="8" t="s">
        <v>41</v>
      </c>
      <c r="X327" s="3">
        <v>44906</v>
      </c>
      <c r="Y327" s="4">
        <v>44882</v>
      </c>
    </row>
    <row r="328" spans="1:25">
      <c r="A328" s="9">
        <v>327</v>
      </c>
      <c r="B328" s="7" t="s">
        <v>1484</v>
      </c>
      <c r="C328" s="7" t="s">
        <v>26</v>
      </c>
      <c r="D328" s="7" t="s">
        <v>1485</v>
      </c>
      <c r="E328" s="7" t="s">
        <v>1486</v>
      </c>
      <c r="F328" s="7" t="s">
        <v>420</v>
      </c>
      <c r="G328" s="7" t="s">
        <v>145</v>
      </c>
      <c r="H328" s="7" t="s">
        <v>121</v>
      </c>
      <c r="I328" s="7" t="s">
        <v>32</v>
      </c>
      <c r="J328" s="7" t="s">
        <v>33</v>
      </c>
      <c r="K328" s="7" t="s">
        <v>1487</v>
      </c>
      <c r="L328" s="7" t="s">
        <v>1001</v>
      </c>
      <c r="M328" s="7" t="s">
        <v>1056</v>
      </c>
      <c r="N328" s="7" t="s">
        <v>1488</v>
      </c>
      <c r="O328" s="7">
        <v>207.18</v>
      </c>
      <c r="P328" s="7">
        <v>2</v>
      </c>
      <c r="Q328" s="7">
        <v>43.5</v>
      </c>
      <c r="R328" s="7">
        <v>5.99</v>
      </c>
      <c r="S328" s="7" t="s">
        <v>38</v>
      </c>
      <c r="T328" s="7">
        <v>253</v>
      </c>
      <c r="U328" s="7" t="s">
        <v>39</v>
      </c>
      <c r="V328" s="7" t="s">
        <v>50</v>
      </c>
      <c r="W328" s="8" t="s">
        <v>41</v>
      </c>
      <c r="X328" s="3">
        <v>45561</v>
      </c>
      <c r="Y328" s="4">
        <v>45563</v>
      </c>
    </row>
    <row r="329" spans="1:25">
      <c r="A329" s="9">
        <v>328</v>
      </c>
      <c r="B329" s="7" t="s">
        <v>472</v>
      </c>
      <c r="C329" s="7" t="s">
        <v>26</v>
      </c>
      <c r="D329" s="7" t="s">
        <v>473</v>
      </c>
      <c r="E329" s="7" t="s">
        <v>474</v>
      </c>
      <c r="F329" s="7" t="s">
        <v>420</v>
      </c>
      <c r="G329" s="7" t="s">
        <v>180</v>
      </c>
      <c r="H329" s="7" t="s">
        <v>121</v>
      </c>
      <c r="I329" s="7" t="s">
        <v>32</v>
      </c>
      <c r="J329" s="7" t="s">
        <v>33</v>
      </c>
      <c r="K329" s="7" t="s">
        <v>1489</v>
      </c>
      <c r="L329" s="7" t="s">
        <v>1001</v>
      </c>
      <c r="M329" s="7" t="s">
        <v>1056</v>
      </c>
      <c r="N329" s="7" t="s">
        <v>1490</v>
      </c>
      <c r="O329" s="7">
        <v>59.34</v>
      </c>
      <c r="P329" s="7">
        <v>2</v>
      </c>
      <c r="Q329" s="7">
        <v>14.22</v>
      </c>
      <c r="R329" s="7">
        <v>3.92</v>
      </c>
      <c r="S329" s="7" t="s">
        <v>38</v>
      </c>
      <c r="T329" s="7">
        <v>168</v>
      </c>
      <c r="U329" s="7" t="s">
        <v>39</v>
      </c>
      <c r="V329" s="7" t="s">
        <v>60</v>
      </c>
      <c r="W329" s="8" t="s">
        <v>41</v>
      </c>
      <c r="X329" s="3">
        <v>45561</v>
      </c>
      <c r="Y329" s="4">
        <v>45565</v>
      </c>
    </row>
    <row r="330" spans="1:25">
      <c r="A330" s="9">
        <v>329</v>
      </c>
      <c r="B330" s="7" t="s">
        <v>1491</v>
      </c>
      <c r="C330" s="7" t="s">
        <v>26</v>
      </c>
      <c r="D330" s="7" t="s">
        <v>1492</v>
      </c>
      <c r="E330" s="7" t="s">
        <v>1493</v>
      </c>
      <c r="F330" s="7" t="s">
        <v>420</v>
      </c>
      <c r="G330" s="7" t="s">
        <v>556</v>
      </c>
      <c r="H330" s="7" t="s">
        <v>138</v>
      </c>
      <c r="I330" s="7" t="s">
        <v>32</v>
      </c>
      <c r="J330" s="7" t="s">
        <v>57</v>
      </c>
      <c r="K330" s="7" t="s">
        <v>1494</v>
      </c>
      <c r="L330" s="7" t="s">
        <v>1001</v>
      </c>
      <c r="M330" s="7" t="s">
        <v>1103</v>
      </c>
      <c r="N330" s="7" t="s">
        <v>1495</v>
      </c>
      <c r="O330" s="7">
        <v>1813.5</v>
      </c>
      <c r="P330" s="7">
        <v>13</v>
      </c>
      <c r="Q330" s="7">
        <v>145.08000000000001</v>
      </c>
      <c r="R330" s="7">
        <v>109.95</v>
      </c>
      <c r="S330" s="7" t="s">
        <v>38</v>
      </c>
      <c r="T330" s="7">
        <v>669</v>
      </c>
      <c r="U330" s="7" t="s">
        <v>39</v>
      </c>
      <c r="V330" s="7" t="s">
        <v>67</v>
      </c>
      <c r="W330" s="8" t="s">
        <v>51</v>
      </c>
      <c r="X330" s="3">
        <v>45633</v>
      </c>
      <c r="Y330" s="4">
        <v>45486</v>
      </c>
    </row>
    <row r="331" spans="1:25">
      <c r="A331" s="9">
        <v>330</v>
      </c>
      <c r="B331" s="7" t="s">
        <v>1452</v>
      </c>
      <c r="C331" s="7" t="s">
        <v>26</v>
      </c>
      <c r="D331" s="7" t="s">
        <v>1229</v>
      </c>
      <c r="E331" s="7" t="s">
        <v>1230</v>
      </c>
      <c r="F331" s="7" t="s">
        <v>420</v>
      </c>
      <c r="G331" s="7" t="s">
        <v>1453</v>
      </c>
      <c r="H331" s="7" t="s">
        <v>87</v>
      </c>
      <c r="I331" s="7" t="s">
        <v>32</v>
      </c>
      <c r="J331" s="7" t="s">
        <v>33</v>
      </c>
      <c r="K331" s="7" t="s">
        <v>1496</v>
      </c>
      <c r="L331" s="7" t="s">
        <v>1001</v>
      </c>
      <c r="M331" s="7" t="s">
        <v>1103</v>
      </c>
      <c r="N331" s="7" t="s">
        <v>1497</v>
      </c>
      <c r="O331" s="7">
        <v>863.31</v>
      </c>
      <c r="P331" s="7">
        <v>7</v>
      </c>
      <c r="Q331" s="7">
        <v>301.98</v>
      </c>
      <c r="R331" s="7">
        <v>95.58</v>
      </c>
      <c r="S331" s="7" t="s">
        <v>38</v>
      </c>
      <c r="T331" s="7">
        <v>43</v>
      </c>
      <c r="U331" s="7" t="s">
        <v>39</v>
      </c>
      <c r="V331" s="7" t="s">
        <v>40</v>
      </c>
      <c r="W331" s="8" t="s">
        <v>41</v>
      </c>
      <c r="X331" s="3">
        <v>44250</v>
      </c>
      <c r="Y331" s="4">
        <v>44253</v>
      </c>
    </row>
    <row r="332" spans="1:25">
      <c r="A332" s="9">
        <v>331</v>
      </c>
      <c r="B332" s="7" t="s">
        <v>1467</v>
      </c>
      <c r="C332" s="7" t="s">
        <v>26</v>
      </c>
      <c r="D332" s="7" t="s">
        <v>1468</v>
      </c>
      <c r="E332" s="7" t="s">
        <v>1469</v>
      </c>
      <c r="F332" s="7" t="s">
        <v>420</v>
      </c>
      <c r="G332" s="7" t="s">
        <v>917</v>
      </c>
      <c r="H332" s="7" t="s">
        <v>87</v>
      </c>
      <c r="I332" s="7" t="s">
        <v>32</v>
      </c>
      <c r="J332" s="7" t="s">
        <v>33</v>
      </c>
      <c r="K332" s="7" t="s">
        <v>1498</v>
      </c>
      <c r="L332" s="7" t="s">
        <v>1001</v>
      </c>
      <c r="M332" s="7" t="s">
        <v>1103</v>
      </c>
      <c r="N332" s="7" t="s">
        <v>1499</v>
      </c>
      <c r="O332" s="7">
        <v>504.36</v>
      </c>
      <c r="P332" s="7">
        <v>3</v>
      </c>
      <c r="Q332" s="7">
        <v>191.61</v>
      </c>
      <c r="R332" s="7">
        <v>9.49</v>
      </c>
      <c r="S332" s="7" t="s">
        <v>38</v>
      </c>
      <c r="T332" s="7">
        <v>590</v>
      </c>
      <c r="U332" s="7" t="s">
        <v>39</v>
      </c>
      <c r="V332" s="7" t="s">
        <v>50</v>
      </c>
      <c r="W332" s="8" t="s">
        <v>41</v>
      </c>
      <c r="X332" s="3">
        <v>45162</v>
      </c>
      <c r="Y332" s="4">
        <v>45163</v>
      </c>
    </row>
    <row r="333" spans="1:25">
      <c r="A333" s="9">
        <v>332</v>
      </c>
      <c r="B333" s="7" t="s">
        <v>396</v>
      </c>
      <c r="C333" s="7" t="s">
        <v>26</v>
      </c>
      <c r="D333" s="7" t="s">
        <v>397</v>
      </c>
      <c r="E333" s="7" t="s">
        <v>398</v>
      </c>
      <c r="F333" s="7" t="s">
        <v>310</v>
      </c>
      <c r="G333" s="7" t="s">
        <v>332</v>
      </c>
      <c r="H333" s="7" t="s">
        <v>56</v>
      </c>
      <c r="I333" s="7" t="s">
        <v>32</v>
      </c>
      <c r="J333" s="7" t="s">
        <v>57</v>
      </c>
      <c r="K333" s="7" t="s">
        <v>1500</v>
      </c>
      <c r="L333" s="7" t="s">
        <v>1166</v>
      </c>
      <c r="M333" s="7" t="s">
        <v>1297</v>
      </c>
      <c r="N333" s="7" t="s">
        <v>1501</v>
      </c>
      <c r="O333" s="7">
        <v>155.69999999999999</v>
      </c>
      <c r="P333" s="7">
        <v>3</v>
      </c>
      <c r="Q333" s="7">
        <v>55.98</v>
      </c>
      <c r="R333" s="7">
        <v>9.98</v>
      </c>
      <c r="S333" s="7" t="s">
        <v>38</v>
      </c>
      <c r="T333" s="7">
        <v>606</v>
      </c>
      <c r="U333" s="7" t="s">
        <v>39</v>
      </c>
      <c r="V333" s="7" t="s">
        <v>60</v>
      </c>
      <c r="W333" s="8" t="s">
        <v>51</v>
      </c>
      <c r="X333" s="3">
        <v>45642</v>
      </c>
      <c r="Y333" s="4">
        <v>45645</v>
      </c>
    </row>
    <row r="334" spans="1:25">
      <c r="A334" s="9">
        <v>333</v>
      </c>
      <c r="B334" s="7" t="s">
        <v>1502</v>
      </c>
      <c r="C334" s="7" t="s">
        <v>26</v>
      </c>
      <c r="D334" s="7" t="s">
        <v>1503</v>
      </c>
      <c r="E334" s="7" t="s">
        <v>1504</v>
      </c>
      <c r="F334" s="7" t="s">
        <v>310</v>
      </c>
      <c r="G334" s="7" t="s">
        <v>743</v>
      </c>
      <c r="H334" s="7" t="s">
        <v>339</v>
      </c>
      <c r="I334" s="7" t="s">
        <v>32</v>
      </c>
      <c r="J334" s="7" t="s">
        <v>57</v>
      </c>
      <c r="K334" s="7" t="s">
        <v>1505</v>
      </c>
      <c r="L334" s="7" t="s">
        <v>1166</v>
      </c>
      <c r="M334" s="7" t="s">
        <v>1297</v>
      </c>
      <c r="N334" s="7" t="s">
        <v>1506</v>
      </c>
      <c r="O334" s="7">
        <v>56.79</v>
      </c>
      <c r="P334" s="7">
        <v>3</v>
      </c>
      <c r="Q334" s="7">
        <v>8.4600000000000009</v>
      </c>
      <c r="R334" s="7">
        <v>3.15</v>
      </c>
      <c r="S334" s="7" t="s">
        <v>38</v>
      </c>
      <c r="T334" s="7">
        <v>330</v>
      </c>
      <c r="U334" s="7" t="s">
        <v>39</v>
      </c>
      <c r="V334" s="7" t="s">
        <v>67</v>
      </c>
      <c r="W334" s="8" t="s">
        <v>41</v>
      </c>
      <c r="X334" s="3">
        <v>44948</v>
      </c>
      <c r="Y334" s="4">
        <v>44950</v>
      </c>
    </row>
    <row r="335" spans="1:25">
      <c r="A335" s="9">
        <v>334</v>
      </c>
      <c r="B335" s="7" t="s">
        <v>1507</v>
      </c>
      <c r="C335" s="7" t="s">
        <v>26</v>
      </c>
      <c r="D335" s="7" t="s">
        <v>380</v>
      </c>
      <c r="E335" s="7" t="s">
        <v>381</v>
      </c>
      <c r="F335" s="7" t="s">
        <v>310</v>
      </c>
      <c r="G335" s="7" t="s">
        <v>1508</v>
      </c>
      <c r="H335" s="7" t="s">
        <v>87</v>
      </c>
      <c r="I335" s="7" t="s">
        <v>32</v>
      </c>
      <c r="J335" s="7" t="s">
        <v>33</v>
      </c>
      <c r="K335" s="7" t="s">
        <v>1509</v>
      </c>
      <c r="L335" s="7" t="s">
        <v>1166</v>
      </c>
      <c r="M335" s="7" t="s">
        <v>1254</v>
      </c>
      <c r="N335" s="7" t="s">
        <v>1510</v>
      </c>
      <c r="O335" s="7">
        <v>2186.6999999999998</v>
      </c>
      <c r="P335" s="7">
        <v>5</v>
      </c>
      <c r="Q335" s="7">
        <v>481.05</v>
      </c>
      <c r="R335" s="7">
        <v>178.04</v>
      </c>
      <c r="S335" s="7" t="s">
        <v>38</v>
      </c>
      <c r="T335" s="7">
        <v>145</v>
      </c>
      <c r="U335" s="7" t="s">
        <v>39</v>
      </c>
      <c r="V335" s="7" t="s">
        <v>40</v>
      </c>
      <c r="W335" s="8" t="s">
        <v>51</v>
      </c>
      <c r="X335" s="3">
        <v>44740</v>
      </c>
      <c r="Y335" s="4">
        <v>44740</v>
      </c>
    </row>
    <row r="336" spans="1:25">
      <c r="A336" s="9">
        <v>335</v>
      </c>
      <c r="B336" s="7" t="s">
        <v>1511</v>
      </c>
      <c r="C336" s="7" t="s">
        <v>26</v>
      </c>
      <c r="D336" s="7" t="s">
        <v>1512</v>
      </c>
      <c r="E336" s="7" t="s">
        <v>1513</v>
      </c>
      <c r="F336" s="7" t="s">
        <v>310</v>
      </c>
      <c r="G336" s="7" t="s">
        <v>1453</v>
      </c>
      <c r="H336" s="7" t="s">
        <v>87</v>
      </c>
      <c r="I336" s="7" t="s">
        <v>32</v>
      </c>
      <c r="J336" s="7" t="s">
        <v>33</v>
      </c>
      <c r="K336" s="7" t="s">
        <v>1514</v>
      </c>
      <c r="L336" s="7" t="s">
        <v>1166</v>
      </c>
      <c r="M336" s="7" t="s">
        <v>1254</v>
      </c>
      <c r="N336" s="7" t="s">
        <v>1515</v>
      </c>
      <c r="O336" s="7">
        <v>1106.46</v>
      </c>
      <c r="P336" s="7">
        <v>9</v>
      </c>
      <c r="Q336" s="7">
        <v>187.92</v>
      </c>
      <c r="R336" s="7">
        <v>83.06</v>
      </c>
      <c r="S336" s="7" t="s">
        <v>38</v>
      </c>
      <c r="T336" s="7">
        <v>509</v>
      </c>
      <c r="U336" s="7" t="s">
        <v>39</v>
      </c>
      <c r="V336" s="7" t="s">
        <v>50</v>
      </c>
      <c r="W336" s="8" t="s">
        <v>51</v>
      </c>
      <c r="X336" s="3">
        <v>44657</v>
      </c>
      <c r="Y336" s="4">
        <v>44718</v>
      </c>
    </row>
    <row r="337" spans="1:25">
      <c r="A337" s="9">
        <v>336</v>
      </c>
      <c r="B337" s="7" t="s">
        <v>1516</v>
      </c>
      <c r="C337" s="7" t="s">
        <v>26</v>
      </c>
      <c r="D337" s="7" t="s">
        <v>1517</v>
      </c>
      <c r="E337" s="7" t="s">
        <v>1518</v>
      </c>
      <c r="F337" s="7" t="s">
        <v>310</v>
      </c>
      <c r="G337" s="7" t="s">
        <v>917</v>
      </c>
      <c r="H337" s="7" t="s">
        <v>87</v>
      </c>
      <c r="I337" s="7" t="s">
        <v>32</v>
      </c>
      <c r="J337" s="7" t="s">
        <v>33</v>
      </c>
      <c r="K337" s="7" t="s">
        <v>1519</v>
      </c>
      <c r="L337" s="7" t="s">
        <v>1166</v>
      </c>
      <c r="M337" s="7" t="s">
        <v>1254</v>
      </c>
      <c r="N337" s="7" t="s">
        <v>1520</v>
      </c>
      <c r="O337" s="7">
        <v>434.16</v>
      </c>
      <c r="P337" s="7">
        <v>3</v>
      </c>
      <c r="Q337" s="7">
        <v>73.8</v>
      </c>
      <c r="R337" s="7">
        <v>35.81</v>
      </c>
      <c r="S337" s="7" t="s">
        <v>38</v>
      </c>
      <c r="T337" s="7">
        <v>419</v>
      </c>
      <c r="U337" s="7" t="s">
        <v>39</v>
      </c>
      <c r="V337" s="7" t="s">
        <v>60</v>
      </c>
      <c r="W337" s="8" t="s">
        <v>51</v>
      </c>
      <c r="X337" s="3">
        <v>45512</v>
      </c>
      <c r="Y337" s="4">
        <v>45512</v>
      </c>
    </row>
    <row r="338" spans="1:25">
      <c r="A338" s="9">
        <v>337</v>
      </c>
      <c r="B338" s="7" t="s">
        <v>1521</v>
      </c>
      <c r="C338" s="7" t="s">
        <v>26</v>
      </c>
      <c r="D338" s="7" t="s">
        <v>1522</v>
      </c>
      <c r="E338" s="7" t="s">
        <v>1523</v>
      </c>
      <c r="F338" s="7" t="s">
        <v>310</v>
      </c>
      <c r="G338" s="7" t="s">
        <v>515</v>
      </c>
      <c r="H338" s="7" t="s">
        <v>87</v>
      </c>
      <c r="I338" s="7" t="s">
        <v>32</v>
      </c>
      <c r="J338" s="7" t="s">
        <v>33</v>
      </c>
      <c r="K338" s="7" t="s">
        <v>1274</v>
      </c>
      <c r="L338" s="7" t="s">
        <v>1166</v>
      </c>
      <c r="M338" s="7" t="s">
        <v>1254</v>
      </c>
      <c r="N338" s="7" t="s">
        <v>1275</v>
      </c>
      <c r="O338" s="7">
        <v>567.13499999999999</v>
      </c>
      <c r="P338" s="7">
        <v>9</v>
      </c>
      <c r="Q338" s="7">
        <v>-510.435</v>
      </c>
      <c r="R338" s="7">
        <v>51.6</v>
      </c>
      <c r="S338" s="7" t="s">
        <v>38</v>
      </c>
      <c r="T338" s="7">
        <v>48</v>
      </c>
      <c r="U338" s="7" t="s">
        <v>39</v>
      </c>
      <c r="V338" s="7" t="s">
        <v>67</v>
      </c>
      <c r="W338" s="8" t="s">
        <v>41</v>
      </c>
      <c r="X338" s="3">
        <v>45514</v>
      </c>
      <c r="Y338" s="4">
        <v>45575</v>
      </c>
    </row>
    <row r="339" spans="1:25">
      <c r="A339" s="9">
        <v>338</v>
      </c>
      <c r="B339" s="7" t="s">
        <v>1524</v>
      </c>
      <c r="C339" s="7" t="s">
        <v>26</v>
      </c>
      <c r="D339" s="7" t="s">
        <v>1525</v>
      </c>
      <c r="E339" s="7" t="s">
        <v>1526</v>
      </c>
      <c r="F339" s="7" t="s">
        <v>310</v>
      </c>
      <c r="G339" s="7" t="s">
        <v>163</v>
      </c>
      <c r="H339" s="7" t="s">
        <v>31</v>
      </c>
      <c r="I339" s="7" t="s">
        <v>32</v>
      </c>
      <c r="J339" s="7" t="s">
        <v>33</v>
      </c>
      <c r="K339" s="7" t="s">
        <v>1527</v>
      </c>
      <c r="L339" s="7" t="s">
        <v>1166</v>
      </c>
      <c r="M339" s="7" t="s">
        <v>1167</v>
      </c>
      <c r="N339" s="7" t="s">
        <v>1528</v>
      </c>
      <c r="O339" s="7">
        <v>732.78</v>
      </c>
      <c r="P339" s="7">
        <v>9</v>
      </c>
      <c r="Q339" s="7">
        <v>278.37</v>
      </c>
      <c r="R339" s="7">
        <v>53.53</v>
      </c>
      <c r="S339" s="7" t="s">
        <v>38</v>
      </c>
      <c r="T339" s="7">
        <v>230</v>
      </c>
      <c r="U339" s="7" t="s">
        <v>39</v>
      </c>
      <c r="V339" s="7" t="s">
        <v>60</v>
      </c>
      <c r="W339" s="8" t="s">
        <v>51</v>
      </c>
      <c r="X339" s="3">
        <v>45077</v>
      </c>
      <c r="Y339" s="4">
        <v>45077</v>
      </c>
    </row>
    <row r="340" spans="1:25">
      <c r="A340" s="9">
        <v>339</v>
      </c>
      <c r="B340" s="7" t="s">
        <v>1529</v>
      </c>
      <c r="C340" s="7" t="s">
        <v>26</v>
      </c>
      <c r="D340" s="7" t="s">
        <v>1530</v>
      </c>
      <c r="E340" s="7" t="s">
        <v>1531</v>
      </c>
      <c r="F340" s="7" t="s">
        <v>310</v>
      </c>
      <c r="G340" s="7" t="s">
        <v>743</v>
      </c>
      <c r="H340" s="7" t="s">
        <v>339</v>
      </c>
      <c r="I340" s="7" t="s">
        <v>32</v>
      </c>
      <c r="J340" s="7" t="s">
        <v>57</v>
      </c>
      <c r="K340" s="7" t="s">
        <v>1532</v>
      </c>
      <c r="L340" s="7" t="s">
        <v>1166</v>
      </c>
      <c r="M340" s="7" t="s">
        <v>1167</v>
      </c>
      <c r="N340" s="7" t="s">
        <v>1533</v>
      </c>
      <c r="O340" s="7">
        <v>869.7</v>
      </c>
      <c r="P340" s="7">
        <v>5</v>
      </c>
      <c r="Q340" s="7">
        <v>191.25</v>
      </c>
      <c r="R340" s="7">
        <v>43.04</v>
      </c>
      <c r="S340" s="7" t="s">
        <v>38</v>
      </c>
      <c r="T340" s="7">
        <v>141</v>
      </c>
      <c r="U340" s="7" t="s">
        <v>39</v>
      </c>
      <c r="V340" s="7" t="s">
        <v>40</v>
      </c>
      <c r="W340" s="8" t="s">
        <v>51</v>
      </c>
      <c r="X340" s="3">
        <v>45403</v>
      </c>
      <c r="Y340" s="4">
        <v>45403</v>
      </c>
    </row>
    <row r="341" spans="1:25">
      <c r="A341" s="9">
        <v>340</v>
      </c>
      <c r="B341" s="7" t="s">
        <v>1534</v>
      </c>
      <c r="C341" s="7" t="s">
        <v>26</v>
      </c>
      <c r="D341" s="7" t="s">
        <v>1030</v>
      </c>
      <c r="E341" s="7" t="s">
        <v>1031</v>
      </c>
      <c r="F341" s="7" t="s">
        <v>310</v>
      </c>
      <c r="G341" s="7" t="s">
        <v>630</v>
      </c>
      <c r="H341" s="7" t="s">
        <v>101</v>
      </c>
      <c r="I341" s="7" t="s">
        <v>32</v>
      </c>
      <c r="J341" s="7" t="s">
        <v>102</v>
      </c>
      <c r="K341" s="7" t="s">
        <v>1226</v>
      </c>
      <c r="L341" s="7" t="s">
        <v>1166</v>
      </c>
      <c r="M341" s="7" t="s">
        <v>1167</v>
      </c>
      <c r="N341" s="7" t="s">
        <v>1227</v>
      </c>
      <c r="O341" s="7">
        <v>180.12</v>
      </c>
      <c r="P341" s="7">
        <v>1</v>
      </c>
      <c r="Q341" s="7">
        <v>5.4</v>
      </c>
      <c r="R341" s="7">
        <v>15.88</v>
      </c>
      <c r="S341" s="7" t="s">
        <v>38</v>
      </c>
      <c r="T341" s="7">
        <v>492</v>
      </c>
      <c r="U341" s="7" t="s">
        <v>39</v>
      </c>
      <c r="V341" s="7" t="s">
        <v>50</v>
      </c>
      <c r="W341" s="8" t="s">
        <v>41</v>
      </c>
      <c r="X341" s="3">
        <v>45280</v>
      </c>
      <c r="Y341" s="4">
        <v>45280</v>
      </c>
    </row>
    <row r="342" spans="1:25">
      <c r="A342" s="9">
        <v>341</v>
      </c>
      <c r="B342" s="7" t="s">
        <v>1535</v>
      </c>
      <c r="C342" s="7" t="s">
        <v>26</v>
      </c>
      <c r="D342" s="7" t="s">
        <v>1536</v>
      </c>
      <c r="E342" s="7" t="s">
        <v>1537</v>
      </c>
      <c r="F342" s="7" t="s">
        <v>310</v>
      </c>
      <c r="G342" s="7" t="s">
        <v>271</v>
      </c>
      <c r="H342" s="7" t="s">
        <v>56</v>
      </c>
      <c r="I342" s="7" t="s">
        <v>32</v>
      </c>
      <c r="J342" s="7" t="s">
        <v>57</v>
      </c>
      <c r="K342" s="7" t="s">
        <v>1538</v>
      </c>
      <c r="L342" s="7" t="s">
        <v>1166</v>
      </c>
      <c r="M342" s="7" t="s">
        <v>1167</v>
      </c>
      <c r="N342" s="7" t="s">
        <v>1539</v>
      </c>
      <c r="O342" s="7">
        <v>163.65</v>
      </c>
      <c r="P342" s="7">
        <v>1</v>
      </c>
      <c r="Q342" s="7">
        <v>75.27</v>
      </c>
      <c r="R342" s="7">
        <v>12.05</v>
      </c>
      <c r="S342" s="7" t="s">
        <v>38</v>
      </c>
      <c r="T342" s="7">
        <v>128</v>
      </c>
      <c r="U342" s="7" t="s">
        <v>39</v>
      </c>
      <c r="V342" s="7" t="s">
        <v>60</v>
      </c>
      <c r="W342" s="8" t="s">
        <v>51</v>
      </c>
      <c r="X342" s="3">
        <v>44551</v>
      </c>
      <c r="Y342" s="4">
        <v>44553</v>
      </c>
    </row>
    <row r="343" spans="1:25">
      <c r="A343" s="9">
        <v>342</v>
      </c>
      <c r="B343" s="7" t="s">
        <v>1540</v>
      </c>
      <c r="C343" s="7" t="s">
        <v>26</v>
      </c>
      <c r="D343" s="7" t="s">
        <v>1541</v>
      </c>
      <c r="E343" s="7" t="s">
        <v>1542</v>
      </c>
      <c r="F343" s="7" t="s">
        <v>310</v>
      </c>
      <c r="G343" s="7" t="s">
        <v>55</v>
      </c>
      <c r="H343" s="7" t="s">
        <v>56</v>
      </c>
      <c r="I343" s="7" t="s">
        <v>32</v>
      </c>
      <c r="J343" s="7" t="s">
        <v>57</v>
      </c>
      <c r="K343" s="7" t="s">
        <v>1543</v>
      </c>
      <c r="L343" s="7" t="s">
        <v>1166</v>
      </c>
      <c r="M343" s="7" t="s">
        <v>1167</v>
      </c>
      <c r="N343" s="7" t="s">
        <v>1544</v>
      </c>
      <c r="O343" s="7">
        <v>129</v>
      </c>
      <c r="P343" s="7">
        <v>1</v>
      </c>
      <c r="Q343" s="7">
        <v>20.64</v>
      </c>
      <c r="R343" s="7">
        <v>7.77</v>
      </c>
      <c r="S343" s="7" t="s">
        <v>38</v>
      </c>
      <c r="T343" s="7">
        <v>100</v>
      </c>
      <c r="U343" s="7" t="s">
        <v>39</v>
      </c>
      <c r="V343" s="7" t="s">
        <v>67</v>
      </c>
      <c r="W343" s="8" t="s">
        <v>51</v>
      </c>
      <c r="X343" s="3">
        <v>45613</v>
      </c>
      <c r="Y343" s="4">
        <v>45616</v>
      </c>
    </row>
    <row r="344" spans="1:25">
      <c r="A344" s="9">
        <v>343</v>
      </c>
      <c r="B344" s="7" t="s">
        <v>1545</v>
      </c>
      <c r="C344" s="7" t="s">
        <v>26</v>
      </c>
      <c r="D344" s="7" t="s">
        <v>1546</v>
      </c>
      <c r="E344" s="7" t="s">
        <v>1547</v>
      </c>
      <c r="F344" s="7" t="s">
        <v>310</v>
      </c>
      <c r="G344" s="7" t="s">
        <v>176</v>
      </c>
      <c r="H344" s="7" t="s">
        <v>138</v>
      </c>
      <c r="I344" s="7" t="s">
        <v>32</v>
      </c>
      <c r="J344" s="7" t="s">
        <v>57</v>
      </c>
      <c r="K344" s="7" t="s">
        <v>1548</v>
      </c>
      <c r="L344" s="7" t="s">
        <v>1166</v>
      </c>
      <c r="M344" s="7" t="s">
        <v>1167</v>
      </c>
      <c r="N344" s="7" t="s">
        <v>1549</v>
      </c>
      <c r="O344" s="7">
        <v>58.02</v>
      </c>
      <c r="P344" s="7">
        <v>1</v>
      </c>
      <c r="Q344" s="7">
        <v>29.01</v>
      </c>
      <c r="R344" s="7">
        <v>1.93</v>
      </c>
      <c r="S344" s="7" t="s">
        <v>38</v>
      </c>
      <c r="T344" s="7">
        <v>210</v>
      </c>
      <c r="U344" s="7" t="s">
        <v>39</v>
      </c>
      <c r="V344" s="7" t="s">
        <v>40</v>
      </c>
      <c r="W344" s="8" t="s">
        <v>41</v>
      </c>
      <c r="X344" s="3">
        <v>44756</v>
      </c>
      <c r="Y344" s="4">
        <v>44758</v>
      </c>
    </row>
    <row r="345" spans="1:25">
      <c r="A345" s="9">
        <v>344</v>
      </c>
      <c r="B345" s="7" t="s">
        <v>379</v>
      </c>
      <c r="C345" s="7" t="s">
        <v>26</v>
      </c>
      <c r="D345" s="7" t="s">
        <v>380</v>
      </c>
      <c r="E345" s="7" t="s">
        <v>381</v>
      </c>
      <c r="F345" s="7" t="s">
        <v>310</v>
      </c>
      <c r="G345" s="7" t="s">
        <v>382</v>
      </c>
      <c r="H345" s="7" t="s">
        <v>138</v>
      </c>
      <c r="I345" s="7" t="s">
        <v>32</v>
      </c>
      <c r="J345" s="7" t="s">
        <v>57</v>
      </c>
      <c r="K345" s="7" t="s">
        <v>1550</v>
      </c>
      <c r="L345" s="7" t="s">
        <v>1001</v>
      </c>
      <c r="M345" s="7" t="s">
        <v>1056</v>
      </c>
      <c r="N345" s="7" t="s">
        <v>1551</v>
      </c>
      <c r="O345" s="7">
        <v>769.68</v>
      </c>
      <c r="P345" s="7">
        <v>3</v>
      </c>
      <c r="Q345" s="7">
        <v>130.77000000000001</v>
      </c>
      <c r="R345" s="7">
        <v>27.67</v>
      </c>
      <c r="S345" s="7" t="s">
        <v>38</v>
      </c>
      <c r="T345" s="7">
        <v>664</v>
      </c>
      <c r="U345" s="7" t="s">
        <v>39</v>
      </c>
      <c r="V345" s="7" t="s">
        <v>50</v>
      </c>
      <c r="W345" s="8" t="s">
        <v>51</v>
      </c>
      <c r="X345" s="3">
        <v>45189</v>
      </c>
      <c r="Y345" s="4">
        <v>45191</v>
      </c>
    </row>
    <row r="346" spans="1:25">
      <c r="A346" s="9">
        <v>345</v>
      </c>
      <c r="B346" s="7" t="s">
        <v>313</v>
      </c>
      <c r="C346" s="7" t="s">
        <v>26</v>
      </c>
      <c r="D346" s="7" t="s">
        <v>314</v>
      </c>
      <c r="E346" s="7" t="s">
        <v>315</v>
      </c>
      <c r="F346" s="7" t="s">
        <v>310</v>
      </c>
      <c r="G346" s="7" t="s">
        <v>279</v>
      </c>
      <c r="H346" s="7" t="s">
        <v>279</v>
      </c>
      <c r="I346" s="7" t="s">
        <v>32</v>
      </c>
      <c r="J346" s="7" t="s">
        <v>102</v>
      </c>
      <c r="K346" s="7" t="s">
        <v>1552</v>
      </c>
      <c r="L346" s="7" t="s">
        <v>1001</v>
      </c>
      <c r="M346" s="7" t="s">
        <v>1018</v>
      </c>
      <c r="N346" s="7" t="s">
        <v>1553</v>
      </c>
      <c r="O346" s="7">
        <v>192.78</v>
      </c>
      <c r="P346" s="7">
        <v>1</v>
      </c>
      <c r="Q346" s="7">
        <v>92.52</v>
      </c>
      <c r="R346" s="7">
        <v>13.49</v>
      </c>
      <c r="S346" s="7" t="s">
        <v>38</v>
      </c>
      <c r="T346" s="7">
        <v>61</v>
      </c>
      <c r="U346" s="7" t="s">
        <v>39</v>
      </c>
      <c r="V346" s="7" t="s">
        <v>67</v>
      </c>
      <c r="W346" s="8" t="s">
        <v>41</v>
      </c>
      <c r="X346" s="3">
        <v>44688</v>
      </c>
      <c r="Y346" s="4">
        <v>44749</v>
      </c>
    </row>
    <row r="347" spans="1:25">
      <c r="A347" s="9">
        <v>346</v>
      </c>
      <c r="B347" s="7" t="s">
        <v>1554</v>
      </c>
      <c r="C347" s="7" t="s">
        <v>26</v>
      </c>
      <c r="D347" s="7" t="s">
        <v>324</v>
      </c>
      <c r="E347" s="7" t="s">
        <v>325</v>
      </c>
      <c r="F347" s="7" t="s">
        <v>310</v>
      </c>
      <c r="G347" s="7" t="s">
        <v>180</v>
      </c>
      <c r="H347" s="7" t="s">
        <v>121</v>
      </c>
      <c r="I347" s="7" t="s">
        <v>32</v>
      </c>
      <c r="J347" s="7" t="s">
        <v>33</v>
      </c>
      <c r="K347" s="7" t="s">
        <v>1496</v>
      </c>
      <c r="L347" s="7" t="s">
        <v>1001</v>
      </c>
      <c r="M347" s="7" t="s">
        <v>1103</v>
      </c>
      <c r="N347" s="7" t="s">
        <v>1497</v>
      </c>
      <c r="O347" s="7">
        <v>493.32</v>
      </c>
      <c r="P347" s="7">
        <v>4</v>
      </c>
      <c r="Q347" s="7">
        <v>172.56</v>
      </c>
      <c r="R347" s="7">
        <v>46.01</v>
      </c>
      <c r="S347" s="7" t="s">
        <v>38</v>
      </c>
      <c r="T347" s="7">
        <v>338</v>
      </c>
      <c r="U347" s="7" t="s">
        <v>39</v>
      </c>
      <c r="V347" s="7" t="s">
        <v>67</v>
      </c>
      <c r="W347" s="8" t="s">
        <v>51</v>
      </c>
      <c r="X347" s="3">
        <v>45320</v>
      </c>
      <c r="Y347" s="4">
        <v>45293</v>
      </c>
    </row>
    <row r="348" spans="1:25">
      <c r="A348" s="9">
        <v>347</v>
      </c>
      <c r="B348" s="7" t="s">
        <v>313</v>
      </c>
      <c r="C348" s="7" t="s">
        <v>26</v>
      </c>
      <c r="D348" s="7" t="s">
        <v>314</v>
      </c>
      <c r="E348" s="7" t="s">
        <v>315</v>
      </c>
      <c r="F348" s="7" t="s">
        <v>310</v>
      </c>
      <c r="G348" s="7" t="s">
        <v>279</v>
      </c>
      <c r="H348" s="7" t="s">
        <v>279</v>
      </c>
      <c r="I348" s="7" t="s">
        <v>32</v>
      </c>
      <c r="J348" s="7" t="s">
        <v>102</v>
      </c>
      <c r="K348" s="7" t="s">
        <v>1555</v>
      </c>
      <c r="L348" s="7" t="s">
        <v>1001</v>
      </c>
      <c r="M348" s="7" t="s">
        <v>1103</v>
      </c>
      <c r="N348" s="7" t="s">
        <v>1556</v>
      </c>
      <c r="O348" s="7">
        <v>637.44000000000005</v>
      </c>
      <c r="P348" s="7">
        <v>1</v>
      </c>
      <c r="Q348" s="7">
        <v>108.36</v>
      </c>
      <c r="R348" s="7">
        <v>3.32</v>
      </c>
      <c r="S348" s="7" t="s">
        <v>38</v>
      </c>
      <c r="T348" s="7">
        <v>311</v>
      </c>
      <c r="U348" s="7" t="s">
        <v>39</v>
      </c>
      <c r="V348" s="7" t="s">
        <v>40</v>
      </c>
      <c r="W348" s="8" t="s">
        <v>51</v>
      </c>
      <c r="X348" s="3">
        <v>45243</v>
      </c>
      <c r="Y348" s="4">
        <v>45245</v>
      </c>
    </row>
    <row r="349" spans="1:25">
      <c r="A349" s="9">
        <v>348</v>
      </c>
      <c r="B349" s="7" t="s">
        <v>1557</v>
      </c>
      <c r="C349" s="7" t="s">
        <v>26</v>
      </c>
      <c r="D349" s="7" t="s">
        <v>1558</v>
      </c>
      <c r="E349" s="7" t="s">
        <v>1559</v>
      </c>
      <c r="F349" s="7" t="s">
        <v>310</v>
      </c>
      <c r="G349" s="7" t="s">
        <v>1560</v>
      </c>
      <c r="H349" s="7" t="s">
        <v>56</v>
      </c>
      <c r="I349" s="7" t="s">
        <v>32</v>
      </c>
      <c r="J349" s="7" t="s">
        <v>57</v>
      </c>
      <c r="K349" s="7" t="s">
        <v>1561</v>
      </c>
      <c r="L349" s="7" t="s">
        <v>1001</v>
      </c>
      <c r="M349" s="7" t="s">
        <v>1056</v>
      </c>
      <c r="N349" s="7" t="s">
        <v>1562</v>
      </c>
      <c r="O349" s="7">
        <v>145.32</v>
      </c>
      <c r="P349" s="7">
        <v>2</v>
      </c>
      <c r="Q349" s="7">
        <v>45</v>
      </c>
      <c r="R349" s="7">
        <v>11</v>
      </c>
      <c r="S349" s="7" t="s">
        <v>38</v>
      </c>
      <c r="T349" s="7">
        <v>195</v>
      </c>
      <c r="U349" s="7" t="s">
        <v>39</v>
      </c>
      <c r="V349" s="7" t="s">
        <v>50</v>
      </c>
      <c r="W349" s="8" t="s">
        <v>41</v>
      </c>
      <c r="X349" s="3">
        <v>44433</v>
      </c>
      <c r="Y349" s="4">
        <v>44435</v>
      </c>
    </row>
    <row r="350" spans="1:25">
      <c r="A350" s="9">
        <v>349</v>
      </c>
      <c r="B350" s="7" t="s">
        <v>1563</v>
      </c>
      <c r="C350" s="7" t="s">
        <v>26</v>
      </c>
      <c r="D350" s="7" t="s">
        <v>1564</v>
      </c>
      <c r="E350" s="7" t="s">
        <v>1565</v>
      </c>
      <c r="F350" s="7" t="s">
        <v>310</v>
      </c>
      <c r="G350" s="7" t="s">
        <v>751</v>
      </c>
      <c r="H350" s="7" t="s">
        <v>101</v>
      </c>
      <c r="I350" s="7" t="s">
        <v>32</v>
      </c>
      <c r="J350" s="7" t="s">
        <v>102</v>
      </c>
      <c r="K350" s="7" t="s">
        <v>1566</v>
      </c>
      <c r="L350" s="7" t="s">
        <v>1001</v>
      </c>
      <c r="M350" s="7" t="s">
        <v>1056</v>
      </c>
      <c r="N350" s="7" t="s">
        <v>1567</v>
      </c>
      <c r="O350" s="7">
        <v>81.42</v>
      </c>
      <c r="P350" s="7">
        <v>2</v>
      </c>
      <c r="Q350" s="7">
        <v>11.34</v>
      </c>
      <c r="R350" s="7">
        <v>4.78</v>
      </c>
      <c r="S350" s="7" t="s">
        <v>38</v>
      </c>
      <c r="T350" s="7">
        <v>5</v>
      </c>
      <c r="U350" s="7" t="s">
        <v>39</v>
      </c>
      <c r="V350" s="7" t="s">
        <v>67</v>
      </c>
      <c r="W350" s="8" t="s">
        <v>51</v>
      </c>
      <c r="X350" s="3">
        <v>44912</v>
      </c>
      <c r="Y350" s="4">
        <v>44915</v>
      </c>
    </row>
    <row r="351" spans="1:25">
      <c r="A351" s="9">
        <v>350</v>
      </c>
      <c r="B351" s="7" t="s">
        <v>1545</v>
      </c>
      <c r="C351" s="7" t="s">
        <v>26</v>
      </c>
      <c r="D351" s="7" t="s">
        <v>1546</v>
      </c>
      <c r="E351" s="7" t="s">
        <v>1547</v>
      </c>
      <c r="F351" s="7" t="s">
        <v>310</v>
      </c>
      <c r="G351" s="7" t="s">
        <v>176</v>
      </c>
      <c r="H351" s="7" t="s">
        <v>138</v>
      </c>
      <c r="I351" s="7" t="s">
        <v>32</v>
      </c>
      <c r="J351" s="7" t="s">
        <v>57</v>
      </c>
      <c r="K351" s="7" t="s">
        <v>1568</v>
      </c>
      <c r="L351" s="7" t="s">
        <v>1001</v>
      </c>
      <c r="M351" s="7" t="s">
        <v>1103</v>
      </c>
      <c r="N351" s="7" t="s">
        <v>1569</v>
      </c>
      <c r="O351" s="7">
        <v>279.54000000000002</v>
      </c>
      <c r="P351" s="7">
        <v>2</v>
      </c>
      <c r="Q351" s="7">
        <v>58.68</v>
      </c>
      <c r="R351" s="7">
        <v>22.04</v>
      </c>
      <c r="S351" s="7" t="s">
        <v>38</v>
      </c>
      <c r="T351" s="7">
        <v>426</v>
      </c>
      <c r="U351" s="7" t="s">
        <v>39</v>
      </c>
      <c r="V351" s="7" t="s">
        <v>40</v>
      </c>
      <c r="W351" s="8" t="s">
        <v>41</v>
      </c>
      <c r="X351" s="3">
        <v>45255</v>
      </c>
      <c r="Y351" s="4">
        <v>45259</v>
      </c>
    </row>
    <row r="352" spans="1:25">
      <c r="A352" s="9">
        <v>351</v>
      </c>
      <c r="B352" s="7" t="s">
        <v>1570</v>
      </c>
      <c r="C352" s="7" t="s">
        <v>26</v>
      </c>
      <c r="D352" s="7" t="s">
        <v>1386</v>
      </c>
      <c r="E352" s="7" t="s">
        <v>1387</v>
      </c>
      <c r="F352" s="7" t="s">
        <v>310</v>
      </c>
      <c r="G352" s="7" t="s">
        <v>163</v>
      </c>
      <c r="H352" s="7" t="s">
        <v>31</v>
      </c>
      <c r="I352" s="7" t="s">
        <v>32</v>
      </c>
      <c r="J352" s="7" t="s">
        <v>33</v>
      </c>
      <c r="K352" s="7" t="s">
        <v>1571</v>
      </c>
      <c r="L352" s="7" t="s">
        <v>1001</v>
      </c>
      <c r="M352" s="7" t="s">
        <v>1103</v>
      </c>
      <c r="N352" s="7" t="s">
        <v>1572</v>
      </c>
      <c r="O352" s="7">
        <v>161.1</v>
      </c>
      <c r="P352" s="7">
        <v>2</v>
      </c>
      <c r="Q352" s="7">
        <v>14.46</v>
      </c>
      <c r="R352" s="7">
        <v>4.26</v>
      </c>
      <c r="S352" s="7" t="s">
        <v>38</v>
      </c>
      <c r="T352" s="7">
        <v>373</v>
      </c>
      <c r="U352" s="7" t="s">
        <v>39</v>
      </c>
      <c r="V352" s="7" t="s">
        <v>60</v>
      </c>
      <c r="W352" s="8" t="s">
        <v>41</v>
      </c>
      <c r="X352" s="3">
        <v>45642</v>
      </c>
      <c r="Y352" s="4">
        <v>45645</v>
      </c>
    </row>
    <row r="353" spans="1:25">
      <c r="A353" s="9">
        <v>352</v>
      </c>
      <c r="B353" s="7" t="s">
        <v>1573</v>
      </c>
      <c r="C353" s="7" t="s">
        <v>26</v>
      </c>
      <c r="D353" s="7" t="s">
        <v>1574</v>
      </c>
      <c r="E353" s="7" t="s">
        <v>1575</v>
      </c>
      <c r="F353" s="7" t="s">
        <v>310</v>
      </c>
      <c r="G353" s="7" t="s">
        <v>145</v>
      </c>
      <c r="H353" s="7" t="s">
        <v>46</v>
      </c>
      <c r="I353" s="7" t="s">
        <v>32</v>
      </c>
      <c r="J353" s="7" t="s">
        <v>47</v>
      </c>
      <c r="K353" s="7" t="s">
        <v>1576</v>
      </c>
      <c r="L353" s="7" t="s">
        <v>1001</v>
      </c>
      <c r="M353" s="7" t="s">
        <v>1002</v>
      </c>
      <c r="N353" s="7" t="s">
        <v>1577</v>
      </c>
      <c r="O353" s="7">
        <v>628.44000000000005</v>
      </c>
      <c r="P353" s="7">
        <v>2</v>
      </c>
      <c r="Q353" s="7">
        <v>276.48</v>
      </c>
      <c r="R353" s="7">
        <v>81.27</v>
      </c>
      <c r="S353" s="7" t="s">
        <v>38</v>
      </c>
      <c r="T353" s="7">
        <v>739</v>
      </c>
      <c r="U353" s="7" t="s">
        <v>39</v>
      </c>
      <c r="V353" s="7" t="s">
        <v>67</v>
      </c>
      <c r="W353" s="8" t="s">
        <v>41</v>
      </c>
      <c r="X353" s="3">
        <v>45258</v>
      </c>
      <c r="Y353" s="4">
        <v>45260</v>
      </c>
    </row>
    <row r="354" spans="1:25">
      <c r="A354" s="9">
        <v>353</v>
      </c>
      <c r="B354" s="7" t="s">
        <v>1554</v>
      </c>
      <c r="C354" s="7" t="s">
        <v>26</v>
      </c>
      <c r="D354" s="7" t="s">
        <v>324</v>
      </c>
      <c r="E354" s="7" t="s">
        <v>325</v>
      </c>
      <c r="F354" s="7" t="s">
        <v>310</v>
      </c>
      <c r="G354" s="7" t="s">
        <v>180</v>
      </c>
      <c r="H354" s="7" t="s">
        <v>121</v>
      </c>
      <c r="I354" s="7" t="s">
        <v>32</v>
      </c>
      <c r="J354" s="7" t="s">
        <v>33</v>
      </c>
      <c r="K354" s="7" t="s">
        <v>1578</v>
      </c>
      <c r="L354" s="7" t="s">
        <v>1001</v>
      </c>
      <c r="M354" s="7" t="s">
        <v>1002</v>
      </c>
      <c r="N354" s="7" t="s">
        <v>1579</v>
      </c>
      <c r="O354" s="7">
        <v>347.16</v>
      </c>
      <c r="P354" s="7">
        <v>2</v>
      </c>
      <c r="Q354" s="7">
        <v>138.84</v>
      </c>
      <c r="R354" s="7">
        <v>28.68</v>
      </c>
      <c r="S354" s="7" t="s">
        <v>38</v>
      </c>
      <c r="T354" s="7">
        <v>162</v>
      </c>
      <c r="U354" s="7" t="s">
        <v>39</v>
      </c>
      <c r="V354" s="7" t="s">
        <v>40</v>
      </c>
      <c r="W354" s="8" t="s">
        <v>51</v>
      </c>
      <c r="X354" s="3">
        <v>44595</v>
      </c>
      <c r="Y354" s="4">
        <v>44654</v>
      </c>
    </row>
    <row r="355" spans="1:25">
      <c r="A355" s="9">
        <v>354</v>
      </c>
      <c r="B355" s="7" t="s">
        <v>391</v>
      </c>
      <c r="C355" s="7" t="s">
        <v>26</v>
      </c>
      <c r="D355" s="7" t="s">
        <v>392</v>
      </c>
      <c r="E355" s="7" t="s">
        <v>393</v>
      </c>
      <c r="F355" s="7" t="s">
        <v>310</v>
      </c>
      <c r="G355" s="7" t="s">
        <v>271</v>
      </c>
      <c r="H355" s="7" t="s">
        <v>56</v>
      </c>
      <c r="I355" s="7" t="s">
        <v>32</v>
      </c>
      <c r="J355" s="7" t="s">
        <v>57</v>
      </c>
      <c r="K355" s="7" t="s">
        <v>1580</v>
      </c>
      <c r="L355" s="7" t="s">
        <v>1001</v>
      </c>
      <c r="M355" s="7" t="s">
        <v>1002</v>
      </c>
      <c r="N355" s="7" t="s">
        <v>1581</v>
      </c>
      <c r="O355" s="7">
        <v>347.88</v>
      </c>
      <c r="P355" s="7">
        <v>2</v>
      </c>
      <c r="Q355" s="7">
        <v>163.5</v>
      </c>
      <c r="R355" s="7">
        <v>16.53</v>
      </c>
      <c r="S355" s="7" t="s">
        <v>38</v>
      </c>
      <c r="T355" s="7">
        <v>542</v>
      </c>
      <c r="U355" s="7" t="s">
        <v>39</v>
      </c>
      <c r="V355" s="7" t="s">
        <v>50</v>
      </c>
      <c r="W355" s="8" t="s">
        <v>41</v>
      </c>
      <c r="X355" s="3">
        <v>45541</v>
      </c>
      <c r="Y355" s="4">
        <v>45459</v>
      </c>
    </row>
    <row r="356" spans="1:25">
      <c r="A356" s="9">
        <v>355</v>
      </c>
      <c r="B356" s="7" t="s">
        <v>1502</v>
      </c>
      <c r="C356" s="7" t="s">
        <v>26</v>
      </c>
      <c r="D356" s="7" t="s">
        <v>1503</v>
      </c>
      <c r="E356" s="7" t="s">
        <v>1504</v>
      </c>
      <c r="F356" s="7" t="s">
        <v>310</v>
      </c>
      <c r="G356" s="7" t="s">
        <v>743</v>
      </c>
      <c r="H356" s="7" t="s">
        <v>339</v>
      </c>
      <c r="I356" s="7" t="s">
        <v>32</v>
      </c>
      <c r="J356" s="7" t="s">
        <v>57</v>
      </c>
      <c r="K356" s="7" t="s">
        <v>1582</v>
      </c>
      <c r="L356" s="7" t="s">
        <v>1166</v>
      </c>
      <c r="M356" s="7" t="s">
        <v>1333</v>
      </c>
      <c r="N356" s="7" t="s">
        <v>1583</v>
      </c>
      <c r="O356" s="7">
        <v>665.1</v>
      </c>
      <c r="P356" s="7">
        <v>2</v>
      </c>
      <c r="Q356" s="7">
        <v>212.82</v>
      </c>
      <c r="R356" s="7">
        <v>31.56</v>
      </c>
      <c r="S356" s="7" t="s">
        <v>38</v>
      </c>
      <c r="T356" s="7">
        <v>156</v>
      </c>
      <c r="U356" s="7" t="s">
        <v>39</v>
      </c>
      <c r="V356" s="7" t="s">
        <v>67</v>
      </c>
      <c r="W356" s="8" t="s">
        <v>41</v>
      </c>
      <c r="X356" s="3">
        <v>45540</v>
      </c>
      <c r="Y356" s="4">
        <v>45427</v>
      </c>
    </row>
    <row r="357" spans="1:25">
      <c r="A357" s="9">
        <v>356</v>
      </c>
      <c r="B357" s="7" t="s">
        <v>1584</v>
      </c>
      <c r="C357" s="7" t="s">
        <v>26</v>
      </c>
      <c r="D357" s="7" t="s">
        <v>1585</v>
      </c>
      <c r="E357" s="7" t="s">
        <v>1586</v>
      </c>
      <c r="F357" s="7" t="s">
        <v>310</v>
      </c>
      <c r="G357" s="7" t="s">
        <v>109</v>
      </c>
      <c r="H357" s="7" t="s">
        <v>101</v>
      </c>
      <c r="I357" s="7" t="s">
        <v>32</v>
      </c>
      <c r="J357" s="7" t="s">
        <v>102</v>
      </c>
      <c r="K357" s="7" t="s">
        <v>1306</v>
      </c>
      <c r="L357" s="7" t="s">
        <v>1166</v>
      </c>
      <c r="M357" s="7" t="s">
        <v>1297</v>
      </c>
      <c r="N357" s="7" t="s">
        <v>1307</v>
      </c>
      <c r="O357" s="7">
        <v>87.3</v>
      </c>
      <c r="P357" s="7">
        <v>2</v>
      </c>
      <c r="Q357" s="7">
        <v>7.8</v>
      </c>
      <c r="R357" s="7">
        <v>7.62</v>
      </c>
      <c r="S357" s="7" t="s">
        <v>38</v>
      </c>
      <c r="T357" s="7">
        <v>303</v>
      </c>
      <c r="U357" s="7" t="s">
        <v>39</v>
      </c>
      <c r="V357" s="7" t="s">
        <v>50</v>
      </c>
      <c r="W357" s="8" t="s">
        <v>41</v>
      </c>
      <c r="X357" s="3">
        <v>44796</v>
      </c>
      <c r="Y357" s="4">
        <v>44802</v>
      </c>
    </row>
    <row r="358" spans="1:25">
      <c r="A358" s="9">
        <v>357</v>
      </c>
      <c r="B358" s="7" t="s">
        <v>112</v>
      </c>
      <c r="C358" s="7" t="s">
        <v>26</v>
      </c>
      <c r="D358" s="7" t="s">
        <v>113</v>
      </c>
      <c r="E358" s="7" t="s">
        <v>114</v>
      </c>
      <c r="F358" s="7" t="s">
        <v>29</v>
      </c>
      <c r="G358" s="7" t="s">
        <v>55</v>
      </c>
      <c r="H358" s="7" t="s">
        <v>56</v>
      </c>
      <c r="I358" s="7" t="s">
        <v>32</v>
      </c>
      <c r="J358" s="7" t="s">
        <v>57</v>
      </c>
      <c r="K358" s="7" t="s">
        <v>1587</v>
      </c>
      <c r="L358" s="7" t="s">
        <v>1166</v>
      </c>
      <c r="M358" s="7" t="s">
        <v>1254</v>
      </c>
      <c r="N358" s="7" t="s">
        <v>1588</v>
      </c>
      <c r="O358" s="7">
        <v>1162.8900000000001</v>
      </c>
      <c r="P358" s="7">
        <v>3</v>
      </c>
      <c r="Q358" s="7">
        <v>81.36</v>
      </c>
      <c r="R358" s="7">
        <v>83.9</v>
      </c>
      <c r="S358" s="7" t="s">
        <v>38</v>
      </c>
      <c r="T358" s="7">
        <v>753</v>
      </c>
      <c r="U358" s="7" t="s">
        <v>39</v>
      </c>
      <c r="V358" s="7" t="s">
        <v>60</v>
      </c>
      <c r="W358" s="8" t="s">
        <v>41</v>
      </c>
      <c r="X358" s="3">
        <v>45115</v>
      </c>
      <c r="Y358" s="4">
        <v>45152</v>
      </c>
    </row>
    <row r="359" spans="1:25">
      <c r="A359" s="9">
        <v>358</v>
      </c>
      <c r="B359" s="7" t="s">
        <v>1589</v>
      </c>
      <c r="C359" s="7" t="s">
        <v>26</v>
      </c>
      <c r="D359" s="7" t="s">
        <v>218</v>
      </c>
      <c r="E359" s="7" t="s">
        <v>219</v>
      </c>
      <c r="F359" s="7" t="s">
        <v>29</v>
      </c>
      <c r="G359" s="7" t="s">
        <v>180</v>
      </c>
      <c r="H359" s="7" t="s">
        <v>121</v>
      </c>
      <c r="I359" s="7" t="s">
        <v>32</v>
      </c>
      <c r="J359" s="7" t="s">
        <v>33</v>
      </c>
      <c r="K359" s="7" t="s">
        <v>1590</v>
      </c>
      <c r="L359" s="7" t="s">
        <v>1166</v>
      </c>
      <c r="M359" s="7" t="s">
        <v>1333</v>
      </c>
      <c r="N359" s="7" t="s">
        <v>1591</v>
      </c>
      <c r="O359" s="7">
        <v>1402.29</v>
      </c>
      <c r="P359" s="7">
        <v>3</v>
      </c>
      <c r="Q359" s="7">
        <v>0</v>
      </c>
      <c r="R359" s="7">
        <v>96.6</v>
      </c>
      <c r="S359" s="7" t="s">
        <v>38</v>
      </c>
      <c r="T359" s="7">
        <v>795</v>
      </c>
      <c r="U359" s="7" t="s">
        <v>39</v>
      </c>
      <c r="V359" s="7" t="s">
        <v>50</v>
      </c>
      <c r="W359" s="8" t="s">
        <v>51</v>
      </c>
      <c r="X359" s="3">
        <v>44537</v>
      </c>
      <c r="Y359" s="4">
        <v>44396</v>
      </c>
    </row>
    <row r="360" spans="1:25">
      <c r="A360" s="9">
        <v>359</v>
      </c>
      <c r="B360" s="7" t="s">
        <v>246</v>
      </c>
      <c r="C360" s="7" t="s">
        <v>26</v>
      </c>
      <c r="D360" s="7" t="s">
        <v>247</v>
      </c>
      <c r="E360" s="7" t="s">
        <v>248</v>
      </c>
      <c r="F360" s="7" t="s">
        <v>29</v>
      </c>
      <c r="G360" s="7" t="s">
        <v>249</v>
      </c>
      <c r="H360" s="7" t="s">
        <v>250</v>
      </c>
      <c r="I360" s="7" t="s">
        <v>32</v>
      </c>
      <c r="J360" s="7" t="s">
        <v>47</v>
      </c>
      <c r="K360" s="7" t="s">
        <v>1592</v>
      </c>
      <c r="L360" s="7" t="s">
        <v>1166</v>
      </c>
      <c r="M360" s="7" t="s">
        <v>1333</v>
      </c>
      <c r="N360" s="7" t="s">
        <v>1593</v>
      </c>
      <c r="O360" s="7">
        <v>807.84</v>
      </c>
      <c r="P360" s="7">
        <v>3</v>
      </c>
      <c r="Q360" s="7">
        <v>250.38</v>
      </c>
      <c r="R360" s="7">
        <v>31.63</v>
      </c>
      <c r="S360" s="7" t="s">
        <v>38</v>
      </c>
      <c r="T360" s="7">
        <v>538</v>
      </c>
      <c r="U360" s="7" t="s">
        <v>39</v>
      </c>
      <c r="V360" s="7" t="s">
        <v>60</v>
      </c>
      <c r="W360" s="8" t="s">
        <v>51</v>
      </c>
      <c r="X360" s="3">
        <v>45315</v>
      </c>
      <c r="Y360" s="4">
        <v>45322</v>
      </c>
    </row>
    <row r="361" spans="1:25">
      <c r="A361" s="9">
        <v>360</v>
      </c>
      <c r="B361" s="7" t="s">
        <v>246</v>
      </c>
      <c r="C361" s="7" t="s">
        <v>26</v>
      </c>
      <c r="D361" s="7" t="s">
        <v>247</v>
      </c>
      <c r="E361" s="7" t="s">
        <v>248</v>
      </c>
      <c r="F361" s="7" t="s">
        <v>29</v>
      </c>
      <c r="G361" s="7" t="s">
        <v>249</v>
      </c>
      <c r="H361" s="7" t="s">
        <v>250</v>
      </c>
      <c r="I361" s="7" t="s">
        <v>32</v>
      </c>
      <c r="J361" s="7" t="s">
        <v>47</v>
      </c>
      <c r="K361" s="7" t="s">
        <v>1594</v>
      </c>
      <c r="L361" s="7" t="s">
        <v>1166</v>
      </c>
      <c r="M361" s="7" t="s">
        <v>1167</v>
      </c>
      <c r="N361" s="7" t="s">
        <v>1595</v>
      </c>
      <c r="O361" s="7">
        <v>448.74</v>
      </c>
      <c r="P361" s="7">
        <v>3</v>
      </c>
      <c r="Q361" s="7">
        <v>44.82</v>
      </c>
      <c r="R361" s="7">
        <v>56.78</v>
      </c>
      <c r="S361" s="7" t="s">
        <v>38</v>
      </c>
      <c r="T361" s="7">
        <v>382</v>
      </c>
      <c r="U361" s="7" t="s">
        <v>39</v>
      </c>
      <c r="V361" s="7" t="s">
        <v>67</v>
      </c>
      <c r="W361" s="8" t="s">
        <v>51</v>
      </c>
      <c r="X361" s="3">
        <v>45461</v>
      </c>
      <c r="Y361" s="4">
        <v>45465</v>
      </c>
    </row>
    <row r="362" spans="1:25">
      <c r="A362" s="9">
        <v>361</v>
      </c>
      <c r="B362" s="7" t="s">
        <v>1596</v>
      </c>
      <c r="C362" s="7" t="s">
        <v>26</v>
      </c>
      <c r="D362" s="7" t="s">
        <v>1597</v>
      </c>
      <c r="E362" s="7" t="s">
        <v>1598</v>
      </c>
      <c r="F362" s="7" t="s">
        <v>29</v>
      </c>
      <c r="G362" s="7" t="s">
        <v>1599</v>
      </c>
      <c r="H362" s="7" t="s">
        <v>509</v>
      </c>
      <c r="I362" s="7" t="s">
        <v>32</v>
      </c>
      <c r="J362" s="7" t="s">
        <v>47</v>
      </c>
      <c r="K362" s="7" t="s">
        <v>1600</v>
      </c>
      <c r="L362" s="7" t="s">
        <v>1166</v>
      </c>
      <c r="M362" s="7" t="s">
        <v>1167</v>
      </c>
      <c r="N362" s="7" t="s">
        <v>1601</v>
      </c>
      <c r="O362" s="7">
        <v>514.53</v>
      </c>
      <c r="P362" s="7">
        <v>3</v>
      </c>
      <c r="Q362" s="7">
        <v>210.87</v>
      </c>
      <c r="R362" s="7">
        <v>27.87</v>
      </c>
      <c r="S362" s="7" t="s">
        <v>38</v>
      </c>
      <c r="T362" s="7">
        <v>519</v>
      </c>
      <c r="U362" s="7" t="s">
        <v>39</v>
      </c>
      <c r="V362" s="7" t="s">
        <v>40</v>
      </c>
      <c r="W362" s="8" t="s">
        <v>51</v>
      </c>
      <c r="X362" s="3">
        <v>45276</v>
      </c>
      <c r="Y362" s="4">
        <v>45280</v>
      </c>
    </row>
    <row r="363" spans="1:25">
      <c r="A363" s="9">
        <v>362</v>
      </c>
      <c r="B363" s="7" t="s">
        <v>25</v>
      </c>
      <c r="C363" s="7" t="s">
        <v>26</v>
      </c>
      <c r="D363" s="7" t="s">
        <v>27</v>
      </c>
      <c r="E363" s="7" t="s">
        <v>28</v>
      </c>
      <c r="F363" s="7" t="s">
        <v>29</v>
      </c>
      <c r="G363" s="7" t="s">
        <v>30</v>
      </c>
      <c r="H363" s="7" t="s">
        <v>31</v>
      </c>
      <c r="I363" s="7" t="s">
        <v>32</v>
      </c>
      <c r="J363" s="7" t="s">
        <v>33</v>
      </c>
      <c r="K363" s="7" t="s">
        <v>1144</v>
      </c>
      <c r="L363" s="7" t="s">
        <v>1001</v>
      </c>
      <c r="M363" s="7" t="s">
        <v>1103</v>
      </c>
      <c r="N363" s="7" t="s">
        <v>1145</v>
      </c>
      <c r="O363" s="7">
        <v>500.22</v>
      </c>
      <c r="P363" s="7">
        <v>3</v>
      </c>
      <c r="Q363" s="7">
        <v>190.08</v>
      </c>
      <c r="R363" s="7">
        <v>19.28</v>
      </c>
      <c r="S363" s="7" t="s">
        <v>38</v>
      </c>
      <c r="T363" s="7">
        <v>707</v>
      </c>
      <c r="U363" s="7" t="s">
        <v>39</v>
      </c>
      <c r="V363" s="7" t="s">
        <v>40</v>
      </c>
      <c r="W363" s="8" t="s">
        <v>51</v>
      </c>
      <c r="X363" s="3">
        <v>45483</v>
      </c>
      <c r="Y363" s="4">
        <v>45606</v>
      </c>
    </row>
    <row r="364" spans="1:25">
      <c r="A364" s="9">
        <v>363</v>
      </c>
      <c r="B364" s="7" t="s">
        <v>192</v>
      </c>
      <c r="C364" s="7" t="s">
        <v>26</v>
      </c>
      <c r="D364" s="7" t="s">
        <v>193</v>
      </c>
      <c r="E364" s="7" t="s">
        <v>194</v>
      </c>
      <c r="F364" s="7" t="s">
        <v>29</v>
      </c>
      <c r="G364" s="7" t="s">
        <v>195</v>
      </c>
      <c r="H364" s="7" t="s">
        <v>87</v>
      </c>
      <c r="I364" s="7" t="s">
        <v>32</v>
      </c>
      <c r="J364" s="7" t="s">
        <v>33</v>
      </c>
      <c r="K364" s="7" t="s">
        <v>1602</v>
      </c>
      <c r="L364" s="7" t="s">
        <v>1001</v>
      </c>
      <c r="M364" s="7" t="s">
        <v>1056</v>
      </c>
      <c r="N364" s="7" t="s">
        <v>1603</v>
      </c>
      <c r="O364" s="7">
        <v>171.99</v>
      </c>
      <c r="P364" s="7">
        <v>3</v>
      </c>
      <c r="Q364" s="7">
        <v>6.84</v>
      </c>
      <c r="R364" s="7">
        <v>7.3</v>
      </c>
      <c r="S364" s="7" t="s">
        <v>38</v>
      </c>
      <c r="T364" s="7">
        <v>405</v>
      </c>
      <c r="U364" s="7" t="s">
        <v>39</v>
      </c>
      <c r="V364" s="7" t="s">
        <v>60</v>
      </c>
      <c r="W364" s="8" t="s">
        <v>41</v>
      </c>
      <c r="X364" s="3">
        <v>45451</v>
      </c>
      <c r="Y364" s="4">
        <v>45573</v>
      </c>
    </row>
    <row r="365" spans="1:25">
      <c r="A365" s="9">
        <v>364</v>
      </c>
      <c r="B365" s="7" t="s">
        <v>1604</v>
      </c>
      <c r="C365" s="7" t="s">
        <v>26</v>
      </c>
      <c r="D365" s="7" t="s">
        <v>1605</v>
      </c>
      <c r="E365" s="7" t="s">
        <v>1606</v>
      </c>
      <c r="F365" s="7" t="s">
        <v>29</v>
      </c>
      <c r="G365" s="7" t="s">
        <v>1607</v>
      </c>
      <c r="H365" s="7" t="s">
        <v>138</v>
      </c>
      <c r="I365" s="7" t="s">
        <v>32</v>
      </c>
      <c r="J365" s="7" t="s">
        <v>57</v>
      </c>
      <c r="K365" s="7" t="s">
        <v>1608</v>
      </c>
      <c r="L365" s="7" t="s">
        <v>1166</v>
      </c>
      <c r="M365" s="7" t="s">
        <v>1254</v>
      </c>
      <c r="N365" s="7" t="s">
        <v>1609</v>
      </c>
      <c r="O365" s="7">
        <v>1455.12</v>
      </c>
      <c r="P365" s="7">
        <v>4</v>
      </c>
      <c r="Q365" s="7">
        <v>116.4</v>
      </c>
      <c r="R365" s="7">
        <v>179.62</v>
      </c>
      <c r="S365" s="7" t="s">
        <v>38</v>
      </c>
      <c r="T365" s="7">
        <v>229</v>
      </c>
      <c r="U365" s="7" t="s">
        <v>39</v>
      </c>
      <c r="V365" s="7" t="s">
        <v>67</v>
      </c>
      <c r="W365" s="8" t="s">
        <v>51</v>
      </c>
      <c r="X365" s="3">
        <v>44731</v>
      </c>
      <c r="Y365" s="4">
        <v>44735</v>
      </c>
    </row>
    <row r="366" spans="1:25">
      <c r="A366" s="9">
        <v>365</v>
      </c>
      <c r="B366" s="7" t="s">
        <v>106</v>
      </c>
      <c r="C366" s="7" t="s">
        <v>26</v>
      </c>
      <c r="D366" s="7" t="s">
        <v>107</v>
      </c>
      <c r="E366" s="7" t="s">
        <v>108</v>
      </c>
      <c r="F366" s="7" t="s">
        <v>29</v>
      </c>
      <c r="G366" s="7" t="s">
        <v>109</v>
      </c>
      <c r="H366" s="7" t="s">
        <v>101</v>
      </c>
      <c r="I366" s="7" t="s">
        <v>32</v>
      </c>
      <c r="J366" s="7" t="s">
        <v>102</v>
      </c>
      <c r="K366" s="7" t="s">
        <v>1610</v>
      </c>
      <c r="L366" s="7" t="s">
        <v>1166</v>
      </c>
      <c r="M366" s="7" t="s">
        <v>1254</v>
      </c>
      <c r="N366" s="7" t="s">
        <v>1611</v>
      </c>
      <c r="O366" s="7">
        <v>595.67999999999995</v>
      </c>
      <c r="P366" s="7">
        <v>4</v>
      </c>
      <c r="Q366" s="7">
        <v>0</v>
      </c>
      <c r="R366" s="7">
        <v>29.23</v>
      </c>
      <c r="S366" s="7" t="s">
        <v>38</v>
      </c>
      <c r="T366" s="7">
        <v>167</v>
      </c>
      <c r="U366" s="7" t="s">
        <v>39</v>
      </c>
      <c r="V366" s="7" t="s">
        <v>40</v>
      </c>
      <c r="W366" s="8" t="s">
        <v>51</v>
      </c>
      <c r="X366" s="3">
        <v>45373</v>
      </c>
      <c r="Y366" s="4">
        <v>45377</v>
      </c>
    </row>
    <row r="367" spans="1:25">
      <c r="A367" s="9">
        <v>366</v>
      </c>
      <c r="B367" s="7" t="s">
        <v>1612</v>
      </c>
      <c r="C367" s="7" t="s">
        <v>26</v>
      </c>
      <c r="D367" s="7" t="s">
        <v>1613</v>
      </c>
      <c r="E367" s="7" t="s">
        <v>1614</v>
      </c>
      <c r="F367" s="7" t="s">
        <v>29</v>
      </c>
      <c r="G367" s="7" t="s">
        <v>433</v>
      </c>
      <c r="H367" s="7" t="s">
        <v>121</v>
      </c>
      <c r="I367" s="7" t="s">
        <v>32</v>
      </c>
      <c r="J367" s="7" t="s">
        <v>33</v>
      </c>
      <c r="K367" s="7" t="s">
        <v>1615</v>
      </c>
      <c r="L367" s="7" t="s">
        <v>1166</v>
      </c>
      <c r="M367" s="7" t="s">
        <v>1167</v>
      </c>
      <c r="N367" s="7" t="s">
        <v>1616</v>
      </c>
      <c r="O367" s="7">
        <v>1845.72</v>
      </c>
      <c r="P367" s="7">
        <v>4</v>
      </c>
      <c r="Q367" s="7">
        <v>535.20000000000005</v>
      </c>
      <c r="R367" s="7">
        <v>109.52</v>
      </c>
      <c r="S367" s="7" t="s">
        <v>38</v>
      </c>
      <c r="T367" s="7">
        <v>32</v>
      </c>
      <c r="U367" s="7" t="s">
        <v>39</v>
      </c>
      <c r="V367" s="7" t="s">
        <v>50</v>
      </c>
      <c r="W367" s="8" t="s">
        <v>51</v>
      </c>
      <c r="X367" s="3">
        <v>45483</v>
      </c>
      <c r="Y367" s="4">
        <v>45606</v>
      </c>
    </row>
    <row r="368" spans="1:25">
      <c r="A368" s="9">
        <v>367</v>
      </c>
      <c r="B368" s="7" t="s">
        <v>1617</v>
      </c>
      <c r="C368" s="7" t="s">
        <v>26</v>
      </c>
      <c r="D368" s="7" t="s">
        <v>822</v>
      </c>
      <c r="E368" s="7" t="s">
        <v>823</v>
      </c>
      <c r="F368" s="7" t="s">
        <v>29</v>
      </c>
      <c r="G368" s="7" t="s">
        <v>809</v>
      </c>
      <c r="H368" s="7" t="s">
        <v>87</v>
      </c>
      <c r="I368" s="7" t="s">
        <v>32</v>
      </c>
      <c r="J368" s="7" t="s">
        <v>33</v>
      </c>
      <c r="K368" s="7" t="s">
        <v>1205</v>
      </c>
      <c r="L368" s="7" t="s">
        <v>1166</v>
      </c>
      <c r="M368" s="7" t="s">
        <v>1167</v>
      </c>
      <c r="N368" s="7" t="s">
        <v>1206</v>
      </c>
      <c r="O368" s="7">
        <v>531.48</v>
      </c>
      <c r="P368" s="7">
        <v>4</v>
      </c>
      <c r="Q368" s="7">
        <v>21.24</v>
      </c>
      <c r="R368" s="7">
        <v>53.55</v>
      </c>
      <c r="S368" s="7" t="s">
        <v>38</v>
      </c>
      <c r="T368" s="7">
        <v>693</v>
      </c>
      <c r="U368" s="7" t="s">
        <v>39</v>
      </c>
      <c r="V368" s="7" t="s">
        <v>60</v>
      </c>
      <c r="W368" s="8" t="s">
        <v>41</v>
      </c>
      <c r="X368" s="3">
        <v>45373</v>
      </c>
      <c r="Y368" s="4">
        <v>45377</v>
      </c>
    </row>
    <row r="369" spans="1:25">
      <c r="A369" s="9">
        <v>368</v>
      </c>
      <c r="B369" s="7" t="s">
        <v>1618</v>
      </c>
      <c r="C369" s="7" t="s">
        <v>26</v>
      </c>
      <c r="D369" s="7" t="s">
        <v>974</v>
      </c>
      <c r="E369" s="7" t="s">
        <v>975</v>
      </c>
      <c r="F369" s="7" t="s">
        <v>29</v>
      </c>
      <c r="G369" s="7" t="s">
        <v>630</v>
      </c>
      <c r="H369" s="7" t="s">
        <v>101</v>
      </c>
      <c r="I369" s="7" t="s">
        <v>32</v>
      </c>
      <c r="J369" s="7" t="s">
        <v>102</v>
      </c>
      <c r="K369" s="7" t="s">
        <v>1619</v>
      </c>
      <c r="L369" s="7" t="s">
        <v>1001</v>
      </c>
      <c r="M369" s="7" t="s">
        <v>1056</v>
      </c>
      <c r="N369" s="7" t="s">
        <v>1620</v>
      </c>
      <c r="O369" s="7">
        <v>460.08</v>
      </c>
      <c r="P369" s="7">
        <v>4</v>
      </c>
      <c r="Q369" s="7">
        <v>13.8</v>
      </c>
      <c r="R369" s="7">
        <v>19.05</v>
      </c>
      <c r="S369" s="7" t="s">
        <v>38</v>
      </c>
      <c r="T369" s="7">
        <v>199</v>
      </c>
      <c r="U369" s="7" t="s">
        <v>39</v>
      </c>
      <c r="V369" s="7" t="s">
        <v>67</v>
      </c>
      <c r="W369" s="8" t="s">
        <v>41</v>
      </c>
      <c r="X369" s="3">
        <v>45634</v>
      </c>
      <c r="Y369" s="4">
        <v>45521</v>
      </c>
    </row>
    <row r="370" spans="1:25">
      <c r="A370" s="9">
        <v>369</v>
      </c>
      <c r="B370" s="7" t="s">
        <v>1621</v>
      </c>
      <c r="C370" s="7" t="s">
        <v>26</v>
      </c>
      <c r="D370" s="7" t="s">
        <v>1289</v>
      </c>
      <c r="E370" s="7" t="s">
        <v>1290</v>
      </c>
      <c r="F370" s="7" t="s">
        <v>29</v>
      </c>
      <c r="G370" s="7" t="s">
        <v>1622</v>
      </c>
      <c r="H370" s="7" t="s">
        <v>544</v>
      </c>
      <c r="I370" s="7" t="s">
        <v>32</v>
      </c>
      <c r="J370" s="7" t="s">
        <v>57</v>
      </c>
      <c r="K370" s="7" t="s">
        <v>1055</v>
      </c>
      <c r="L370" s="7" t="s">
        <v>1001</v>
      </c>
      <c r="M370" s="7" t="s">
        <v>1056</v>
      </c>
      <c r="N370" s="7" t="s">
        <v>1057</v>
      </c>
      <c r="O370" s="7">
        <v>154.08000000000001</v>
      </c>
      <c r="P370" s="7">
        <v>4</v>
      </c>
      <c r="Q370" s="7">
        <v>0</v>
      </c>
      <c r="R370" s="7">
        <v>5.86</v>
      </c>
      <c r="S370" s="7" t="s">
        <v>38</v>
      </c>
      <c r="T370" s="7">
        <v>134</v>
      </c>
      <c r="U370" s="7" t="s">
        <v>39</v>
      </c>
      <c r="V370" s="7" t="s">
        <v>40</v>
      </c>
      <c r="W370" s="8" t="s">
        <v>51</v>
      </c>
      <c r="X370" s="3">
        <v>45261</v>
      </c>
      <c r="Y370" s="4">
        <v>44942</v>
      </c>
    </row>
    <row r="371" spans="1:25">
      <c r="A371" s="9">
        <v>370</v>
      </c>
      <c r="B371" s="7" t="s">
        <v>148</v>
      </c>
      <c r="C371" s="7" t="s">
        <v>26</v>
      </c>
      <c r="D371" s="7" t="s">
        <v>149</v>
      </c>
      <c r="E371" s="7" t="s">
        <v>150</v>
      </c>
      <c r="F371" s="7" t="s">
        <v>29</v>
      </c>
      <c r="G371" s="7" t="s">
        <v>151</v>
      </c>
      <c r="H371" s="7" t="s">
        <v>87</v>
      </c>
      <c r="I371" s="7" t="s">
        <v>32</v>
      </c>
      <c r="J371" s="7" t="s">
        <v>33</v>
      </c>
      <c r="K371" s="7" t="s">
        <v>1623</v>
      </c>
      <c r="L371" s="7" t="s">
        <v>1001</v>
      </c>
      <c r="M371" s="7" t="s">
        <v>1103</v>
      </c>
      <c r="N371" s="7" t="s">
        <v>1624</v>
      </c>
      <c r="O371" s="7">
        <v>333.24</v>
      </c>
      <c r="P371" s="7">
        <v>4</v>
      </c>
      <c r="Q371" s="7">
        <v>79.92</v>
      </c>
      <c r="R371" s="7">
        <v>35.700000000000003</v>
      </c>
      <c r="S371" s="7" t="s">
        <v>38</v>
      </c>
      <c r="T371" s="7">
        <v>591</v>
      </c>
      <c r="U371" s="7" t="s">
        <v>39</v>
      </c>
      <c r="V371" s="7" t="s">
        <v>50</v>
      </c>
      <c r="W371" s="8" t="s">
        <v>41</v>
      </c>
      <c r="X371" s="3">
        <v>44593</v>
      </c>
      <c r="Y371" s="4">
        <v>44743</v>
      </c>
    </row>
    <row r="372" spans="1:25">
      <c r="A372" s="9">
        <v>371</v>
      </c>
      <c r="B372" s="7" t="s">
        <v>1625</v>
      </c>
      <c r="C372" s="7" t="s">
        <v>26</v>
      </c>
      <c r="D372" s="7" t="s">
        <v>1626</v>
      </c>
      <c r="E372" s="7" t="s">
        <v>1627</v>
      </c>
      <c r="F372" s="7" t="s">
        <v>29</v>
      </c>
      <c r="G372" s="7" t="s">
        <v>602</v>
      </c>
      <c r="H372" s="7" t="s">
        <v>138</v>
      </c>
      <c r="I372" s="7" t="s">
        <v>32</v>
      </c>
      <c r="J372" s="7" t="s">
        <v>57</v>
      </c>
      <c r="K372" s="7" t="s">
        <v>1628</v>
      </c>
      <c r="L372" s="7" t="s">
        <v>1166</v>
      </c>
      <c r="M372" s="7" t="s">
        <v>1167</v>
      </c>
      <c r="N372" s="7" t="s">
        <v>1629</v>
      </c>
      <c r="O372" s="7">
        <v>288.89999999999998</v>
      </c>
      <c r="P372" s="7">
        <v>5</v>
      </c>
      <c r="Q372" s="7">
        <v>127.05</v>
      </c>
      <c r="R372" s="7">
        <v>30.69</v>
      </c>
      <c r="S372" s="7" t="s">
        <v>38</v>
      </c>
      <c r="T372" s="7">
        <v>512</v>
      </c>
      <c r="U372" s="7" t="s">
        <v>39</v>
      </c>
      <c r="V372" s="7" t="s">
        <v>60</v>
      </c>
      <c r="W372" s="8" t="s">
        <v>41</v>
      </c>
      <c r="X372" s="3">
        <v>44894</v>
      </c>
      <c r="Y372" s="4">
        <v>44632</v>
      </c>
    </row>
    <row r="373" spans="1:25">
      <c r="A373" s="9">
        <v>372</v>
      </c>
      <c r="B373" s="7" t="s">
        <v>1630</v>
      </c>
      <c r="C373" s="7" t="s">
        <v>26</v>
      </c>
      <c r="D373" s="7" t="s">
        <v>1631</v>
      </c>
      <c r="E373" s="7" t="s">
        <v>1632</v>
      </c>
      <c r="F373" s="7" t="s">
        <v>29</v>
      </c>
      <c r="G373" s="7" t="s">
        <v>484</v>
      </c>
      <c r="H373" s="7" t="s">
        <v>87</v>
      </c>
      <c r="I373" s="7" t="s">
        <v>32</v>
      </c>
      <c r="J373" s="7" t="s">
        <v>33</v>
      </c>
      <c r="K373" s="7" t="s">
        <v>1555</v>
      </c>
      <c r="L373" s="7" t="s">
        <v>1001</v>
      </c>
      <c r="M373" s="7" t="s">
        <v>1103</v>
      </c>
      <c r="N373" s="7" t="s">
        <v>1556</v>
      </c>
      <c r="O373" s="7">
        <v>3187.2</v>
      </c>
      <c r="P373" s="7">
        <v>5</v>
      </c>
      <c r="Q373" s="7">
        <v>541.79999999999995</v>
      </c>
      <c r="R373" s="7">
        <v>289.17</v>
      </c>
      <c r="S373" s="7" t="s">
        <v>38</v>
      </c>
      <c r="T373" s="7">
        <v>115</v>
      </c>
      <c r="U373" s="7" t="s">
        <v>39</v>
      </c>
      <c r="V373" s="7" t="s">
        <v>67</v>
      </c>
      <c r="W373" s="8" t="s">
        <v>41</v>
      </c>
      <c r="X373" s="3">
        <v>44437</v>
      </c>
      <c r="Y373" s="4">
        <v>44236</v>
      </c>
    </row>
    <row r="374" spans="1:25">
      <c r="A374" s="9">
        <v>373</v>
      </c>
      <c r="B374" s="7" t="s">
        <v>1633</v>
      </c>
      <c r="C374" s="7" t="s">
        <v>26</v>
      </c>
      <c r="D374" s="7" t="s">
        <v>1634</v>
      </c>
      <c r="E374" s="7" t="s">
        <v>1635</v>
      </c>
      <c r="F374" s="7" t="s">
        <v>29</v>
      </c>
      <c r="G374" s="7" t="s">
        <v>711</v>
      </c>
      <c r="H374" s="7" t="s">
        <v>87</v>
      </c>
      <c r="I374" s="7" t="s">
        <v>32</v>
      </c>
      <c r="J374" s="7" t="s">
        <v>33</v>
      </c>
      <c r="K374" s="7" t="s">
        <v>1571</v>
      </c>
      <c r="L374" s="7" t="s">
        <v>1001</v>
      </c>
      <c r="M374" s="7" t="s">
        <v>1103</v>
      </c>
      <c r="N374" s="7" t="s">
        <v>1572</v>
      </c>
      <c r="O374" s="7">
        <v>402.75</v>
      </c>
      <c r="P374" s="7">
        <v>5</v>
      </c>
      <c r="Q374" s="7">
        <v>36.15</v>
      </c>
      <c r="R374" s="7">
        <v>30.2</v>
      </c>
      <c r="S374" s="7" t="s">
        <v>38</v>
      </c>
      <c r="T374" s="7">
        <v>399</v>
      </c>
      <c r="U374" s="7" t="s">
        <v>39</v>
      </c>
      <c r="V374" s="7" t="s">
        <v>50</v>
      </c>
      <c r="W374" s="8" t="s">
        <v>51</v>
      </c>
      <c r="X374" s="3">
        <v>44819</v>
      </c>
      <c r="Y374" s="4">
        <v>44823</v>
      </c>
    </row>
    <row r="375" spans="1:25">
      <c r="A375" s="9">
        <v>374</v>
      </c>
      <c r="B375" s="7" t="s">
        <v>112</v>
      </c>
      <c r="C375" s="7" t="s">
        <v>26</v>
      </c>
      <c r="D375" s="7" t="s">
        <v>113</v>
      </c>
      <c r="E375" s="7" t="s">
        <v>114</v>
      </c>
      <c r="F375" s="7" t="s">
        <v>29</v>
      </c>
      <c r="G375" s="7" t="s">
        <v>55</v>
      </c>
      <c r="H375" s="7" t="s">
        <v>56</v>
      </c>
      <c r="I375" s="7" t="s">
        <v>32</v>
      </c>
      <c r="J375" s="7" t="s">
        <v>57</v>
      </c>
      <c r="K375" s="7" t="s">
        <v>1636</v>
      </c>
      <c r="L375" s="7" t="s">
        <v>1001</v>
      </c>
      <c r="M375" s="7" t="s">
        <v>1018</v>
      </c>
      <c r="N375" s="7" t="s">
        <v>1637</v>
      </c>
      <c r="O375" s="7">
        <v>1892.25</v>
      </c>
      <c r="P375" s="7">
        <v>5</v>
      </c>
      <c r="Q375" s="7">
        <v>927.15</v>
      </c>
      <c r="R375" s="7">
        <v>66.3</v>
      </c>
      <c r="S375" s="7" t="s">
        <v>38</v>
      </c>
      <c r="T375" s="7">
        <v>730</v>
      </c>
      <c r="U375" s="7" t="s">
        <v>39</v>
      </c>
      <c r="V375" s="7" t="s">
        <v>60</v>
      </c>
      <c r="W375" s="8" t="s">
        <v>51</v>
      </c>
      <c r="X375" s="3">
        <v>44714</v>
      </c>
      <c r="Y375" s="4">
        <v>44867</v>
      </c>
    </row>
    <row r="376" spans="1:25">
      <c r="A376" s="9">
        <v>375</v>
      </c>
      <c r="B376" s="7" t="s">
        <v>1638</v>
      </c>
      <c r="C376" s="7" t="s">
        <v>26</v>
      </c>
      <c r="D376" s="7" t="s">
        <v>1639</v>
      </c>
      <c r="E376" s="7" t="s">
        <v>1640</v>
      </c>
      <c r="F376" s="7" t="s">
        <v>29</v>
      </c>
      <c r="G376" s="7" t="s">
        <v>151</v>
      </c>
      <c r="H376" s="7" t="s">
        <v>87</v>
      </c>
      <c r="I376" s="7" t="s">
        <v>32</v>
      </c>
      <c r="J376" s="7" t="s">
        <v>33</v>
      </c>
      <c r="K376" s="7" t="s">
        <v>1641</v>
      </c>
      <c r="L376" s="7" t="s">
        <v>1001</v>
      </c>
      <c r="M376" s="7" t="s">
        <v>1002</v>
      </c>
      <c r="N376" s="7" t="s">
        <v>1642</v>
      </c>
      <c r="O376" s="7">
        <v>879.15</v>
      </c>
      <c r="P376" s="7">
        <v>5</v>
      </c>
      <c r="Q376" s="7">
        <v>35.1</v>
      </c>
      <c r="R376" s="7">
        <v>38.01</v>
      </c>
      <c r="S376" s="7" t="s">
        <v>38</v>
      </c>
      <c r="T376" s="7">
        <v>748</v>
      </c>
      <c r="U376" s="7" t="s">
        <v>39</v>
      </c>
      <c r="V376" s="7" t="s">
        <v>67</v>
      </c>
      <c r="W376" s="8" t="s">
        <v>51</v>
      </c>
      <c r="X376" s="3">
        <v>44748</v>
      </c>
      <c r="Y376" s="4">
        <v>44871</v>
      </c>
    </row>
    <row r="377" spans="1:25">
      <c r="A377" s="9">
        <v>376</v>
      </c>
      <c r="B377" s="7" t="s">
        <v>1643</v>
      </c>
      <c r="C377" s="7" t="s">
        <v>26</v>
      </c>
      <c r="D377" s="7" t="s">
        <v>1644</v>
      </c>
      <c r="E377" s="7" t="s">
        <v>1645</v>
      </c>
      <c r="F377" s="7" t="s">
        <v>29</v>
      </c>
      <c r="G377" s="7" t="s">
        <v>1646</v>
      </c>
      <c r="H377" s="7" t="s">
        <v>101</v>
      </c>
      <c r="I377" s="7" t="s">
        <v>32</v>
      </c>
      <c r="J377" s="7" t="s">
        <v>102</v>
      </c>
      <c r="K377" s="7" t="s">
        <v>1647</v>
      </c>
      <c r="L377" s="7" t="s">
        <v>1001</v>
      </c>
      <c r="M377" s="7" t="s">
        <v>1056</v>
      </c>
      <c r="N377" s="7" t="s">
        <v>1648</v>
      </c>
      <c r="O377" s="7">
        <v>1232.0999999999999</v>
      </c>
      <c r="P377" s="7">
        <v>5</v>
      </c>
      <c r="Q377" s="7">
        <v>431.1</v>
      </c>
      <c r="R377" s="7">
        <v>108.16</v>
      </c>
      <c r="S377" s="7" t="s">
        <v>38</v>
      </c>
      <c r="T377" s="7">
        <v>593</v>
      </c>
      <c r="U377" s="7" t="s">
        <v>39</v>
      </c>
      <c r="V377" s="7" t="s">
        <v>40</v>
      </c>
      <c r="W377" s="8" t="s">
        <v>51</v>
      </c>
      <c r="X377" s="3">
        <v>44739</v>
      </c>
      <c r="Y377" s="4">
        <v>44599</v>
      </c>
    </row>
    <row r="378" spans="1:25">
      <c r="A378" s="9">
        <v>377</v>
      </c>
      <c r="B378" s="7" t="s">
        <v>1604</v>
      </c>
      <c r="C378" s="7" t="s">
        <v>26</v>
      </c>
      <c r="D378" s="7" t="s">
        <v>1605</v>
      </c>
      <c r="E378" s="7" t="s">
        <v>1606</v>
      </c>
      <c r="F378" s="7" t="s">
        <v>29</v>
      </c>
      <c r="G378" s="7" t="s">
        <v>1607</v>
      </c>
      <c r="H378" s="7" t="s">
        <v>138</v>
      </c>
      <c r="I378" s="7" t="s">
        <v>32</v>
      </c>
      <c r="J378" s="7" t="s">
        <v>57</v>
      </c>
      <c r="K378" s="7" t="s">
        <v>1649</v>
      </c>
      <c r="L378" s="7" t="s">
        <v>1001</v>
      </c>
      <c r="M378" s="7" t="s">
        <v>1056</v>
      </c>
      <c r="N378" s="7" t="s">
        <v>1650</v>
      </c>
      <c r="O378" s="7">
        <v>351.3</v>
      </c>
      <c r="P378" s="7">
        <v>5</v>
      </c>
      <c r="Q378" s="7">
        <v>144</v>
      </c>
      <c r="R378" s="7">
        <v>31.2</v>
      </c>
      <c r="S378" s="7" t="s">
        <v>38</v>
      </c>
      <c r="T378" s="7">
        <v>428</v>
      </c>
      <c r="U378" s="7" t="s">
        <v>39</v>
      </c>
      <c r="V378" s="7" t="s">
        <v>50</v>
      </c>
      <c r="W378" s="8" t="s">
        <v>51</v>
      </c>
      <c r="X378" s="3">
        <v>44661</v>
      </c>
      <c r="Y378" s="4">
        <v>44814</v>
      </c>
    </row>
    <row r="379" spans="1:25">
      <c r="A379" s="9">
        <v>378</v>
      </c>
      <c r="B379" s="7" t="s">
        <v>268</v>
      </c>
      <c r="C379" s="7" t="s">
        <v>26</v>
      </c>
      <c r="D379" s="7" t="s">
        <v>269</v>
      </c>
      <c r="E379" s="7" t="s">
        <v>270</v>
      </c>
      <c r="F379" s="7" t="s">
        <v>29</v>
      </c>
      <c r="G379" s="7" t="s">
        <v>271</v>
      </c>
      <c r="H379" s="7" t="s">
        <v>56</v>
      </c>
      <c r="I379" s="7" t="s">
        <v>32</v>
      </c>
      <c r="J379" s="7" t="s">
        <v>57</v>
      </c>
      <c r="K379" s="7" t="s">
        <v>1651</v>
      </c>
      <c r="L379" s="7" t="s">
        <v>1001</v>
      </c>
      <c r="M379" s="7" t="s">
        <v>1056</v>
      </c>
      <c r="N379" s="7" t="s">
        <v>1652</v>
      </c>
      <c r="O379" s="7">
        <v>196.65</v>
      </c>
      <c r="P379" s="7">
        <v>5</v>
      </c>
      <c r="Q379" s="7">
        <v>82.5</v>
      </c>
      <c r="R379" s="7">
        <v>16.11</v>
      </c>
      <c r="S379" s="7" t="s">
        <v>38</v>
      </c>
      <c r="T379" s="7">
        <v>155</v>
      </c>
      <c r="U379" s="7" t="s">
        <v>39</v>
      </c>
      <c r="V379" s="7" t="s">
        <v>60</v>
      </c>
      <c r="W379" s="8" t="s">
        <v>41</v>
      </c>
      <c r="X379" s="3">
        <v>44207</v>
      </c>
      <c r="Y379" s="4">
        <v>44358</v>
      </c>
    </row>
    <row r="380" spans="1:25">
      <c r="A380" s="9">
        <v>379</v>
      </c>
      <c r="B380" s="7" t="s">
        <v>1653</v>
      </c>
      <c r="C380" s="7" t="s">
        <v>26</v>
      </c>
      <c r="D380" s="7" t="s">
        <v>1654</v>
      </c>
      <c r="E380" s="7" t="s">
        <v>1655</v>
      </c>
      <c r="F380" s="7" t="s">
        <v>29</v>
      </c>
      <c r="G380" s="7" t="s">
        <v>137</v>
      </c>
      <c r="H380" s="7" t="s">
        <v>138</v>
      </c>
      <c r="I380" s="7" t="s">
        <v>32</v>
      </c>
      <c r="J380" s="7" t="s">
        <v>57</v>
      </c>
      <c r="K380" s="7" t="s">
        <v>1656</v>
      </c>
      <c r="L380" s="7" t="s">
        <v>1001</v>
      </c>
      <c r="M380" s="7" t="s">
        <v>1103</v>
      </c>
      <c r="N380" s="7" t="s">
        <v>1657</v>
      </c>
      <c r="O380" s="7">
        <v>911.52</v>
      </c>
      <c r="P380" s="7">
        <v>6</v>
      </c>
      <c r="Q380" s="7">
        <v>309.77999999999997</v>
      </c>
      <c r="R380" s="7">
        <v>70.92</v>
      </c>
      <c r="S380" s="7" t="s">
        <v>38</v>
      </c>
      <c r="T380" s="7">
        <v>171</v>
      </c>
      <c r="U380" s="7" t="s">
        <v>39</v>
      </c>
      <c r="V380" s="7" t="s">
        <v>67</v>
      </c>
      <c r="W380" s="8" t="s">
        <v>51</v>
      </c>
      <c r="X380" s="3">
        <v>44878</v>
      </c>
      <c r="Y380" s="4">
        <v>44883</v>
      </c>
    </row>
    <row r="381" spans="1:25">
      <c r="A381" s="9">
        <v>380</v>
      </c>
      <c r="B381" s="7" t="s">
        <v>1658</v>
      </c>
      <c r="C381" s="7" t="s">
        <v>26</v>
      </c>
      <c r="D381" s="7" t="s">
        <v>1659</v>
      </c>
      <c r="E381" s="7" t="s">
        <v>1660</v>
      </c>
      <c r="F381" s="7" t="s">
        <v>29</v>
      </c>
      <c r="G381" s="7" t="s">
        <v>1661</v>
      </c>
      <c r="H381" s="7" t="s">
        <v>339</v>
      </c>
      <c r="I381" s="7" t="s">
        <v>32</v>
      </c>
      <c r="J381" s="7" t="s">
        <v>57</v>
      </c>
      <c r="K381" s="7" t="s">
        <v>1662</v>
      </c>
      <c r="L381" s="7" t="s">
        <v>1166</v>
      </c>
      <c r="M381" s="7" t="s">
        <v>1297</v>
      </c>
      <c r="N381" s="7" t="s">
        <v>1663</v>
      </c>
      <c r="O381" s="7">
        <v>311.76</v>
      </c>
      <c r="P381" s="7">
        <v>6</v>
      </c>
      <c r="Q381" s="7">
        <v>105.84</v>
      </c>
      <c r="R381" s="7">
        <v>20.14</v>
      </c>
      <c r="S381" s="7" t="s">
        <v>38</v>
      </c>
      <c r="T381" s="7">
        <v>749</v>
      </c>
      <c r="U381" s="7" t="s">
        <v>39</v>
      </c>
      <c r="V381" s="7" t="s">
        <v>40</v>
      </c>
      <c r="W381" s="8" t="s">
        <v>51</v>
      </c>
      <c r="X381" s="3">
        <v>44357</v>
      </c>
      <c r="Y381" s="4">
        <v>44479</v>
      </c>
    </row>
    <row r="382" spans="1:25">
      <c r="A382" s="9">
        <v>381</v>
      </c>
      <c r="B382" s="7" t="s">
        <v>1664</v>
      </c>
      <c r="C382" s="7" t="s">
        <v>26</v>
      </c>
      <c r="D382" s="7" t="s">
        <v>1665</v>
      </c>
      <c r="E382" s="7" t="s">
        <v>1666</v>
      </c>
      <c r="F382" s="7" t="s">
        <v>29</v>
      </c>
      <c r="G382" s="7" t="s">
        <v>279</v>
      </c>
      <c r="H382" s="7" t="s">
        <v>279</v>
      </c>
      <c r="I382" s="7" t="s">
        <v>32</v>
      </c>
      <c r="J382" s="7" t="s">
        <v>102</v>
      </c>
      <c r="K382" s="7" t="s">
        <v>1667</v>
      </c>
      <c r="L382" s="7" t="s">
        <v>1166</v>
      </c>
      <c r="M382" s="7" t="s">
        <v>1297</v>
      </c>
      <c r="N382" s="7" t="s">
        <v>1668</v>
      </c>
      <c r="O382" s="7">
        <v>151.19999999999999</v>
      </c>
      <c r="P382" s="7">
        <v>6</v>
      </c>
      <c r="Q382" s="7">
        <v>33.119999999999997</v>
      </c>
      <c r="R382" s="7">
        <v>8.4700000000000006</v>
      </c>
      <c r="S382" s="7" t="s">
        <v>38</v>
      </c>
      <c r="T382" s="7">
        <v>696</v>
      </c>
      <c r="U382" s="7" t="s">
        <v>39</v>
      </c>
      <c r="V382" s="7" t="s">
        <v>50</v>
      </c>
      <c r="W382" s="8" t="s">
        <v>41</v>
      </c>
      <c r="X382" s="3">
        <v>45382</v>
      </c>
      <c r="Y382" s="4">
        <v>45386</v>
      </c>
    </row>
    <row r="383" spans="1:25">
      <c r="A383" s="9">
        <v>382</v>
      </c>
      <c r="B383" s="7" t="s">
        <v>134</v>
      </c>
      <c r="C383" s="7" t="s">
        <v>26</v>
      </c>
      <c r="D383" s="7" t="s">
        <v>135</v>
      </c>
      <c r="E383" s="7" t="s">
        <v>136</v>
      </c>
      <c r="F383" s="7" t="s">
        <v>29</v>
      </c>
      <c r="G383" s="7" t="s">
        <v>137</v>
      </c>
      <c r="H383" s="7" t="s">
        <v>138</v>
      </c>
      <c r="I383" s="7" t="s">
        <v>32</v>
      </c>
      <c r="J383" s="7" t="s">
        <v>57</v>
      </c>
      <c r="K383" s="7" t="s">
        <v>1669</v>
      </c>
      <c r="L383" s="7" t="s">
        <v>1001</v>
      </c>
      <c r="M383" s="7" t="s">
        <v>1018</v>
      </c>
      <c r="N383" s="7" t="s">
        <v>1670</v>
      </c>
      <c r="O383" s="7">
        <v>3040.8</v>
      </c>
      <c r="P383" s="7">
        <v>8</v>
      </c>
      <c r="Q383" s="7">
        <v>1155.3599999999999</v>
      </c>
      <c r="R383" s="7">
        <v>219.74</v>
      </c>
      <c r="S383" s="7" t="s">
        <v>38</v>
      </c>
      <c r="T383" s="7">
        <v>120</v>
      </c>
      <c r="U383" s="7" t="s">
        <v>39</v>
      </c>
      <c r="V383" s="7" t="s">
        <v>50</v>
      </c>
      <c r="W383" s="8" t="s">
        <v>51</v>
      </c>
      <c r="X383" s="3">
        <v>44804</v>
      </c>
      <c r="Y383" s="4">
        <v>44660</v>
      </c>
    </row>
    <row r="384" spans="1:25">
      <c r="A384" s="9">
        <v>383</v>
      </c>
      <c r="B384" s="7" t="s">
        <v>1671</v>
      </c>
      <c r="C384" s="7" t="s">
        <v>26</v>
      </c>
      <c r="D384" s="7" t="s">
        <v>1672</v>
      </c>
      <c r="E384" s="7" t="s">
        <v>1673</v>
      </c>
      <c r="F384" s="7" t="s">
        <v>29</v>
      </c>
      <c r="G384" s="7" t="s">
        <v>508</v>
      </c>
      <c r="H384" s="7" t="s">
        <v>509</v>
      </c>
      <c r="I384" s="7" t="s">
        <v>32</v>
      </c>
      <c r="J384" s="7" t="s">
        <v>47</v>
      </c>
      <c r="K384" s="7" t="s">
        <v>1089</v>
      </c>
      <c r="L384" s="7" t="s">
        <v>1001</v>
      </c>
      <c r="M384" s="7" t="s">
        <v>1056</v>
      </c>
      <c r="N384" s="7" t="s">
        <v>1090</v>
      </c>
      <c r="O384" s="7">
        <v>344.16</v>
      </c>
      <c r="P384" s="7">
        <v>8</v>
      </c>
      <c r="Q384" s="7">
        <v>13.68</v>
      </c>
      <c r="R384" s="7">
        <v>20.41</v>
      </c>
      <c r="S384" s="7" t="s">
        <v>38</v>
      </c>
      <c r="T384" s="7">
        <v>261</v>
      </c>
      <c r="U384" s="7" t="s">
        <v>39</v>
      </c>
      <c r="V384" s="7" t="s">
        <v>60</v>
      </c>
      <c r="W384" s="8" t="s">
        <v>51</v>
      </c>
      <c r="X384" s="3">
        <v>45268</v>
      </c>
      <c r="Y384" s="4">
        <v>45154</v>
      </c>
    </row>
    <row r="385" spans="1:25">
      <c r="A385" s="9">
        <v>384</v>
      </c>
      <c r="B385" s="7" t="s">
        <v>1674</v>
      </c>
      <c r="C385" s="7" t="s">
        <v>26</v>
      </c>
      <c r="D385" s="7" t="s">
        <v>958</v>
      </c>
      <c r="E385" s="7" t="s">
        <v>959</v>
      </c>
      <c r="F385" s="7" t="s">
        <v>29</v>
      </c>
      <c r="G385" s="7" t="s">
        <v>515</v>
      </c>
      <c r="H385" s="7" t="s">
        <v>87</v>
      </c>
      <c r="I385" s="7" t="s">
        <v>32</v>
      </c>
      <c r="J385" s="7" t="s">
        <v>33</v>
      </c>
      <c r="K385" s="7" t="s">
        <v>1675</v>
      </c>
      <c r="L385" s="7" t="s">
        <v>1166</v>
      </c>
      <c r="M385" s="7" t="s">
        <v>1254</v>
      </c>
      <c r="N385" s="7" t="s">
        <v>1676</v>
      </c>
      <c r="O385" s="7">
        <v>486.12</v>
      </c>
      <c r="P385" s="7">
        <v>8</v>
      </c>
      <c r="Q385" s="7">
        <v>-77.88</v>
      </c>
      <c r="R385" s="7">
        <v>36.46</v>
      </c>
      <c r="S385" s="7" t="s">
        <v>38</v>
      </c>
      <c r="T385" s="7">
        <v>28</v>
      </c>
      <c r="U385" s="7" t="s">
        <v>39</v>
      </c>
      <c r="V385" s="7" t="s">
        <v>67</v>
      </c>
      <c r="W385" s="8" t="s">
        <v>51</v>
      </c>
      <c r="X385" s="3">
        <v>45066</v>
      </c>
      <c r="Y385" s="4">
        <v>45070</v>
      </c>
    </row>
    <row r="386" spans="1:25">
      <c r="A386" s="9">
        <v>385</v>
      </c>
      <c r="B386" s="7" t="s">
        <v>1677</v>
      </c>
      <c r="C386" s="7" t="s">
        <v>26</v>
      </c>
      <c r="D386" s="7" t="s">
        <v>1678</v>
      </c>
      <c r="E386" s="7" t="s">
        <v>1679</v>
      </c>
      <c r="F386" s="7" t="s">
        <v>29</v>
      </c>
      <c r="G386" s="7" t="s">
        <v>220</v>
      </c>
      <c r="H386" s="7" t="s">
        <v>221</v>
      </c>
      <c r="I386" s="7" t="s">
        <v>32</v>
      </c>
      <c r="J386" s="7" t="s">
        <v>102</v>
      </c>
      <c r="K386" s="7" t="s">
        <v>1680</v>
      </c>
      <c r="L386" s="7" t="s">
        <v>1166</v>
      </c>
      <c r="M386" s="7" t="s">
        <v>1254</v>
      </c>
      <c r="N386" s="7" t="s">
        <v>1681</v>
      </c>
      <c r="O386" s="7">
        <v>1285.47</v>
      </c>
      <c r="P386" s="7">
        <v>9</v>
      </c>
      <c r="Q386" s="7">
        <v>565.38</v>
      </c>
      <c r="R386" s="7">
        <v>71.790000000000006</v>
      </c>
      <c r="S386" s="7" t="s">
        <v>38</v>
      </c>
      <c r="T386" s="7">
        <v>450</v>
      </c>
      <c r="U386" s="7" t="s">
        <v>39</v>
      </c>
      <c r="V386" s="7" t="s">
        <v>40</v>
      </c>
      <c r="W386" s="8" t="s">
        <v>51</v>
      </c>
      <c r="X386" s="3">
        <v>45188</v>
      </c>
      <c r="Y386" s="4">
        <v>45192</v>
      </c>
    </row>
    <row r="387" spans="1:25">
      <c r="A387" s="9">
        <v>386</v>
      </c>
      <c r="B387" s="7" t="s">
        <v>1682</v>
      </c>
      <c r="C387" s="7" t="s">
        <v>26</v>
      </c>
      <c r="D387" s="7" t="s">
        <v>1659</v>
      </c>
      <c r="E387" s="7" t="s">
        <v>1660</v>
      </c>
      <c r="F387" s="7" t="s">
        <v>29</v>
      </c>
      <c r="G387" s="7" t="s">
        <v>1683</v>
      </c>
      <c r="H387" s="7" t="s">
        <v>46</v>
      </c>
      <c r="I387" s="7" t="s">
        <v>32</v>
      </c>
      <c r="J387" s="7" t="s">
        <v>47</v>
      </c>
      <c r="K387" s="7" t="s">
        <v>1684</v>
      </c>
      <c r="L387" s="7" t="s">
        <v>1166</v>
      </c>
      <c r="M387" s="7" t="s">
        <v>1167</v>
      </c>
      <c r="N387" s="7" t="s">
        <v>1685</v>
      </c>
      <c r="O387" s="7">
        <v>45.15</v>
      </c>
      <c r="P387" s="7">
        <v>1</v>
      </c>
      <c r="Q387" s="7">
        <v>19.41</v>
      </c>
      <c r="R387" s="7">
        <v>2.06</v>
      </c>
      <c r="S387" s="7" t="s">
        <v>38</v>
      </c>
      <c r="T387" s="7">
        <v>11</v>
      </c>
      <c r="U387" s="7" t="s">
        <v>39</v>
      </c>
      <c r="V387" s="7" t="s">
        <v>60</v>
      </c>
      <c r="W387" s="8" t="s">
        <v>51</v>
      </c>
      <c r="X387" s="3">
        <v>45382</v>
      </c>
      <c r="Y387" s="4">
        <v>45386</v>
      </c>
    </row>
    <row r="388" spans="1:25">
      <c r="A388" s="9">
        <v>387</v>
      </c>
      <c r="B388" s="7" t="s">
        <v>25</v>
      </c>
      <c r="C388" s="7" t="s">
        <v>26</v>
      </c>
      <c r="D388" s="7" t="s">
        <v>27</v>
      </c>
      <c r="E388" s="7" t="s">
        <v>28</v>
      </c>
      <c r="F388" s="7" t="s">
        <v>29</v>
      </c>
      <c r="G388" s="7" t="s">
        <v>30</v>
      </c>
      <c r="H388" s="7" t="s">
        <v>31</v>
      </c>
      <c r="I388" s="7" t="s">
        <v>32</v>
      </c>
      <c r="J388" s="7" t="s">
        <v>33</v>
      </c>
      <c r="K388" s="7" t="s">
        <v>1686</v>
      </c>
      <c r="L388" s="7" t="s">
        <v>1166</v>
      </c>
      <c r="M388" s="7" t="s">
        <v>1297</v>
      </c>
      <c r="N388" s="7" t="s">
        <v>1687</v>
      </c>
      <c r="O388" s="7">
        <v>43.95</v>
      </c>
      <c r="P388" s="7">
        <v>1</v>
      </c>
      <c r="Q388" s="7">
        <v>10.98</v>
      </c>
      <c r="R388" s="7">
        <v>3.63</v>
      </c>
      <c r="S388" s="7" t="s">
        <v>38</v>
      </c>
      <c r="T388" s="7">
        <v>429</v>
      </c>
      <c r="U388" s="7" t="s">
        <v>39</v>
      </c>
      <c r="V388" s="7" t="s">
        <v>67</v>
      </c>
      <c r="W388" s="8" t="s">
        <v>41</v>
      </c>
      <c r="X388" s="3">
        <v>45589</v>
      </c>
      <c r="Y388" s="4">
        <v>45593</v>
      </c>
    </row>
    <row r="389" spans="1:25">
      <c r="A389" s="9">
        <v>388</v>
      </c>
      <c r="B389" s="7" t="s">
        <v>293</v>
      </c>
      <c r="C389" s="7" t="s">
        <v>26</v>
      </c>
      <c r="D389" s="7" t="s">
        <v>258</v>
      </c>
      <c r="E389" s="7" t="s">
        <v>259</v>
      </c>
      <c r="F389" s="7" t="s">
        <v>29</v>
      </c>
      <c r="G389" s="7" t="s">
        <v>176</v>
      </c>
      <c r="H389" s="7" t="s">
        <v>138</v>
      </c>
      <c r="I389" s="7" t="s">
        <v>32</v>
      </c>
      <c r="J389" s="7" t="s">
        <v>57</v>
      </c>
      <c r="K389" s="7" t="s">
        <v>1662</v>
      </c>
      <c r="L389" s="7" t="s">
        <v>1166</v>
      </c>
      <c r="M389" s="7" t="s">
        <v>1297</v>
      </c>
      <c r="N389" s="7" t="s">
        <v>1663</v>
      </c>
      <c r="O389" s="7">
        <v>51.96</v>
      </c>
      <c r="P389" s="7">
        <v>1</v>
      </c>
      <c r="Q389" s="7">
        <v>17.64</v>
      </c>
      <c r="R389" s="7">
        <v>2.3199999999999998</v>
      </c>
      <c r="S389" s="7" t="s">
        <v>38</v>
      </c>
      <c r="T389" s="7">
        <v>154</v>
      </c>
      <c r="U389" s="7" t="s">
        <v>39</v>
      </c>
      <c r="V389" s="7" t="s">
        <v>40</v>
      </c>
      <c r="W389" s="8" t="s">
        <v>41</v>
      </c>
      <c r="X389" s="3">
        <v>44877</v>
      </c>
      <c r="Y389" s="4">
        <v>44910</v>
      </c>
    </row>
    <row r="390" spans="1:25">
      <c r="A390" s="9">
        <v>389</v>
      </c>
      <c r="B390" s="7" t="s">
        <v>268</v>
      </c>
      <c r="C390" s="7" t="s">
        <v>26</v>
      </c>
      <c r="D390" s="7" t="s">
        <v>269</v>
      </c>
      <c r="E390" s="7" t="s">
        <v>270</v>
      </c>
      <c r="F390" s="7" t="s">
        <v>29</v>
      </c>
      <c r="G390" s="7" t="s">
        <v>271</v>
      </c>
      <c r="H390" s="7" t="s">
        <v>56</v>
      </c>
      <c r="I390" s="7" t="s">
        <v>32</v>
      </c>
      <c r="J390" s="7" t="s">
        <v>57</v>
      </c>
      <c r="K390" s="7" t="s">
        <v>1688</v>
      </c>
      <c r="L390" s="7" t="s">
        <v>1001</v>
      </c>
      <c r="M390" s="7" t="s">
        <v>1103</v>
      </c>
      <c r="N390" s="7" t="s">
        <v>1689</v>
      </c>
      <c r="O390" s="7">
        <v>654.24</v>
      </c>
      <c r="P390" s="7">
        <v>1</v>
      </c>
      <c r="Q390" s="7">
        <v>268.23</v>
      </c>
      <c r="R390" s="7">
        <v>60.28</v>
      </c>
      <c r="S390" s="7" t="s">
        <v>38</v>
      </c>
      <c r="T390" s="7">
        <v>303</v>
      </c>
      <c r="U390" s="7" t="s">
        <v>39</v>
      </c>
      <c r="V390" s="7" t="s">
        <v>50</v>
      </c>
      <c r="W390" s="8" t="s">
        <v>41</v>
      </c>
      <c r="X390" s="3">
        <v>44357</v>
      </c>
      <c r="Y390" s="4">
        <v>44479</v>
      </c>
    </row>
    <row r="391" spans="1:25">
      <c r="A391" s="9">
        <v>390</v>
      </c>
      <c r="B391" s="7" t="s">
        <v>1690</v>
      </c>
      <c r="C391" s="7" t="s">
        <v>26</v>
      </c>
      <c r="D391" s="7" t="s">
        <v>1691</v>
      </c>
      <c r="E391" s="7" t="s">
        <v>1692</v>
      </c>
      <c r="F391" s="7" t="s">
        <v>29</v>
      </c>
      <c r="G391" s="7" t="s">
        <v>220</v>
      </c>
      <c r="H391" s="7" t="s">
        <v>101</v>
      </c>
      <c r="I391" s="7" t="s">
        <v>32</v>
      </c>
      <c r="J391" s="7" t="s">
        <v>102</v>
      </c>
      <c r="K391" s="7" t="s">
        <v>1693</v>
      </c>
      <c r="L391" s="7" t="s">
        <v>1001</v>
      </c>
      <c r="M391" s="7" t="s">
        <v>1002</v>
      </c>
      <c r="N391" s="7" t="s">
        <v>1694</v>
      </c>
      <c r="O391" s="7">
        <v>301.89</v>
      </c>
      <c r="P391" s="7">
        <v>1</v>
      </c>
      <c r="Q391" s="7">
        <v>3</v>
      </c>
      <c r="R391" s="7">
        <v>20.149999999999999</v>
      </c>
      <c r="S391" s="7" t="s">
        <v>38</v>
      </c>
      <c r="T391" s="7">
        <v>430</v>
      </c>
      <c r="U391" s="7" t="s">
        <v>39</v>
      </c>
      <c r="V391" s="7" t="s">
        <v>60</v>
      </c>
      <c r="W391" s="8" t="s">
        <v>41</v>
      </c>
      <c r="X391" s="3">
        <v>44357</v>
      </c>
      <c r="Y391" s="4">
        <v>44479</v>
      </c>
    </row>
    <row r="392" spans="1:25">
      <c r="A392" s="9">
        <v>391</v>
      </c>
      <c r="B392" s="7" t="s">
        <v>61</v>
      </c>
      <c r="C392" s="7" t="s">
        <v>26</v>
      </c>
      <c r="D392" s="7" t="s">
        <v>62</v>
      </c>
      <c r="E392" s="7" t="s">
        <v>63</v>
      </c>
      <c r="F392" s="7" t="s">
        <v>29</v>
      </c>
      <c r="G392" s="7" t="s">
        <v>64</v>
      </c>
      <c r="H392" s="7" t="s">
        <v>56</v>
      </c>
      <c r="I392" s="7" t="s">
        <v>32</v>
      </c>
      <c r="J392" s="7" t="s">
        <v>57</v>
      </c>
      <c r="K392" s="7" t="s">
        <v>1695</v>
      </c>
      <c r="L392" s="7" t="s">
        <v>1166</v>
      </c>
      <c r="M392" s="7" t="s">
        <v>1254</v>
      </c>
      <c r="N392" s="7" t="s">
        <v>1696</v>
      </c>
      <c r="O392" s="7">
        <v>281.82</v>
      </c>
      <c r="P392" s="7">
        <v>2</v>
      </c>
      <c r="Q392" s="7">
        <v>98.58</v>
      </c>
      <c r="R392" s="7">
        <v>28.54</v>
      </c>
      <c r="S392" s="7" t="s">
        <v>38</v>
      </c>
      <c r="T392" s="7">
        <v>127</v>
      </c>
      <c r="U392" s="7" t="s">
        <v>39</v>
      </c>
      <c r="V392" s="7" t="s">
        <v>40</v>
      </c>
      <c r="W392" s="8" t="s">
        <v>51</v>
      </c>
      <c r="X392" s="3">
        <v>45637</v>
      </c>
      <c r="Y392" s="4">
        <v>45612</v>
      </c>
    </row>
    <row r="393" spans="1:25">
      <c r="A393" s="9">
        <v>392</v>
      </c>
      <c r="B393" s="7" t="s">
        <v>1697</v>
      </c>
      <c r="C393" s="7" t="s">
        <v>26</v>
      </c>
      <c r="D393" s="7" t="s">
        <v>1678</v>
      </c>
      <c r="E393" s="7" t="s">
        <v>1679</v>
      </c>
      <c r="F393" s="7" t="s">
        <v>29</v>
      </c>
      <c r="G393" s="7" t="s">
        <v>556</v>
      </c>
      <c r="H393" s="7" t="s">
        <v>138</v>
      </c>
      <c r="I393" s="7" t="s">
        <v>32</v>
      </c>
      <c r="J393" s="7" t="s">
        <v>57</v>
      </c>
      <c r="K393" s="7" t="s">
        <v>1698</v>
      </c>
      <c r="L393" s="7" t="s">
        <v>1166</v>
      </c>
      <c r="M393" s="7" t="s">
        <v>1254</v>
      </c>
      <c r="N393" s="7" t="s">
        <v>1699</v>
      </c>
      <c r="O393" s="7">
        <v>340.68</v>
      </c>
      <c r="P393" s="7">
        <v>2</v>
      </c>
      <c r="Q393" s="7">
        <v>13.62</v>
      </c>
      <c r="R393" s="7">
        <v>28.18</v>
      </c>
      <c r="S393" s="7" t="s">
        <v>38</v>
      </c>
      <c r="T393" s="7">
        <v>536</v>
      </c>
      <c r="U393" s="7" t="s">
        <v>39</v>
      </c>
      <c r="V393" s="7" t="s">
        <v>50</v>
      </c>
      <c r="W393" s="8" t="s">
        <v>51</v>
      </c>
      <c r="X393" s="3">
        <v>44478</v>
      </c>
      <c r="Y393" s="4">
        <v>44453</v>
      </c>
    </row>
    <row r="394" spans="1:25">
      <c r="A394" s="9">
        <v>393</v>
      </c>
      <c r="B394" s="7" t="s">
        <v>1612</v>
      </c>
      <c r="C394" s="7" t="s">
        <v>26</v>
      </c>
      <c r="D394" s="7" t="s">
        <v>1613</v>
      </c>
      <c r="E394" s="7" t="s">
        <v>1614</v>
      </c>
      <c r="F394" s="7" t="s">
        <v>29</v>
      </c>
      <c r="G394" s="7" t="s">
        <v>433</v>
      </c>
      <c r="H394" s="7" t="s">
        <v>121</v>
      </c>
      <c r="I394" s="7" t="s">
        <v>32</v>
      </c>
      <c r="J394" s="7" t="s">
        <v>33</v>
      </c>
      <c r="K394" s="7" t="s">
        <v>1700</v>
      </c>
      <c r="L394" s="7" t="s">
        <v>1166</v>
      </c>
      <c r="M394" s="7" t="s">
        <v>1254</v>
      </c>
      <c r="N394" s="7" t="s">
        <v>1701</v>
      </c>
      <c r="O394" s="7">
        <v>291.77999999999997</v>
      </c>
      <c r="P394" s="7">
        <v>2</v>
      </c>
      <c r="Q394" s="7">
        <v>37.92</v>
      </c>
      <c r="R394" s="7">
        <v>10.82</v>
      </c>
      <c r="S394" s="7" t="s">
        <v>38</v>
      </c>
      <c r="T394" s="7">
        <v>794</v>
      </c>
      <c r="U394" s="7" t="s">
        <v>39</v>
      </c>
      <c r="V394" s="7" t="s">
        <v>60</v>
      </c>
      <c r="W394" s="8" t="s">
        <v>41</v>
      </c>
      <c r="X394" s="3">
        <v>45094</v>
      </c>
      <c r="Y394" s="4">
        <v>45101</v>
      </c>
    </row>
    <row r="395" spans="1:25">
      <c r="A395" s="9">
        <v>394</v>
      </c>
      <c r="B395" s="7" t="s">
        <v>1702</v>
      </c>
      <c r="C395" s="7" t="s">
        <v>26</v>
      </c>
      <c r="D395" s="7" t="s">
        <v>1703</v>
      </c>
      <c r="E395" s="7" t="s">
        <v>1704</v>
      </c>
      <c r="F395" s="7" t="s">
        <v>29</v>
      </c>
      <c r="G395" s="7" t="s">
        <v>220</v>
      </c>
      <c r="H395" s="7" t="s">
        <v>221</v>
      </c>
      <c r="I395" s="7" t="s">
        <v>32</v>
      </c>
      <c r="J395" s="7" t="s">
        <v>102</v>
      </c>
      <c r="K395" s="7" t="s">
        <v>1705</v>
      </c>
      <c r="L395" s="7" t="s">
        <v>1166</v>
      </c>
      <c r="M395" s="7" t="s">
        <v>1297</v>
      </c>
      <c r="N395" s="7" t="s">
        <v>1706</v>
      </c>
      <c r="O395" s="7">
        <v>103.2</v>
      </c>
      <c r="P395" s="7">
        <v>2</v>
      </c>
      <c r="Q395" s="7">
        <v>44.34</v>
      </c>
      <c r="R395" s="7">
        <v>8.3000000000000007</v>
      </c>
      <c r="S395" s="7" t="s">
        <v>38</v>
      </c>
      <c r="T395" s="7">
        <v>532</v>
      </c>
      <c r="U395" s="7" t="s">
        <v>39</v>
      </c>
      <c r="V395" s="7" t="s">
        <v>67</v>
      </c>
      <c r="W395" s="8" t="s">
        <v>51</v>
      </c>
      <c r="X395" s="3">
        <v>45454</v>
      </c>
      <c r="Y395" s="4">
        <v>45607</v>
      </c>
    </row>
    <row r="396" spans="1:25">
      <c r="A396" s="9">
        <v>395</v>
      </c>
      <c r="B396" s="7" t="s">
        <v>134</v>
      </c>
      <c r="C396" s="7" t="s">
        <v>26</v>
      </c>
      <c r="D396" s="7" t="s">
        <v>135</v>
      </c>
      <c r="E396" s="7" t="s">
        <v>136</v>
      </c>
      <c r="F396" s="7" t="s">
        <v>29</v>
      </c>
      <c r="G396" s="7" t="s">
        <v>137</v>
      </c>
      <c r="H396" s="7" t="s">
        <v>138</v>
      </c>
      <c r="I396" s="7" t="s">
        <v>32</v>
      </c>
      <c r="J396" s="7" t="s">
        <v>57</v>
      </c>
      <c r="K396" s="7" t="s">
        <v>1707</v>
      </c>
      <c r="L396" s="7" t="s">
        <v>1166</v>
      </c>
      <c r="M396" s="7" t="s">
        <v>1297</v>
      </c>
      <c r="N396" s="7" t="s">
        <v>1708</v>
      </c>
      <c r="O396" s="7">
        <v>87.72</v>
      </c>
      <c r="P396" s="7">
        <v>2</v>
      </c>
      <c r="Q396" s="7">
        <v>10.5</v>
      </c>
      <c r="R396" s="7">
        <v>5.26</v>
      </c>
      <c r="S396" s="7" t="s">
        <v>38</v>
      </c>
      <c r="T396" s="7">
        <v>237</v>
      </c>
      <c r="U396" s="7" t="s">
        <v>39</v>
      </c>
      <c r="V396" s="7" t="s">
        <v>40</v>
      </c>
      <c r="W396" s="8" t="s">
        <v>41</v>
      </c>
      <c r="X396" s="3">
        <v>44934</v>
      </c>
      <c r="Y396" s="4">
        <v>45054</v>
      </c>
    </row>
    <row r="397" spans="1:25">
      <c r="A397" s="9">
        <v>396</v>
      </c>
      <c r="B397" s="7" t="s">
        <v>1709</v>
      </c>
      <c r="C397" s="7" t="s">
        <v>26</v>
      </c>
      <c r="D397" s="7" t="s">
        <v>1710</v>
      </c>
      <c r="E397" s="7" t="s">
        <v>1711</v>
      </c>
      <c r="F397" s="7" t="s">
        <v>29</v>
      </c>
      <c r="G397" s="7" t="s">
        <v>851</v>
      </c>
      <c r="H397" s="7" t="s">
        <v>31</v>
      </c>
      <c r="I397" s="7" t="s">
        <v>32</v>
      </c>
      <c r="J397" s="7" t="s">
        <v>33</v>
      </c>
      <c r="K397" s="7" t="s">
        <v>1712</v>
      </c>
      <c r="L397" s="7" t="s">
        <v>1166</v>
      </c>
      <c r="M397" s="7" t="s">
        <v>1167</v>
      </c>
      <c r="N397" s="7" t="s">
        <v>1713</v>
      </c>
      <c r="O397" s="7">
        <v>934.86</v>
      </c>
      <c r="P397" s="7">
        <v>2</v>
      </c>
      <c r="Q397" s="7">
        <v>439.38</v>
      </c>
      <c r="R397" s="7">
        <v>67.17</v>
      </c>
      <c r="S397" s="7" t="s">
        <v>38</v>
      </c>
      <c r="T397" s="7">
        <v>446</v>
      </c>
      <c r="U397" s="7" t="s">
        <v>39</v>
      </c>
      <c r="V397" s="7" t="s">
        <v>50</v>
      </c>
      <c r="W397" s="8" t="s">
        <v>51</v>
      </c>
      <c r="X397" s="3">
        <v>44243</v>
      </c>
      <c r="Y397" s="4">
        <v>44248</v>
      </c>
    </row>
    <row r="398" spans="1:25">
      <c r="A398" s="9">
        <v>397</v>
      </c>
      <c r="B398" s="7" t="s">
        <v>1714</v>
      </c>
      <c r="C398" s="7" t="s">
        <v>26</v>
      </c>
      <c r="D398" s="7" t="s">
        <v>1715</v>
      </c>
      <c r="E398" s="7" t="s">
        <v>1716</v>
      </c>
      <c r="F398" s="7" t="s">
        <v>29</v>
      </c>
      <c r="G398" s="7" t="s">
        <v>180</v>
      </c>
      <c r="H398" s="7" t="s">
        <v>121</v>
      </c>
      <c r="I398" s="7" t="s">
        <v>32</v>
      </c>
      <c r="J398" s="7" t="s">
        <v>33</v>
      </c>
      <c r="K398" s="7" t="s">
        <v>1717</v>
      </c>
      <c r="L398" s="7" t="s">
        <v>1166</v>
      </c>
      <c r="M398" s="7" t="s">
        <v>1167</v>
      </c>
      <c r="N398" s="7" t="s">
        <v>1718</v>
      </c>
      <c r="O398" s="7">
        <v>128.22</v>
      </c>
      <c r="P398" s="7">
        <v>2</v>
      </c>
      <c r="Q398" s="7">
        <v>48.72</v>
      </c>
      <c r="R398" s="7">
        <v>11.49</v>
      </c>
      <c r="S398" s="7" t="s">
        <v>38</v>
      </c>
      <c r="T398" s="7">
        <v>635</v>
      </c>
      <c r="U398" s="7" t="s">
        <v>39</v>
      </c>
      <c r="V398" s="7" t="s">
        <v>60</v>
      </c>
      <c r="W398" s="8" t="s">
        <v>51</v>
      </c>
      <c r="X398" s="3">
        <v>45406</v>
      </c>
      <c r="Y398" s="4">
        <v>45410</v>
      </c>
    </row>
    <row r="399" spans="1:25">
      <c r="A399" s="9">
        <v>398</v>
      </c>
      <c r="B399" s="7" t="s">
        <v>1719</v>
      </c>
      <c r="C399" s="7" t="s">
        <v>26</v>
      </c>
      <c r="D399" s="7" t="s">
        <v>997</v>
      </c>
      <c r="E399" s="7" t="s">
        <v>998</v>
      </c>
      <c r="F399" s="7" t="s">
        <v>29</v>
      </c>
      <c r="G399" s="7" t="s">
        <v>279</v>
      </c>
      <c r="H399" s="7" t="s">
        <v>279</v>
      </c>
      <c r="I399" s="7" t="s">
        <v>32</v>
      </c>
      <c r="J399" s="7" t="s">
        <v>102</v>
      </c>
      <c r="K399" s="7" t="s">
        <v>1720</v>
      </c>
      <c r="L399" s="7" t="s">
        <v>1001</v>
      </c>
      <c r="M399" s="7" t="s">
        <v>1056</v>
      </c>
      <c r="N399" s="7" t="s">
        <v>1721</v>
      </c>
      <c r="O399" s="7">
        <v>113.7</v>
      </c>
      <c r="P399" s="7">
        <v>2</v>
      </c>
      <c r="Q399" s="7">
        <v>11.34</v>
      </c>
      <c r="R399" s="7">
        <v>8.42</v>
      </c>
      <c r="S399" s="7" t="s">
        <v>38</v>
      </c>
      <c r="T399" s="7">
        <v>386</v>
      </c>
      <c r="U399" s="7" t="s">
        <v>39</v>
      </c>
      <c r="V399" s="7" t="s">
        <v>50</v>
      </c>
      <c r="W399" s="8" t="s">
        <v>51</v>
      </c>
      <c r="X399" s="3">
        <v>44243</v>
      </c>
      <c r="Y399" s="4">
        <v>44248</v>
      </c>
    </row>
    <row r="400" spans="1:25">
      <c r="A400" s="9">
        <v>399</v>
      </c>
      <c r="B400" s="7" t="s">
        <v>1722</v>
      </c>
      <c r="C400" s="7" t="s">
        <v>26</v>
      </c>
      <c r="D400" s="7" t="s">
        <v>1092</v>
      </c>
      <c r="E400" s="7" t="s">
        <v>1093</v>
      </c>
      <c r="F400" s="7" t="s">
        <v>29</v>
      </c>
      <c r="G400" s="7" t="s">
        <v>767</v>
      </c>
      <c r="H400" s="7" t="s">
        <v>101</v>
      </c>
      <c r="I400" s="7" t="s">
        <v>32</v>
      </c>
      <c r="J400" s="7" t="s">
        <v>102</v>
      </c>
      <c r="K400" s="7" t="s">
        <v>1723</v>
      </c>
      <c r="L400" s="7" t="s">
        <v>1001</v>
      </c>
      <c r="M400" s="7" t="s">
        <v>1056</v>
      </c>
      <c r="N400" s="7" t="s">
        <v>1724</v>
      </c>
      <c r="O400" s="7">
        <v>61.8</v>
      </c>
      <c r="P400" s="7">
        <v>2</v>
      </c>
      <c r="Q400" s="7">
        <v>14.82</v>
      </c>
      <c r="R400" s="7">
        <v>5.53</v>
      </c>
      <c r="S400" s="7" t="s">
        <v>38</v>
      </c>
      <c r="T400" s="7">
        <v>191</v>
      </c>
      <c r="U400" s="7" t="s">
        <v>39</v>
      </c>
      <c r="V400" s="7" t="s">
        <v>60</v>
      </c>
      <c r="W400" s="8" t="s">
        <v>51</v>
      </c>
      <c r="X400" s="3">
        <v>45104</v>
      </c>
      <c r="Y400" s="4">
        <v>44992</v>
      </c>
    </row>
    <row r="401" spans="1:25">
      <c r="A401" s="9">
        <v>400</v>
      </c>
      <c r="B401" s="7" t="s">
        <v>225</v>
      </c>
      <c r="C401" s="7" t="s">
        <v>26</v>
      </c>
      <c r="D401" s="7" t="s">
        <v>226</v>
      </c>
      <c r="E401" s="7" t="s">
        <v>227</v>
      </c>
      <c r="F401" s="7" t="s">
        <v>29</v>
      </c>
      <c r="G401" s="7" t="s">
        <v>228</v>
      </c>
      <c r="H401" s="7" t="s">
        <v>229</v>
      </c>
      <c r="I401" s="7" t="s">
        <v>32</v>
      </c>
      <c r="J401" s="7" t="s">
        <v>102</v>
      </c>
      <c r="K401" s="7" t="s">
        <v>1066</v>
      </c>
      <c r="L401" s="7" t="s">
        <v>1001</v>
      </c>
      <c r="M401" s="7" t="s">
        <v>1056</v>
      </c>
      <c r="N401" s="7" t="s">
        <v>1067</v>
      </c>
      <c r="O401" s="7">
        <v>93.42</v>
      </c>
      <c r="P401" s="7">
        <v>2</v>
      </c>
      <c r="Q401" s="7">
        <v>42.96</v>
      </c>
      <c r="R401" s="7">
        <v>2.1800000000000002</v>
      </c>
      <c r="S401" s="7" t="s">
        <v>38</v>
      </c>
      <c r="T401" s="7">
        <v>381</v>
      </c>
      <c r="U401" s="7" t="s">
        <v>39</v>
      </c>
      <c r="V401" s="7" t="s">
        <v>67</v>
      </c>
      <c r="W401" s="8" t="s">
        <v>51</v>
      </c>
      <c r="X401" s="3">
        <v>44243</v>
      </c>
      <c r="Y401" s="4">
        <v>44248</v>
      </c>
    </row>
    <row r="402" spans="1:25">
      <c r="A402" s="9">
        <v>401</v>
      </c>
      <c r="B402" s="7" t="s">
        <v>1630</v>
      </c>
      <c r="C402" s="7" t="s">
        <v>26</v>
      </c>
      <c r="D402" s="7" t="s">
        <v>1631</v>
      </c>
      <c r="E402" s="7" t="s">
        <v>1632</v>
      </c>
      <c r="F402" s="7" t="s">
        <v>29</v>
      </c>
      <c r="G402" s="7" t="s">
        <v>484</v>
      </c>
      <c r="H402" s="7" t="s">
        <v>87</v>
      </c>
      <c r="I402" s="7" t="s">
        <v>32</v>
      </c>
      <c r="J402" s="7" t="s">
        <v>33</v>
      </c>
      <c r="K402" s="7" t="s">
        <v>1725</v>
      </c>
      <c r="L402" s="7" t="s">
        <v>1001</v>
      </c>
      <c r="M402" s="7" t="s">
        <v>1103</v>
      </c>
      <c r="N402" s="7" t="s">
        <v>1726</v>
      </c>
      <c r="O402" s="7">
        <v>162.06</v>
      </c>
      <c r="P402" s="7">
        <v>2</v>
      </c>
      <c r="Q402" s="7">
        <v>66.42</v>
      </c>
      <c r="R402" s="7">
        <v>7.7</v>
      </c>
      <c r="S402" s="7" t="s">
        <v>38</v>
      </c>
      <c r="T402" s="7">
        <v>90</v>
      </c>
      <c r="U402" s="7" t="s">
        <v>39</v>
      </c>
      <c r="V402" s="7" t="s">
        <v>40</v>
      </c>
      <c r="W402" s="8" t="s">
        <v>41</v>
      </c>
      <c r="X402" s="3">
        <v>45454</v>
      </c>
      <c r="Y402" s="4">
        <v>45607</v>
      </c>
    </row>
    <row r="403" spans="1:25">
      <c r="A403" s="9">
        <v>402</v>
      </c>
      <c r="B403" s="7" t="s">
        <v>1727</v>
      </c>
      <c r="C403" s="7" t="s">
        <v>26</v>
      </c>
      <c r="D403" s="7" t="s">
        <v>69</v>
      </c>
      <c r="E403" s="7" t="s">
        <v>70</v>
      </c>
      <c r="F403" s="7" t="s">
        <v>29</v>
      </c>
      <c r="G403" s="7" t="s">
        <v>602</v>
      </c>
      <c r="H403" s="7" t="s">
        <v>138</v>
      </c>
      <c r="I403" s="7" t="s">
        <v>32</v>
      </c>
      <c r="J403" s="7" t="s">
        <v>57</v>
      </c>
      <c r="K403" s="7" t="s">
        <v>1728</v>
      </c>
      <c r="L403" s="7" t="s">
        <v>1001</v>
      </c>
      <c r="M403" s="7" t="s">
        <v>1018</v>
      </c>
      <c r="N403" s="7" t="s">
        <v>1729</v>
      </c>
      <c r="O403" s="7">
        <v>340.08</v>
      </c>
      <c r="P403" s="7">
        <v>2</v>
      </c>
      <c r="Q403" s="7">
        <v>33.96</v>
      </c>
      <c r="R403" s="7">
        <v>12.68</v>
      </c>
      <c r="S403" s="7" t="s">
        <v>38</v>
      </c>
      <c r="T403" s="7">
        <v>138</v>
      </c>
      <c r="U403" s="7" t="s">
        <v>39</v>
      </c>
      <c r="V403" s="7" t="s">
        <v>50</v>
      </c>
      <c r="W403" s="8" t="s">
        <v>51</v>
      </c>
      <c r="X403" s="3">
        <v>44852</v>
      </c>
      <c r="Y403" s="4">
        <v>44858</v>
      </c>
    </row>
    <row r="404" spans="1:25">
      <c r="A404" s="9">
        <v>403</v>
      </c>
      <c r="B404" s="7" t="s">
        <v>1621</v>
      </c>
      <c r="C404" s="7" t="s">
        <v>26</v>
      </c>
      <c r="D404" s="7" t="s">
        <v>1289</v>
      </c>
      <c r="E404" s="7" t="s">
        <v>1290</v>
      </c>
      <c r="F404" s="7" t="s">
        <v>29</v>
      </c>
      <c r="G404" s="7" t="s">
        <v>1622</v>
      </c>
      <c r="H404" s="7" t="s">
        <v>544</v>
      </c>
      <c r="I404" s="7" t="s">
        <v>32</v>
      </c>
      <c r="J404" s="7" t="s">
        <v>57</v>
      </c>
      <c r="K404" s="7" t="s">
        <v>1730</v>
      </c>
      <c r="L404" s="7" t="s">
        <v>1001</v>
      </c>
      <c r="M404" s="7" t="s">
        <v>1018</v>
      </c>
      <c r="N404" s="7" t="s">
        <v>1731</v>
      </c>
      <c r="O404" s="7">
        <v>385.86</v>
      </c>
      <c r="P404" s="7">
        <v>2</v>
      </c>
      <c r="Q404" s="7">
        <v>84.84</v>
      </c>
      <c r="R404" s="7">
        <v>1.77</v>
      </c>
      <c r="S404" s="7" t="s">
        <v>38</v>
      </c>
      <c r="T404" s="7">
        <v>542</v>
      </c>
      <c r="U404" s="7" t="s">
        <v>39</v>
      </c>
      <c r="V404" s="7" t="s">
        <v>60</v>
      </c>
      <c r="W404" s="8" t="s">
        <v>41</v>
      </c>
      <c r="X404" s="3">
        <v>45517</v>
      </c>
      <c r="Y404" s="4">
        <v>45522</v>
      </c>
    </row>
    <row r="405" spans="1:25">
      <c r="A405" s="9">
        <v>404</v>
      </c>
      <c r="B405" s="7" t="s">
        <v>1732</v>
      </c>
      <c r="C405" s="7" t="s">
        <v>26</v>
      </c>
      <c r="D405" s="7" t="s">
        <v>997</v>
      </c>
      <c r="E405" s="7" t="s">
        <v>998</v>
      </c>
      <c r="F405" s="7" t="s">
        <v>29</v>
      </c>
      <c r="G405" s="7" t="s">
        <v>917</v>
      </c>
      <c r="H405" s="7" t="s">
        <v>87</v>
      </c>
      <c r="I405" s="7" t="s">
        <v>32</v>
      </c>
      <c r="J405" s="7" t="s">
        <v>33</v>
      </c>
      <c r="K405" s="7" t="s">
        <v>236</v>
      </c>
      <c r="L405" s="7" t="s">
        <v>35</v>
      </c>
      <c r="M405" s="7" t="s">
        <v>36</v>
      </c>
      <c r="N405" s="7" t="s">
        <v>237</v>
      </c>
      <c r="O405" s="7">
        <v>98.46</v>
      </c>
      <c r="P405" s="7">
        <v>2</v>
      </c>
      <c r="Q405" s="7">
        <v>45.24</v>
      </c>
      <c r="R405" s="7">
        <v>6.02</v>
      </c>
      <c r="S405" s="7" t="s">
        <v>38</v>
      </c>
      <c r="T405" s="7">
        <v>777</v>
      </c>
      <c r="U405" s="7" t="s">
        <v>1733</v>
      </c>
      <c r="V405" s="7" t="s">
        <v>1734</v>
      </c>
      <c r="W405" s="8" t="s">
        <v>41</v>
      </c>
      <c r="X405" s="3">
        <v>44853</v>
      </c>
      <c r="Y405" s="4">
        <v>44859</v>
      </c>
    </row>
    <row r="406" spans="1:25">
      <c r="A406" s="9">
        <v>405</v>
      </c>
      <c r="B406" s="7" t="s">
        <v>206</v>
      </c>
      <c r="C406" s="7" t="s">
        <v>26</v>
      </c>
      <c r="D406" s="7" t="s">
        <v>207</v>
      </c>
      <c r="E406" s="7" t="s">
        <v>208</v>
      </c>
      <c r="F406" s="7" t="s">
        <v>29</v>
      </c>
      <c r="G406" s="7" t="s">
        <v>100</v>
      </c>
      <c r="H406" s="7" t="s">
        <v>101</v>
      </c>
      <c r="I406" s="7" t="s">
        <v>32</v>
      </c>
      <c r="J406" s="7" t="s">
        <v>102</v>
      </c>
      <c r="K406" s="7" t="s">
        <v>1735</v>
      </c>
      <c r="L406" s="7" t="s">
        <v>35</v>
      </c>
      <c r="M406" s="7" t="s">
        <v>36</v>
      </c>
      <c r="N406" s="7" t="s">
        <v>1736</v>
      </c>
      <c r="O406" s="7">
        <v>60.96</v>
      </c>
      <c r="P406" s="7">
        <v>2</v>
      </c>
      <c r="Q406" s="7">
        <v>17.04</v>
      </c>
      <c r="R406" s="7">
        <v>5.5</v>
      </c>
      <c r="S406" s="7" t="s">
        <v>38</v>
      </c>
      <c r="T406" s="7">
        <v>391</v>
      </c>
      <c r="U406" s="7" t="s">
        <v>1733</v>
      </c>
      <c r="V406" s="7" t="s">
        <v>1737</v>
      </c>
      <c r="W406" s="8" t="s">
        <v>51</v>
      </c>
      <c r="X406" s="3">
        <v>44514</v>
      </c>
      <c r="Y406" s="4">
        <v>44520</v>
      </c>
    </row>
    <row r="407" spans="1:25">
      <c r="A407" s="9">
        <v>406</v>
      </c>
      <c r="B407" s="7" t="s">
        <v>1738</v>
      </c>
      <c r="C407" s="7" t="s">
        <v>26</v>
      </c>
      <c r="D407" s="7" t="s">
        <v>1739</v>
      </c>
      <c r="E407" s="7" t="s">
        <v>1740</v>
      </c>
      <c r="F407" s="7" t="s">
        <v>29</v>
      </c>
      <c r="G407" s="7" t="s">
        <v>600</v>
      </c>
      <c r="H407" s="7" t="s">
        <v>121</v>
      </c>
      <c r="I407" s="7" t="s">
        <v>32</v>
      </c>
      <c r="J407" s="7" t="s">
        <v>33</v>
      </c>
      <c r="K407" s="7" t="s">
        <v>1741</v>
      </c>
      <c r="L407" s="7" t="s">
        <v>35</v>
      </c>
      <c r="M407" s="7" t="s">
        <v>36</v>
      </c>
      <c r="N407" s="7" t="s">
        <v>1742</v>
      </c>
      <c r="O407" s="7">
        <v>99.54</v>
      </c>
      <c r="P407" s="7">
        <v>2</v>
      </c>
      <c r="Q407" s="7">
        <v>33.840000000000003</v>
      </c>
      <c r="R407" s="7">
        <v>3.69</v>
      </c>
      <c r="S407" s="7" t="s">
        <v>38</v>
      </c>
      <c r="T407" s="7">
        <v>50</v>
      </c>
      <c r="U407" s="7" t="s">
        <v>1733</v>
      </c>
      <c r="V407" s="7" t="s">
        <v>1743</v>
      </c>
      <c r="W407" s="8" t="s">
        <v>51</v>
      </c>
      <c r="X407" s="3">
        <v>44249</v>
      </c>
      <c r="Y407" s="4">
        <v>44253</v>
      </c>
    </row>
    <row r="408" spans="1:25">
      <c r="A408" s="9">
        <v>407</v>
      </c>
      <c r="B408" s="7" t="s">
        <v>1744</v>
      </c>
      <c r="C408" s="7" t="s">
        <v>26</v>
      </c>
      <c r="D408" s="7" t="s">
        <v>1081</v>
      </c>
      <c r="E408" s="7" t="s">
        <v>1082</v>
      </c>
      <c r="F408" s="7" t="s">
        <v>29</v>
      </c>
      <c r="G408" s="7" t="s">
        <v>484</v>
      </c>
      <c r="H408" s="7" t="s">
        <v>87</v>
      </c>
      <c r="I408" s="7" t="s">
        <v>32</v>
      </c>
      <c r="J408" s="7" t="s">
        <v>33</v>
      </c>
      <c r="K408" s="7" t="s">
        <v>1745</v>
      </c>
      <c r="L408" s="7" t="s">
        <v>35</v>
      </c>
      <c r="M408" s="7" t="s">
        <v>36</v>
      </c>
      <c r="N408" s="7" t="s">
        <v>1746</v>
      </c>
      <c r="O408" s="7">
        <v>23.1</v>
      </c>
      <c r="P408" s="7">
        <v>2</v>
      </c>
      <c r="Q408" s="7">
        <v>7.14</v>
      </c>
      <c r="R408" s="7">
        <v>2.46</v>
      </c>
      <c r="S408" s="7" t="s">
        <v>38</v>
      </c>
      <c r="T408" s="7">
        <v>86</v>
      </c>
      <c r="U408" s="7" t="s">
        <v>1733</v>
      </c>
      <c r="V408" s="7" t="s">
        <v>1747</v>
      </c>
      <c r="W408" s="8" t="s">
        <v>51</v>
      </c>
      <c r="X408" s="3">
        <v>45091</v>
      </c>
      <c r="Y408" s="4">
        <v>45095</v>
      </c>
    </row>
    <row r="409" spans="1:25">
      <c r="A409" s="9">
        <v>408</v>
      </c>
      <c r="B409" s="7" t="s">
        <v>1748</v>
      </c>
      <c r="C409" s="7" t="s">
        <v>26</v>
      </c>
      <c r="D409" s="7" t="s">
        <v>1749</v>
      </c>
      <c r="E409" s="7" t="s">
        <v>1750</v>
      </c>
      <c r="F409" s="7" t="s">
        <v>29</v>
      </c>
      <c r="G409" s="7" t="s">
        <v>279</v>
      </c>
      <c r="H409" s="7" t="s">
        <v>279</v>
      </c>
      <c r="I409" s="7" t="s">
        <v>32</v>
      </c>
      <c r="J409" s="7" t="s">
        <v>102</v>
      </c>
      <c r="K409" s="7" t="s">
        <v>1751</v>
      </c>
      <c r="L409" s="7" t="s">
        <v>35</v>
      </c>
      <c r="M409" s="7" t="s">
        <v>36</v>
      </c>
      <c r="N409" s="7" t="s">
        <v>1752</v>
      </c>
      <c r="O409" s="7">
        <v>30.3</v>
      </c>
      <c r="P409" s="7">
        <v>2</v>
      </c>
      <c r="Q409" s="7">
        <v>10.56</v>
      </c>
      <c r="R409" s="7">
        <v>2.27</v>
      </c>
      <c r="S409" s="7" t="s">
        <v>38</v>
      </c>
      <c r="T409" s="7">
        <v>209</v>
      </c>
      <c r="U409" s="7" t="s">
        <v>1733</v>
      </c>
      <c r="V409" s="7" t="s">
        <v>1734</v>
      </c>
      <c r="W409" s="8" t="s">
        <v>41</v>
      </c>
      <c r="X409" s="3">
        <v>45643</v>
      </c>
      <c r="Y409" s="4">
        <v>45649</v>
      </c>
    </row>
    <row r="410" spans="1:25">
      <c r="A410" s="9">
        <v>409</v>
      </c>
      <c r="B410" s="7" t="s">
        <v>1753</v>
      </c>
      <c r="C410" s="7" t="s">
        <v>26</v>
      </c>
      <c r="D410" s="7" t="s">
        <v>1754</v>
      </c>
      <c r="E410" s="7" t="s">
        <v>1755</v>
      </c>
      <c r="F410" s="7" t="s">
        <v>29</v>
      </c>
      <c r="G410" s="7" t="s">
        <v>543</v>
      </c>
      <c r="H410" s="7" t="s">
        <v>544</v>
      </c>
      <c r="I410" s="7" t="s">
        <v>32</v>
      </c>
      <c r="J410" s="7" t="s">
        <v>57</v>
      </c>
      <c r="K410" s="7" t="s">
        <v>1756</v>
      </c>
      <c r="L410" s="7" t="s">
        <v>35</v>
      </c>
      <c r="M410" s="7" t="s">
        <v>36</v>
      </c>
      <c r="N410" s="7" t="s">
        <v>1757</v>
      </c>
      <c r="O410" s="7">
        <v>9.06</v>
      </c>
      <c r="P410" s="7">
        <v>2</v>
      </c>
      <c r="Q410" s="7">
        <v>3.84</v>
      </c>
      <c r="R410" s="7">
        <v>0.79</v>
      </c>
      <c r="S410" s="7" t="s">
        <v>38</v>
      </c>
      <c r="T410" s="7">
        <v>347</v>
      </c>
      <c r="U410" s="7" t="s">
        <v>1733</v>
      </c>
      <c r="V410" s="7" t="s">
        <v>1737</v>
      </c>
      <c r="W410" s="8" t="s">
        <v>51</v>
      </c>
      <c r="X410" s="3">
        <v>44934</v>
      </c>
      <c r="Y410" s="4">
        <v>45054</v>
      </c>
    </row>
    <row r="411" spans="1:25">
      <c r="A411" s="9">
        <v>410</v>
      </c>
      <c r="B411" s="7" t="s">
        <v>91</v>
      </c>
      <c r="C411" s="7" t="s">
        <v>26</v>
      </c>
      <c r="D411" s="7" t="s">
        <v>92</v>
      </c>
      <c r="E411" s="7" t="s">
        <v>93</v>
      </c>
      <c r="F411" s="7" t="s">
        <v>29</v>
      </c>
      <c r="G411" s="7" t="s">
        <v>94</v>
      </c>
      <c r="H411" s="7" t="s">
        <v>94</v>
      </c>
      <c r="I411" s="7" t="s">
        <v>32</v>
      </c>
      <c r="J411" s="7" t="s">
        <v>57</v>
      </c>
      <c r="K411" s="7" t="s">
        <v>1758</v>
      </c>
      <c r="L411" s="7" t="s">
        <v>35</v>
      </c>
      <c r="M411" s="7" t="s">
        <v>223</v>
      </c>
      <c r="N411" s="7" t="s">
        <v>1759</v>
      </c>
      <c r="O411" s="7">
        <v>31.08</v>
      </c>
      <c r="P411" s="7">
        <v>2</v>
      </c>
      <c r="Q411" s="7">
        <v>9</v>
      </c>
      <c r="R411" s="7">
        <v>1.83</v>
      </c>
      <c r="S411" s="7" t="s">
        <v>38</v>
      </c>
      <c r="T411" s="7">
        <v>590</v>
      </c>
      <c r="U411" s="7" t="s">
        <v>1733</v>
      </c>
      <c r="V411" s="7" t="s">
        <v>1743</v>
      </c>
      <c r="W411" s="8" t="s">
        <v>41</v>
      </c>
      <c r="X411" s="3">
        <v>44852</v>
      </c>
      <c r="Y411" s="4">
        <v>44858</v>
      </c>
    </row>
    <row r="412" spans="1:25">
      <c r="A412" s="9">
        <v>411</v>
      </c>
      <c r="B412" s="7" t="s">
        <v>76</v>
      </c>
      <c r="C412" s="7" t="s">
        <v>26</v>
      </c>
      <c r="D412" s="7" t="s">
        <v>77</v>
      </c>
      <c r="E412" s="7" t="s">
        <v>78</v>
      </c>
      <c r="F412" s="7" t="s">
        <v>29</v>
      </c>
      <c r="G412" s="7" t="s">
        <v>79</v>
      </c>
      <c r="H412" s="7" t="s">
        <v>80</v>
      </c>
      <c r="I412" s="7" t="s">
        <v>32</v>
      </c>
      <c r="J412" s="7" t="s">
        <v>33</v>
      </c>
      <c r="K412" s="7" t="s">
        <v>1760</v>
      </c>
      <c r="L412" s="7" t="s">
        <v>35</v>
      </c>
      <c r="M412" s="7" t="s">
        <v>74</v>
      </c>
      <c r="N412" s="7" t="s">
        <v>1761</v>
      </c>
      <c r="O412" s="7">
        <v>109.38</v>
      </c>
      <c r="P412" s="7">
        <v>2</v>
      </c>
      <c r="Q412" s="7">
        <v>3.24</v>
      </c>
      <c r="R412" s="7">
        <v>4.72</v>
      </c>
      <c r="S412" s="7" t="s">
        <v>38</v>
      </c>
      <c r="T412" s="7">
        <v>756</v>
      </c>
      <c r="U412" s="7" t="s">
        <v>1733</v>
      </c>
      <c r="V412" s="7" t="s">
        <v>1747</v>
      </c>
      <c r="W412" s="8" t="s">
        <v>51</v>
      </c>
      <c r="X412" s="3">
        <v>45544</v>
      </c>
      <c r="Y412" s="4">
        <v>45549</v>
      </c>
    </row>
    <row r="413" spans="1:25">
      <c r="A413" s="9">
        <v>412</v>
      </c>
      <c r="B413" s="7" t="s">
        <v>232</v>
      </c>
      <c r="C413" s="7" t="s">
        <v>26</v>
      </c>
      <c r="D413" s="7" t="s">
        <v>233</v>
      </c>
      <c r="E413" s="7" t="s">
        <v>234</v>
      </c>
      <c r="F413" s="7" t="s">
        <v>29</v>
      </c>
      <c r="G413" s="7" t="s">
        <v>235</v>
      </c>
      <c r="H413" s="7" t="s">
        <v>46</v>
      </c>
      <c r="I413" s="7" t="s">
        <v>32</v>
      </c>
      <c r="J413" s="7" t="s">
        <v>47</v>
      </c>
      <c r="K413" s="7" t="s">
        <v>1762</v>
      </c>
      <c r="L413" s="7" t="s">
        <v>35</v>
      </c>
      <c r="M413" s="7" t="s">
        <v>89</v>
      </c>
      <c r="N413" s="7" t="s">
        <v>1763</v>
      </c>
      <c r="O413" s="7">
        <v>77.099999999999994</v>
      </c>
      <c r="P413" s="7">
        <v>2</v>
      </c>
      <c r="Q413" s="7">
        <v>33.119999999999997</v>
      </c>
      <c r="R413" s="7">
        <v>6.46</v>
      </c>
      <c r="S413" s="7" t="s">
        <v>38</v>
      </c>
      <c r="T413" s="7">
        <v>389</v>
      </c>
      <c r="U413" s="7" t="s">
        <v>1733</v>
      </c>
      <c r="V413" s="7" t="s">
        <v>1737</v>
      </c>
      <c r="W413" s="8" t="s">
        <v>51</v>
      </c>
      <c r="X413" s="3">
        <v>45095</v>
      </c>
      <c r="Y413" s="4">
        <v>45101</v>
      </c>
    </row>
    <row r="414" spans="1:25">
      <c r="A414" s="9">
        <v>413</v>
      </c>
      <c r="B414" s="7" t="s">
        <v>1633</v>
      </c>
      <c r="C414" s="7" t="s">
        <v>26</v>
      </c>
      <c r="D414" s="7" t="s">
        <v>1634</v>
      </c>
      <c r="E414" s="7" t="s">
        <v>1635</v>
      </c>
      <c r="F414" s="7" t="s">
        <v>29</v>
      </c>
      <c r="G414" s="7" t="s">
        <v>711</v>
      </c>
      <c r="H414" s="7" t="s">
        <v>87</v>
      </c>
      <c r="I414" s="7" t="s">
        <v>32</v>
      </c>
      <c r="J414" s="7" t="s">
        <v>33</v>
      </c>
      <c r="K414" s="7" t="s">
        <v>1764</v>
      </c>
      <c r="L414" s="7" t="s">
        <v>35</v>
      </c>
      <c r="M414" s="7" t="s">
        <v>89</v>
      </c>
      <c r="N414" s="7" t="s">
        <v>1765</v>
      </c>
      <c r="O414" s="7">
        <v>32.880000000000003</v>
      </c>
      <c r="P414" s="7">
        <v>2</v>
      </c>
      <c r="Q414" s="7">
        <v>4.26</v>
      </c>
      <c r="R414" s="7">
        <v>1.71</v>
      </c>
      <c r="S414" s="7" t="s">
        <v>38</v>
      </c>
      <c r="T414" s="7">
        <v>670</v>
      </c>
      <c r="U414" s="7" t="s">
        <v>1733</v>
      </c>
      <c r="V414" s="7" t="s">
        <v>1743</v>
      </c>
      <c r="W414" s="8" t="s">
        <v>51</v>
      </c>
      <c r="X414" s="3">
        <v>44859</v>
      </c>
      <c r="Y414" s="4">
        <v>44863</v>
      </c>
    </row>
    <row r="415" spans="1:25">
      <c r="A415" s="9">
        <v>414</v>
      </c>
      <c r="B415" s="7" t="s">
        <v>1722</v>
      </c>
      <c r="C415" s="7" t="s">
        <v>26</v>
      </c>
      <c r="D415" s="7" t="s">
        <v>1092</v>
      </c>
      <c r="E415" s="7" t="s">
        <v>1093</v>
      </c>
      <c r="F415" s="7" t="s">
        <v>29</v>
      </c>
      <c r="G415" s="7" t="s">
        <v>767</v>
      </c>
      <c r="H415" s="7" t="s">
        <v>101</v>
      </c>
      <c r="I415" s="7" t="s">
        <v>32</v>
      </c>
      <c r="J415" s="7" t="s">
        <v>102</v>
      </c>
      <c r="K415" s="7" t="s">
        <v>1766</v>
      </c>
      <c r="L415" s="7" t="s">
        <v>35</v>
      </c>
      <c r="M415" s="7" t="s">
        <v>104</v>
      </c>
      <c r="N415" s="7" t="s">
        <v>1767</v>
      </c>
      <c r="O415" s="7">
        <v>17.46</v>
      </c>
      <c r="P415" s="7">
        <v>2</v>
      </c>
      <c r="Q415" s="7">
        <v>6.06</v>
      </c>
      <c r="R415" s="7">
        <v>1.06</v>
      </c>
      <c r="S415" s="7" t="s">
        <v>38</v>
      </c>
      <c r="T415" s="7">
        <v>507</v>
      </c>
      <c r="U415" s="7" t="s">
        <v>1733</v>
      </c>
      <c r="V415" s="7" t="s">
        <v>1747</v>
      </c>
      <c r="W415" s="8" t="s">
        <v>51</v>
      </c>
      <c r="X415" s="3">
        <v>44600</v>
      </c>
      <c r="Y415" s="4">
        <v>44781</v>
      </c>
    </row>
    <row r="416" spans="1:25">
      <c r="A416" s="9">
        <v>415</v>
      </c>
      <c r="B416" s="7" t="s">
        <v>211</v>
      </c>
      <c r="C416" s="7" t="s">
        <v>26</v>
      </c>
      <c r="D416" s="7" t="s">
        <v>212</v>
      </c>
      <c r="E416" s="7" t="s">
        <v>213</v>
      </c>
      <c r="F416" s="7" t="s">
        <v>29</v>
      </c>
      <c r="G416" s="7" t="s">
        <v>214</v>
      </c>
      <c r="H416" s="7" t="s">
        <v>121</v>
      </c>
      <c r="I416" s="7" t="s">
        <v>32</v>
      </c>
      <c r="J416" s="7" t="s">
        <v>33</v>
      </c>
      <c r="K416" s="7" t="s">
        <v>1768</v>
      </c>
      <c r="L416" s="7" t="s">
        <v>35</v>
      </c>
      <c r="M416" s="7" t="s">
        <v>104</v>
      </c>
      <c r="N416" s="7" t="s">
        <v>1769</v>
      </c>
      <c r="O416" s="7">
        <v>10.08</v>
      </c>
      <c r="P416" s="7">
        <v>2</v>
      </c>
      <c r="Q416" s="7">
        <v>0.48</v>
      </c>
      <c r="R416" s="7">
        <v>0.48</v>
      </c>
      <c r="S416" s="7" t="s">
        <v>38</v>
      </c>
      <c r="T416" s="7">
        <v>203</v>
      </c>
      <c r="U416" s="7" t="s">
        <v>1733</v>
      </c>
      <c r="V416" s="7" t="s">
        <v>1734</v>
      </c>
      <c r="W416" s="8" t="s">
        <v>51</v>
      </c>
      <c r="X416" s="3">
        <v>44598</v>
      </c>
      <c r="Y416" s="4">
        <v>44748</v>
      </c>
    </row>
    <row r="417" spans="1:25">
      <c r="A417" s="9">
        <v>416</v>
      </c>
      <c r="B417" s="7" t="s">
        <v>1770</v>
      </c>
      <c r="C417" s="7" t="s">
        <v>26</v>
      </c>
      <c r="D417" s="7" t="s">
        <v>1771</v>
      </c>
      <c r="E417" s="7" t="s">
        <v>1772</v>
      </c>
      <c r="F417" s="7" t="s">
        <v>29</v>
      </c>
      <c r="G417" s="7" t="s">
        <v>388</v>
      </c>
      <c r="H417" s="7" t="s">
        <v>72</v>
      </c>
      <c r="I417" s="7" t="s">
        <v>32</v>
      </c>
      <c r="J417" s="7" t="s">
        <v>57</v>
      </c>
      <c r="K417" s="7" t="s">
        <v>1773</v>
      </c>
      <c r="L417" s="7" t="s">
        <v>35</v>
      </c>
      <c r="M417" s="7" t="s">
        <v>140</v>
      </c>
      <c r="N417" s="7" t="s">
        <v>1774</v>
      </c>
      <c r="O417" s="7">
        <v>59.4</v>
      </c>
      <c r="P417" s="7">
        <v>2</v>
      </c>
      <c r="Q417" s="7">
        <v>26.1</v>
      </c>
      <c r="R417" s="7">
        <v>5.17</v>
      </c>
      <c r="S417" s="7" t="s">
        <v>38</v>
      </c>
      <c r="T417" s="7">
        <v>240</v>
      </c>
      <c r="U417" s="7" t="s">
        <v>1733</v>
      </c>
      <c r="V417" s="7" t="s">
        <v>1737</v>
      </c>
      <c r="W417" s="8" t="s">
        <v>41</v>
      </c>
      <c r="X417" s="3">
        <v>45157</v>
      </c>
      <c r="Y417" s="4">
        <v>45162</v>
      </c>
    </row>
    <row r="418" spans="1:25">
      <c r="A418" s="9">
        <v>417</v>
      </c>
      <c r="B418" s="7" t="s">
        <v>1775</v>
      </c>
      <c r="C418" s="7" t="s">
        <v>26</v>
      </c>
      <c r="D418" s="7" t="s">
        <v>1776</v>
      </c>
      <c r="E418" s="7" t="s">
        <v>1777</v>
      </c>
      <c r="F418" s="7" t="s">
        <v>29</v>
      </c>
      <c r="G418" s="7" t="s">
        <v>452</v>
      </c>
      <c r="H418" s="7" t="s">
        <v>87</v>
      </c>
      <c r="I418" s="7" t="s">
        <v>32</v>
      </c>
      <c r="J418" s="7" t="s">
        <v>33</v>
      </c>
      <c r="K418" s="7" t="s">
        <v>1778</v>
      </c>
      <c r="L418" s="7" t="s">
        <v>35</v>
      </c>
      <c r="M418" s="7" t="s">
        <v>140</v>
      </c>
      <c r="N418" s="7" t="s">
        <v>1779</v>
      </c>
      <c r="O418" s="7">
        <v>90.36</v>
      </c>
      <c r="P418" s="7">
        <v>2</v>
      </c>
      <c r="Q418" s="7">
        <v>19.86</v>
      </c>
      <c r="R418" s="7">
        <v>4.13</v>
      </c>
      <c r="S418" s="7" t="s">
        <v>38</v>
      </c>
      <c r="T418" s="7">
        <v>537</v>
      </c>
      <c r="U418" s="7" t="s">
        <v>1733</v>
      </c>
      <c r="V418" s="7" t="s">
        <v>1743</v>
      </c>
      <c r="W418" s="8" t="s">
        <v>51</v>
      </c>
      <c r="X418" s="3">
        <v>45207</v>
      </c>
      <c r="Y418" s="4">
        <v>45154</v>
      </c>
    </row>
    <row r="419" spans="1:25">
      <c r="A419" s="9">
        <v>418</v>
      </c>
      <c r="B419" s="7" t="s">
        <v>1780</v>
      </c>
      <c r="C419" s="7" t="s">
        <v>26</v>
      </c>
      <c r="D419" s="7" t="s">
        <v>1781</v>
      </c>
      <c r="E419" s="7" t="s">
        <v>1782</v>
      </c>
      <c r="F419" s="7" t="s">
        <v>29</v>
      </c>
      <c r="G419" s="7" t="s">
        <v>1783</v>
      </c>
      <c r="H419" s="7" t="s">
        <v>1784</v>
      </c>
      <c r="I419" s="7" t="s">
        <v>32</v>
      </c>
      <c r="J419" s="7" t="s">
        <v>47</v>
      </c>
      <c r="K419" s="7" t="s">
        <v>1785</v>
      </c>
      <c r="L419" s="7" t="s">
        <v>35</v>
      </c>
      <c r="M419" s="7" t="s">
        <v>140</v>
      </c>
      <c r="N419" s="7" t="s">
        <v>1786</v>
      </c>
      <c r="O419" s="7">
        <v>36.18</v>
      </c>
      <c r="P419" s="7">
        <v>2</v>
      </c>
      <c r="Q419" s="7">
        <v>11.52</v>
      </c>
      <c r="R419" s="7">
        <v>3.25</v>
      </c>
      <c r="S419" s="7" t="s">
        <v>38</v>
      </c>
      <c r="T419" s="7">
        <v>534</v>
      </c>
      <c r="U419" s="7" t="s">
        <v>1733</v>
      </c>
      <c r="V419" s="7" t="s">
        <v>1737</v>
      </c>
      <c r="W419" s="8" t="s">
        <v>41</v>
      </c>
      <c r="X419" s="3">
        <v>45635</v>
      </c>
      <c r="Y419" s="4">
        <v>45551</v>
      </c>
    </row>
    <row r="420" spans="1:25">
      <c r="A420" s="9">
        <v>419</v>
      </c>
      <c r="B420" s="7" t="s">
        <v>160</v>
      </c>
      <c r="C420" s="7" t="s">
        <v>26</v>
      </c>
      <c r="D420" s="7" t="s">
        <v>161</v>
      </c>
      <c r="E420" s="7" t="s">
        <v>162</v>
      </c>
      <c r="F420" s="7" t="s">
        <v>29</v>
      </c>
      <c r="G420" s="7" t="s">
        <v>163</v>
      </c>
      <c r="H420" s="7" t="s">
        <v>31</v>
      </c>
      <c r="I420" s="7" t="s">
        <v>32</v>
      </c>
      <c r="J420" s="7" t="s">
        <v>33</v>
      </c>
      <c r="K420" s="7" t="s">
        <v>1787</v>
      </c>
      <c r="L420" s="7" t="s">
        <v>35</v>
      </c>
      <c r="M420" s="7" t="s">
        <v>36</v>
      </c>
      <c r="N420" s="7" t="s">
        <v>1788</v>
      </c>
      <c r="O420" s="7">
        <v>28.8</v>
      </c>
      <c r="P420" s="7">
        <v>1</v>
      </c>
      <c r="Q420" s="7">
        <v>4.32</v>
      </c>
      <c r="R420" s="7">
        <v>2.95</v>
      </c>
      <c r="S420" s="7" t="s">
        <v>38</v>
      </c>
      <c r="T420" s="7">
        <v>536</v>
      </c>
      <c r="U420" s="7" t="s">
        <v>1733</v>
      </c>
      <c r="V420" s="7" t="s">
        <v>1747</v>
      </c>
      <c r="W420" s="8" t="s">
        <v>41</v>
      </c>
      <c r="X420" s="3">
        <v>45290</v>
      </c>
      <c r="Y420" s="4">
        <v>45383</v>
      </c>
    </row>
    <row r="421" spans="1:25">
      <c r="A421" s="9">
        <v>420</v>
      </c>
      <c r="B421" s="7" t="s">
        <v>1789</v>
      </c>
      <c r="C421" s="7" t="s">
        <v>26</v>
      </c>
      <c r="D421" s="7" t="s">
        <v>226</v>
      </c>
      <c r="E421" s="7" t="s">
        <v>227</v>
      </c>
      <c r="F421" s="7" t="s">
        <v>29</v>
      </c>
      <c r="G421" s="7" t="s">
        <v>427</v>
      </c>
      <c r="H421" s="7" t="s">
        <v>80</v>
      </c>
      <c r="I421" s="7" t="s">
        <v>32</v>
      </c>
      <c r="J421" s="7" t="s">
        <v>33</v>
      </c>
      <c r="K421" s="7" t="s">
        <v>1758</v>
      </c>
      <c r="L421" s="7" t="s">
        <v>35</v>
      </c>
      <c r="M421" s="7" t="s">
        <v>223</v>
      </c>
      <c r="N421" s="7" t="s">
        <v>1759</v>
      </c>
      <c r="O421" s="7">
        <v>15.54</v>
      </c>
      <c r="P421" s="7">
        <v>1</v>
      </c>
      <c r="Q421" s="7">
        <v>4.5</v>
      </c>
      <c r="R421" s="7">
        <v>1.56</v>
      </c>
      <c r="S421" s="7" t="s">
        <v>38</v>
      </c>
      <c r="T421" s="7">
        <v>55</v>
      </c>
      <c r="U421" s="7" t="s">
        <v>1733</v>
      </c>
      <c r="V421" s="7" t="s">
        <v>1734</v>
      </c>
      <c r="W421" s="8" t="s">
        <v>41</v>
      </c>
      <c r="X421" s="3">
        <v>45204</v>
      </c>
      <c r="Y421" s="4">
        <v>45062</v>
      </c>
    </row>
    <row r="422" spans="1:25">
      <c r="A422" s="9">
        <v>421</v>
      </c>
      <c r="B422" s="7" t="s">
        <v>225</v>
      </c>
      <c r="C422" s="7" t="s">
        <v>26</v>
      </c>
      <c r="D422" s="7" t="s">
        <v>226</v>
      </c>
      <c r="E422" s="7" t="s">
        <v>227</v>
      </c>
      <c r="F422" s="7" t="s">
        <v>29</v>
      </c>
      <c r="G422" s="7" t="s">
        <v>228</v>
      </c>
      <c r="H422" s="7" t="s">
        <v>229</v>
      </c>
      <c r="I422" s="7" t="s">
        <v>32</v>
      </c>
      <c r="J422" s="7" t="s">
        <v>102</v>
      </c>
      <c r="K422" s="7" t="s">
        <v>1790</v>
      </c>
      <c r="L422" s="7" t="s">
        <v>35</v>
      </c>
      <c r="M422" s="7" t="s">
        <v>74</v>
      </c>
      <c r="N422" s="7" t="s">
        <v>1791</v>
      </c>
      <c r="O422" s="7">
        <v>136.38</v>
      </c>
      <c r="P422" s="7">
        <v>1</v>
      </c>
      <c r="Q422" s="7">
        <v>55.89</v>
      </c>
      <c r="R422" s="7">
        <v>7.8</v>
      </c>
      <c r="S422" s="7" t="s">
        <v>38</v>
      </c>
      <c r="T422" s="7">
        <v>365</v>
      </c>
      <c r="U422" s="7" t="s">
        <v>1733</v>
      </c>
      <c r="V422" s="7" t="s">
        <v>1737</v>
      </c>
      <c r="W422" s="8" t="s">
        <v>41</v>
      </c>
      <c r="X422" s="3">
        <v>44545</v>
      </c>
      <c r="Y422" s="4">
        <v>44550</v>
      </c>
    </row>
    <row r="423" spans="1:25">
      <c r="A423" s="9">
        <v>422</v>
      </c>
      <c r="B423" s="7" t="s">
        <v>1792</v>
      </c>
      <c r="C423" s="7" t="s">
        <v>26</v>
      </c>
      <c r="D423" s="7" t="s">
        <v>241</v>
      </c>
      <c r="E423" s="7" t="s">
        <v>242</v>
      </c>
      <c r="F423" s="7" t="s">
        <v>29</v>
      </c>
      <c r="G423" s="7" t="s">
        <v>515</v>
      </c>
      <c r="H423" s="7" t="s">
        <v>87</v>
      </c>
      <c r="I423" s="7" t="s">
        <v>32</v>
      </c>
      <c r="J423" s="7" t="s">
        <v>33</v>
      </c>
      <c r="K423" s="7" t="s">
        <v>377</v>
      </c>
      <c r="L423" s="7" t="s">
        <v>35</v>
      </c>
      <c r="M423" s="7" t="s">
        <v>74</v>
      </c>
      <c r="N423" s="7" t="s">
        <v>378</v>
      </c>
      <c r="O423" s="7">
        <v>12.734999999999999</v>
      </c>
      <c r="P423" s="7">
        <v>1</v>
      </c>
      <c r="Q423" s="7">
        <v>-11.744999999999999</v>
      </c>
      <c r="R423" s="7">
        <v>0.85</v>
      </c>
      <c r="S423" s="7" t="s">
        <v>38</v>
      </c>
      <c r="T423" s="7">
        <v>203</v>
      </c>
      <c r="U423" s="7" t="s">
        <v>1733</v>
      </c>
      <c r="V423" s="7" t="s">
        <v>1743</v>
      </c>
      <c r="W423" s="8" t="s">
        <v>51</v>
      </c>
      <c r="X423" s="3">
        <v>44424</v>
      </c>
      <c r="Y423" s="4">
        <v>44428</v>
      </c>
    </row>
    <row r="424" spans="1:25">
      <c r="A424" s="9">
        <v>423</v>
      </c>
      <c r="B424" s="7" t="s">
        <v>1793</v>
      </c>
      <c r="C424" s="7" t="s">
        <v>26</v>
      </c>
      <c r="D424" s="7" t="s">
        <v>1406</v>
      </c>
      <c r="E424" s="7" t="s">
        <v>1407</v>
      </c>
      <c r="F424" s="7" t="s">
        <v>29</v>
      </c>
      <c r="G424" s="7" t="s">
        <v>600</v>
      </c>
      <c r="H424" s="7" t="s">
        <v>121</v>
      </c>
      <c r="I424" s="7" t="s">
        <v>32</v>
      </c>
      <c r="J424" s="7" t="s">
        <v>33</v>
      </c>
      <c r="K424" s="7" t="s">
        <v>1794</v>
      </c>
      <c r="L424" s="7" t="s">
        <v>35</v>
      </c>
      <c r="M424" s="7" t="s">
        <v>36</v>
      </c>
      <c r="N424" s="7" t="s">
        <v>1795</v>
      </c>
      <c r="O424" s="7">
        <v>40.14</v>
      </c>
      <c r="P424" s="7">
        <v>3</v>
      </c>
      <c r="Q424" s="7">
        <v>17.64</v>
      </c>
      <c r="R424" s="7">
        <v>1.82</v>
      </c>
      <c r="S424" s="7" t="s">
        <v>38</v>
      </c>
      <c r="T424" s="7">
        <v>714</v>
      </c>
      <c r="U424" s="7" t="s">
        <v>1733</v>
      </c>
      <c r="V424" s="7" t="s">
        <v>1747</v>
      </c>
      <c r="W424" s="8" t="s">
        <v>51</v>
      </c>
      <c r="X424" s="3">
        <v>45583</v>
      </c>
      <c r="Y424" s="4">
        <v>45588</v>
      </c>
    </row>
    <row r="425" spans="1:25">
      <c r="A425" s="9">
        <v>424</v>
      </c>
      <c r="B425" s="7" t="s">
        <v>1796</v>
      </c>
      <c r="C425" s="7" t="s">
        <v>26</v>
      </c>
      <c r="D425" s="7" t="s">
        <v>1797</v>
      </c>
      <c r="E425" s="7" t="s">
        <v>1798</v>
      </c>
      <c r="F425" s="7" t="s">
        <v>29</v>
      </c>
      <c r="G425" s="7" t="s">
        <v>109</v>
      </c>
      <c r="H425" s="7" t="s">
        <v>101</v>
      </c>
      <c r="I425" s="7" t="s">
        <v>32</v>
      </c>
      <c r="J425" s="7" t="s">
        <v>102</v>
      </c>
      <c r="K425" s="7" t="s">
        <v>872</v>
      </c>
      <c r="L425" s="7" t="s">
        <v>35</v>
      </c>
      <c r="M425" s="7" t="s">
        <v>36</v>
      </c>
      <c r="N425" s="7" t="s">
        <v>873</v>
      </c>
      <c r="O425" s="7">
        <v>20.16</v>
      </c>
      <c r="P425" s="7">
        <v>3</v>
      </c>
      <c r="Q425" s="7">
        <v>9</v>
      </c>
      <c r="R425" s="7">
        <v>1.81</v>
      </c>
      <c r="S425" s="7" t="s">
        <v>38</v>
      </c>
      <c r="T425" s="7">
        <v>45</v>
      </c>
      <c r="U425" s="7" t="s">
        <v>1733</v>
      </c>
      <c r="V425" s="7" t="s">
        <v>1734</v>
      </c>
      <c r="W425" s="8" t="s">
        <v>51</v>
      </c>
      <c r="X425" s="3">
        <v>45418</v>
      </c>
      <c r="Y425" s="4">
        <v>45632</v>
      </c>
    </row>
    <row r="426" spans="1:25">
      <c r="A426" s="9">
        <v>425</v>
      </c>
      <c r="B426" s="7" t="s">
        <v>1799</v>
      </c>
      <c r="C426" s="7" t="s">
        <v>26</v>
      </c>
      <c r="D426" s="7" t="s">
        <v>1739</v>
      </c>
      <c r="E426" s="7" t="s">
        <v>1740</v>
      </c>
      <c r="F426" s="7" t="s">
        <v>29</v>
      </c>
      <c r="G426" s="7" t="s">
        <v>55</v>
      </c>
      <c r="H426" s="7" t="s">
        <v>56</v>
      </c>
      <c r="I426" s="7" t="s">
        <v>32</v>
      </c>
      <c r="J426" s="7" t="s">
        <v>57</v>
      </c>
      <c r="K426" s="7" t="s">
        <v>1800</v>
      </c>
      <c r="L426" s="7" t="s">
        <v>35</v>
      </c>
      <c r="M426" s="7" t="s">
        <v>36</v>
      </c>
      <c r="N426" s="7" t="s">
        <v>1801</v>
      </c>
      <c r="O426" s="7">
        <v>20.52</v>
      </c>
      <c r="P426" s="7">
        <v>3</v>
      </c>
      <c r="Q426" s="7">
        <v>6.75</v>
      </c>
      <c r="R426" s="7">
        <v>1.36</v>
      </c>
      <c r="S426" s="7" t="s">
        <v>38</v>
      </c>
      <c r="T426" s="7">
        <v>173</v>
      </c>
      <c r="U426" s="7" t="s">
        <v>1733</v>
      </c>
      <c r="V426" s="7" t="s">
        <v>1737</v>
      </c>
      <c r="W426" s="8" t="s">
        <v>41</v>
      </c>
      <c r="X426" s="3">
        <v>45094</v>
      </c>
      <c r="Y426" s="4">
        <v>45098</v>
      </c>
    </row>
    <row r="427" spans="1:25">
      <c r="A427" s="9">
        <v>426</v>
      </c>
      <c r="B427" s="7" t="s">
        <v>1802</v>
      </c>
      <c r="C427" s="7" t="s">
        <v>26</v>
      </c>
      <c r="D427" s="7" t="s">
        <v>958</v>
      </c>
      <c r="E427" s="7" t="s">
        <v>959</v>
      </c>
      <c r="F427" s="7" t="s">
        <v>29</v>
      </c>
      <c r="G427" s="7" t="s">
        <v>1133</v>
      </c>
      <c r="H427" s="7" t="s">
        <v>121</v>
      </c>
      <c r="I427" s="7" t="s">
        <v>32</v>
      </c>
      <c r="J427" s="7" t="s">
        <v>33</v>
      </c>
      <c r="K427" s="7" t="s">
        <v>1803</v>
      </c>
      <c r="L427" s="7" t="s">
        <v>35</v>
      </c>
      <c r="M427" s="7" t="s">
        <v>36</v>
      </c>
      <c r="N427" s="7" t="s">
        <v>1804</v>
      </c>
      <c r="O427" s="7">
        <v>20.07</v>
      </c>
      <c r="P427" s="7">
        <v>3</v>
      </c>
      <c r="Q427" s="7">
        <v>3.78</v>
      </c>
      <c r="R427" s="7">
        <v>1.0900000000000001</v>
      </c>
      <c r="S427" s="7" t="s">
        <v>38</v>
      </c>
      <c r="T427" s="7">
        <v>391</v>
      </c>
      <c r="U427" s="7" t="s">
        <v>1733</v>
      </c>
      <c r="V427" s="7" t="s">
        <v>1743</v>
      </c>
      <c r="W427" s="8" t="s">
        <v>51</v>
      </c>
      <c r="X427" s="3">
        <v>45085</v>
      </c>
      <c r="Y427" s="4">
        <v>45151</v>
      </c>
    </row>
    <row r="428" spans="1:25">
      <c r="A428" s="9">
        <v>427</v>
      </c>
      <c r="B428" s="7" t="s">
        <v>192</v>
      </c>
      <c r="C428" s="7" t="s">
        <v>26</v>
      </c>
      <c r="D428" s="7" t="s">
        <v>193</v>
      </c>
      <c r="E428" s="7" t="s">
        <v>194</v>
      </c>
      <c r="F428" s="7" t="s">
        <v>29</v>
      </c>
      <c r="G428" s="7" t="s">
        <v>195</v>
      </c>
      <c r="H428" s="7" t="s">
        <v>87</v>
      </c>
      <c r="I428" s="7" t="s">
        <v>32</v>
      </c>
      <c r="J428" s="7" t="s">
        <v>33</v>
      </c>
      <c r="K428" s="7" t="s">
        <v>1805</v>
      </c>
      <c r="L428" s="7" t="s">
        <v>35</v>
      </c>
      <c r="M428" s="7" t="s">
        <v>223</v>
      </c>
      <c r="N428" s="7" t="s">
        <v>1806</v>
      </c>
      <c r="O428" s="7">
        <v>57.42</v>
      </c>
      <c r="P428" s="7">
        <v>3</v>
      </c>
      <c r="Q428" s="7">
        <v>11.43</v>
      </c>
      <c r="R428" s="7">
        <v>3.84</v>
      </c>
      <c r="S428" s="7" t="s">
        <v>38</v>
      </c>
      <c r="T428" s="7">
        <v>63</v>
      </c>
      <c r="U428" s="7" t="s">
        <v>1733</v>
      </c>
      <c r="V428" s="7" t="s">
        <v>1734</v>
      </c>
      <c r="W428" s="8" t="s">
        <v>41</v>
      </c>
      <c r="X428" s="3">
        <v>45605</v>
      </c>
      <c r="Y428" s="4">
        <v>45551</v>
      </c>
    </row>
    <row r="429" spans="1:25">
      <c r="A429" s="9">
        <v>428</v>
      </c>
      <c r="B429" s="7" t="s">
        <v>117</v>
      </c>
      <c r="C429" s="7" t="s">
        <v>26</v>
      </c>
      <c r="D429" s="7" t="s">
        <v>118</v>
      </c>
      <c r="E429" s="7" t="s">
        <v>119</v>
      </c>
      <c r="F429" s="7" t="s">
        <v>29</v>
      </c>
      <c r="G429" s="7" t="s">
        <v>120</v>
      </c>
      <c r="H429" s="7" t="s">
        <v>121</v>
      </c>
      <c r="I429" s="7" t="s">
        <v>32</v>
      </c>
      <c r="J429" s="7" t="s">
        <v>33</v>
      </c>
      <c r="K429" s="7" t="s">
        <v>1807</v>
      </c>
      <c r="L429" s="7" t="s">
        <v>35</v>
      </c>
      <c r="M429" s="7" t="s">
        <v>74</v>
      </c>
      <c r="N429" s="7" t="s">
        <v>1808</v>
      </c>
      <c r="O429" s="7">
        <v>187.83</v>
      </c>
      <c r="P429" s="7">
        <v>3</v>
      </c>
      <c r="Q429" s="7">
        <v>33.75</v>
      </c>
      <c r="R429" s="7">
        <v>12.98</v>
      </c>
      <c r="S429" s="7" t="s">
        <v>38</v>
      </c>
      <c r="T429" s="7">
        <v>513</v>
      </c>
      <c r="U429" s="7" t="s">
        <v>1733</v>
      </c>
      <c r="V429" s="7" t="s">
        <v>1737</v>
      </c>
      <c r="W429" s="8" t="s">
        <v>51</v>
      </c>
      <c r="X429" s="3">
        <v>44746</v>
      </c>
      <c r="Y429" s="4">
        <v>44899</v>
      </c>
    </row>
    <row r="430" spans="1:25">
      <c r="A430" s="9">
        <v>429</v>
      </c>
      <c r="B430" s="7" t="s">
        <v>1809</v>
      </c>
      <c r="C430" s="7" t="s">
        <v>26</v>
      </c>
      <c r="D430" s="7" t="s">
        <v>1810</v>
      </c>
      <c r="E430" s="7" t="s">
        <v>1811</v>
      </c>
      <c r="F430" s="7" t="s">
        <v>29</v>
      </c>
      <c r="G430" s="7" t="s">
        <v>1071</v>
      </c>
      <c r="H430" s="7" t="s">
        <v>56</v>
      </c>
      <c r="I430" s="7" t="s">
        <v>32</v>
      </c>
      <c r="J430" s="7" t="s">
        <v>57</v>
      </c>
      <c r="K430" s="7" t="s">
        <v>1812</v>
      </c>
      <c r="L430" s="7" t="s">
        <v>35</v>
      </c>
      <c r="M430" s="7" t="s">
        <v>74</v>
      </c>
      <c r="N430" s="7" t="s">
        <v>1813</v>
      </c>
      <c r="O430" s="7">
        <v>412.02</v>
      </c>
      <c r="P430" s="7">
        <v>3</v>
      </c>
      <c r="Q430" s="7">
        <v>206.01</v>
      </c>
      <c r="R430" s="7">
        <v>11.19</v>
      </c>
      <c r="S430" s="7" t="s">
        <v>38</v>
      </c>
      <c r="T430" s="7">
        <v>421</v>
      </c>
      <c r="U430" s="7" t="s">
        <v>1733</v>
      </c>
      <c r="V430" s="7" t="s">
        <v>1743</v>
      </c>
      <c r="W430" s="8" t="s">
        <v>51</v>
      </c>
      <c r="X430" s="3">
        <v>44870</v>
      </c>
      <c r="Y430" s="4">
        <v>44696</v>
      </c>
    </row>
    <row r="431" spans="1:25">
      <c r="A431" s="9">
        <v>430</v>
      </c>
      <c r="B431" s="7" t="s">
        <v>246</v>
      </c>
      <c r="C431" s="7" t="s">
        <v>26</v>
      </c>
      <c r="D431" s="7" t="s">
        <v>247</v>
      </c>
      <c r="E431" s="7" t="s">
        <v>248</v>
      </c>
      <c r="F431" s="7" t="s">
        <v>29</v>
      </c>
      <c r="G431" s="7" t="s">
        <v>249</v>
      </c>
      <c r="H431" s="7" t="s">
        <v>250</v>
      </c>
      <c r="I431" s="7" t="s">
        <v>32</v>
      </c>
      <c r="J431" s="7" t="s">
        <v>47</v>
      </c>
      <c r="K431" s="7" t="s">
        <v>614</v>
      </c>
      <c r="L431" s="7" t="s">
        <v>35</v>
      </c>
      <c r="M431" s="7" t="s">
        <v>89</v>
      </c>
      <c r="N431" s="7" t="s">
        <v>615</v>
      </c>
      <c r="O431" s="7">
        <v>138.69</v>
      </c>
      <c r="P431" s="7">
        <v>3</v>
      </c>
      <c r="Q431" s="7">
        <v>51.3</v>
      </c>
      <c r="R431" s="7">
        <v>10.55</v>
      </c>
      <c r="S431" s="7" t="s">
        <v>38</v>
      </c>
      <c r="T431" s="7">
        <v>158</v>
      </c>
      <c r="U431" s="7" t="s">
        <v>1733</v>
      </c>
      <c r="V431" s="7" t="s">
        <v>1747</v>
      </c>
      <c r="W431" s="8" t="s">
        <v>51</v>
      </c>
      <c r="X431" s="3">
        <v>45236</v>
      </c>
      <c r="Y431" s="4">
        <v>45094</v>
      </c>
    </row>
    <row r="432" spans="1:25">
      <c r="A432" s="9">
        <v>431</v>
      </c>
      <c r="B432" s="7" t="s">
        <v>1799</v>
      </c>
      <c r="C432" s="7" t="s">
        <v>26</v>
      </c>
      <c r="D432" s="7" t="s">
        <v>1739</v>
      </c>
      <c r="E432" s="7" t="s">
        <v>1740</v>
      </c>
      <c r="F432" s="7" t="s">
        <v>29</v>
      </c>
      <c r="G432" s="7" t="s">
        <v>55</v>
      </c>
      <c r="H432" s="7" t="s">
        <v>56</v>
      </c>
      <c r="I432" s="7" t="s">
        <v>32</v>
      </c>
      <c r="J432" s="7" t="s">
        <v>57</v>
      </c>
      <c r="K432" s="7" t="s">
        <v>1814</v>
      </c>
      <c r="L432" s="7" t="s">
        <v>35</v>
      </c>
      <c r="M432" s="7" t="s">
        <v>89</v>
      </c>
      <c r="N432" s="7" t="s">
        <v>1815</v>
      </c>
      <c r="O432" s="7">
        <v>131.76</v>
      </c>
      <c r="P432" s="7">
        <v>3</v>
      </c>
      <c r="Q432" s="7">
        <v>0</v>
      </c>
      <c r="R432" s="7">
        <v>8.7200000000000006</v>
      </c>
      <c r="S432" s="7" t="s">
        <v>38</v>
      </c>
      <c r="T432" s="7">
        <v>91</v>
      </c>
      <c r="U432" s="7" t="s">
        <v>1733</v>
      </c>
      <c r="V432" s="7" t="s">
        <v>1734</v>
      </c>
      <c r="W432" s="8" t="s">
        <v>51</v>
      </c>
      <c r="X432" s="3">
        <v>44831</v>
      </c>
      <c r="Y432" s="4">
        <v>44630</v>
      </c>
    </row>
    <row r="433" spans="1:25">
      <c r="A433" s="9">
        <v>432</v>
      </c>
      <c r="B433" s="7" t="s">
        <v>1621</v>
      </c>
      <c r="C433" s="7" t="s">
        <v>26</v>
      </c>
      <c r="D433" s="7" t="s">
        <v>1289</v>
      </c>
      <c r="E433" s="7" t="s">
        <v>1290</v>
      </c>
      <c r="F433" s="7" t="s">
        <v>29</v>
      </c>
      <c r="G433" s="7" t="s">
        <v>1622</v>
      </c>
      <c r="H433" s="7" t="s">
        <v>544</v>
      </c>
      <c r="I433" s="7" t="s">
        <v>32</v>
      </c>
      <c r="J433" s="7" t="s">
        <v>57</v>
      </c>
      <c r="K433" s="7" t="s">
        <v>1816</v>
      </c>
      <c r="L433" s="7" t="s">
        <v>35</v>
      </c>
      <c r="M433" s="7" t="s">
        <v>104</v>
      </c>
      <c r="N433" s="7" t="s">
        <v>1817</v>
      </c>
      <c r="O433" s="7">
        <v>34.11</v>
      </c>
      <c r="P433" s="7">
        <v>3</v>
      </c>
      <c r="Q433" s="7">
        <v>16.649999999999999</v>
      </c>
      <c r="R433" s="7">
        <v>3.09</v>
      </c>
      <c r="S433" s="7" t="s">
        <v>38</v>
      </c>
      <c r="T433" s="7">
        <v>463</v>
      </c>
      <c r="U433" s="7" t="s">
        <v>1733</v>
      </c>
      <c r="V433" s="7" t="s">
        <v>1737</v>
      </c>
      <c r="W433" s="8" t="s">
        <v>51</v>
      </c>
      <c r="X433" s="3">
        <v>45385</v>
      </c>
      <c r="Y433" s="4">
        <v>45538</v>
      </c>
    </row>
    <row r="434" spans="1:25">
      <c r="A434" s="9">
        <v>433</v>
      </c>
      <c r="B434" s="7" t="s">
        <v>117</v>
      </c>
      <c r="C434" s="7" t="s">
        <v>26</v>
      </c>
      <c r="D434" s="7" t="s">
        <v>118</v>
      </c>
      <c r="E434" s="7" t="s">
        <v>119</v>
      </c>
      <c r="F434" s="7" t="s">
        <v>29</v>
      </c>
      <c r="G434" s="7" t="s">
        <v>120</v>
      </c>
      <c r="H434" s="7" t="s">
        <v>121</v>
      </c>
      <c r="I434" s="7" t="s">
        <v>32</v>
      </c>
      <c r="J434" s="7" t="s">
        <v>33</v>
      </c>
      <c r="K434" s="7" t="s">
        <v>1818</v>
      </c>
      <c r="L434" s="7" t="s">
        <v>35</v>
      </c>
      <c r="M434" s="7" t="s">
        <v>123</v>
      </c>
      <c r="N434" s="7" t="s">
        <v>1819</v>
      </c>
      <c r="O434" s="7">
        <v>35.64</v>
      </c>
      <c r="P434" s="7">
        <v>3</v>
      </c>
      <c r="Q434" s="7">
        <v>14.58</v>
      </c>
      <c r="R434" s="7">
        <v>2.68</v>
      </c>
      <c r="S434" s="7" t="s">
        <v>38</v>
      </c>
      <c r="T434" s="7">
        <v>236</v>
      </c>
      <c r="U434" s="7" t="s">
        <v>1733</v>
      </c>
      <c r="V434" s="7" t="s">
        <v>1747</v>
      </c>
      <c r="W434" s="8" t="s">
        <v>41</v>
      </c>
      <c r="X434" s="3">
        <v>44746</v>
      </c>
      <c r="Y434" s="4">
        <v>44899</v>
      </c>
    </row>
    <row r="435" spans="1:25">
      <c r="A435" s="9">
        <v>434</v>
      </c>
      <c r="B435" s="7" t="s">
        <v>1719</v>
      </c>
      <c r="C435" s="7" t="s">
        <v>26</v>
      </c>
      <c r="D435" s="7" t="s">
        <v>997</v>
      </c>
      <c r="E435" s="7" t="s">
        <v>998</v>
      </c>
      <c r="F435" s="7" t="s">
        <v>29</v>
      </c>
      <c r="G435" s="7" t="s">
        <v>279</v>
      </c>
      <c r="H435" s="7" t="s">
        <v>279</v>
      </c>
      <c r="I435" s="7" t="s">
        <v>32</v>
      </c>
      <c r="J435" s="7" t="s">
        <v>102</v>
      </c>
      <c r="K435" s="7" t="s">
        <v>793</v>
      </c>
      <c r="L435" s="7" t="s">
        <v>35</v>
      </c>
      <c r="M435" s="7" t="s">
        <v>123</v>
      </c>
      <c r="N435" s="7" t="s">
        <v>794</v>
      </c>
      <c r="O435" s="7">
        <v>34.200000000000003</v>
      </c>
      <c r="P435" s="7">
        <v>3</v>
      </c>
      <c r="Q435" s="7">
        <v>0.27</v>
      </c>
      <c r="R435" s="7">
        <v>0.86</v>
      </c>
      <c r="S435" s="7" t="s">
        <v>38</v>
      </c>
      <c r="T435" s="7">
        <v>481</v>
      </c>
      <c r="U435" s="7" t="s">
        <v>1733</v>
      </c>
      <c r="V435" s="7" t="s">
        <v>1734</v>
      </c>
      <c r="W435" s="8" t="s">
        <v>51</v>
      </c>
      <c r="X435" s="3">
        <v>45286</v>
      </c>
      <c r="Y435" s="4">
        <v>45290</v>
      </c>
    </row>
    <row r="436" spans="1:25">
      <c r="A436" s="9">
        <v>435</v>
      </c>
      <c r="B436" s="7" t="s">
        <v>206</v>
      </c>
      <c r="C436" s="7" t="s">
        <v>26</v>
      </c>
      <c r="D436" s="7" t="s">
        <v>207</v>
      </c>
      <c r="E436" s="7" t="s">
        <v>208</v>
      </c>
      <c r="F436" s="7" t="s">
        <v>29</v>
      </c>
      <c r="G436" s="7" t="s">
        <v>100</v>
      </c>
      <c r="H436" s="7" t="s">
        <v>101</v>
      </c>
      <c r="I436" s="7" t="s">
        <v>32</v>
      </c>
      <c r="J436" s="7" t="s">
        <v>102</v>
      </c>
      <c r="K436" s="7" t="s">
        <v>1820</v>
      </c>
      <c r="L436" s="7" t="s">
        <v>35</v>
      </c>
      <c r="M436" s="7" t="s">
        <v>130</v>
      </c>
      <c r="N436" s="7" t="s">
        <v>1821</v>
      </c>
      <c r="O436" s="7">
        <v>96.66</v>
      </c>
      <c r="P436" s="7">
        <v>3</v>
      </c>
      <c r="Q436" s="7">
        <v>3.78</v>
      </c>
      <c r="R436" s="7">
        <v>9.49</v>
      </c>
      <c r="S436" s="7" t="s">
        <v>38</v>
      </c>
      <c r="T436" s="7">
        <v>483</v>
      </c>
      <c r="U436" s="7" t="s">
        <v>1733</v>
      </c>
      <c r="V436" s="7" t="s">
        <v>1737</v>
      </c>
      <c r="W436" s="8" t="s">
        <v>51</v>
      </c>
      <c r="X436" s="3">
        <v>45137</v>
      </c>
      <c r="Y436" s="4">
        <v>44993</v>
      </c>
    </row>
    <row r="437" spans="1:25">
      <c r="A437" s="9">
        <v>436</v>
      </c>
      <c r="B437" s="7" t="s">
        <v>268</v>
      </c>
      <c r="C437" s="7" t="s">
        <v>26</v>
      </c>
      <c r="D437" s="7" t="s">
        <v>269</v>
      </c>
      <c r="E437" s="7" t="s">
        <v>270</v>
      </c>
      <c r="F437" s="7" t="s">
        <v>29</v>
      </c>
      <c r="G437" s="7" t="s">
        <v>271</v>
      </c>
      <c r="H437" s="7" t="s">
        <v>56</v>
      </c>
      <c r="I437" s="7" t="s">
        <v>32</v>
      </c>
      <c r="J437" s="7" t="s">
        <v>57</v>
      </c>
      <c r="K437" s="7" t="s">
        <v>1822</v>
      </c>
      <c r="L437" s="7" t="s">
        <v>35</v>
      </c>
      <c r="M437" s="7" t="s">
        <v>130</v>
      </c>
      <c r="N437" s="7" t="s">
        <v>1823</v>
      </c>
      <c r="O437" s="7">
        <v>70.83</v>
      </c>
      <c r="P437" s="7">
        <v>3</v>
      </c>
      <c r="Q437" s="7">
        <v>1.35</v>
      </c>
      <c r="R437" s="7">
        <v>6.54</v>
      </c>
      <c r="S437" s="7" t="s">
        <v>38</v>
      </c>
      <c r="T437" s="7">
        <v>100</v>
      </c>
      <c r="U437" s="7" t="s">
        <v>1733</v>
      </c>
      <c r="V437" s="7" t="s">
        <v>1747</v>
      </c>
      <c r="W437" s="8" t="s">
        <v>41</v>
      </c>
      <c r="X437" s="3">
        <v>44233</v>
      </c>
      <c r="Y437" s="4">
        <v>44383</v>
      </c>
    </row>
    <row r="438" spans="1:25">
      <c r="A438" s="9">
        <v>437</v>
      </c>
      <c r="B438" s="7" t="s">
        <v>1824</v>
      </c>
      <c r="C438" s="7" t="s">
        <v>26</v>
      </c>
      <c r="D438" s="7" t="s">
        <v>1825</v>
      </c>
      <c r="E438" s="7" t="s">
        <v>1826</v>
      </c>
      <c r="F438" s="7" t="s">
        <v>29</v>
      </c>
      <c r="G438" s="7" t="s">
        <v>965</v>
      </c>
      <c r="H438" s="7" t="s">
        <v>283</v>
      </c>
      <c r="I438" s="7" t="s">
        <v>32</v>
      </c>
      <c r="J438" s="7" t="s">
        <v>47</v>
      </c>
      <c r="K438" s="7" t="s">
        <v>1827</v>
      </c>
      <c r="L438" s="7" t="s">
        <v>35</v>
      </c>
      <c r="M438" s="7" t="s">
        <v>299</v>
      </c>
      <c r="N438" s="7" t="s">
        <v>1828</v>
      </c>
      <c r="O438" s="7">
        <v>203.22</v>
      </c>
      <c r="P438" s="7">
        <v>3</v>
      </c>
      <c r="Q438" s="7">
        <v>46.71</v>
      </c>
      <c r="R438" s="7">
        <v>23.18</v>
      </c>
      <c r="S438" s="7" t="s">
        <v>38</v>
      </c>
      <c r="T438" s="7">
        <v>262</v>
      </c>
      <c r="U438" s="7" t="s">
        <v>1733</v>
      </c>
      <c r="V438" s="7" t="s">
        <v>1737</v>
      </c>
      <c r="W438" s="8" t="s">
        <v>51</v>
      </c>
      <c r="X438" s="3">
        <v>45094</v>
      </c>
      <c r="Y438" s="4">
        <v>45098</v>
      </c>
    </row>
    <row r="439" spans="1:25">
      <c r="A439" s="9">
        <v>438</v>
      </c>
      <c r="B439" s="7" t="s">
        <v>1829</v>
      </c>
      <c r="C439" s="7" t="s">
        <v>26</v>
      </c>
      <c r="D439" s="7" t="s">
        <v>84</v>
      </c>
      <c r="E439" s="7" t="s">
        <v>85</v>
      </c>
      <c r="F439" s="7" t="s">
        <v>29</v>
      </c>
      <c r="G439" s="7" t="s">
        <v>711</v>
      </c>
      <c r="H439" s="7" t="s">
        <v>87</v>
      </c>
      <c r="I439" s="7" t="s">
        <v>32</v>
      </c>
      <c r="J439" s="7" t="s">
        <v>33</v>
      </c>
      <c r="K439" s="7" t="s">
        <v>1830</v>
      </c>
      <c r="L439" s="7" t="s">
        <v>35</v>
      </c>
      <c r="M439" s="7" t="s">
        <v>299</v>
      </c>
      <c r="N439" s="7" t="s">
        <v>1831</v>
      </c>
      <c r="O439" s="7">
        <v>185.58</v>
      </c>
      <c r="P439" s="7">
        <v>3</v>
      </c>
      <c r="Q439" s="7">
        <v>59.31</v>
      </c>
      <c r="R439" s="7">
        <v>12.34</v>
      </c>
      <c r="S439" s="7" t="s">
        <v>38</v>
      </c>
      <c r="T439" s="7">
        <v>295</v>
      </c>
      <c r="U439" s="7" t="s">
        <v>1733</v>
      </c>
      <c r="V439" s="7" t="s">
        <v>1743</v>
      </c>
      <c r="W439" s="8" t="s">
        <v>51</v>
      </c>
      <c r="X439" s="3">
        <v>45137</v>
      </c>
      <c r="Y439" s="4">
        <v>44993</v>
      </c>
    </row>
    <row r="440" spans="1:25">
      <c r="A440" s="9">
        <v>439</v>
      </c>
      <c r="B440" s="7" t="s">
        <v>278</v>
      </c>
      <c r="C440" s="7" t="s">
        <v>26</v>
      </c>
      <c r="D440" s="7" t="s">
        <v>263</v>
      </c>
      <c r="E440" s="7" t="s">
        <v>264</v>
      </c>
      <c r="F440" s="7" t="s">
        <v>29</v>
      </c>
      <c r="G440" s="7" t="s">
        <v>279</v>
      </c>
      <c r="H440" s="7" t="s">
        <v>279</v>
      </c>
      <c r="I440" s="7" t="s">
        <v>32</v>
      </c>
      <c r="J440" s="7" t="s">
        <v>102</v>
      </c>
      <c r="K440" s="7" t="s">
        <v>1832</v>
      </c>
      <c r="L440" s="7" t="s">
        <v>35</v>
      </c>
      <c r="M440" s="7" t="s">
        <v>299</v>
      </c>
      <c r="N440" s="7" t="s">
        <v>1833</v>
      </c>
      <c r="O440" s="7">
        <v>211.41</v>
      </c>
      <c r="P440" s="7">
        <v>3</v>
      </c>
      <c r="Q440" s="7">
        <v>82.44</v>
      </c>
      <c r="R440" s="7">
        <v>12.12</v>
      </c>
      <c r="S440" s="7" t="s">
        <v>38</v>
      </c>
      <c r="T440" s="7">
        <v>100</v>
      </c>
      <c r="U440" s="7" t="s">
        <v>1733</v>
      </c>
      <c r="V440" s="7" t="s">
        <v>1747</v>
      </c>
      <c r="W440" s="8" t="s">
        <v>51</v>
      </c>
      <c r="X440" s="3">
        <v>45589</v>
      </c>
      <c r="Y440" s="4">
        <v>45593</v>
      </c>
    </row>
    <row r="441" spans="1:25">
      <c r="A441" s="9">
        <v>440</v>
      </c>
      <c r="B441" s="7" t="s">
        <v>1834</v>
      </c>
      <c r="C441" s="7" t="s">
        <v>26</v>
      </c>
      <c r="D441" s="7" t="s">
        <v>1123</v>
      </c>
      <c r="E441" s="7" t="s">
        <v>1124</v>
      </c>
      <c r="F441" s="7" t="s">
        <v>29</v>
      </c>
      <c r="G441" s="7" t="s">
        <v>515</v>
      </c>
      <c r="H441" s="7" t="s">
        <v>87</v>
      </c>
      <c r="I441" s="7" t="s">
        <v>32</v>
      </c>
      <c r="J441" s="7" t="s">
        <v>33</v>
      </c>
      <c r="K441" s="7" t="s">
        <v>1835</v>
      </c>
      <c r="L441" s="7" t="s">
        <v>35</v>
      </c>
      <c r="M441" s="7" t="s">
        <v>223</v>
      </c>
      <c r="N441" s="7" t="s">
        <v>1836</v>
      </c>
      <c r="O441" s="7">
        <v>40.905000000000001</v>
      </c>
      <c r="P441" s="7">
        <v>3</v>
      </c>
      <c r="Q441" s="7">
        <v>-6.6150000000000002</v>
      </c>
      <c r="R441" s="7">
        <v>4.33</v>
      </c>
      <c r="S441" s="7" t="s">
        <v>38</v>
      </c>
      <c r="T441" s="7">
        <v>117</v>
      </c>
      <c r="U441" s="7" t="s">
        <v>1733</v>
      </c>
      <c r="V441" s="7" t="s">
        <v>1734</v>
      </c>
      <c r="W441" s="8" t="s">
        <v>51</v>
      </c>
      <c r="X441" s="3">
        <v>44818</v>
      </c>
      <c r="Y441" s="4">
        <v>44822</v>
      </c>
    </row>
    <row r="442" spans="1:25">
      <c r="A442" s="9">
        <v>441</v>
      </c>
      <c r="B442" s="7" t="s">
        <v>1837</v>
      </c>
      <c r="C442" s="7" t="s">
        <v>26</v>
      </c>
      <c r="D442" s="7" t="s">
        <v>1838</v>
      </c>
      <c r="E442" s="7" t="s">
        <v>1839</v>
      </c>
      <c r="F442" s="7" t="s">
        <v>29</v>
      </c>
      <c r="G442" s="7" t="s">
        <v>1840</v>
      </c>
      <c r="H442" s="7" t="s">
        <v>229</v>
      </c>
      <c r="I442" s="7" t="s">
        <v>32</v>
      </c>
      <c r="J442" s="7" t="s">
        <v>102</v>
      </c>
      <c r="K442" s="7" t="s">
        <v>1841</v>
      </c>
      <c r="L442" s="7" t="s">
        <v>35</v>
      </c>
      <c r="M442" s="7" t="s">
        <v>299</v>
      </c>
      <c r="N442" s="7" t="s">
        <v>1842</v>
      </c>
      <c r="O442" s="7">
        <v>1987.32</v>
      </c>
      <c r="P442" s="7">
        <v>4</v>
      </c>
      <c r="Q442" s="7">
        <v>298.08</v>
      </c>
      <c r="R442" s="7">
        <v>191.29</v>
      </c>
      <c r="S442" s="7" t="s">
        <v>38</v>
      </c>
      <c r="T442" s="7">
        <v>536</v>
      </c>
      <c r="U442" s="7" t="s">
        <v>1733</v>
      </c>
      <c r="V442" s="7" t="s">
        <v>1737</v>
      </c>
      <c r="W442" s="8" t="s">
        <v>41</v>
      </c>
      <c r="X442" s="3">
        <v>45385</v>
      </c>
      <c r="Y442" s="4">
        <v>45538</v>
      </c>
    </row>
    <row r="443" spans="1:25">
      <c r="A443" s="9">
        <v>442</v>
      </c>
      <c r="B443" s="7" t="s">
        <v>1843</v>
      </c>
      <c r="C443" s="7" t="s">
        <v>26</v>
      </c>
      <c r="D443" s="7" t="s">
        <v>1844</v>
      </c>
      <c r="E443" s="7" t="s">
        <v>1845</v>
      </c>
      <c r="F443" s="7" t="s">
        <v>29</v>
      </c>
      <c r="G443" s="7" t="s">
        <v>100</v>
      </c>
      <c r="H443" s="7" t="s">
        <v>101</v>
      </c>
      <c r="I443" s="7" t="s">
        <v>32</v>
      </c>
      <c r="J443" s="7" t="s">
        <v>102</v>
      </c>
      <c r="K443" s="7" t="s">
        <v>1846</v>
      </c>
      <c r="L443" s="7" t="s">
        <v>35</v>
      </c>
      <c r="M443" s="7" t="s">
        <v>299</v>
      </c>
      <c r="N443" s="7" t="s">
        <v>1847</v>
      </c>
      <c r="O443" s="7">
        <v>245.16</v>
      </c>
      <c r="P443" s="7">
        <v>4</v>
      </c>
      <c r="Q443" s="7">
        <v>73.44</v>
      </c>
      <c r="R443" s="7">
        <v>15.13</v>
      </c>
      <c r="S443" s="7" t="s">
        <v>38</v>
      </c>
      <c r="T443" s="7">
        <v>153</v>
      </c>
      <c r="U443" s="7" t="s">
        <v>1733</v>
      </c>
      <c r="V443" s="7" t="s">
        <v>1743</v>
      </c>
      <c r="W443" s="8" t="s">
        <v>51</v>
      </c>
      <c r="X443" s="3">
        <v>44923</v>
      </c>
      <c r="Y443" s="4">
        <v>44958</v>
      </c>
    </row>
    <row r="444" spans="1:25">
      <c r="A444" s="9">
        <v>443</v>
      </c>
      <c r="B444" s="7" t="s">
        <v>1848</v>
      </c>
      <c r="C444" s="7" t="s">
        <v>26</v>
      </c>
      <c r="D444" s="7" t="s">
        <v>1849</v>
      </c>
      <c r="E444" s="7" t="s">
        <v>1850</v>
      </c>
      <c r="F444" s="7" t="s">
        <v>29</v>
      </c>
      <c r="G444" s="7" t="s">
        <v>350</v>
      </c>
      <c r="H444" s="7" t="s">
        <v>138</v>
      </c>
      <c r="I444" s="7" t="s">
        <v>32</v>
      </c>
      <c r="J444" s="7" t="s">
        <v>57</v>
      </c>
      <c r="K444" s="7" t="s">
        <v>1851</v>
      </c>
      <c r="L444" s="7" t="s">
        <v>35</v>
      </c>
      <c r="M444" s="7" t="s">
        <v>130</v>
      </c>
      <c r="N444" s="7" t="s">
        <v>1852</v>
      </c>
      <c r="O444" s="7">
        <v>64.2</v>
      </c>
      <c r="P444" s="7">
        <v>4</v>
      </c>
      <c r="Q444" s="7">
        <v>5.04</v>
      </c>
      <c r="R444" s="7">
        <v>2.13</v>
      </c>
      <c r="S444" s="7" t="s">
        <v>38</v>
      </c>
      <c r="T444" s="7">
        <v>282</v>
      </c>
      <c r="U444" s="7" t="s">
        <v>1733</v>
      </c>
      <c r="V444" s="7" t="s">
        <v>1747</v>
      </c>
      <c r="W444" s="8" t="s">
        <v>51</v>
      </c>
      <c r="X444" s="3">
        <v>45268</v>
      </c>
      <c r="Y444" s="4">
        <v>45156</v>
      </c>
    </row>
    <row r="445" spans="1:25">
      <c r="A445" s="9">
        <v>444</v>
      </c>
      <c r="B445" s="7" t="s">
        <v>268</v>
      </c>
      <c r="C445" s="7" t="s">
        <v>26</v>
      </c>
      <c r="D445" s="7" t="s">
        <v>269</v>
      </c>
      <c r="E445" s="7" t="s">
        <v>270</v>
      </c>
      <c r="F445" s="7" t="s">
        <v>29</v>
      </c>
      <c r="G445" s="7" t="s">
        <v>271</v>
      </c>
      <c r="H445" s="7" t="s">
        <v>56</v>
      </c>
      <c r="I445" s="7" t="s">
        <v>32</v>
      </c>
      <c r="J445" s="7" t="s">
        <v>57</v>
      </c>
      <c r="K445" s="7" t="s">
        <v>1853</v>
      </c>
      <c r="L445" s="7" t="s">
        <v>35</v>
      </c>
      <c r="M445" s="7" t="s">
        <v>36</v>
      </c>
      <c r="N445" s="7" t="s">
        <v>1854</v>
      </c>
      <c r="O445" s="7">
        <v>262.95</v>
      </c>
      <c r="P445" s="7">
        <v>5</v>
      </c>
      <c r="Q445" s="7">
        <v>110.4</v>
      </c>
      <c r="R445" s="7">
        <v>26.24</v>
      </c>
      <c r="S445" s="7" t="s">
        <v>38</v>
      </c>
      <c r="T445" s="7">
        <v>619</v>
      </c>
      <c r="U445" s="7" t="s">
        <v>1733</v>
      </c>
      <c r="V445" s="7" t="s">
        <v>1734</v>
      </c>
      <c r="W445" s="8" t="s">
        <v>41</v>
      </c>
      <c r="X445" s="3">
        <v>45095</v>
      </c>
      <c r="Y445" s="4">
        <v>45101</v>
      </c>
    </row>
    <row r="446" spans="1:25">
      <c r="A446" s="9">
        <v>445</v>
      </c>
      <c r="B446" s="7" t="s">
        <v>217</v>
      </c>
      <c r="C446" s="7" t="s">
        <v>26</v>
      </c>
      <c r="D446" s="7" t="s">
        <v>218</v>
      </c>
      <c r="E446" s="7" t="s">
        <v>219</v>
      </c>
      <c r="F446" s="7" t="s">
        <v>29</v>
      </c>
      <c r="G446" s="7" t="s">
        <v>220</v>
      </c>
      <c r="H446" s="7" t="s">
        <v>221</v>
      </c>
      <c r="I446" s="7" t="s">
        <v>32</v>
      </c>
      <c r="J446" s="7" t="s">
        <v>102</v>
      </c>
      <c r="K446" s="7" t="s">
        <v>1855</v>
      </c>
      <c r="L446" s="7" t="s">
        <v>35</v>
      </c>
      <c r="M446" s="7" t="s">
        <v>36</v>
      </c>
      <c r="N446" s="7" t="s">
        <v>873</v>
      </c>
      <c r="O446" s="7">
        <v>36.299999999999997</v>
      </c>
      <c r="P446" s="7">
        <v>5</v>
      </c>
      <c r="Q446" s="7">
        <v>6.45</v>
      </c>
      <c r="R446" s="7">
        <v>0.28999999999999998</v>
      </c>
      <c r="S446" s="7" t="s">
        <v>38</v>
      </c>
      <c r="T446" s="7">
        <v>282</v>
      </c>
      <c r="U446" s="7" t="s">
        <v>1733</v>
      </c>
      <c r="V446" s="7" t="s">
        <v>1737</v>
      </c>
      <c r="W446" s="8" t="s">
        <v>51</v>
      </c>
      <c r="X446" s="3">
        <v>44649</v>
      </c>
      <c r="Y446" s="4">
        <v>44596</v>
      </c>
    </row>
    <row r="447" spans="1:25">
      <c r="A447" s="9">
        <v>446</v>
      </c>
      <c r="B447" s="7" t="s">
        <v>1621</v>
      </c>
      <c r="C447" s="7" t="s">
        <v>26</v>
      </c>
      <c r="D447" s="7" t="s">
        <v>1289</v>
      </c>
      <c r="E447" s="7" t="s">
        <v>1290</v>
      </c>
      <c r="F447" s="7" t="s">
        <v>29</v>
      </c>
      <c r="G447" s="7" t="s">
        <v>1622</v>
      </c>
      <c r="H447" s="7" t="s">
        <v>544</v>
      </c>
      <c r="I447" s="7" t="s">
        <v>32</v>
      </c>
      <c r="J447" s="7" t="s">
        <v>57</v>
      </c>
      <c r="K447" s="7" t="s">
        <v>1764</v>
      </c>
      <c r="L447" s="7" t="s">
        <v>35</v>
      </c>
      <c r="M447" s="7" t="s">
        <v>89</v>
      </c>
      <c r="N447" s="7" t="s">
        <v>1765</v>
      </c>
      <c r="O447" s="7">
        <v>82.2</v>
      </c>
      <c r="P447" s="7">
        <v>5</v>
      </c>
      <c r="Q447" s="7">
        <v>10.65</v>
      </c>
      <c r="R447" s="7">
        <v>7.87</v>
      </c>
      <c r="S447" s="7" t="s">
        <v>38</v>
      </c>
      <c r="T447" s="7">
        <v>459</v>
      </c>
      <c r="U447" s="7" t="s">
        <v>1733</v>
      </c>
      <c r="V447" s="7" t="s">
        <v>1734</v>
      </c>
      <c r="W447" s="8" t="s">
        <v>41</v>
      </c>
      <c r="X447" s="3">
        <v>45308</v>
      </c>
      <c r="Y447" s="4">
        <v>45313</v>
      </c>
    </row>
    <row r="448" spans="1:25">
      <c r="A448" s="9">
        <v>447</v>
      </c>
      <c r="B448" s="7" t="s">
        <v>1829</v>
      </c>
      <c r="C448" s="7" t="s">
        <v>26</v>
      </c>
      <c r="D448" s="7" t="s">
        <v>84</v>
      </c>
      <c r="E448" s="7" t="s">
        <v>85</v>
      </c>
      <c r="F448" s="7" t="s">
        <v>29</v>
      </c>
      <c r="G448" s="7" t="s">
        <v>711</v>
      </c>
      <c r="H448" s="7" t="s">
        <v>87</v>
      </c>
      <c r="I448" s="7" t="s">
        <v>32</v>
      </c>
      <c r="J448" s="7" t="s">
        <v>33</v>
      </c>
      <c r="K448" s="7" t="s">
        <v>1764</v>
      </c>
      <c r="L448" s="7" t="s">
        <v>35</v>
      </c>
      <c r="M448" s="7" t="s">
        <v>89</v>
      </c>
      <c r="N448" s="7" t="s">
        <v>1765</v>
      </c>
      <c r="O448" s="7">
        <v>82.2</v>
      </c>
      <c r="P448" s="7">
        <v>5</v>
      </c>
      <c r="Q448" s="7">
        <v>10.65</v>
      </c>
      <c r="R448" s="7">
        <v>5.74</v>
      </c>
      <c r="S448" s="7" t="s">
        <v>38</v>
      </c>
      <c r="T448" s="7">
        <v>714</v>
      </c>
      <c r="U448" s="7" t="s">
        <v>1733</v>
      </c>
      <c r="V448" s="7" t="s">
        <v>1737</v>
      </c>
      <c r="W448" s="8" t="s">
        <v>41</v>
      </c>
      <c r="X448" s="3">
        <v>45618</v>
      </c>
      <c r="Y448" s="4">
        <v>45622</v>
      </c>
    </row>
    <row r="449" spans="1:25">
      <c r="A449" s="9">
        <v>448</v>
      </c>
      <c r="B449" s="7" t="s">
        <v>1856</v>
      </c>
      <c r="C449" s="7" t="s">
        <v>26</v>
      </c>
      <c r="D449" s="7" t="s">
        <v>43</v>
      </c>
      <c r="E449" s="7" t="s">
        <v>44</v>
      </c>
      <c r="F449" s="7" t="s">
        <v>29</v>
      </c>
      <c r="G449" s="7" t="s">
        <v>176</v>
      </c>
      <c r="H449" s="7" t="s">
        <v>138</v>
      </c>
      <c r="I449" s="7" t="s">
        <v>32</v>
      </c>
      <c r="J449" s="7" t="s">
        <v>57</v>
      </c>
      <c r="K449" s="7" t="s">
        <v>1857</v>
      </c>
      <c r="L449" s="7" t="s">
        <v>35</v>
      </c>
      <c r="M449" s="7" t="s">
        <v>89</v>
      </c>
      <c r="N449" s="7" t="s">
        <v>1858</v>
      </c>
      <c r="O449" s="7">
        <v>78.75</v>
      </c>
      <c r="P449" s="7">
        <v>5</v>
      </c>
      <c r="Q449" s="7">
        <v>17.25</v>
      </c>
      <c r="R449" s="7">
        <v>4.49</v>
      </c>
      <c r="S449" s="7" t="s">
        <v>38</v>
      </c>
      <c r="T449" s="7">
        <v>437</v>
      </c>
      <c r="U449" s="7" t="s">
        <v>1733</v>
      </c>
      <c r="V449" s="7" t="s">
        <v>1743</v>
      </c>
      <c r="W449" s="8" t="s">
        <v>41</v>
      </c>
      <c r="X449" s="3">
        <v>44466</v>
      </c>
      <c r="Y449" s="4">
        <v>44265</v>
      </c>
    </row>
    <row r="450" spans="1:25">
      <c r="A450" s="9">
        <v>449</v>
      </c>
      <c r="B450" s="7" t="s">
        <v>1618</v>
      </c>
      <c r="C450" s="7" t="s">
        <v>26</v>
      </c>
      <c r="D450" s="7" t="s">
        <v>974</v>
      </c>
      <c r="E450" s="7" t="s">
        <v>975</v>
      </c>
      <c r="F450" s="7" t="s">
        <v>29</v>
      </c>
      <c r="G450" s="7" t="s">
        <v>630</v>
      </c>
      <c r="H450" s="7" t="s">
        <v>101</v>
      </c>
      <c r="I450" s="7" t="s">
        <v>32</v>
      </c>
      <c r="J450" s="7" t="s">
        <v>102</v>
      </c>
      <c r="K450" s="7" t="s">
        <v>1859</v>
      </c>
      <c r="L450" s="7" t="s">
        <v>35</v>
      </c>
      <c r="M450" s="7" t="s">
        <v>104</v>
      </c>
      <c r="N450" s="7" t="s">
        <v>1860</v>
      </c>
      <c r="O450" s="7">
        <v>61.2</v>
      </c>
      <c r="P450" s="7">
        <v>5</v>
      </c>
      <c r="Q450" s="7">
        <v>10.95</v>
      </c>
      <c r="R450" s="7">
        <v>4.57</v>
      </c>
      <c r="S450" s="7" t="s">
        <v>38</v>
      </c>
      <c r="T450" s="7">
        <v>404</v>
      </c>
      <c r="U450" s="7" t="s">
        <v>1733</v>
      </c>
      <c r="V450" s="7" t="s">
        <v>1747</v>
      </c>
      <c r="W450" s="8" t="s">
        <v>51</v>
      </c>
      <c r="X450" s="3">
        <v>45568</v>
      </c>
      <c r="Y450" s="4">
        <v>45365</v>
      </c>
    </row>
    <row r="451" spans="1:25">
      <c r="A451" s="9">
        <v>450</v>
      </c>
      <c r="B451" s="7" t="s">
        <v>1861</v>
      </c>
      <c r="C451" s="7" t="s">
        <v>26</v>
      </c>
      <c r="D451" s="7" t="s">
        <v>1862</v>
      </c>
      <c r="E451" s="7" t="s">
        <v>1863</v>
      </c>
      <c r="F451" s="7" t="s">
        <v>29</v>
      </c>
      <c r="G451" s="7" t="s">
        <v>86</v>
      </c>
      <c r="H451" s="7" t="s">
        <v>87</v>
      </c>
      <c r="I451" s="7" t="s">
        <v>32</v>
      </c>
      <c r="J451" s="7" t="s">
        <v>33</v>
      </c>
      <c r="K451" s="7" t="s">
        <v>1864</v>
      </c>
      <c r="L451" s="7" t="s">
        <v>35</v>
      </c>
      <c r="M451" s="7" t="s">
        <v>130</v>
      </c>
      <c r="N451" s="7" t="s">
        <v>1865</v>
      </c>
      <c r="O451" s="7">
        <v>257.7</v>
      </c>
      <c r="P451" s="7">
        <v>5</v>
      </c>
      <c r="Q451" s="7">
        <v>25.65</v>
      </c>
      <c r="R451" s="7">
        <v>21.89</v>
      </c>
      <c r="S451" s="7" t="s">
        <v>38</v>
      </c>
      <c r="T451" s="7">
        <v>728</v>
      </c>
      <c r="U451" s="7" t="s">
        <v>1733</v>
      </c>
      <c r="V451" s="7" t="s">
        <v>1734</v>
      </c>
      <c r="W451" s="8" t="s">
        <v>41</v>
      </c>
      <c r="X451" s="3">
        <v>44743</v>
      </c>
      <c r="Y451" s="4">
        <v>44866</v>
      </c>
    </row>
    <row r="452" spans="1:25">
      <c r="A452" s="9">
        <v>451</v>
      </c>
      <c r="B452" s="7" t="s">
        <v>1866</v>
      </c>
      <c r="C452" s="7" t="s">
        <v>26</v>
      </c>
      <c r="D452" s="7" t="s">
        <v>1867</v>
      </c>
      <c r="E452" s="7" t="s">
        <v>1868</v>
      </c>
      <c r="F452" s="7" t="s">
        <v>29</v>
      </c>
      <c r="G452" s="7" t="s">
        <v>1869</v>
      </c>
      <c r="H452" s="7" t="s">
        <v>283</v>
      </c>
      <c r="I452" s="7" t="s">
        <v>32</v>
      </c>
      <c r="J452" s="7" t="s">
        <v>47</v>
      </c>
      <c r="K452" s="7" t="s">
        <v>527</v>
      </c>
      <c r="L452" s="7" t="s">
        <v>35</v>
      </c>
      <c r="M452" s="7" t="s">
        <v>140</v>
      </c>
      <c r="N452" s="7" t="s">
        <v>528</v>
      </c>
      <c r="O452" s="7">
        <v>169.65</v>
      </c>
      <c r="P452" s="7">
        <v>5</v>
      </c>
      <c r="Q452" s="7">
        <v>39</v>
      </c>
      <c r="R452" s="7">
        <v>9.15</v>
      </c>
      <c r="S452" s="7" t="s">
        <v>38</v>
      </c>
      <c r="T452" s="7">
        <v>166</v>
      </c>
      <c r="U452" s="7" t="s">
        <v>1733</v>
      </c>
      <c r="V452" s="7" t="s">
        <v>1737</v>
      </c>
      <c r="W452" s="8" t="s">
        <v>41</v>
      </c>
      <c r="X452" s="3">
        <v>45517</v>
      </c>
      <c r="Y452" s="4">
        <v>45523</v>
      </c>
    </row>
    <row r="453" spans="1:25">
      <c r="A453" s="9">
        <v>452</v>
      </c>
      <c r="B453" s="7" t="s">
        <v>1799</v>
      </c>
      <c r="C453" s="7" t="s">
        <v>26</v>
      </c>
      <c r="D453" s="7" t="s">
        <v>1739</v>
      </c>
      <c r="E453" s="7" t="s">
        <v>1740</v>
      </c>
      <c r="F453" s="7" t="s">
        <v>29</v>
      </c>
      <c r="G453" s="7" t="s">
        <v>55</v>
      </c>
      <c r="H453" s="7" t="s">
        <v>56</v>
      </c>
      <c r="I453" s="7" t="s">
        <v>32</v>
      </c>
      <c r="J453" s="7" t="s">
        <v>57</v>
      </c>
      <c r="K453" s="7" t="s">
        <v>1870</v>
      </c>
      <c r="L453" s="7" t="s">
        <v>35</v>
      </c>
      <c r="M453" s="7" t="s">
        <v>140</v>
      </c>
      <c r="N453" s="7" t="s">
        <v>1871</v>
      </c>
      <c r="O453" s="7">
        <v>105.6</v>
      </c>
      <c r="P453" s="7">
        <v>5</v>
      </c>
      <c r="Q453" s="7">
        <v>52.8</v>
      </c>
      <c r="R453" s="7">
        <v>7.11</v>
      </c>
      <c r="S453" s="7" t="s">
        <v>38</v>
      </c>
      <c r="T453" s="7">
        <v>370</v>
      </c>
      <c r="U453" s="7" t="s">
        <v>1733</v>
      </c>
      <c r="V453" s="7" t="s">
        <v>1743</v>
      </c>
      <c r="W453" s="8" t="s">
        <v>41</v>
      </c>
      <c r="X453" s="3">
        <v>45517</v>
      </c>
      <c r="Y453" s="4">
        <v>45523</v>
      </c>
    </row>
    <row r="454" spans="1:25">
      <c r="A454" s="9">
        <v>453</v>
      </c>
      <c r="B454" s="7" t="s">
        <v>1596</v>
      </c>
      <c r="C454" s="7" t="s">
        <v>26</v>
      </c>
      <c r="D454" s="7" t="s">
        <v>1597</v>
      </c>
      <c r="E454" s="7" t="s">
        <v>1598</v>
      </c>
      <c r="F454" s="7" t="s">
        <v>29</v>
      </c>
      <c r="G454" s="7" t="s">
        <v>1599</v>
      </c>
      <c r="H454" s="7" t="s">
        <v>509</v>
      </c>
      <c r="I454" s="7" t="s">
        <v>32</v>
      </c>
      <c r="J454" s="7" t="s">
        <v>47</v>
      </c>
      <c r="K454" s="7" t="s">
        <v>230</v>
      </c>
      <c r="L454" s="7" t="s">
        <v>35</v>
      </c>
      <c r="M454" s="7" t="s">
        <v>74</v>
      </c>
      <c r="N454" s="7" t="s">
        <v>231</v>
      </c>
      <c r="O454" s="7">
        <v>142.19999999999999</v>
      </c>
      <c r="P454" s="7">
        <v>6</v>
      </c>
      <c r="Q454" s="7">
        <v>29.7</v>
      </c>
      <c r="R454" s="7">
        <v>10.039999999999999</v>
      </c>
      <c r="S454" s="7" t="s">
        <v>38</v>
      </c>
      <c r="T454" s="7">
        <v>329</v>
      </c>
      <c r="U454" s="7" t="s">
        <v>1733</v>
      </c>
      <c r="V454" s="7" t="s">
        <v>1747</v>
      </c>
      <c r="W454" s="8" t="s">
        <v>41</v>
      </c>
      <c r="X454" s="3">
        <v>45109</v>
      </c>
      <c r="Y454" s="4">
        <v>45232</v>
      </c>
    </row>
    <row r="455" spans="1:25">
      <c r="A455" s="9">
        <v>454</v>
      </c>
      <c r="B455" s="7" t="s">
        <v>206</v>
      </c>
      <c r="C455" s="7" t="s">
        <v>26</v>
      </c>
      <c r="D455" s="7" t="s">
        <v>207</v>
      </c>
      <c r="E455" s="7" t="s">
        <v>208</v>
      </c>
      <c r="F455" s="7" t="s">
        <v>29</v>
      </c>
      <c r="G455" s="7" t="s">
        <v>100</v>
      </c>
      <c r="H455" s="7" t="s">
        <v>101</v>
      </c>
      <c r="I455" s="7" t="s">
        <v>32</v>
      </c>
      <c r="J455" s="7" t="s">
        <v>102</v>
      </c>
      <c r="K455" s="7" t="s">
        <v>1872</v>
      </c>
      <c r="L455" s="7" t="s">
        <v>35</v>
      </c>
      <c r="M455" s="7" t="s">
        <v>104</v>
      </c>
      <c r="N455" s="7" t="s">
        <v>1873</v>
      </c>
      <c r="O455" s="7">
        <v>43.74</v>
      </c>
      <c r="P455" s="7">
        <v>6</v>
      </c>
      <c r="Q455" s="7">
        <v>11.34</v>
      </c>
      <c r="R455" s="7">
        <v>3.84</v>
      </c>
      <c r="S455" s="7" t="s">
        <v>38</v>
      </c>
      <c r="T455" s="7">
        <v>291</v>
      </c>
      <c r="U455" s="7" t="s">
        <v>1733</v>
      </c>
      <c r="V455" s="7" t="s">
        <v>1734</v>
      </c>
      <c r="W455" s="8" t="s">
        <v>41</v>
      </c>
      <c r="X455" s="3">
        <v>44466</v>
      </c>
      <c r="Y455" s="4">
        <v>44265</v>
      </c>
    </row>
    <row r="456" spans="1:25">
      <c r="A456" s="9">
        <v>455</v>
      </c>
      <c r="B456" s="7" t="s">
        <v>1874</v>
      </c>
      <c r="C456" s="7" t="s">
        <v>26</v>
      </c>
      <c r="D456" s="7" t="s">
        <v>1875</v>
      </c>
      <c r="E456" s="7" t="s">
        <v>1876</v>
      </c>
      <c r="F456" s="7" t="s">
        <v>29</v>
      </c>
      <c r="G456" s="7" t="s">
        <v>410</v>
      </c>
      <c r="H456" s="7" t="s">
        <v>283</v>
      </c>
      <c r="I456" s="7" t="s">
        <v>32</v>
      </c>
      <c r="J456" s="7" t="s">
        <v>47</v>
      </c>
      <c r="K456" s="7" t="s">
        <v>1877</v>
      </c>
      <c r="L456" s="7" t="s">
        <v>35</v>
      </c>
      <c r="M456" s="7" t="s">
        <v>130</v>
      </c>
      <c r="N456" s="7" t="s">
        <v>1878</v>
      </c>
      <c r="O456" s="7">
        <v>209.34</v>
      </c>
      <c r="P456" s="7">
        <v>6</v>
      </c>
      <c r="Q456" s="7">
        <v>33.479999999999997</v>
      </c>
      <c r="R456" s="7">
        <v>21.15</v>
      </c>
      <c r="S456" s="7" t="s">
        <v>38</v>
      </c>
      <c r="T456" s="7">
        <v>483</v>
      </c>
      <c r="U456" s="7" t="s">
        <v>1733</v>
      </c>
      <c r="V456" s="7" t="s">
        <v>1737</v>
      </c>
      <c r="W456" s="8" t="s">
        <v>41</v>
      </c>
      <c r="X456" s="3">
        <v>44873</v>
      </c>
      <c r="Y456" s="4">
        <v>44789</v>
      </c>
    </row>
    <row r="457" spans="1:25">
      <c r="A457" s="9">
        <v>456</v>
      </c>
      <c r="B457" s="7" t="s">
        <v>225</v>
      </c>
      <c r="C457" s="7" t="s">
        <v>26</v>
      </c>
      <c r="D457" s="7" t="s">
        <v>226</v>
      </c>
      <c r="E457" s="7" t="s">
        <v>227</v>
      </c>
      <c r="F457" s="7" t="s">
        <v>29</v>
      </c>
      <c r="G457" s="7" t="s">
        <v>228</v>
      </c>
      <c r="H457" s="7" t="s">
        <v>229</v>
      </c>
      <c r="I457" s="7" t="s">
        <v>32</v>
      </c>
      <c r="J457" s="7" t="s">
        <v>102</v>
      </c>
      <c r="K457" s="7" t="s">
        <v>1879</v>
      </c>
      <c r="L457" s="7" t="s">
        <v>35</v>
      </c>
      <c r="M457" s="7" t="s">
        <v>223</v>
      </c>
      <c r="N457" s="7" t="s">
        <v>1880</v>
      </c>
      <c r="O457" s="7">
        <v>193.41</v>
      </c>
      <c r="P457" s="7">
        <v>7</v>
      </c>
      <c r="Q457" s="7">
        <v>85.05</v>
      </c>
      <c r="R457" s="7">
        <v>12.03</v>
      </c>
      <c r="S457" s="7" t="s">
        <v>38</v>
      </c>
      <c r="T457" s="7">
        <v>202</v>
      </c>
      <c r="U457" s="7" t="s">
        <v>1733</v>
      </c>
      <c r="V457" s="7" t="s">
        <v>1743</v>
      </c>
      <c r="W457" s="8" t="s">
        <v>41</v>
      </c>
      <c r="X457" s="3">
        <v>45543</v>
      </c>
      <c r="Y457" s="4">
        <v>45517</v>
      </c>
    </row>
    <row r="458" spans="1:25">
      <c r="A458" s="9">
        <v>457</v>
      </c>
      <c r="B458" s="7" t="s">
        <v>1881</v>
      </c>
      <c r="C458" s="7" t="s">
        <v>26</v>
      </c>
      <c r="D458" s="7" t="s">
        <v>1882</v>
      </c>
      <c r="E458" s="7" t="s">
        <v>1883</v>
      </c>
      <c r="F458" s="7" t="s">
        <v>29</v>
      </c>
      <c r="G458" s="7" t="s">
        <v>792</v>
      </c>
      <c r="H458" s="7" t="s">
        <v>101</v>
      </c>
      <c r="I458" s="7" t="s">
        <v>32</v>
      </c>
      <c r="J458" s="7" t="s">
        <v>102</v>
      </c>
      <c r="K458" s="7" t="s">
        <v>1884</v>
      </c>
      <c r="L458" s="7" t="s">
        <v>35</v>
      </c>
      <c r="M458" s="7" t="s">
        <v>130</v>
      </c>
      <c r="N458" s="7" t="s">
        <v>1885</v>
      </c>
      <c r="O458" s="7">
        <v>336.63</v>
      </c>
      <c r="P458" s="7">
        <v>7</v>
      </c>
      <c r="Q458" s="7">
        <v>127.89</v>
      </c>
      <c r="R458" s="7">
        <v>12.13</v>
      </c>
      <c r="S458" s="7" t="s">
        <v>38</v>
      </c>
      <c r="T458" s="7">
        <v>613</v>
      </c>
      <c r="U458" s="7" t="s">
        <v>1733</v>
      </c>
      <c r="V458" s="7" t="s">
        <v>1747</v>
      </c>
      <c r="W458" s="8" t="s">
        <v>41</v>
      </c>
      <c r="X458" s="3">
        <v>45303</v>
      </c>
      <c r="Y458" s="4">
        <v>45424</v>
      </c>
    </row>
    <row r="459" spans="1:25">
      <c r="A459" s="9">
        <v>458</v>
      </c>
      <c r="B459" s="7" t="s">
        <v>25</v>
      </c>
      <c r="C459" s="7" t="s">
        <v>26</v>
      </c>
      <c r="D459" s="7" t="s">
        <v>27</v>
      </c>
      <c r="E459" s="7" t="s">
        <v>28</v>
      </c>
      <c r="F459" s="7" t="s">
        <v>29</v>
      </c>
      <c r="G459" s="7" t="s">
        <v>30</v>
      </c>
      <c r="H459" s="7" t="s">
        <v>31</v>
      </c>
      <c r="I459" s="7" t="s">
        <v>32</v>
      </c>
      <c r="J459" s="7" t="s">
        <v>33</v>
      </c>
      <c r="K459" s="7" t="s">
        <v>1886</v>
      </c>
      <c r="L459" s="7" t="s">
        <v>35</v>
      </c>
      <c r="M459" s="7" t="s">
        <v>140</v>
      </c>
      <c r="N459" s="7" t="s">
        <v>1887</v>
      </c>
      <c r="O459" s="7">
        <v>237.72</v>
      </c>
      <c r="P459" s="7">
        <v>7</v>
      </c>
      <c r="Q459" s="7">
        <v>52.29</v>
      </c>
      <c r="R459" s="7">
        <v>16.170000000000002</v>
      </c>
      <c r="S459" s="7" t="s">
        <v>38</v>
      </c>
      <c r="T459" s="7">
        <v>767</v>
      </c>
      <c r="U459" s="7" t="s">
        <v>1733</v>
      </c>
      <c r="V459" s="7" t="s">
        <v>1734</v>
      </c>
      <c r="W459" s="8" t="s">
        <v>51</v>
      </c>
      <c r="X459" s="3">
        <v>45634</v>
      </c>
      <c r="Y459" s="4">
        <v>45520</v>
      </c>
    </row>
    <row r="460" spans="1:25">
      <c r="A460" s="9">
        <v>459</v>
      </c>
      <c r="B460" s="7" t="s">
        <v>1861</v>
      </c>
      <c r="C460" s="7" t="s">
        <v>26</v>
      </c>
      <c r="D460" s="7" t="s">
        <v>1862</v>
      </c>
      <c r="E460" s="7" t="s">
        <v>1863</v>
      </c>
      <c r="F460" s="7" t="s">
        <v>29</v>
      </c>
      <c r="G460" s="7" t="s">
        <v>86</v>
      </c>
      <c r="H460" s="7" t="s">
        <v>87</v>
      </c>
      <c r="I460" s="7" t="s">
        <v>32</v>
      </c>
      <c r="J460" s="7" t="s">
        <v>33</v>
      </c>
      <c r="K460" s="7" t="s">
        <v>1888</v>
      </c>
      <c r="L460" s="7" t="s">
        <v>35</v>
      </c>
      <c r="M460" s="7" t="s">
        <v>104</v>
      </c>
      <c r="N460" s="7" t="s">
        <v>1889</v>
      </c>
      <c r="O460" s="7">
        <v>52.32</v>
      </c>
      <c r="P460" s="7">
        <v>8</v>
      </c>
      <c r="Q460" s="7">
        <v>14.64</v>
      </c>
      <c r="R460" s="7">
        <v>2.44</v>
      </c>
      <c r="S460" s="7" t="s">
        <v>38</v>
      </c>
      <c r="T460" s="7">
        <v>415</v>
      </c>
      <c r="U460" s="7" t="s">
        <v>1733</v>
      </c>
      <c r="V460" s="7" t="s">
        <v>1737</v>
      </c>
      <c r="W460" s="8" t="s">
        <v>51</v>
      </c>
      <c r="X460" s="3">
        <v>45313</v>
      </c>
      <c r="Y460" s="4">
        <v>45317</v>
      </c>
    </row>
    <row r="461" spans="1:25">
      <c r="A461" s="9">
        <v>460</v>
      </c>
      <c r="B461" s="7" t="s">
        <v>1690</v>
      </c>
      <c r="C461" s="7" t="s">
        <v>26</v>
      </c>
      <c r="D461" s="7" t="s">
        <v>1691</v>
      </c>
      <c r="E461" s="7" t="s">
        <v>1692</v>
      </c>
      <c r="F461" s="7" t="s">
        <v>29</v>
      </c>
      <c r="G461" s="7" t="s">
        <v>220</v>
      </c>
      <c r="H461" s="7" t="s">
        <v>101</v>
      </c>
      <c r="I461" s="7" t="s">
        <v>32</v>
      </c>
      <c r="J461" s="7" t="s">
        <v>102</v>
      </c>
      <c r="K461" s="7" t="s">
        <v>405</v>
      </c>
      <c r="L461" s="7" t="s">
        <v>35</v>
      </c>
      <c r="M461" s="7" t="s">
        <v>140</v>
      </c>
      <c r="N461" s="7" t="s">
        <v>406</v>
      </c>
      <c r="O461" s="7">
        <v>271.44</v>
      </c>
      <c r="P461" s="7">
        <v>8</v>
      </c>
      <c r="Q461" s="7">
        <v>0</v>
      </c>
      <c r="R461" s="7">
        <v>7.05</v>
      </c>
      <c r="S461" s="7" t="s">
        <v>38</v>
      </c>
      <c r="T461" s="7">
        <v>451</v>
      </c>
      <c r="U461" s="7" t="s">
        <v>1733</v>
      </c>
      <c r="V461" s="7" t="s">
        <v>1743</v>
      </c>
      <c r="W461" s="8" t="s">
        <v>51</v>
      </c>
      <c r="X461" s="3">
        <v>44294</v>
      </c>
      <c r="Y461" s="4">
        <v>44416</v>
      </c>
    </row>
    <row r="462" spans="1:25">
      <c r="A462" s="9">
        <v>461</v>
      </c>
      <c r="B462" s="7" t="s">
        <v>1809</v>
      </c>
      <c r="C462" s="7" t="s">
        <v>26</v>
      </c>
      <c r="D462" s="7" t="s">
        <v>1810</v>
      </c>
      <c r="E462" s="7" t="s">
        <v>1811</v>
      </c>
      <c r="F462" s="7" t="s">
        <v>29</v>
      </c>
      <c r="G462" s="7" t="s">
        <v>1071</v>
      </c>
      <c r="H462" s="7" t="s">
        <v>56</v>
      </c>
      <c r="I462" s="7" t="s">
        <v>32</v>
      </c>
      <c r="J462" s="7" t="s">
        <v>57</v>
      </c>
      <c r="K462" s="7" t="s">
        <v>1890</v>
      </c>
      <c r="L462" s="7" t="s">
        <v>35</v>
      </c>
      <c r="M462" s="7" t="s">
        <v>140</v>
      </c>
      <c r="N462" s="7" t="s">
        <v>1891</v>
      </c>
      <c r="O462" s="7">
        <v>237.84</v>
      </c>
      <c r="P462" s="7">
        <v>8</v>
      </c>
      <c r="Q462" s="7">
        <v>16.559999999999999</v>
      </c>
      <c r="R462" s="7">
        <v>4.72</v>
      </c>
      <c r="S462" s="7" t="s">
        <v>38</v>
      </c>
      <c r="T462" s="7">
        <v>763</v>
      </c>
      <c r="U462" s="7" t="s">
        <v>1733</v>
      </c>
      <c r="V462" s="7" t="s">
        <v>1747</v>
      </c>
      <c r="W462" s="8" t="s">
        <v>51</v>
      </c>
      <c r="X462" s="3">
        <v>44273</v>
      </c>
      <c r="Y462" s="4">
        <v>44278</v>
      </c>
    </row>
    <row r="463" spans="1:25">
      <c r="A463" s="9">
        <v>462</v>
      </c>
      <c r="B463" s="7" t="s">
        <v>1892</v>
      </c>
      <c r="C463" s="7" t="s">
        <v>26</v>
      </c>
      <c r="D463" s="7" t="s">
        <v>1081</v>
      </c>
      <c r="E463" s="7" t="s">
        <v>1082</v>
      </c>
      <c r="F463" s="7" t="s">
        <v>29</v>
      </c>
      <c r="G463" s="7" t="s">
        <v>1893</v>
      </c>
      <c r="H463" s="7" t="s">
        <v>56</v>
      </c>
      <c r="I463" s="7" t="s">
        <v>32</v>
      </c>
      <c r="J463" s="7" t="s">
        <v>57</v>
      </c>
      <c r="K463" s="7" t="s">
        <v>1894</v>
      </c>
      <c r="L463" s="7" t="s">
        <v>35</v>
      </c>
      <c r="M463" s="7" t="s">
        <v>89</v>
      </c>
      <c r="N463" s="7" t="s">
        <v>1895</v>
      </c>
      <c r="O463" s="7">
        <v>178.2</v>
      </c>
      <c r="P463" s="7">
        <v>9</v>
      </c>
      <c r="Q463" s="7">
        <v>21.33</v>
      </c>
      <c r="R463" s="7">
        <v>10.32</v>
      </c>
      <c r="S463" s="7" t="s">
        <v>38</v>
      </c>
      <c r="T463" s="7">
        <v>51</v>
      </c>
      <c r="U463" s="7" t="s">
        <v>1733</v>
      </c>
      <c r="V463" s="7" t="s">
        <v>1734</v>
      </c>
      <c r="W463" s="8" t="s">
        <v>51</v>
      </c>
      <c r="X463" s="3">
        <v>45019</v>
      </c>
      <c r="Y463" s="4">
        <v>45172</v>
      </c>
    </row>
    <row r="464" spans="1:25">
      <c r="A464" s="9">
        <v>463</v>
      </c>
      <c r="B464" s="7" t="s">
        <v>1896</v>
      </c>
      <c r="C464" s="7" t="s">
        <v>26</v>
      </c>
      <c r="D464" s="7" t="s">
        <v>1897</v>
      </c>
      <c r="E464" s="7" t="s">
        <v>1898</v>
      </c>
      <c r="F464" s="7" t="s">
        <v>310</v>
      </c>
      <c r="G464" s="7" t="s">
        <v>120</v>
      </c>
      <c r="H464" s="7" t="s">
        <v>243</v>
      </c>
      <c r="I464" s="7" t="s">
        <v>32</v>
      </c>
      <c r="J464" s="7" t="s">
        <v>102</v>
      </c>
      <c r="K464" s="7" t="s">
        <v>571</v>
      </c>
      <c r="L464" s="7" t="s">
        <v>35</v>
      </c>
      <c r="M464" s="7" t="s">
        <v>140</v>
      </c>
      <c r="N464" s="7" t="s">
        <v>572</v>
      </c>
      <c r="O464" s="7">
        <v>102.42</v>
      </c>
      <c r="P464" s="7">
        <v>6</v>
      </c>
      <c r="Q464" s="7">
        <v>34.74</v>
      </c>
      <c r="R464" s="7">
        <v>9.9499999999999993</v>
      </c>
      <c r="S464" s="7" t="s">
        <v>38</v>
      </c>
      <c r="T464" s="7">
        <v>746</v>
      </c>
      <c r="U464" s="7" t="s">
        <v>1733</v>
      </c>
      <c r="V464" s="7" t="s">
        <v>1734</v>
      </c>
      <c r="W464" s="8" t="s">
        <v>51</v>
      </c>
      <c r="X464" s="3">
        <v>45561</v>
      </c>
      <c r="Y464" s="4">
        <v>45565</v>
      </c>
    </row>
    <row r="465" spans="1:25">
      <c r="A465" s="9">
        <v>464</v>
      </c>
      <c r="B465" s="7" t="s">
        <v>1899</v>
      </c>
      <c r="C465" s="7" t="s">
        <v>26</v>
      </c>
      <c r="D465" s="7" t="s">
        <v>1900</v>
      </c>
      <c r="E465" s="7" t="s">
        <v>1901</v>
      </c>
      <c r="F465" s="7" t="s">
        <v>310</v>
      </c>
      <c r="G465" s="7" t="s">
        <v>1204</v>
      </c>
      <c r="H465" s="7" t="s">
        <v>101</v>
      </c>
      <c r="I465" s="7" t="s">
        <v>32</v>
      </c>
      <c r="J465" s="7" t="s">
        <v>102</v>
      </c>
      <c r="K465" s="7" t="s">
        <v>1902</v>
      </c>
      <c r="L465" s="7" t="s">
        <v>35</v>
      </c>
      <c r="M465" s="7" t="s">
        <v>223</v>
      </c>
      <c r="N465" s="7" t="s">
        <v>1903</v>
      </c>
      <c r="O465" s="7">
        <v>152.28</v>
      </c>
      <c r="P465" s="7">
        <v>6</v>
      </c>
      <c r="Q465" s="7">
        <v>28.8</v>
      </c>
      <c r="R465" s="7">
        <v>3.6</v>
      </c>
      <c r="S465" s="7" t="s">
        <v>38</v>
      </c>
      <c r="T465" s="7">
        <v>478</v>
      </c>
      <c r="U465" s="7" t="s">
        <v>1733</v>
      </c>
      <c r="V465" s="7" t="s">
        <v>1737</v>
      </c>
      <c r="W465" s="8" t="s">
        <v>51</v>
      </c>
      <c r="X465" s="3">
        <v>45460</v>
      </c>
      <c r="Y465" s="4">
        <v>45466</v>
      </c>
    </row>
    <row r="466" spans="1:25">
      <c r="A466" s="9">
        <v>465</v>
      </c>
      <c r="B466" s="7" t="s">
        <v>331</v>
      </c>
      <c r="C466" s="7" t="s">
        <v>26</v>
      </c>
      <c r="D466" s="7" t="s">
        <v>308</v>
      </c>
      <c r="E466" s="7" t="s">
        <v>309</v>
      </c>
      <c r="F466" s="7" t="s">
        <v>310</v>
      </c>
      <c r="G466" s="7" t="s">
        <v>332</v>
      </c>
      <c r="H466" s="7" t="s">
        <v>56</v>
      </c>
      <c r="I466" s="7" t="s">
        <v>32</v>
      </c>
      <c r="J466" s="7" t="s">
        <v>57</v>
      </c>
      <c r="K466" s="7" t="s">
        <v>1904</v>
      </c>
      <c r="L466" s="7" t="s">
        <v>35</v>
      </c>
      <c r="M466" s="7" t="s">
        <v>123</v>
      </c>
      <c r="N466" s="7" t="s">
        <v>1905</v>
      </c>
      <c r="O466" s="7">
        <v>83.55</v>
      </c>
      <c r="P466" s="7">
        <v>5</v>
      </c>
      <c r="Q466" s="7">
        <v>27.45</v>
      </c>
      <c r="R466" s="7">
        <v>3.58</v>
      </c>
      <c r="S466" s="7" t="s">
        <v>38</v>
      </c>
      <c r="T466" s="7">
        <v>49</v>
      </c>
      <c r="U466" s="7" t="s">
        <v>1733</v>
      </c>
      <c r="V466" s="7" t="s">
        <v>1743</v>
      </c>
      <c r="W466" s="8" t="s">
        <v>41</v>
      </c>
      <c r="X466" s="3">
        <v>45477</v>
      </c>
      <c r="Y466" s="4">
        <v>45600</v>
      </c>
    </row>
    <row r="467" spans="1:25">
      <c r="A467" s="9">
        <v>466</v>
      </c>
      <c r="B467" s="7" t="s">
        <v>1906</v>
      </c>
      <c r="C467" s="7" t="s">
        <v>26</v>
      </c>
      <c r="D467" s="7" t="s">
        <v>1907</v>
      </c>
      <c r="E467" s="7" t="s">
        <v>1908</v>
      </c>
      <c r="F467" s="7" t="s">
        <v>310</v>
      </c>
      <c r="G467" s="7" t="s">
        <v>1909</v>
      </c>
      <c r="H467" s="7" t="s">
        <v>283</v>
      </c>
      <c r="I467" s="7" t="s">
        <v>32</v>
      </c>
      <c r="J467" s="7" t="s">
        <v>47</v>
      </c>
      <c r="K467" s="7" t="s">
        <v>447</v>
      </c>
      <c r="L467" s="7" t="s">
        <v>35</v>
      </c>
      <c r="M467" s="7" t="s">
        <v>104</v>
      </c>
      <c r="N467" s="7" t="s">
        <v>448</v>
      </c>
      <c r="O467" s="7">
        <v>66.45</v>
      </c>
      <c r="P467" s="7">
        <v>5</v>
      </c>
      <c r="Q467" s="7">
        <v>14.55</v>
      </c>
      <c r="R467" s="7">
        <v>0.71</v>
      </c>
      <c r="S467" s="7" t="s">
        <v>38</v>
      </c>
      <c r="T467" s="7">
        <v>722</v>
      </c>
      <c r="U467" s="7" t="s">
        <v>1733</v>
      </c>
      <c r="V467" s="7" t="s">
        <v>1734</v>
      </c>
      <c r="W467" s="8" t="s">
        <v>41</v>
      </c>
      <c r="X467" s="3">
        <v>45453</v>
      </c>
      <c r="Y467" s="4">
        <v>45575</v>
      </c>
    </row>
    <row r="468" spans="1:25">
      <c r="A468" s="9">
        <v>467</v>
      </c>
      <c r="B468" s="7" t="s">
        <v>1910</v>
      </c>
      <c r="C468" s="7" t="s">
        <v>26</v>
      </c>
      <c r="D468" s="7" t="s">
        <v>1911</v>
      </c>
      <c r="E468" s="7" t="s">
        <v>1912</v>
      </c>
      <c r="F468" s="7" t="s">
        <v>310</v>
      </c>
      <c r="G468" s="7" t="s">
        <v>600</v>
      </c>
      <c r="H468" s="7" t="s">
        <v>121</v>
      </c>
      <c r="I468" s="7" t="s">
        <v>32</v>
      </c>
      <c r="J468" s="7" t="s">
        <v>33</v>
      </c>
      <c r="K468" s="7" t="s">
        <v>95</v>
      </c>
      <c r="L468" s="7" t="s">
        <v>35</v>
      </c>
      <c r="M468" s="7" t="s">
        <v>89</v>
      </c>
      <c r="N468" s="7" t="s">
        <v>96</v>
      </c>
      <c r="O468" s="7">
        <v>62.7</v>
      </c>
      <c r="P468" s="7">
        <v>5</v>
      </c>
      <c r="Q468" s="7">
        <v>9.9</v>
      </c>
      <c r="R468" s="7">
        <v>4.18</v>
      </c>
      <c r="S468" s="7" t="s">
        <v>38</v>
      </c>
      <c r="T468" s="7">
        <v>775</v>
      </c>
      <c r="U468" s="7" t="s">
        <v>1733</v>
      </c>
      <c r="V468" s="7" t="s">
        <v>1737</v>
      </c>
      <c r="W468" s="8" t="s">
        <v>51</v>
      </c>
      <c r="X468" s="3">
        <v>45273</v>
      </c>
      <c r="Y468" s="4">
        <v>45280</v>
      </c>
    </row>
    <row r="469" spans="1:25">
      <c r="A469" s="9">
        <v>468</v>
      </c>
      <c r="B469" s="7" t="s">
        <v>1913</v>
      </c>
      <c r="C469" s="7" t="s">
        <v>26</v>
      </c>
      <c r="D469" s="7" t="s">
        <v>1914</v>
      </c>
      <c r="E469" s="7" t="s">
        <v>1915</v>
      </c>
      <c r="F469" s="7" t="s">
        <v>310</v>
      </c>
      <c r="G469" s="7" t="s">
        <v>271</v>
      </c>
      <c r="H469" s="7" t="s">
        <v>56</v>
      </c>
      <c r="I469" s="7" t="s">
        <v>32</v>
      </c>
      <c r="J469" s="7" t="s">
        <v>57</v>
      </c>
      <c r="K469" s="7" t="s">
        <v>1916</v>
      </c>
      <c r="L469" s="7" t="s">
        <v>35</v>
      </c>
      <c r="M469" s="7" t="s">
        <v>36</v>
      </c>
      <c r="N469" s="7" t="s">
        <v>1917</v>
      </c>
      <c r="O469" s="7">
        <v>67.5</v>
      </c>
      <c r="P469" s="7">
        <v>5</v>
      </c>
      <c r="Q469" s="7">
        <v>33</v>
      </c>
      <c r="R469" s="7">
        <v>6.67</v>
      </c>
      <c r="S469" s="7" t="s">
        <v>38</v>
      </c>
      <c r="T469" s="7">
        <v>494</v>
      </c>
      <c r="U469" s="7" t="s">
        <v>1733</v>
      </c>
      <c r="V469" s="7" t="s">
        <v>1743</v>
      </c>
      <c r="W469" s="8" t="s">
        <v>41</v>
      </c>
      <c r="X469" s="3">
        <v>44616</v>
      </c>
      <c r="Y469" s="4">
        <v>44620</v>
      </c>
    </row>
    <row r="470" spans="1:25">
      <c r="A470" s="9">
        <v>469</v>
      </c>
      <c r="B470" s="7" t="s">
        <v>1918</v>
      </c>
      <c r="C470" s="7" t="s">
        <v>26</v>
      </c>
      <c r="D470" s="7" t="s">
        <v>1919</v>
      </c>
      <c r="E470" s="7" t="s">
        <v>1920</v>
      </c>
      <c r="F470" s="7" t="s">
        <v>310</v>
      </c>
      <c r="G470" s="7" t="s">
        <v>271</v>
      </c>
      <c r="H470" s="7" t="s">
        <v>56</v>
      </c>
      <c r="I470" s="7" t="s">
        <v>32</v>
      </c>
      <c r="J470" s="7" t="s">
        <v>57</v>
      </c>
      <c r="K470" s="7" t="s">
        <v>1921</v>
      </c>
      <c r="L470" s="7" t="s">
        <v>35</v>
      </c>
      <c r="M470" s="7" t="s">
        <v>123</v>
      </c>
      <c r="N470" s="7" t="s">
        <v>1922</v>
      </c>
      <c r="O470" s="7">
        <v>54.36</v>
      </c>
      <c r="P470" s="7">
        <v>4</v>
      </c>
      <c r="Q470" s="7">
        <v>9.7200000000000006</v>
      </c>
      <c r="R470" s="7">
        <v>4.49</v>
      </c>
      <c r="S470" s="7" t="s">
        <v>38</v>
      </c>
      <c r="T470" s="7">
        <v>471</v>
      </c>
      <c r="U470" s="7" t="s">
        <v>1733</v>
      </c>
      <c r="V470" s="7" t="s">
        <v>1734</v>
      </c>
      <c r="W470" s="8" t="s">
        <v>41</v>
      </c>
      <c r="X470" s="3">
        <v>45268</v>
      </c>
      <c r="Y470" s="4">
        <v>45155</v>
      </c>
    </row>
    <row r="471" spans="1:25">
      <c r="A471" s="9">
        <v>470</v>
      </c>
      <c r="B471" s="7" t="s">
        <v>1502</v>
      </c>
      <c r="C471" s="7" t="s">
        <v>26</v>
      </c>
      <c r="D471" s="7" t="s">
        <v>1503</v>
      </c>
      <c r="E471" s="7" t="s">
        <v>1504</v>
      </c>
      <c r="F471" s="7" t="s">
        <v>310</v>
      </c>
      <c r="G471" s="7" t="s">
        <v>743</v>
      </c>
      <c r="H471" s="7" t="s">
        <v>339</v>
      </c>
      <c r="I471" s="7" t="s">
        <v>32</v>
      </c>
      <c r="J471" s="7" t="s">
        <v>57</v>
      </c>
      <c r="K471" s="7" t="s">
        <v>1923</v>
      </c>
      <c r="L471" s="7" t="s">
        <v>35</v>
      </c>
      <c r="M471" s="7" t="s">
        <v>104</v>
      </c>
      <c r="N471" s="7" t="s">
        <v>1924</v>
      </c>
      <c r="O471" s="7">
        <v>33</v>
      </c>
      <c r="P471" s="7">
        <v>4</v>
      </c>
      <c r="Q471" s="7">
        <v>0.24</v>
      </c>
      <c r="R471" s="7">
        <v>1.25</v>
      </c>
      <c r="S471" s="7" t="s">
        <v>38</v>
      </c>
      <c r="T471" s="7">
        <v>102</v>
      </c>
      <c r="U471" s="7" t="s">
        <v>1733</v>
      </c>
      <c r="V471" s="7" t="s">
        <v>1743</v>
      </c>
      <c r="W471" s="8" t="s">
        <v>41</v>
      </c>
      <c r="X471" s="3">
        <v>45452</v>
      </c>
      <c r="Y471" s="4">
        <v>45548</v>
      </c>
    </row>
    <row r="472" spans="1:25">
      <c r="A472" s="9">
        <v>471</v>
      </c>
      <c r="B472" s="7" t="s">
        <v>1925</v>
      </c>
      <c r="C472" s="7" t="s">
        <v>26</v>
      </c>
      <c r="D472" s="7" t="s">
        <v>1926</v>
      </c>
      <c r="E472" s="7" t="s">
        <v>1927</v>
      </c>
      <c r="F472" s="7" t="s">
        <v>310</v>
      </c>
      <c r="G472" s="7" t="s">
        <v>271</v>
      </c>
      <c r="H472" s="7" t="s">
        <v>56</v>
      </c>
      <c r="I472" s="7" t="s">
        <v>32</v>
      </c>
      <c r="J472" s="7" t="s">
        <v>57</v>
      </c>
      <c r="K472" s="7" t="s">
        <v>1928</v>
      </c>
      <c r="L472" s="7" t="s">
        <v>35</v>
      </c>
      <c r="M472" s="7" t="s">
        <v>89</v>
      </c>
      <c r="N472" s="7" t="s">
        <v>1929</v>
      </c>
      <c r="O472" s="7">
        <v>194.64</v>
      </c>
      <c r="P472" s="7">
        <v>4</v>
      </c>
      <c r="Q472" s="7">
        <v>9.7200000000000006</v>
      </c>
      <c r="R472" s="7">
        <v>23.26</v>
      </c>
      <c r="S472" s="7" t="s">
        <v>38</v>
      </c>
      <c r="T472" s="7">
        <v>482</v>
      </c>
      <c r="U472" s="7" t="s">
        <v>1733</v>
      </c>
      <c r="V472" s="7" t="s">
        <v>1747</v>
      </c>
      <c r="W472" s="8" t="s">
        <v>41</v>
      </c>
      <c r="X472" s="3">
        <v>45618</v>
      </c>
      <c r="Y472" s="4">
        <v>45622</v>
      </c>
    </row>
    <row r="473" spans="1:25">
      <c r="A473" s="9">
        <v>472</v>
      </c>
      <c r="B473" s="7" t="s">
        <v>1930</v>
      </c>
      <c r="C473" s="7" t="s">
        <v>26</v>
      </c>
      <c r="D473" s="7" t="s">
        <v>1931</v>
      </c>
      <c r="E473" s="7" t="s">
        <v>1932</v>
      </c>
      <c r="F473" s="7" t="s">
        <v>310</v>
      </c>
      <c r="G473" s="7" t="s">
        <v>271</v>
      </c>
      <c r="H473" s="7" t="s">
        <v>56</v>
      </c>
      <c r="I473" s="7" t="s">
        <v>32</v>
      </c>
      <c r="J473" s="7" t="s">
        <v>57</v>
      </c>
      <c r="K473" s="7" t="s">
        <v>416</v>
      </c>
      <c r="L473" s="7" t="s">
        <v>35</v>
      </c>
      <c r="M473" s="7" t="s">
        <v>36</v>
      </c>
      <c r="N473" s="7" t="s">
        <v>254</v>
      </c>
      <c r="O473" s="7">
        <v>33.479999999999997</v>
      </c>
      <c r="P473" s="7">
        <v>4</v>
      </c>
      <c r="Q473" s="7">
        <v>1.32</v>
      </c>
      <c r="R473" s="7">
        <v>1.94</v>
      </c>
      <c r="S473" s="7" t="s">
        <v>38</v>
      </c>
      <c r="T473" s="7">
        <v>666</v>
      </c>
      <c r="U473" s="7" t="s">
        <v>1733</v>
      </c>
      <c r="V473" s="7" t="s">
        <v>1734</v>
      </c>
      <c r="W473" s="8" t="s">
        <v>41</v>
      </c>
      <c r="X473" s="3">
        <v>44632</v>
      </c>
      <c r="Y473" s="4">
        <v>44785</v>
      </c>
    </row>
    <row r="474" spans="1:25">
      <c r="A474" s="9">
        <v>473</v>
      </c>
      <c r="B474" s="7" t="s">
        <v>1933</v>
      </c>
      <c r="C474" s="7" t="s">
        <v>26</v>
      </c>
      <c r="D474" s="7" t="s">
        <v>1934</v>
      </c>
      <c r="E474" s="7" t="s">
        <v>1935</v>
      </c>
      <c r="F474" s="7" t="s">
        <v>310</v>
      </c>
      <c r="G474" s="7" t="s">
        <v>1936</v>
      </c>
      <c r="H474" s="7" t="s">
        <v>87</v>
      </c>
      <c r="I474" s="7" t="s">
        <v>32</v>
      </c>
      <c r="J474" s="7" t="s">
        <v>33</v>
      </c>
      <c r="K474" s="7" t="s">
        <v>1937</v>
      </c>
      <c r="L474" s="7" t="s">
        <v>35</v>
      </c>
      <c r="M474" s="7" t="s">
        <v>299</v>
      </c>
      <c r="N474" s="7" t="s">
        <v>1938</v>
      </c>
      <c r="O474" s="7">
        <v>1621.44</v>
      </c>
      <c r="P474" s="7">
        <v>3</v>
      </c>
      <c r="Q474" s="7">
        <v>210.78</v>
      </c>
      <c r="R474" s="7">
        <v>97.07</v>
      </c>
      <c r="S474" s="7" t="s">
        <v>38</v>
      </c>
      <c r="T474" s="7">
        <v>736</v>
      </c>
      <c r="U474" s="7" t="s">
        <v>1733</v>
      </c>
      <c r="V474" s="7" t="s">
        <v>1737</v>
      </c>
      <c r="W474" s="8" t="s">
        <v>51</v>
      </c>
      <c r="X474" s="3">
        <v>45283</v>
      </c>
      <c r="Y474" s="4">
        <v>45288</v>
      </c>
    </row>
    <row r="475" spans="1:25">
      <c r="A475" s="9">
        <v>474</v>
      </c>
      <c r="B475" s="7" t="s">
        <v>326</v>
      </c>
      <c r="C475" s="7" t="s">
        <v>26</v>
      </c>
      <c r="D475" s="7" t="s">
        <v>327</v>
      </c>
      <c r="E475" s="7" t="s">
        <v>328</v>
      </c>
      <c r="F475" s="7" t="s">
        <v>310</v>
      </c>
      <c r="G475" s="7" t="s">
        <v>120</v>
      </c>
      <c r="H475" s="7" t="s">
        <v>243</v>
      </c>
      <c r="I475" s="7" t="s">
        <v>32</v>
      </c>
      <c r="J475" s="7" t="s">
        <v>102</v>
      </c>
      <c r="K475" s="7" t="s">
        <v>1939</v>
      </c>
      <c r="L475" s="7" t="s">
        <v>35</v>
      </c>
      <c r="M475" s="7" t="s">
        <v>123</v>
      </c>
      <c r="N475" s="7" t="s">
        <v>1940</v>
      </c>
      <c r="O475" s="7">
        <v>49.5</v>
      </c>
      <c r="P475" s="7">
        <v>3</v>
      </c>
      <c r="Q475" s="7">
        <v>1.44</v>
      </c>
      <c r="R475" s="7">
        <v>5.37</v>
      </c>
      <c r="S475" s="7" t="s">
        <v>38</v>
      </c>
      <c r="T475" s="7">
        <v>639</v>
      </c>
      <c r="U475" s="7" t="s">
        <v>1733</v>
      </c>
      <c r="V475" s="7" t="s">
        <v>1743</v>
      </c>
      <c r="W475" s="8" t="s">
        <v>51</v>
      </c>
      <c r="X475" s="3">
        <v>44294</v>
      </c>
      <c r="Y475" s="4">
        <v>44416</v>
      </c>
    </row>
    <row r="476" spans="1:25">
      <c r="A476" s="9">
        <v>475</v>
      </c>
      <c r="B476" s="7" t="s">
        <v>347</v>
      </c>
      <c r="C476" s="7" t="s">
        <v>26</v>
      </c>
      <c r="D476" s="7" t="s">
        <v>348</v>
      </c>
      <c r="E476" s="7" t="s">
        <v>349</v>
      </c>
      <c r="F476" s="7" t="s">
        <v>310</v>
      </c>
      <c r="G476" s="7" t="s">
        <v>350</v>
      </c>
      <c r="H476" s="7" t="s">
        <v>138</v>
      </c>
      <c r="I476" s="7" t="s">
        <v>32</v>
      </c>
      <c r="J476" s="7" t="s">
        <v>57</v>
      </c>
      <c r="K476" s="7" t="s">
        <v>1941</v>
      </c>
      <c r="L476" s="7" t="s">
        <v>35</v>
      </c>
      <c r="M476" s="7" t="s">
        <v>123</v>
      </c>
      <c r="N476" s="7" t="s">
        <v>1942</v>
      </c>
      <c r="O476" s="7">
        <v>42.21</v>
      </c>
      <c r="P476" s="7">
        <v>3</v>
      </c>
      <c r="Q476" s="7">
        <v>11.34</v>
      </c>
      <c r="R476" s="7">
        <v>3.03</v>
      </c>
      <c r="S476" s="7" t="s">
        <v>38</v>
      </c>
      <c r="T476" s="7">
        <v>208</v>
      </c>
      <c r="U476" s="7" t="s">
        <v>1733</v>
      </c>
      <c r="V476" s="7" t="s">
        <v>1747</v>
      </c>
      <c r="W476" s="8" t="s">
        <v>41</v>
      </c>
      <c r="X476" s="3">
        <v>45614</v>
      </c>
      <c r="Y476" s="4">
        <v>45618</v>
      </c>
    </row>
    <row r="477" spans="1:25">
      <c r="A477" s="9">
        <v>476</v>
      </c>
      <c r="B477" s="7" t="s">
        <v>1943</v>
      </c>
      <c r="C477" s="7" t="s">
        <v>26</v>
      </c>
      <c r="D477" s="7" t="s">
        <v>1517</v>
      </c>
      <c r="E477" s="7" t="s">
        <v>1518</v>
      </c>
      <c r="F477" s="7" t="s">
        <v>310</v>
      </c>
      <c r="G477" s="7" t="s">
        <v>618</v>
      </c>
      <c r="H477" s="7" t="s">
        <v>509</v>
      </c>
      <c r="I477" s="7" t="s">
        <v>32</v>
      </c>
      <c r="J477" s="7" t="s">
        <v>47</v>
      </c>
      <c r="K477" s="7" t="s">
        <v>1944</v>
      </c>
      <c r="L477" s="7" t="s">
        <v>35</v>
      </c>
      <c r="M477" s="7" t="s">
        <v>123</v>
      </c>
      <c r="N477" s="7" t="s">
        <v>1945</v>
      </c>
      <c r="O477" s="7">
        <v>26.37</v>
      </c>
      <c r="P477" s="7">
        <v>3</v>
      </c>
      <c r="Q477" s="7">
        <v>0.45</v>
      </c>
      <c r="R477" s="7">
        <v>1.36</v>
      </c>
      <c r="S477" s="7" t="s">
        <v>38</v>
      </c>
      <c r="T477" s="7">
        <v>409</v>
      </c>
      <c r="U477" s="7" t="s">
        <v>1733</v>
      </c>
      <c r="V477" s="7" t="s">
        <v>1734</v>
      </c>
      <c r="W477" s="8" t="s">
        <v>51</v>
      </c>
      <c r="X477" s="3">
        <v>44919</v>
      </c>
      <c r="Y477" s="4">
        <v>44923</v>
      </c>
    </row>
    <row r="478" spans="1:25">
      <c r="A478" s="9">
        <v>477</v>
      </c>
      <c r="B478" s="7" t="s">
        <v>1946</v>
      </c>
      <c r="C478" s="7" t="s">
        <v>26</v>
      </c>
      <c r="D478" s="7" t="s">
        <v>1947</v>
      </c>
      <c r="E478" s="7" t="s">
        <v>1948</v>
      </c>
      <c r="F478" s="7" t="s">
        <v>310</v>
      </c>
      <c r="G478" s="7" t="s">
        <v>743</v>
      </c>
      <c r="H478" s="7" t="s">
        <v>339</v>
      </c>
      <c r="I478" s="7" t="s">
        <v>32</v>
      </c>
      <c r="J478" s="7" t="s">
        <v>57</v>
      </c>
      <c r="K478" s="7" t="s">
        <v>1949</v>
      </c>
      <c r="L478" s="7" t="s">
        <v>35</v>
      </c>
      <c r="M478" s="7" t="s">
        <v>140</v>
      </c>
      <c r="N478" s="7" t="s">
        <v>1950</v>
      </c>
      <c r="O478" s="7">
        <v>40.950000000000003</v>
      </c>
      <c r="P478" s="7">
        <v>3</v>
      </c>
      <c r="Q478" s="7">
        <v>20.43</v>
      </c>
      <c r="R478" s="7">
        <v>2.9</v>
      </c>
      <c r="S478" s="7" t="s">
        <v>38</v>
      </c>
      <c r="T478" s="7">
        <v>67</v>
      </c>
      <c r="U478" s="7" t="s">
        <v>1733</v>
      </c>
      <c r="V478" s="7" t="s">
        <v>1737</v>
      </c>
      <c r="W478" s="8" t="s">
        <v>41</v>
      </c>
      <c r="X478" s="3">
        <v>45011</v>
      </c>
      <c r="Y478" s="4">
        <v>45016</v>
      </c>
    </row>
    <row r="479" spans="1:25">
      <c r="A479" s="9">
        <v>478</v>
      </c>
      <c r="B479" s="7" t="s">
        <v>1563</v>
      </c>
      <c r="C479" s="7" t="s">
        <v>26</v>
      </c>
      <c r="D479" s="7" t="s">
        <v>1564</v>
      </c>
      <c r="E479" s="7" t="s">
        <v>1565</v>
      </c>
      <c r="F479" s="7" t="s">
        <v>310</v>
      </c>
      <c r="G479" s="7" t="s">
        <v>751</v>
      </c>
      <c r="H479" s="7" t="s">
        <v>101</v>
      </c>
      <c r="I479" s="7" t="s">
        <v>32</v>
      </c>
      <c r="J479" s="7" t="s">
        <v>102</v>
      </c>
      <c r="K479" s="7" t="s">
        <v>1951</v>
      </c>
      <c r="L479" s="7" t="s">
        <v>35</v>
      </c>
      <c r="M479" s="7" t="s">
        <v>104</v>
      </c>
      <c r="N479" s="7" t="s">
        <v>1952</v>
      </c>
      <c r="O479" s="7">
        <v>30.51</v>
      </c>
      <c r="P479" s="7">
        <v>3</v>
      </c>
      <c r="Q479" s="7">
        <v>9.7200000000000006</v>
      </c>
      <c r="R479" s="7">
        <v>1.79</v>
      </c>
      <c r="S479" s="7" t="s">
        <v>38</v>
      </c>
      <c r="T479" s="7">
        <v>270</v>
      </c>
      <c r="U479" s="7" t="s">
        <v>1733</v>
      </c>
      <c r="V479" s="7" t="s">
        <v>1743</v>
      </c>
      <c r="W479" s="8" t="s">
        <v>41</v>
      </c>
      <c r="X479" s="3">
        <v>45217</v>
      </c>
      <c r="Y479" s="4">
        <v>45224</v>
      </c>
    </row>
    <row r="480" spans="1:25">
      <c r="A480" s="9">
        <v>479</v>
      </c>
      <c r="B480" s="7" t="s">
        <v>1896</v>
      </c>
      <c r="C480" s="7" t="s">
        <v>26</v>
      </c>
      <c r="D480" s="7" t="s">
        <v>1897</v>
      </c>
      <c r="E480" s="7" t="s">
        <v>1898</v>
      </c>
      <c r="F480" s="7" t="s">
        <v>310</v>
      </c>
      <c r="G480" s="7" t="s">
        <v>120</v>
      </c>
      <c r="H480" s="7" t="s">
        <v>243</v>
      </c>
      <c r="I480" s="7" t="s">
        <v>32</v>
      </c>
      <c r="J480" s="7" t="s">
        <v>102</v>
      </c>
      <c r="K480" s="7" t="s">
        <v>1953</v>
      </c>
      <c r="L480" s="7" t="s">
        <v>35</v>
      </c>
      <c r="M480" s="7" t="s">
        <v>36</v>
      </c>
      <c r="N480" s="7" t="s">
        <v>1954</v>
      </c>
      <c r="O480" s="7">
        <v>42.57</v>
      </c>
      <c r="P480" s="7">
        <v>3</v>
      </c>
      <c r="Q480" s="7">
        <v>10.62</v>
      </c>
      <c r="R480" s="7">
        <v>2.77</v>
      </c>
      <c r="S480" s="7" t="s">
        <v>38</v>
      </c>
      <c r="T480" s="7">
        <v>583</v>
      </c>
      <c r="U480" s="7" t="s">
        <v>1733</v>
      </c>
      <c r="V480" s="7" t="s">
        <v>1734</v>
      </c>
      <c r="W480" s="8" t="s">
        <v>51</v>
      </c>
      <c r="X480" s="3">
        <v>45378</v>
      </c>
      <c r="Y480" s="4">
        <v>45326</v>
      </c>
    </row>
    <row r="481" spans="1:25">
      <c r="A481" s="9">
        <v>480</v>
      </c>
      <c r="B481" s="7" t="s">
        <v>1557</v>
      </c>
      <c r="C481" s="7" t="s">
        <v>26</v>
      </c>
      <c r="D481" s="7" t="s">
        <v>1558</v>
      </c>
      <c r="E481" s="7" t="s">
        <v>1559</v>
      </c>
      <c r="F481" s="7" t="s">
        <v>310</v>
      </c>
      <c r="G481" s="7" t="s">
        <v>1560</v>
      </c>
      <c r="H481" s="7" t="s">
        <v>56</v>
      </c>
      <c r="I481" s="7" t="s">
        <v>32</v>
      </c>
      <c r="J481" s="7" t="s">
        <v>57</v>
      </c>
      <c r="K481" s="7" t="s">
        <v>1955</v>
      </c>
      <c r="L481" s="7" t="s">
        <v>35</v>
      </c>
      <c r="M481" s="7" t="s">
        <v>140</v>
      </c>
      <c r="N481" s="7" t="s">
        <v>1956</v>
      </c>
      <c r="O481" s="7">
        <v>13.26</v>
      </c>
      <c r="P481" s="7">
        <v>1</v>
      </c>
      <c r="Q481" s="7">
        <v>2.76</v>
      </c>
      <c r="R481" s="7">
        <v>1.33</v>
      </c>
      <c r="S481" s="7" t="s">
        <v>38</v>
      </c>
      <c r="T481" s="7">
        <v>624</v>
      </c>
      <c r="U481" s="7" t="s">
        <v>1733</v>
      </c>
      <c r="V481" s="7" t="s">
        <v>1737</v>
      </c>
      <c r="W481" s="8" t="s">
        <v>51</v>
      </c>
      <c r="X481" s="3">
        <v>45138</v>
      </c>
      <c r="Y481" s="4">
        <v>45054</v>
      </c>
    </row>
    <row r="482" spans="1:25">
      <c r="A482" s="9">
        <v>481</v>
      </c>
      <c r="B482" s="7" t="s">
        <v>1957</v>
      </c>
      <c r="C482" s="7" t="s">
        <v>26</v>
      </c>
      <c r="D482" s="7" t="s">
        <v>1958</v>
      </c>
      <c r="E482" s="7" t="s">
        <v>1959</v>
      </c>
      <c r="F482" s="7" t="s">
        <v>310</v>
      </c>
      <c r="G482" s="7" t="s">
        <v>815</v>
      </c>
      <c r="H482" s="7" t="s">
        <v>101</v>
      </c>
      <c r="I482" s="7" t="s">
        <v>32</v>
      </c>
      <c r="J482" s="7" t="s">
        <v>102</v>
      </c>
      <c r="K482" s="7" t="s">
        <v>1960</v>
      </c>
      <c r="L482" s="7" t="s">
        <v>35</v>
      </c>
      <c r="M482" s="7" t="s">
        <v>130</v>
      </c>
      <c r="N482" s="7" t="s">
        <v>1961</v>
      </c>
      <c r="O482" s="7">
        <v>46.41</v>
      </c>
      <c r="P482" s="7">
        <v>1</v>
      </c>
      <c r="Q482" s="7">
        <v>1.83</v>
      </c>
      <c r="R482" s="7">
        <v>1.26</v>
      </c>
      <c r="S482" s="7" t="s">
        <v>38</v>
      </c>
      <c r="T482" s="7">
        <v>444</v>
      </c>
      <c r="U482" s="7" t="s">
        <v>1733</v>
      </c>
      <c r="V482" s="7" t="s">
        <v>1743</v>
      </c>
      <c r="W482" s="8" t="s">
        <v>41</v>
      </c>
      <c r="X482" s="3">
        <v>45112</v>
      </c>
      <c r="Y482" s="4">
        <v>45059</v>
      </c>
    </row>
    <row r="483" spans="1:25">
      <c r="A483" s="9">
        <v>482</v>
      </c>
      <c r="B483" s="7" t="s">
        <v>347</v>
      </c>
      <c r="C483" s="7" t="s">
        <v>26</v>
      </c>
      <c r="D483" s="7" t="s">
        <v>348</v>
      </c>
      <c r="E483" s="7" t="s">
        <v>349</v>
      </c>
      <c r="F483" s="7" t="s">
        <v>310</v>
      </c>
      <c r="G483" s="7" t="s">
        <v>350</v>
      </c>
      <c r="H483" s="7" t="s">
        <v>138</v>
      </c>
      <c r="I483" s="7" t="s">
        <v>32</v>
      </c>
      <c r="J483" s="7" t="s">
        <v>57</v>
      </c>
      <c r="K483" s="7" t="s">
        <v>1962</v>
      </c>
      <c r="L483" s="7" t="s">
        <v>35</v>
      </c>
      <c r="M483" s="7" t="s">
        <v>74</v>
      </c>
      <c r="N483" s="7" t="s">
        <v>1963</v>
      </c>
      <c r="O483" s="7">
        <v>127.92</v>
      </c>
      <c r="P483" s="7">
        <v>1</v>
      </c>
      <c r="Q483" s="7">
        <v>7.65</v>
      </c>
      <c r="R483" s="7">
        <v>4.4000000000000004</v>
      </c>
      <c r="S483" s="7" t="s">
        <v>38</v>
      </c>
      <c r="T483" s="7">
        <v>677</v>
      </c>
      <c r="U483" s="7" t="s">
        <v>1733</v>
      </c>
      <c r="V483" s="7" t="s">
        <v>1747</v>
      </c>
      <c r="W483" s="8" t="s">
        <v>51</v>
      </c>
      <c r="X483" s="3">
        <v>44931</v>
      </c>
      <c r="Y483" s="4">
        <v>45051</v>
      </c>
    </row>
    <row r="484" spans="1:25">
      <c r="A484" s="9">
        <v>483</v>
      </c>
      <c r="B484" s="7" t="s">
        <v>1933</v>
      </c>
      <c r="C484" s="7" t="s">
        <v>26</v>
      </c>
      <c r="D484" s="7" t="s">
        <v>1934</v>
      </c>
      <c r="E484" s="7" t="s">
        <v>1935</v>
      </c>
      <c r="F484" s="7" t="s">
        <v>310</v>
      </c>
      <c r="G484" s="7" t="s">
        <v>1936</v>
      </c>
      <c r="H484" s="7" t="s">
        <v>87</v>
      </c>
      <c r="I484" s="7" t="s">
        <v>32</v>
      </c>
      <c r="J484" s="7" t="s">
        <v>33</v>
      </c>
      <c r="K484" s="7" t="s">
        <v>1964</v>
      </c>
      <c r="L484" s="7" t="s">
        <v>35</v>
      </c>
      <c r="M484" s="7" t="s">
        <v>123</v>
      </c>
      <c r="N484" s="7" t="s">
        <v>1965</v>
      </c>
      <c r="O484" s="7">
        <v>25.92</v>
      </c>
      <c r="P484" s="7">
        <v>2</v>
      </c>
      <c r="Q484" s="7">
        <v>8.2799999999999994</v>
      </c>
      <c r="R484" s="7">
        <v>1.75</v>
      </c>
      <c r="S484" s="7" t="s">
        <v>38</v>
      </c>
      <c r="T484" s="7">
        <v>145</v>
      </c>
      <c r="U484" s="7" t="s">
        <v>1733</v>
      </c>
      <c r="V484" s="7" t="s">
        <v>1737</v>
      </c>
      <c r="W484" s="8" t="s">
        <v>51</v>
      </c>
      <c r="X484" s="3">
        <v>44573</v>
      </c>
      <c r="Y484" s="4">
        <v>44754</v>
      </c>
    </row>
    <row r="485" spans="1:25">
      <c r="A485" s="9">
        <v>484</v>
      </c>
      <c r="B485" s="7" t="s">
        <v>1925</v>
      </c>
      <c r="C485" s="7" t="s">
        <v>26</v>
      </c>
      <c r="D485" s="7" t="s">
        <v>1926</v>
      </c>
      <c r="E485" s="7" t="s">
        <v>1927</v>
      </c>
      <c r="F485" s="7" t="s">
        <v>310</v>
      </c>
      <c r="G485" s="7" t="s">
        <v>271</v>
      </c>
      <c r="H485" s="7" t="s">
        <v>56</v>
      </c>
      <c r="I485" s="7" t="s">
        <v>32</v>
      </c>
      <c r="J485" s="7" t="s">
        <v>57</v>
      </c>
      <c r="K485" s="7" t="s">
        <v>1966</v>
      </c>
      <c r="L485" s="7" t="s">
        <v>35</v>
      </c>
      <c r="M485" s="7" t="s">
        <v>104</v>
      </c>
      <c r="N485" s="7" t="s">
        <v>1967</v>
      </c>
      <c r="O485" s="7">
        <v>22.68</v>
      </c>
      <c r="P485" s="7">
        <v>2</v>
      </c>
      <c r="Q485" s="7">
        <v>4.9800000000000004</v>
      </c>
      <c r="R485" s="7">
        <v>1</v>
      </c>
      <c r="S485" s="7" t="s">
        <v>38</v>
      </c>
      <c r="T485" s="7">
        <v>322</v>
      </c>
      <c r="U485" s="7" t="s">
        <v>1733</v>
      </c>
      <c r="V485" s="7" t="s">
        <v>1747</v>
      </c>
      <c r="W485" s="8" t="s">
        <v>41</v>
      </c>
      <c r="X485" s="3">
        <v>45216</v>
      </c>
      <c r="Y485" s="4">
        <v>45220</v>
      </c>
    </row>
    <row r="486" spans="1:25">
      <c r="A486" s="9">
        <v>485</v>
      </c>
      <c r="B486" s="7" t="s">
        <v>1968</v>
      </c>
      <c r="C486" s="7" t="s">
        <v>26</v>
      </c>
      <c r="D486" s="7" t="s">
        <v>408</v>
      </c>
      <c r="E486" s="7" t="s">
        <v>409</v>
      </c>
      <c r="F486" s="7" t="s">
        <v>310</v>
      </c>
      <c r="G486" s="7" t="s">
        <v>550</v>
      </c>
      <c r="H486" s="7" t="s">
        <v>80</v>
      </c>
      <c r="I486" s="7" t="s">
        <v>32</v>
      </c>
      <c r="J486" s="7" t="s">
        <v>33</v>
      </c>
      <c r="K486" s="7" t="s">
        <v>1969</v>
      </c>
      <c r="L486" s="7" t="s">
        <v>35</v>
      </c>
      <c r="M486" s="7" t="s">
        <v>104</v>
      </c>
      <c r="N486" s="7" t="s">
        <v>1970</v>
      </c>
      <c r="O486" s="7">
        <v>9.3000000000000007</v>
      </c>
      <c r="P486" s="7">
        <v>2</v>
      </c>
      <c r="Q486" s="7">
        <v>2.46</v>
      </c>
      <c r="R486" s="7">
        <v>0.23</v>
      </c>
      <c r="S486" s="7" t="s">
        <v>38</v>
      </c>
      <c r="T486" s="7">
        <v>130</v>
      </c>
      <c r="U486" s="7" t="s">
        <v>1733</v>
      </c>
      <c r="V486" s="7" t="s">
        <v>1734</v>
      </c>
      <c r="W486" s="8" t="s">
        <v>51</v>
      </c>
      <c r="X486" s="3">
        <v>44496</v>
      </c>
      <c r="Y486" s="4">
        <v>44500</v>
      </c>
    </row>
    <row r="487" spans="1:25">
      <c r="A487" s="9">
        <v>486</v>
      </c>
      <c r="B487" s="7" t="s">
        <v>1971</v>
      </c>
      <c r="C487" s="7" t="s">
        <v>26</v>
      </c>
      <c r="D487" s="7" t="s">
        <v>703</v>
      </c>
      <c r="E487" s="7" t="s">
        <v>704</v>
      </c>
      <c r="F487" s="7" t="s">
        <v>310</v>
      </c>
      <c r="G487" s="7" t="s">
        <v>1936</v>
      </c>
      <c r="H487" s="7" t="s">
        <v>87</v>
      </c>
      <c r="I487" s="7" t="s">
        <v>32</v>
      </c>
      <c r="J487" s="7" t="s">
        <v>33</v>
      </c>
      <c r="K487" s="7" t="s">
        <v>1884</v>
      </c>
      <c r="L487" s="7" t="s">
        <v>35</v>
      </c>
      <c r="M487" s="7" t="s">
        <v>130</v>
      </c>
      <c r="N487" s="7" t="s">
        <v>1885</v>
      </c>
      <c r="O487" s="7">
        <v>96.18</v>
      </c>
      <c r="P487" s="7">
        <v>2</v>
      </c>
      <c r="Q487" s="7">
        <v>36.54</v>
      </c>
      <c r="R487" s="7">
        <v>4.68</v>
      </c>
      <c r="S487" s="7" t="s">
        <v>38</v>
      </c>
      <c r="T487" s="7">
        <v>457</v>
      </c>
      <c r="U487" s="7" t="s">
        <v>1733</v>
      </c>
      <c r="V487" s="7" t="s">
        <v>1737</v>
      </c>
      <c r="W487" s="8" t="s">
        <v>51</v>
      </c>
      <c r="X487" s="3">
        <v>45378</v>
      </c>
      <c r="Y487" s="4">
        <v>45326</v>
      </c>
    </row>
    <row r="488" spans="1:25">
      <c r="A488" s="9">
        <v>487</v>
      </c>
      <c r="B488" s="7" t="s">
        <v>1972</v>
      </c>
      <c r="C488" s="7" t="s">
        <v>26</v>
      </c>
      <c r="D488" s="7" t="s">
        <v>1973</v>
      </c>
      <c r="E488" s="7" t="s">
        <v>1974</v>
      </c>
      <c r="F488" s="7" t="s">
        <v>310</v>
      </c>
      <c r="G488" s="7" t="s">
        <v>830</v>
      </c>
      <c r="H488" s="7" t="s">
        <v>831</v>
      </c>
      <c r="I488" s="7" t="s">
        <v>32</v>
      </c>
      <c r="J488" s="7" t="s">
        <v>47</v>
      </c>
      <c r="K488" s="7" t="s">
        <v>1975</v>
      </c>
      <c r="L488" s="7" t="s">
        <v>35</v>
      </c>
      <c r="M488" s="7" t="s">
        <v>223</v>
      </c>
      <c r="N488" s="7" t="s">
        <v>1976</v>
      </c>
      <c r="O488" s="7">
        <v>109.8</v>
      </c>
      <c r="P488" s="7">
        <v>2</v>
      </c>
      <c r="Q488" s="7">
        <v>43.92</v>
      </c>
      <c r="R488" s="7">
        <v>11.12</v>
      </c>
      <c r="S488" s="7" t="s">
        <v>38</v>
      </c>
      <c r="T488" s="7">
        <v>695</v>
      </c>
      <c r="U488" s="7" t="s">
        <v>1733</v>
      </c>
      <c r="V488" s="7" t="s">
        <v>1747</v>
      </c>
      <c r="W488" s="8" t="s">
        <v>51</v>
      </c>
      <c r="X488" s="3">
        <v>44888</v>
      </c>
      <c r="Y488" s="4">
        <v>44894</v>
      </c>
    </row>
    <row r="489" spans="1:25">
      <c r="A489" s="9">
        <v>488</v>
      </c>
      <c r="B489" s="7" t="s">
        <v>1946</v>
      </c>
      <c r="C489" s="7" t="s">
        <v>26</v>
      </c>
      <c r="D489" s="7" t="s">
        <v>1947</v>
      </c>
      <c r="E489" s="7" t="s">
        <v>1948</v>
      </c>
      <c r="F489" s="7" t="s">
        <v>310</v>
      </c>
      <c r="G489" s="7" t="s">
        <v>743</v>
      </c>
      <c r="H489" s="7" t="s">
        <v>339</v>
      </c>
      <c r="I489" s="7" t="s">
        <v>32</v>
      </c>
      <c r="J489" s="7" t="s">
        <v>57</v>
      </c>
      <c r="K489" s="7" t="s">
        <v>1977</v>
      </c>
      <c r="L489" s="7" t="s">
        <v>35</v>
      </c>
      <c r="M489" s="7" t="s">
        <v>223</v>
      </c>
      <c r="N489" s="7" t="s">
        <v>1978</v>
      </c>
      <c r="O489" s="7">
        <v>93.18</v>
      </c>
      <c r="P489" s="7">
        <v>2</v>
      </c>
      <c r="Q489" s="7">
        <v>36.299999999999997</v>
      </c>
      <c r="R489" s="7">
        <v>6.2</v>
      </c>
      <c r="S489" s="7" t="s">
        <v>38</v>
      </c>
      <c r="T489" s="7">
        <v>528</v>
      </c>
      <c r="U489" s="7" t="s">
        <v>1733</v>
      </c>
      <c r="V489" s="7" t="s">
        <v>1734</v>
      </c>
      <c r="W489" s="8" t="s">
        <v>51</v>
      </c>
      <c r="X489" s="3">
        <v>45303</v>
      </c>
      <c r="Y489" s="4">
        <v>45424</v>
      </c>
    </row>
    <row r="490" spans="1:25">
      <c r="A490" s="9">
        <v>489</v>
      </c>
      <c r="B490" s="7" t="s">
        <v>1979</v>
      </c>
      <c r="C490" s="7" t="s">
        <v>26</v>
      </c>
      <c r="D490" s="7" t="s">
        <v>1980</v>
      </c>
      <c r="E490" s="7" t="s">
        <v>1981</v>
      </c>
      <c r="F490" s="7" t="s">
        <v>310</v>
      </c>
      <c r="G490" s="7" t="s">
        <v>1351</v>
      </c>
      <c r="H490" s="7" t="s">
        <v>779</v>
      </c>
      <c r="I490" s="7" t="s">
        <v>32</v>
      </c>
      <c r="J490" s="7" t="s">
        <v>47</v>
      </c>
      <c r="K490" s="7" t="s">
        <v>238</v>
      </c>
      <c r="L490" s="7" t="s">
        <v>35</v>
      </c>
      <c r="M490" s="7" t="s">
        <v>36</v>
      </c>
      <c r="N490" s="7" t="s">
        <v>239</v>
      </c>
      <c r="O490" s="7">
        <v>102.54</v>
      </c>
      <c r="P490" s="7">
        <v>2</v>
      </c>
      <c r="Q490" s="7">
        <v>18.420000000000002</v>
      </c>
      <c r="R490" s="7">
        <v>12.95</v>
      </c>
      <c r="S490" s="7" t="s">
        <v>38</v>
      </c>
      <c r="T490" s="7">
        <v>798</v>
      </c>
      <c r="U490" s="7" t="s">
        <v>1733</v>
      </c>
      <c r="V490" s="7" t="s">
        <v>1737</v>
      </c>
      <c r="W490" s="8" t="s">
        <v>51</v>
      </c>
      <c r="X490" s="3">
        <v>45544</v>
      </c>
      <c r="Y490" s="4">
        <v>45551</v>
      </c>
    </row>
    <row r="491" spans="1:25">
      <c r="A491" s="9">
        <v>490</v>
      </c>
      <c r="B491" s="7" t="s">
        <v>1982</v>
      </c>
      <c r="C491" s="7" t="s">
        <v>26</v>
      </c>
      <c r="D491" s="7" t="s">
        <v>1983</v>
      </c>
      <c r="E491" s="7" t="s">
        <v>1984</v>
      </c>
      <c r="F491" s="7" t="s">
        <v>310</v>
      </c>
      <c r="G491" s="7" t="s">
        <v>600</v>
      </c>
      <c r="H491" s="7" t="s">
        <v>121</v>
      </c>
      <c r="I491" s="7" t="s">
        <v>32</v>
      </c>
      <c r="J491" s="7" t="s">
        <v>33</v>
      </c>
      <c r="K491" s="7" t="s">
        <v>1985</v>
      </c>
      <c r="L491" s="7" t="s">
        <v>35</v>
      </c>
      <c r="M491" s="7" t="s">
        <v>36</v>
      </c>
      <c r="N491" s="7" t="s">
        <v>1986</v>
      </c>
      <c r="O491" s="7">
        <v>101.1</v>
      </c>
      <c r="P491" s="7">
        <v>2</v>
      </c>
      <c r="Q491" s="7">
        <v>35.340000000000003</v>
      </c>
      <c r="R491" s="7">
        <v>8.65</v>
      </c>
      <c r="S491" s="7" t="s">
        <v>38</v>
      </c>
      <c r="T491" s="7">
        <v>514</v>
      </c>
      <c r="U491" s="7" t="s">
        <v>1733</v>
      </c>
      <c r="V491" s="7" t="s">
        <v>1743</v>
      </c>
      <c r="W491" s="8" t="s">
        <v>41</v>
      </c>
      <c r="X491" s="3">
        <v>45614</v>
      </c>
      <c r="Y491" s="4">
        <v>45618</v>
      </c>
    </row>
    <row r="492" spans="1:25">
      <c r="A492" s="9">
        <v>491</v>
      </c>
      <c r="B492" s="7" t="s">
        <v>1987</v>
      </c>
      <c r="C492" s="7" t="s">
        <v>26</v>
      </c>
      <c r="D492" s="7" t="s">
        <v>1988</v>
      </c>
      <c r="E492" s="7" t="s">
        <v>1989</v>
      </c>
      <c r="F492" s="7" t="s">
        <v>420</v>
      </c>
      <c r="G492" s="7" t="s">
        <v>120</v>
      </c>
      <c r="H492" s="7" t="s">
        <v>46</v>
      </c>
      <c r="I492" s="7" t="s">
        <v>32</v>
      </c>
      <c r="J492" s="7" t="s">
        <v>47</v>
      </c>
      <c r="K492" s="7" t="s">
        <v>1990</v>
      </c>
      <c r="L492" s="7" t="s">
        <v>35</v>
      </c>
      <c r="M492" s="7" t="s">
        <v>36</v>
      </c>
      <c r="N492" s="7" t="s">
        <v>1991</v>
      </c>
      <c r="O492" s="7">
        <v>59.82</v>
      </c>
      <c r="P492" s="7">
        <v>2</v>
      </c>
      <c r="Q492" s="7">
        <v>18.54</v>
      </c>
      <c r="R492" s="7">
        <v>6.75</v>
      </c>
      <c r="S492" s="7" t="s">
        <v>38</v>
      </c>
      <c r="T492" s="7">
        <v>708</v>
      </c>
      <c r="U492" s="7" t="s">
        <v>1733</v>
      </c>
      <c r="V492" s="7" t="s">
        <v>1747</v>
      </c>
      <c r="W492" s="8" t="s">
        <v>41</v>
      </c>
      <c r="X492" s="3">
        <v>45403</v>
      </c>
      <c r="Y492" s="4">
        <v>45407</v>
      </c>
    </row>
    <row r="493" spans="1:25">
      <c r="A493" s="9">
        <v>492</v>
      </c>
      <c r="B493" s="7" t="s">
        <v>1992</v>
      </c>
      <c r="C493" s="7" t="s">
        <v>26</v>
      </c>
      <c r="D493" s="7" t="s">
        <v>1993</v>
      </c>
      <c r="E493" s="7" t="s">
        <v>1994</v>
      </c>
      <c r="F493" s="7" t="s">
        <v>420</v>
      </c>
      <c r="G493" s="7" t="s">
        <v>79</v>
      </c>
      <c r="H493" s="7" t="s">
        <v>80</v>
      </c>
      <c r="I493" s="7" t="s">
        <v>32</v>
      </c>
      <c r="J493" s="7" t="s">
        <v>33</v>
      </c>
      <c r="K493" s="7" t="s">
        <v>1995</v>
      </c>
      <c r="L493" s="7" t="s">
        <v>35</v>
      </c>
      <c r="M493" s="7" t="s">
        <v>36</v>
      </c>
      <c r="N493" s="7" t="s">
        <v>1996</v>
      </c>
      <c r="O493" s="7">
        <v>28.8</v>
      </c>
      <c r="P493" s="7">
        <v>2</v>
      </c>
      <c r="Q493" s="7">
        <v>1.98</v>
      </c>
      <c r="R493" s="7">
        <v>2.63</v>
      </c>
      <c r="S493" s="7" t="s">
        <v>38</v>
      </c>
      <c r="T493" s="7">
        <v>385</v>
      </c>
      <c r="U493" s="7" t="s">
        <v>1733</v>
      </c>
      <c r="V493" s="7" t="s">
        <v>1734</v>
      </c>
      <c r="W493" s="8" t="s">
        <v>41</v>
      </c>
      <c r="X493" s="3">
        <v>45634</v>
      </c>
      <c r="Y493" s="4">
        <v>45522</v>
      </c>
    </row>
    <row r="494" spans="1:25">
      <c r="A494" s="9">
        <v>493</v>
      </c>
      <c r="B494" s="7" t="s">
        <v>1997</v>
      </c>
      <c r="C494" s="7" t="s">
        <v>26</v>
      </c>
      <c r="D494" s="7" t="s">
        <v>1492</v>
      </c>
      <c r="E494" s="7" t="s">
        <v>1493</v>
      </c>
      <c r="F494" s="7" t="s">
        <v>420</v>
      </c>
      <c r="G494" s="7" t="s">
        <v>1508</v>
      </c>
      <c r="H494" s="7" t="s">
        <v>87</v>
      </c>
      <c r="I494" s="7" t="s">
        <v>32</v>
      </c>
      <c r="J494" s="7" t="s">
        <v>33</v>
      </c>
      <c r="K494" s="7" t="s">
        <v>825</v>
      </c>
      <c r="L494" s="7" t="s">
        <v>35</v>
      </c>
      <c r="M494" s="7" t="s">
        <v>36</v>
      </c>
      <c r="N494" s="7" t="s">
        <v>826</v>
      </c>
      <c r="O494" s="7">
        <v>12.9</v>
      </c>
      <c r="P494" s="7">
        <v>2</v>
      </c>
      <c r="Q494" s="7">
        <v>4.74</v>
      </c>
      <c r="R494" s="7">
        <v>0.88</v>
      </c>
      <c r="S494" s="7" t="s">
        <v>38</v>
      </c>
      <c r="T494" s="7">
        <v>689</v>
      </c>
      <c r="U494" s="7" t="s">
        <v>1733</v>
      </c>
      <c r="V494" s="7" t="s">
        <v>1737</v>
      </c>
      <c r="W494" s="8" t="s">
        <v>51</v>
      </c>
      <c r="X494" s="3">
        <v>45587</v>
      </c>
      <c r="Y494" s="4">
        <v>45593</v>
      </c>
    </row>
    <row r="495" spans="1:25">
      <c r="A495" s="9">
        <v>494</v>
      </c>
      <c r="B495" s="7" t="s">
        <v>457</v>
      </c>
      <c r="C495" s="7" t="s">
        <v>26</v>
      </c>
      <c r="D495" s="7" t="s">
        <v>458</v>
      </c>
      <c r="E495" s="7" t="s">
        <v>459</v>
      </c>
      <c r="F495" s="7" t="s">
        <v>420</v>
      </c>
      <c r="G495" s="7" t="s">
        <v>249</v>
      </c>
      <c r="H495" s="7" t="s">
        <v>250</v>
      </c>
      <c r="I495" s="7" t="s">
        <v>32</v>
      </c>
      <c r="J495" s="7" t="s">
        <v>47</v>
      </c>
      <c r="K495" s="7" t="s">
        <v>1998</v>
      </c>
      <c r="L495" s="7" t="s">
        <v>35</v>
      </c>
      <c r="M495" s="7" t="s">
        <v>299</v>
      </c>
      <c r="N495" s="7" t="s">
        <v>1999</v>
      </c>
      <c r="O495" s="7">
        <v>1136.94</v>
      </c>
      <c r="P495" s="7">
        <v>2</v>
      </c>
      <c r="Q495" s="7">
        <v>45.42</v>
      </c>
      <c r="R495" s="7">
        <v>84.02</v>
      </c>
      <c r="S495" s="7" t="s">
        <v>38</v>
      </c>
      <c r="T495" s="7">
        <v>663</v>
      </c>
      <c r="U495" s="7" t="s">
        <v>1733</v>
      </c>
      <c r="V495" s="7" t="s">
        <v>1743</v>
      </c>
      <c r="W495" s="8" t="s">
        <v>41</v>
      </c>
      <c r="X495" s="3">
        <v>45284</v>
      </c>
      <c r="Y495" s="4">
        <v>45289</v>
      </c>
    </row>
    <row r="496" spans="1:25">
      <c r="A496" s="9">
        <v>495</v>
      </c>
      <c r="B496" s="7" t="s">
        <v>1467</v>
      </c>
      <c r="C496" s="7" t="s">
        <v>26</v>
      </c>
      <c r="D496" s="7" t="s">
        <v>1468</v>
      </c>
      <c r="E496" s="7" t="s">
        <v>1469</v>
      </c>
      <c r="F496" s="7" t="s">
        <v>420</v>
      </c>
      <c r="G496" s="7" t="s">
        <v>917</v>
      </c>
      <c r="H496" s="7" t="s">
        <v>87</v>
      </c>
      <c r="I496" s="7" t="s">
        <v>32</v>
      </c>
      <c r="J496" s="7" t="s">
        <v>33</v>
      </c>
      <c r="K496" s="7" t="s">
        <v>2000</v>
      </c>
      <c r="L496" s="7" t="s">
        <v>35</v>
      </c>
      <c r="M496" s="7" t="s">
        <v>89</v>
      </c>
      <c r="N496" s="7" t="s">
        <v>2001</v>
      </c>
      <c r="O496" s="7">
        <v>101.94</v>
      </c>
      <c r="P496" s="7">
        <v>2</v>
      </c>
      <c r="Q496" s="7">
        <v>12.18</v>
      </c>
      <c r="R496" s="7">
        <v>7.45</v>
      </c>
      <c r="S496" s="7" t="s">
        <v>38</v>
      </c>
      <c r="T496" s="7">
        <v>684</v>
      </c>
      <c r="U496" s="7" t="s">
        <v>1733</v>
      </c>
      <c r="V496" s="7" t="s">
        <v>1747</v>
      </c>
      <c r="W496" s="8" t="s">
        <v>51</v>
      </c>
      <c r="X496" s="3">
        <v>45019</v>
      </c>
      <c r="Y496" s="4">
        <v>45172</v>
      </c>
    </row>
    <row r="497" spans="1:25">
      <c r="A497" s="9">
        <v>496</v>
      </c>
      <c r="B497" s="7" t="s">
        <v>1452</v>
      </c>
      <c r="C497" s="7" t="s">
        <v>26</v>
      </c>
      <c r="D497" s="7" t="s">
        <v>1229</v>
      </c>
      <c r="E497" s="7" t="s">
        <v>1230</v>
      </c>
      <c r="F497" s="7" t="s">
        <v>420</v>
      </c>
      <c r="G497" s="7" t="s">
        <v>1453</v>
      </c>
      <c r="H497" s="7" t="s">
        <v>87</v>
      </c>
      <c r="I497" s="7" t="s">
        <v>32</v>
      </c>
      <c r="J497" s="7" t="s">
        <v>33</v>
      </c>
      <c r="K497" s="7" t="s">
        <v>2002</v>
      </c>
      <c r="L497" s="7" t="s">
        <v>35</v>
      </c>
      <c r="M497" s="7" t="s">
        <v>223</v>
      </c>
      <c r="N497" s="7" t="s">
        <v>2003</v>
      </c>
      <c r="O497" s="7">
        <v>52.2</v>
      </c>
      <c r="P497" s="7">
        <v>2</v>
      </c>
      <c r="Q497" s="7">
        <v>18.78</v>
      </c>
      <c r="R497" s="7">
        <v>3.24</v>
      </c>
      <c r="S497" s="7" t="s">
        <v>38</v>
      </c>
      <c r="T497" s="7">
        <v>383</v>
      </c>
      <c r="U497" s="7" t="s">
        <v>1733</v>
      </c>
      <c r="V497" s="7" t="s">
        <v>1737</v>
      </c>
      <c r="W497" s="8" t="s">
        <v>41</v>
      </c>
      <c r="X497" s="3">
        <v>44630</v>
      </c>
      <c r="Y497" s="4">
        <v>44752</v>
      </c>
    </row>
    <row r="498" spans="1:25">
      <c r="A498" s="9">
        <v>497</v>
      </c>
      <c r="B498" s="7" t="s">
        <v>2004</v>
      </c>
      <c r="C498" s="7" t="s">
        <v>26</v>
      </c>
      <c r="D498" s="7" t="s">
        <v>2005</v>
      </c>
      <c r="E498" s="7" t="s">
        <v>2006</v>
      </c>
      <c r="F498" s="7" t="s">
        <v>420</v>
      </c>
      <c r="G498" s="7" t="s">
        <v>388</v>
      </c>
      <c r="H498" s="7" t="s">
        <v>72</v>
      </c>
      <c r="I498" s="7" t="s">
        <v>32</v>
      </c>
      <c r="J498" s="7" t="s">
        <v>57</v>
      </c>
      <c r="K498" s="7" t="s">
        <v>2007</v>
      </c>
      <c r="L498" s="7" t="s">
        <v>35</v>
      </c>
      <c r="M498" s="7" t="s">
        <v>104</v>
      </c>
      <c r="N498" s="7" t="s">
        <v>2008</v>
      </c>
      <c r="O498" s="7">
        <v>22.5</v>
      </c>
      <c r="P498" s="7">
        <v>2</v>
      </c>
      <c r="Q498" s="7">
        <v>9</v>
      </c>
      <c r="R498" s="7">
        <v>1.24</v>
      </c>
      <c r="S498" s="7" t="s">
        <v>38</v>
      </c>
      <c r="T498" s="7">
        <v>153</v>
      </c>
      <c r="U498" s="7" t="s">
        <v>1733</v>
      </c>
      <c r="V498" s="7" t="s">
        <v>1747</v>
      </c>
      <c r="W498" s="8" t="s">
        <v>41</v>
      </c>
      <c r="X498" s="3">
        <v>44931</v>
      </c>
      <c r="Y498" s="4">
        <v>45051</v>
      </c>
    </row>
    <row r="499" spans="1:25">
      <c r="A499" s="9">
        <v>498</v>
      </c>
      <c r="B499" s="7" t="s">
        <v>2009</v>
      </c>
      <c r="C499" s="7" t="s">
        <v>26</v>
      </c>
      <c r="D499" s="7" t="s">
        <v>2010</v>
      </c>
      <c r="E499" s="7" t="s">
        <v>2011</v>
      </c>
      <c r="F499" s="7" t="s">
        <v>420</v>
      </c>
      <c r="G499" s="7" t="s">
        <v>279</v>
      </c>
      <c r="H499" s="7" t="s">
        <v>279</v>
      </c>
      <c r="I499" s="7" t="s">
        <v>32</v>
      </c>
      <c r="J499" s="7" t="s">
        <v>102</v>
      </c>
      <c r="K499" s="7" t="s">
        <v>2012</v>
      </c>
      <c r="L499" s="7" t="s">
        <v>35</v>
      </c>
      <c r="M499" s="7" t="s">
        <v>130</v>
      </c>
      <c r="N499" s="7" t="s">
        <v>2013</v>
      </c>
      <c r="O499" s="7">
        <v>34.92</v>
      </c>
      <c r="P499" s="7">
        <v>1</v>
      </c>
      <c r="Q499" s="7">
        <v>13.95</v>
      </c>
      <c r="R499" s="7">
        <v>3.39</v>
      </c>
      <c r="S499" s="7" t="s">
        <v>38</v>
      </c>
      <c r="T499" s="7">
        <v>408</v>
      </c>
      <c r="U499" s="7" t="s">
        <v>1733</v>
      </c>
      <c r="V499" s="7" t="s">
        <v>1734</v>
      </c>
      <c r="W499" s="8" t="s">
        <v>51</v>
      </c>
      <c r="X499" s="3">
        <v>45190</v>
      </c>
      <c r="Y499" s="4">
        <v>45197</v>
      </c>
    </row>
    <row r="500" spans="1:25">
      <c r="A500" s="9">
        <v>499</v>
      </c>
      <c r="B500" s="7" t="s">
        <v>2014</v>
      </c>
      <c r="C500" s="7" t="s">
        <v>26</v>
      </c>
      <c r="D500" s="7" t="s">
        <v>1355</v>
      </c>
      <c r="E500" s="7" t="s">
        <v>1356</v>
      </c>
      <c r="F500" s="7" t="s">
        <v>420</v>
      </c>
      <c r="G500" s="7" t="s">
        <v>55</v>
      </c>
      <c r="H500" s="7" t="s">
        <v>56</v>
      </c>
      <c r="I500" s="7" t="s">
        <v>32</v>
      </c>
      <c r="J500" s="7" t="s">
        <v>57</v>
      </c>
      <c r="K500" s="7" t="s">
        <v>2015</v>
      </c>
      <c r="L500" s="7" t="s">
        <v>35</v>
      </c>
      <c r="M500" s="7" t="s">
        <v>104</v>
      </c>
      <c r="N500" s="7" t="s">
        <v>2016</v>
      </c>
      <c r="O500" s="7">
        <v>10.26</v>
      </c>
      <c r="P500" s="7">
        <v>1</v>
      </c>
      <c r="Q500" s="7">
        <v>3.99</v>
      </c>
      <c r="R500" s="7">
        <v>0.44</v>
      </c>
      <c r="S500" s="7" t="s">
        <v>38</v>
      </c>
      <c r="T500" s="7">
        <v>195</v>
      </c>
      <c r="U500" s="7" t="s">
        <v>1733</v>
      </c>
      <c r="V500" s="7" t="s">
        <v>1737</v>
      </c>
      <c r="W500" s="8" t="s">
        <v>51</v>
      </c>
      <c r="X500" s="3">
        <v>45526</v>
      </c>
      <c r="Y500" s="4">
        <v>45530</v>
      </c>
    </row>
    <row r="501" spans="1:25">
      <c r="A501" s="9">
        <v>500</v>
      </c>
      <c r="B501" s="7" t="s">
        <v>2017</v>
      </c>
      <c r="C501" s="7" t="s">
        <v>26</v>
      </c>
      <c r="D501" s="7" t="s">
        <v>2018</v>
      </c>
      <c r="E501" s="7" t="s">
        <v>2019</v>
      </c>
      <c r="F501" s="7" t="s">
        <v>420</v>
      </c>
      <c r="G501" s="7" t="s">
        <v>2020</v>
      </c>
      <c r="H501" s="7" t="s">
        <v>2020</v>
      </c>
      <c r="I501" s="7" t="s">
        <v>32</v>
      </c>
      <c r="J501" s="7" t="s">
        <v>102</v>
      </c>
      <c r="K501" s="7" t="s">
        <v>2021</v>
      </c>
      <c r="L501" s="7" t="s">
        <v>35</v>
      </c>
      <c r="M501" s="7" t="s">
        <v>123</v>
      </c>
      <c r="N501" s="7" t="s">
        <v>2022</v>
      </c>
      <c r="O501" s="7">
        <v>41.67</v>
      </c>
      <c r="P501" s="7">
        <v>3</v>
      </c>
      <c r="Q501" s="7">
        <v>17.010000000000002</v>
      </c>
      <c r="R501" s="7">
        <v>3.41</v>
      </c>
      <c r="S501" s="7" t="s">
        <v>38</v>
      </c>
      <c r="T501" s="7">
        <v>460</v>
      </c>
      <c r="U501" s="7" t="s">
        <v>1733</v>
      </c>
      <c r="V501" s="7" t="s">
        <v>1747</v>
      </c>
      <c r="W501" s="8" t="s">
        <v>41</v>
      </c>
      <c r="X501" s="3">
        <v>45378</v>
      </c>
      <c r="Y501" s="4">
        <v>45326</v>
      </c>
    </row>
    <row r="502" spans="1:25">
      <c r="A502" s="9">
        <v>501</v>
      </c>
      <c r="B502" s="7" t="s">
        <v>2023</v>
      </c>
      <c r="C502" s="7" t="s">
        <v>26</v>
      </c>
      <c r="D502" s="7" t="s">
        <v>2024</v>
      </c>
      <c r="E502" s="7" t="s">
        <v>2025</v>
      </c>
      <c r="F502" s="7" t="s">
        <v>420</v>
      </c>
      <c r="G502" s="7" t="s">
        <v>778</v>
      </c>
      <c r="H502" s="7" t="s">
        <v>779</v>
      </c>
      <c r="I502" s="7" t="s">
        <v>32</v>
      </c>
      <c r="J502" s="7" t="s">
        <v>47</v>
      </c>
      <c r="K502" s="7" t="s">
        <v>2026</v>
      </c>
      <c r="L502" s="7" t="s">
        <v>35</v>
      </c>
      <c r="M502" s="7" t="s">
        <v>123</v>
      </c>
      <c r="N502" s="7" t="s">
        <v>2027</v>
      </c>
      <c r="O502" s="7">
        <v>58.14</v>
      </c>
      <c r="P502" s="7">
        <v>3</v>
      </c>
      <c r="Q502" s="7">
        <v>15.66</v>
      </c>
      <c r="R502" s="7">
        <v>3.23</v>
      </c>
      <c r="S502" s="7" t="s">
        <v>38</v>
      </c>
      <c r="T502" s="7">
        <v>626</v>
      </c>
      <c r="U502" s="7" t="s">
        <v>1733</v>
      </c>
      <c r="V502" s="7" t="s">
        <v>1734</v>
      </c>
      <c r="W502" s="8" t="s">
        <v>41</v>
      </c>
      <c r="X502" s="3">
        <v>44866</v>
      </c>
      <c r="Y502" s="4">
        <v>44576</v>
      </c>
    </row>
    <row r="503" spans="1:25">
      <c r="A503" s="9">
        <v>502</v>
      </c>
      <c r="B503" s="7" t="s">
        <v>2028</v>
      </c>
      <c r="C503" s="7" t="s">
        <v>26</v>
      </c>
      <c r="D503" s="7" t="s">
        <v>1355</v>
      </c>
      <c r="E503" s="7" t="s">
        <v>1356</v>
      </c>
      <c r="F503" s="7" t="s">
        <v>420</v>
      </c>
      <c r="G503" s="7" t="s">
        <v>2029</v>
      </c>
      <c r="H503" s="7" t="s">
        <v>101</v>
      </c>
      <c r="I503" s="7" t="s">
        <v>32</v>
      </c>
      <c r="J503" s="7" t="s">
        <v>102</v>
      </c>
      <c r="K503" s="7" t="s">
        <v>2030</v>
      </c>
      <c r="L503" s="7" t="s">
        <v>35</v>
      </c>
      <c r="M503" s="7" t="s">
        <v>299</v>
      </c>
      <c r="N503" s="7" t="s">
        <v>2031</v>
      </c>
      <c r="O503" s="7">
        <v>267.95999999999998</v>
      </c>
      <c r="P503" s="7">
        <v>4</v>
      </c>
      <c r="Q503" s="7">
        <v>48.12</v>
      </c>
      <c r="R503" s="7">
        <v>12.57</v>
      </c>
      <c r="S503" s="7" t="s">
        <v>38</v>
      </c>
      <c r="T503" s="7">
        <v>116</v>
      </c>
      <c r="U503" s="7" t="s">
        <v>1733</v>
      </c>
      <c r="V503" s="7" t="s">
        <v>1737</v>
      </c>
      <c r="W503" s="8" t="s">
        <v>51</v>
      </c>
      <c r="X503" s="3">
        <v>45129</v>
      </c>
      <c r="Y503" s="4">
        <v>45133</v>
      </c>
    </row>
    <row r="504" spans="1:25">
      <c r="A504" s="9">
        <v>503</v>
      </c>
      <c r="B504" s="7" t="s">
        <v>2032</v>
      </c>
      <c r="C504" s="7" t="s">
        <v>26</v>
      </c>
      <c r="D504" s="7" t="s">
        <v>2033</v>
      </c>
      <c r="E504" s="7" t="s">
        <v>2034</v>
      </c>
      <c r="F504" s="7" t="s">
        <v>420</v>
      </c>
      <c r="G504" s="7" t="s">
        <v>45</v>
      </c>
      <c r="H504" s="7" t="s">
        <v>46</v>
      </c>
      <c r="I504" s="7" t="s">
        <v>32</v>
      </c>
      <c r="J504" s="7" t="s">
        <v>47</v>
      </c>
      <c r="K504" s="7" t="s">
        <v>1939</v>
      </c>
      <c r="L504" s="7" t="s">
        <v>35</v>
      </c>
      <c r="M504" s="7" t="s">
        <v>123</v>
      </c>
      <c r="N504" s="7" t="s">
        <v>1940</v>
      </c>
      <c r="O504" s="7">
        <v>66</v>
      </c>
      <c r="P504" s="7">
        <v>4</v>
      </c>
      <c r="Q504" s="7">
        <v>1.92</v>
      </c>
      <c r="R504" s="7">
        <v>4.03</v>
      </c>
      <c r="S504" s="7" t="s">
        <v>38</v>
      </c>
      <c r="T504" s="7">
        <v>419</v>
      </c>
      <c r="U504" s="7" t="s">
        <v>1733</v>
      </c>
      <c r="V504" s="7" t="s">
        <v>1743</v>
      </c>
      <c r="W504" s="8" t="s">
        <v>41</v>
      </c>
      <c r="X504" s="3">
        <v>45399</v>
      </c>
      <c r="Y504" s="4">
        <v>45404</v>
      </c>
    </row>
    <row r="505" spans="1:25">
      <c r="A505" s="9">
        <v>504</v>
      </c>
      <c r="B505" s="7" t="s">
        <v>2035</v>
      </c>
      <c r="C505" s="7" t="s">
        <v>26</v>
      </c>
      <c r="D505" s="7" t="s">
        <v>2036</v>
      </c>
      <c r="E505" s="7" t="s">
        <v>2037</v>
      </c>
      <c r="F505" s="7" t="s">
        <v>420</v>
      </c>
      <c r="G505" s="7" t="s">
        <v>170</v>
      </c>
      <c r="H505" s="7" t="s">
        <v>101</v>
      </c>
      <c r="I505" s="7" t="s">
        <v>32</v>
      </c>
      <c r="J505" s="7" t="s">
        <v>102</v>
      </c>
      <c r="K505" s="7" t="s">
        <v>2038</v>
      </c>
      <c r="L505" s="7" t="s">
        <v>35</v>
      </c>
      <c r="M505" s="7" t="s">
        <v>130</v>
      </c>
      <c r="N505" s="7" t="s">
        <v>2039</v>
      </c>
      <c r="O505" s="7">
        <v>189</v>
      </c>
      <c r="P505" s="7">
        <v>5</v>
      </c>
      <c r="Q505" s="7">
        <v>58.5</v>
      </c>
      <c r="R505" s="7">
        <v>17.190000000000001</v>
      </c>
      <c r="S505" s="7" t="s">
        <v>38</v>
      </c>
      <c r="T505" s="7">
        <v>601</v>
      </c>
      <c r="U505" s="7" t="s">
        <v>1733</v>
      </c>
      <c r="V505" s="7" t="s">
        <v>1734</v>
      </c>
      <c r="W505" s="8" t="s">
        <v>51</v>
      </c>
      <c r="X505" s="3">
        <v>45008</v>
      </c>
      <c r="Y505" s="4">
        <v>45012</v>
      </c>
    </row>
    <row r="506" spans="1:25">
      <c r="A506" s="9">
        <v>505</v>
      </c>
      <c r="B506" s="7" t="s">
        <v>1472</v>
      </c>
      <c r="C506" s="7" t="s">
        <v>26</v>
      </c>
      <c r="D506" s="7" t="s">
        <v>1473</v>
      </c>
      <c r="E506" s="7" t="s">
        <v>1474</v>
      </c>
      <c r="F506" s="7" t="s">
        <v>420</v>
      </c>
      <c r="G506" s="7" t="s">
        <v>404</v>
      </c>
      <c r="H506" s="7" t="s">
        <v>221</v>
      </c>
      <c r="I506" s="7" t="s">
        <v>32</v>
      </c>
      <c r="J506" s="7" t="s">
        <v>102</v>
      </c>
      <c r="K506" s="7" t="s">
        <v>2040</v>
      </c>
      <c r="L506" s="7" t="s">
        <v>35</v>
      </c>
      <c r="M506" s="7" t="s">
        <v>140</v>
      </c>
      <c r="N506" s="7" t="s">
        <v>2041</v>
      </c>
      <c r="O506" s="7">
        <v>291.06</v>
      </c>
      <c r="P506" s="7">
        <v>6</v>
      </c>
      <c r="Q506" s="7">
        <v>72.72</v>
      </c>
      <c r="R506" s="7">
        <v>25.43</v>
      </c>
      <c r="S506" s="7" t="s">
        <v>38</v>
      </c>
      <c r="T506" s="7">
        <v>226</v>
      </c>
      <c r="U506" s="7" t="s">
        <v>1733</v>
      </c>
      <c r="V506" s="7" t="s">
        <v>1737</v>
      </c>
      <c r="W506" s="8" t="s">
        <v>41</v>
      </c>
      <c r="X506" s="3">
        <v>44616</v>
      </c>
      <c r="Y506" s="4">
        <v>44620</v>
      </c>
    </row>
    <row r="507" spans="1:25">
      <c r="A507" s="9">
        <v>506</v>
      </c>
      <c r="B507" s="7" t="s">
        <v>2042</v>
      </c>
      <c r="C507" s="7" t="s">
        <v>26</v>
      </c>
      <c r="D507" s="7" t="s">
        <v>2043</v>
      </c>
      <c r="E507" s="7" t="s">
        <v>2044</v>
      </c>
      <c r="F507" s="7" t="s">
        <v>420</v>
      </c>
      <c r="G507" s="7" t="s">
        <v>815</v>
      </c>
      <c r="H507" s="7" t="s">
        <v>101</v>
      </c>
      <c r="I507" s="7" t="s">
        <v>32</v>
      </c>
      <c r="J507" s="7" t="s">
        <v>102</v>
      </c>
      <c r="K507" s="7" t="s">
        <v>2045</v>
      </c>
      <c r="L507" s="7" t="s">
        <v>35</v>
      </c>
      <c r="M507" s="7" t="s">
        <v>74</v>
      </c>
      <c r="N507" s="7" t="s">
        <v>2046</v>
      </c>
      <c r="O507" s="7">
        <v>290.52</v>
      </c>
      <c r="P507" s="7">
        <v>6</v>
      </c>
      <c r="Q507" s="7">
        <v>136.44</v>
      </c>
      <c r="R507" s="7">
        <v>24.09</v>
      </c>
      <c r="S507" s="7" t="s">
        <v>38</v>
      </c>
      <c r="T507" s="7">
        <v>780</v>
      </c>
      <c r="U507" s="7" t="s">
        <v>1733</v>
      </c>
      <c r="V507" s="7" t="s">
        <v>1743</v>
      </c>
      <c r="W507" s="8" t="s">
        <v>51</v>
      </c>
      <c r="X507" s="3">
        <v>45578</v>
      </c>
      <c r="Y507" s="4">
        <v>45582</v>
      </c>
    </row>
    <row r="508" spans="1:25">
      <c r="A508" s="9">
        <v>507</v>
      </c>
      <c r="B508" s="7" t="s">
        <v>472</v>
      </c>
      <c r="C508" s="7" t="s">
        <v>26</v>
      </c>
      <c r="D508" s="7" t="s">
        <v>473</v>
      </c>
      <c r="E508" s="7" t="s">
        <v>474</v>
      </c>
      <c r="F508" s="7" t="s">
        <v>420</v>
      </c>
      <c r="G508" s="7" t="s">
        <v>180</v>
      </c>
      <c r="H508" s="7" t="s">
        <v>121</v>
      </c>
      <c r="I508" s="7" t="s">
        <v>32</v>
      </c>
      <c r="J508" s="7" t="s">
        <v>33</v>
      </c>
      <c r="K508" s="7" t="s">
        <v>2047</v>
      </c>
      <c r="L508" s="7" t="s">
        <v>35</v>
      </c>
      <c r="M508" s="7" t="s">
        <v>89</v>
      </c>
      <c r="N508" s="7" t="s">
        <v>2048</v>
      </c>
      <c r="O508" s="7">
        <v>244.26</v>
      </c>
      <c r="P508" s="7">
        <v>6</v>
      </c>
      <c r="Q508" s="7">
        <v>95.22</v>
      </c>
      <c r="R508" s="7">
        <v>10.89</v>
      </c>
      <c r="S508" s="7" t="s">
        <v>38</v>
      </c>
      <c r="T508" s="7">
        <v>786</v>
      </c>
      <c r="U508" s="7" t="s">
        <v>1733</v>
      </c>
      <c r="V508" s="7" t="s">
        <v>1747</v>
      </c>
      <c r="W508" s="8" t="s">
        <v>51</v>
      </c>
      <c r="X508" s="3">
        <v>45477</v>
      </c>
      <c r="Y508" s="4">
        <v>45600</v>
      </c>
    </row>
    <row r="509" spans="1:25">
      <c r="A509" s="9">
        <v>508</v>
      </c>
      <c r="B509" s="7" t="s">
        <v>2049</v>
      </c>
      <c r="C509" s="7" t="s">
        <v>26</v>
      </c>
      <c r="D509" s="7" t="s">
        <v>2050</v>
      </c>
      <c r="E509" s="7" t="s">
        <v>2051</v>
      </c>
      <c r="F509" s="7" t="s">
        <v>420</v>
      </c>
      <c r="G509" s="7" t="s">
        <v>1893</v>
      </c>
      <c r="H509" s="7" t="s">
        <v>56</v>
      </c>
      <c r="I509" s="7" t="s">
        <v>32</v>
      </c>
      <c r="J509" s="7" t="s">
        <v>57</v>
      </c>
      <c r="K509" s="7" t="s">
        <v>2052</v>
      </c>
      <c r="L509" s="7" t="s">
        <v>35</v>
      </c>
      <c r="M509" s="7" t="s">
        <v>104</v>
      </c>
      <c r="N509" s="7" t="s">
        <v>2053</v>
      </c>
      <c r="O509" s="7">
        <v>78.66</v>
      </c>
      <c r="P509" s="7">
        <v>6</v>
      </c>
      <c r="Q509" s="7">
        <v>34.56</v>
      </c>
      <c r="R509" s="7">
        <v>7.66</v>
      </c>
      <c r="S509" s="7" t="s">
        <v>38</v>
      </c>
      <c r="T509" s="7">
        <v>697</v>
      </c>
      <c r="U509" s="7" t="s">
        <v>1733</v>
      </c>
      <c r="V509" s="7" t="s">
        <v>1734</v>
      </c>
      <c r="W509" s="8" t="s">
        <v>41</v>
      </c>
      <c r="X509" s="3">
        <v>45079</v>
      </c>
      <c r="Y509" s="4">
        <v>45232</v>
      </c>
    </row>
    <row r="510" spans="1:25">
      <c r="A510" s="9">
        <v>509</v>
      </c>
      <c r="B510" s="7" t="s">
        <v>1452</v>
      </c>
      <c r="C510" s="7" t="s">
        <v>26</v>
      </c>
      <c r="D510" s="7" t="s">
        <v>1229</v>
      </c>
      <c r="E510" s="7" t="s">
        <v>1230</v>
      </c>
      <c r="F510" s="7" t="s">
        <v>420</v>
      </c>
      <c r="G510" s="7" t="s">
        <v>1453</v>
      </c>
      <c r="H510" s="7" t="s">
        <v>87</v>
      </c>
      <c r="I510" s="7" t="s">
        <v>32</v>
      </c>
      <c r="J510" s="7" t="s">
        <v>33</v>
      </c>
      <c r="K510" s="7" t="s">
        <v>485</v>
      </c>
      <c r="L510" s="7" t="s">
        <v>35</v>
      </c>
      <c r="M510" s="7" t="s">
        <v>140</v>
      </c>
      <c r="N510" s="7" t="s">
        <v>486</v>
      </c>
      <c r="O510" s="7">
        <v>367.71</v>
      </c>
      <c r="P510" s="7">
        <v>7</v>
      </c>
      <c r="Q510" s="7">
        <v>44.1</v>
      </c>
      <c r="R510" s="7">
        <v>32.590000000000003</v>
      </c>
      <c r="S510" s="7" t="s">
        <v>38</v>
      </c>
      <c r="T510" s="7">
        <v>278</v>
      </c>
      <c r="U510" s="7" t="s">
        <v>1733</v>
      </c>
      <c r="V510" s="7" t="s">
        <v>1743</v>
      </c>
      <c r="W510" s="8" t="s">
        <v>41</v>
      </c>
      <c r="X510" s="3">
        <v>45560</v>
      </c>
      <c r="Y510" s="4">
        <v>45564</v>
      </c>
    </row>
    <row r="511" spans="1:25">
      <c r="A511" s="9">
        <v>510</v>
      </c>
      <c r="B511" s="7" t="s">
        <v>2054</v>
      </c>
      <c r="C511" s="7" t="s">
        <v>26</v>
      </c>
      <c r="D511" s="7" t="s">
        <v>2055</v>
      </c>
      <c r="E511" s="7" t="s">
        <v>2056</v>
      </c>
      <c r="F511" s="7" t="s">
        <v>310</v>
      </c>
      <c r="G511" s="7" t="s">
        <v>176</v>
      </c>
      <c r="H511" s="7" t="s">
        <v>138</v>
      </c>
      <c r="I511" s="7" t="s">
        <v>32</v>
      </c>
      <c r="J511" s="7" t="s">
        <v>57</v>
      </c>
      <c r="K511" s="7" t="s">
        <v>603</v>
      </c>
      <c r="L511" s="7" t="s">
        <v>35</v>
      </c>
      <c r="M511" s="7" t="s">
        <v>123</v>
      </c>
      <c r="N511" s="7" t="s">
        <v>604</v>
      </c>
      <c r="O511" s="7">
        <v>67.319999999999993</v>
      </c>
      <c r="P511" s="7">
        <v>4</v>
      </c>
      <c r="Q511" s="7">
        <v>11.4</v>
      </c>
      <c r="R511" s="7">
        <v>6.05</v>
      </c>
      <c r="S511" s="7" t="s">
        <v>487</v>
      </c>
      <c r="T511" s="7">
        <v>674</v>
      </c>
      <c r="U511" s="7" t="s">
        <v>1733</v>
      </c>
      <c r="V511" s="7" t="s">
        <v>1734</v>
      </c>
      <c r="W511" s="8" t="s">
        <v>41</v>
      </c>
      <c r="X511" s="3">
        <v>45130</v>
      </c>
      <c r="Y511" s="4">
        <v>45136</v>
      </c>
    </row>
    <row r="512" spans="1:25">
      <c r="A512" s="9">
        <v>511</v>
      </c>
      <c r="B512" s="7" t="s">
        <v>494</v>
      </c>
      <c r="C512" s="7" t="s">
        <v>26</v>
      </c>
      <c r="D512" s="7" t="s">
        <v>495</v>
      </c>
      <c r="E512" s="7" t="s">
        <v>496</v>
      </c>
      <c r="F512" s="7" t="s">
        <v>310</v>
      </c>
      <c r="G512" s="7" t="s">
        <v>497</v>
      </c>
      <c r="H512" s="7" t="s">
        <v>101</v>
      </c>
      <c r="I512" s="7" t="s">
        <v>32</v>
      </c>
      <c r="J512" s="7" t="s">
        <v>102</v>
      </c>
      <c r="K512" s="7" t="s">
        <v>1812</v>
      </c>
      <c r="L512" s="7" t="s">
        <v>35</v>
      </c>
      <c r="M512" s="7" t="s">
        <v>74</v>
      </c>
      <c r="N512" s="7" t="s">
        <v>1813</v>
      </c>
      <c r="O512" s="7">
        <v>274.68</v>
      </c>
      <c r="P512" s="7">
        <v>2</v>
      </c>
      <c r="Q512" s="7">
        <v>137.34</v>
      </c>
      <c r="R512" s="7">
        <v>23.21</v>
      </c>
      <c r="S512" s="7" t="s">
        <v>487</v>
      </c>
      <c r="T512" s="7">
        <v>676</v>
      </c>
      <c r="U512" s="7" t="s">
        <v>1733</v>
      </c>
      <c r="V512" s="7" t="s">
        <v>1734</v>
      </c>
      <c r="W512" s="8" t="s">
        <v>41</v>
      </c>
      <c r="X512" s="3">
        <v>44369</v>
      </c>
      <c r="Y512" s="4">
        <v>44373</v>
      </c>
    </row>
    <row r="513" spans="1:25">
      <c r="A513" s="9">
        <v>512</v>
      </c>
      <c r="B513" s="7" t="s">
        <v>512</v>
      </c>
      <c r="C513" s="7" t="s">
        <v>26</v>
      </c>
      <c r="D513" s="7" t="s">
        <v>513</v>
      </c>
      <c r="E513" s="7" t="s">
        <v>514</v>
      </c>
      <c r="F513" s="7" t="s">
        <v>420</v>
      </c>
      <c r="G513" s="7" t="s">
        <v>515</v>
      </c>
      <c r="H513" s="7" t="s">
        <v>87</v>
      </c>
      <c r="I513" s="7" t="s">
        <v>32</v>
      </c>
      <c r="J513" s="7" t="s">
        <v>33</v>
      </c>
      <c r="K513" s="7" t="s">
        <v>1794</v>
      </c>
      <c r="L513" s="7" t="s">
        <v>35</v>
      </c>
      <c r="M513" s="7" t="s">
        <v>36</v>
      </c>
      <c r="N513" s="7" t="s">
        <v>1795</v>
      </c>
      <c r="O513" s="7">
        <v>13.38</v>
      </c>
      <c r="P513" s="7">
        <v>2</v>
      </c>
      <c r="Q513" s="7">
        <v>-1.62</v>
      </c>
      <c r="R513" s="7">
        <v>1.68</v>
      </c>
      <c r="S513" s="7" t="s">
        <v>487</v>
      </c>
      <c r="T513" s="7">
        <v>516</v>
      </c>
      <c r="U513" s="7" t="s">
        <v>1733</v>
      </c>
      <c r="V513" s="7" t="s">
        <v>1737</v>
      </c>
      <c r="W513" s="8" t="s">
        <v>51</v>
      </c>
      <c r="X513" s="3">
        <v>45038</v>
      </c>
      <c r="Y513" s="4">
        <v>45042</v>
      </c>
    </row>
    <row r="514" spans="1:25">
      <c r="A514" s="9">
        <v>513</v>
      </c>
      <c r="B514" s="7" t="s">
        <v>512</v>
      </c>
      <c r="C514" s="7" t="s">
        <v>26</v>
      </c>
      <c r="D514" s="7" t="s">
        <v>513</v>
      </c>
      <c r="E514" s="7" t="s">
        <v>514</v>
      </c>
      <c r="F514" s="7" t="s">
        <v>420</v>
      </c>
      <c r="G514" s="7" t="s">
        <v>515</v>
      </c>
      <c r="H514" s="7" t="s">
        <v>87</v>
      </c>
      <c r="I514" s="7" t="s">
        <v>32</v>
      </c>
      <c r="J514" s="7" t="s">
        <v>33</v>
      </c>
      <c r="K514" s="7" t="s">
        <v>971</v>
      </c>
      <c r="L514" s="7" t="s">
        <v>35</v>
      </c>
      <c r="M514" s="7" t="s">
        <v>74</v>
      </c>
      <c r="N514" s="7" t="s">
        <v>972</v>
      </c>
      <c r="O514" s="7">
        <v>197.94</v>
      </c>
      <c r="P514" s="7">
        <v>2</v>
      </c>
      <c r="Q514" s="7">
        <v>-126.72</v>
      </c>
      <c r="R514" s="7">
        <v>21.83</v>
      </c>
      <c r="S514" s="7" t="s">
        <v>487</v>
      </c>
      <c r="T514" s="7">
        <v>210</v>
      </c>
      <c r="U514" s="7" t="s">
        <v>1733</v>
      </c>
      <c r="V514" s="7" t="s">
        <v>1743</v>
      </c>
      <c r="W514" s="8" t="s">
        <v>41</v>
      </c>
      <c r="X514" s="3">
        <v>44860</v>
      </c>
      <c r="Y514" s="4">
        <v>44865</v>
      </c>
    </row>
    <row r="515" spans="1:25">
      <c r="A515" s="9">
        <v>514</v>
      </c>
      <c r="B515" s="7" t="s">
        <v>1359</v>
      </c>
      <c r="C515" s="7" t="s">
        <v>26</v>
      </c>
      <c r="D515" s="7" t="s">
        <v>1360</v>
      </c>
      <c r="E515" s="7" t="s">
        <v>1361</v>
      </c>
      <c r="F515" s="7" t="s">
        <v>420</v>
      </c>
      <c r="G515" s="7" t="s">
        <v>427</v>
      </c>
      <c r="H515" s="7" t="s">
        <v>80</v>
      </c>
      <c r="I515" s="7" t="s">
        <v>32</v>
      </c>
      <c r="J515" s="7" t="s">
        <v>33</v>
      </c>
      <c r="K515" s="7" t="s">
        <v>2057</v>
      </c>
      <c r="L515" s="7" t="s">
        <v>35</v>
      </c>
      <c r="M515" s="7" t="s">
        <v>74</v>
      </c>
      <c r="N515" s="7" t="s">
        <v>2058</v>
      </c>
      <c r="O515" s="7">
        <v>621.99</v>
      </c>
      <c r="P515" s="7">
        <v>3</v>
      </c>
      <c r="Q515" s="7">
        <v>267.39</v>
      </c>
      <c r="R515" s="7">
        <v>45.06</v>
      </c>
      <c r="S515" s="7" t="s">
        <v>487</v>
      </c>
      <c r="T515" s="7">
        <v>714</v>
      </c>
      <c r="U515" s="7" t="s">
        <v>1733</v>
      </c>
      <c r="V515" s="7" t="s">
        <v>1747</v>
      </c>
      <c r="W515" s="8" t="s">
        <v>51</v>
      </c>
      <c r="X515" s="3">
        <v>44585</v>
      </c>
      <c r="Y515" s="4">
        <v>44591</v>
      </c>
    </row>
    <row r="516" spans="1:25">
      <c r="A516" s="9">
        <v>515</v>
      </c>
      <c r="B516" s="7" t="s">
        <v>505</v>
      </c>
      <c r="C516" s="7" t="s">
        <v>26</v>
      </c>
      <c r="D516" s="7" t="s">
        <v>506</v>
      </c>
      <c r="E516" s="7" t="s">
        <v>507</v>
      </c>
      <c r="F516" s="7" t="s">
        <v>420</v>
      </c>
      <c r="G516" s="7" t="s">
        <v>508</v>
      </c>
      <c r="H516" s="7" t="s">
        <v>509</v>
      </c>
      <c r="I516" s="7" t="s">
        <v>32</v>
      </c>
      <c r="J516" s="7" t="s">
        <v>47</v>
      </c>
      <c r="K516" s="7" t="s">
        <v>2059</v>
      </c>
      <c r="L516" s="7" t="s">
        <v>35</v>
      </c>
      <c r="M516" s="7" t="s">
        <v>89</v>
      </c>
      <c r="N516" s="7" t="s">
        <v>2060</v>
      </c>
      <c r="O516" s="7">
        <v>56.52</v>
      </c>
      <c r="P516" s="7">
        <v>3</v>
      </c>
      <c r="Q516" s="7">
        <v>5.58</v>
      </c>
      <c r="R516" s="7">
        <v>8.6199999999999992</v>
      </c>
      <c r="S516" s="7" t="s">
        <v>487</v>
      </c>
      <c r="T516" s="7">
        <v>365</v>
      </c>
      <c r="U516" s="7" t="s">
        <v>1733</v>
      </c>
      <c r="V516" s="7" t="s">
        <v>1734</v>
      </c>
      <c r="W516" s="8" t="s">
        <v>41</v>
      </c>
      <c r="X516" s="3">
        <v>45060</v>
      </c>
      <c r="Y516" s="4">
        <v>45066</v>
      </c>
    </row>
    <row r="517" spans="1:25">
      <c r="A517" s="9">
        <v>516</v>
      </c>
      <c r="B517" s="7" t="s">
        <v>2061</v>
      </c>
      <c r="C517" s="7" t="s">
        <v>26</v>
      </c>
      <c r="D517" s="7" t="s">
        <v>2062</v>
      </c>
      <c r="E517" s="7" t="s">
        <v>2063</v>
      </c>
      <c r="F517" s="7" t="s">
        <v>420</v>
      </c>
      <c r="G517" s="7" t="s">
        <v>279</v>
      </c>
      <c r="H517" s="7" t="s">
        <v>279</v>
      </c>
      <c r="I517" s="7" t="s">
        <v>32</v>
      </c>
      <c r="J517" s="7" t="s">
        <v>102</v>
      </c>
      <c r="K517" s="7" t="s">
        <v>2064</v>
      </c>
      <c r="L517" s="7" t="s">
        <v>35</v>
      </c>
      <c r="M517" s="7" t="s">
        <v>130</v>
      </c>
      <c r="N517" s="7" t="s">
        <v>2065</v>
      </c>
      <c r="O517" s="7">
        <v>45.54</v>
      </c>
      <c r="P517" s="7">
        <v>3</v>
      </c>
      <c r="Q517" s="7">
        <v>10.89</v>
      </c>
      <c r="R517" s="7">
        <v>5.76</v>
      </c>
      <c r="S517" s="7" t="s">
        <v>487</v>
      </c>
      <c r="T517" s="7">
        <v>469</v>
      </c>
      <c r="U517" s="7" t="s">
        <v>1733</v>
      </c>
      <c r="V517" s="7" t="s">
        <v>1737</v>
      </c>
      <c r="W517" s="8" t="s">
        <v>51</v>
      </c>
      <c r="X517" s="3">
        <v>45266</v>
      </c>
      <c r="Y517" s="4">
        <v>45093</v>
      </c>
    </row>
    <row r="518" spans="1:25">
      <c r="A518" s="9">
        <v>517</v>
      </c>
      <c r="B518" s="7" t="s">
        <v>2066</v>
      </c>
      <c r="C518" s="7" t="s">
        <v>26</v>
      </c>
      <c r="D518" s="7" t="s">
        <v>2067</v>
      </c>
      <c r="E518" s="7" t="s">
        <v>2068</v>
      </c>
      <c r="F518" s="7" t="s">
        <v>420</v>
      </c>
      <c r="G518" s="7" t="s">
        <v>220</v>
      </c>
      <c r="H518" s="7" t="s">
        <v>221</v>
      </c>
      <c r="I518" s="7" t="s">
        <v>32</v>
      </c>
      <c r="J518" s="7" t="s">
        <v>102</v>
      </c>
      <c r="K518" s="7" t="s">
        <v>2069</v>
      </c>
      <c r="L518" s="7" t="s">
        <v>35</v>
      </c>
      <c r="M518" s="7" t="s">
        <v>104</v>
      </c>
      <c r="N518" s="7" t="s">
        <v>2070</v>
      </c>
      <c r="O518" s="7">
        <v>29.07</v>
      </c>
      <c r="P518" s="7">
        <v>3</v>
      </c>
      <c r="Q518" s="7">
        <v>14.49</v>
      </c>
      <c r="R518" s="7">
        <v>3.76</v>
      </c>
      <c r="S518" s="7" t="s">
        <v>487</v>
      </c>
      <c r="T518" s="7">
        <v>520</v>
      </c>
      <c r="U518" s="7" t="s">
        <v>1733</v>
      </c>
      <c r="V518" s="7" t="s">
        <v>1743</v>
      </c>
      <c r="W518" s="8" t="s">
        <v>51</v>
      </c>
      <c r="X518" s="3">
        <v>45481</v>
      </c>
      <c r="Y518" s="4">
        <v>45634</v>
      </c>
    </row>
    <row r="519" spans="1:25">
      <c r="A519" s="9">
        <v>518</v>
      </c>
      <c r="B519" s="7" t="s">
        <v>2066</v>
      </c>
      <c r="C519" s="7" t="s">
        <v>26</v>
      </c>
      <c r="D519" s="7" t="s">
        <v>2067</v>
      </c>
      <c r="E519" s="7" t="s">
        <v>2068</v>
      </c>
      <c r="F519" s="7" t="s">
        <v>420</v>
      </c>
      <c r="G519" s="7" t="s">
        <v>220</v>
      </c>
      <c r="H519" s="7" t="s">
        <v>221</v>
      </c>
      <c r="I519" s="7" t="s">
        <v>32</v>
      </c>
      <c r="J519" s="7" t="s">
        <v>102</v>
      </c>
      <c r="K519" s="7" t="s">
        <v>2071</v>
      </c>
      <c r="L519" s="7" t="s">
        <v>35</v>
      </c>
      <c r="M519" s="7" t="s">
        <v>299</v>
      </c>
      <c r="N519" s="7" t="s">
        <v>2072</v>
      </c>
      <c r="O519" s="7">
        <v>3622.29</v>
      </c>
      <c r="P519" s="7">
        <v>7</v>
      </c>
      <c r="Q519" s="7">
        <v>1267.77</v>
      </c>
      <c r="R519" s="7">
        <v>438.89</v>
      </c>
      <c r="S519" s="7" t="s">
        <v>487</v>
      </c>
      <c r="T519" s="7">
        <v>167</v>
      </c>
      <c r="U519" s="7" t="s">
        <v>1733</v>
      </c>
      <c r="V519" s="7" t="s">
        <v>1734</v>
      </c>
      <c r="W519" s="8" t="s">
        <v>41</v>
      </c>
      <c r="X519" s="3">
        <v>45452</v>
      </c>
      <c r="Y519" s="4">
        <v>45548</v>
      </c>
    </row>
    <row r="520" spans="1:25">
      <c r="A520" s="9">
        <v>519</v>
      </c>
      <c r="B520" s="7" t="s">
        <v>2073</v>
      </c>
      <c r="C520" s="7" t="s">
        <v>26</v>
      </c>
      <c r="D520" s="7" t="s">
        <v>2074</v>
      </c>
      <c r="E520" s="7" t="s">
        <v>2075</v>
      </c>
      <c r="F520" s="7" t="s">
        <v>420</v>
      </c>
      <c r="G520" s="7" t="s">
        <v>163</v>
      </c>
      <c r="H520" s="7" t="s">
        <v>31</v>
      </c>
      <c r="I520" s="7" t="s">
        <v>32</v>
      </c>
      <c r="J520" s="7" t="s">
        <v>33</v>
      </c>
      <c r="K520" s="7" t="s">
        <v>688</v>
      </c>
      <c r="L520" s="7" t="s">
        <v>35</v>
      </c>
      <c r="M520" s="7" t="s">
        <v>140</v>
      </c>
      <c r="N520" s="7" t="s">
        <v>689</v>
      </c>
      <c r="O520" s="7">
        <v>121.23</v>
      </c>
      <c r="P520" s="7">
        <v>9</v>
      </c>
      <c r="Q520" s="7">
        <v>8.3699999999999992</v>
      </c>
      <c r="R520" s="7">
        <v>7.64</v>
      </c>
      <c r="S520" s="7" t="s">
        <v>487</v>
      </c>
      <c r="T520" s="7">
        <v>315</v>
      </c>
      <c r="U520" s="7" t="s">
        <v>1733</v>
      </c>
      <c r="V520" s="7" t="s">
        <v>1743</v>
      </c>
      <c r="W520" s="8" t="s">
        <v>41</v>
      </c>
      <c r="X520" s="3">
        <v>45399</v>
      </c>
      <c r="Y520" s="4">
        <v>45404</v>
      </c>
    </row>
    <row r="521" spans="1:25">
      <c r="A521" s="9">
        <v>520</v>
      </c>
      <c r="B521" s="7" t="s">
        <v>1423</v>
      </c>
      <c r="C521" s="7" t="s">
        <v>26</v>
      </c>
      <c r="D521" s="7" t="s">
        <v>1424</v>
      </c>
      <c r="E521" s="7" t="s">
        <v>1425</v>
      </c>
      <c r="F521" s="7" t="s">
        <v>29</v>
      </c>
      <c r="G521" s="7" t="s">
        <v>484</v>
      </c>
      <c r="H521" s="7" t="s">
        <v>87</v>
      </c>
      <c r="I521" s="7" t="s">
        <v>32</v>
      </c>
      <c r="J521" s="7" t="s">
        <v>33</v>
      </c>
      <c r="K521" s="7" t="s">
        <v>2076</v>
      </c>
      <c r="L521" s="7" t="s">
        <v>35</v>
      </c>
      <c r="M521" s="7" t="s">
        <v>299</v>
      </c>
      <c r="N521" s="7" t="s">
        <v>2077</v>
      </c>
      <c r="O521" s="7">
        <v>2249.16</v>
      </c>
      <c r="P521" s="7">
        <v>4</v>
      </c>
      <c r="Q521" s="7">
        <v>224.88</v>
      </c>
      <c r="R521" s="7">
        <v>311.14</v>
      </c>
      <c r="S521" s="7" t="s">
        <v>487</v>
      </c>
      <c r="T521" s="7">
        <v>679</v>
      </c>
      <c r="U521" s="7" t="s">
        <v>1733</v>
      </c>
      <c r="V521" s="7" t="s">
        <v>1737</v>
      </c>
      <c r="W521" s="8" t="s">
        <v>51</v>
      </c>
      <c r="X521" s="3">
        <v>44368</v>
      </c>
      <c r="Y521" s="4">
        <v>44372</v>
      </c>
    </row>
    <row r="522" spans="1:25">
      <c r="A522" s="9">
        <v>521</v>
      </c>
      <c r="B522" s="7" t="s">
        <v>2078</v>
      </c>
      <c r="C522" s="7" t="s">
        <v>26</v>
      </c>
      <c r="D522" s="7" t="s">
        <v>27</v>
      </c>
      <c r="E522" s="7" t="s">
        <v>28</v>
      </c>
      <c r="F522" s="7" t="s">
        <v>29</v>
      </c>
      <c r="G522" s="7" t="s">
        <v>600</v>
      </c>
      <c r="H522" s="7" t="s">
        <v>121</v>
      </c>
      <c r="I522" s="7" t="s">
        <v>32</v>
      </c>
      <c r="J522" s="7" t="s">
        <v>33</v>
      </c>
      <c r="K522" s="7" t="s">
        <v>731</v>
      </c>
      <c r="L522" s="7" t="s">
        <v>35</v>
      </c>
      <c r="M522" s="7" t="s">
        <v>104</v>
      </c>
      <c r="N522" s="7" t="s">
        <v>732</v>
      </c>
      <c r="O522" s="7">
        <v>39.6</v>
      </c>
      <c r="P522" s="7">
        <v>3</v>
      </c>
      <c r="Q522" s="7">
        <v>12.6</v>
      </c>
      <c r="R522" s="7">
        <v>7.14</v>
      </c>
      <c r="S522" s="7" t="s">
        <v>487</v>
      </c>
      <c r="T522" s="7">
        <v>562</v>
      </c>
      <c r="U522" s="7" t="s">
        <v>1733</v>
      </c>
      <c r="V522" s="7" t="s">
        <v>1743</v>
      </c>
      <c r="W522" s="8" t="s">
        <v>51</v>
      </c>
      <c r="X522" s="3">
        <v>45291</v>
      </c>
      <c r="Y522" s="4">
        <v>45383</v>
      </c>
    </row>
    <row r="523" spans="1:25">
      <c r="A523" s="9">
        <v>522</v>
      </c>
      <c r="B523" s="7" t="s">
        <v>562</v>
      </c>
      <c r="C523" s="7" t="s">
        <v>26</v>
      </c>
      <c r="D523" s="7" t="s">
        <v>563</v>
      </c>
      <c r="E523" s="7" t="s">
        <v>564</v>
      </c>
      <c r="F523" s="7" t="s">
        <v>29</v>
      </c>
      <c r="G523" s="7" t="s">
        <v>565</v>
      </c>
      <c r="H523" s="7" t="s">
        <v>339</v>
      </c>
      <c r="I523" s="7" t="s">
        <v>32</v>
      </c>
      <c r="J523" s="7" t="s">
        <v>57</v>
      </c>
      <c r="K523" s="7" t="s">
        <v>2079</v>
      </c>
      <c r="L523" s="7" t="s">
        <v>35</v>
      </c>
      <c r="M523" s="7" t="s">
        <v>89</v>
      </c>
      <c r="N523" s="7" t="s">
        <v>2080</v>
      </c>
      <c r="O523" s="7">
        <v>93.24</v>
      </c>
      <c r="P523" s="7">
        <v>2</v>
      </c>
      <c r="Q523" s="7">
        <v>29.82</v>
      </c>
      <c r="R523" s="7">
        <v>11.52</v>
      </c>
      <c r="S523" s="7" t="s">
        <v>487</v>
      </c>
      <c r="T523" s="7">
        <v>327</v>
      </c>
      <c r="U523" s="7" t="s">
        <v>1733</v>
      </c>
      <c r="V523" s="7" t="s">
        <v>1747</v>
      </c>
      <c r="W523" s="8" t="s">
        <v>51</v>
      </c>
      <c r="X523" s="3">
        <v>45639</v>
      </c>
      <c r="Y523" s="4">
        <v>45644</v>
      </c>
    </row>
    <row r="524" spans="1:25">
      <c r="A524" s="9">
        <v>523</v>
      </c>
      <c r="B524" s="7" t="s">
        <v>1418</v>
      </c>
      <c r="C524" s="7" t="s">
        <v>26</v>
      </c>
      <c r="D524" s="7" t="s">
        <v>1419</v>
      </c>
      <c r="E524" s="7" t="s">
        <v>1420</v>
      </c>
      <c r="F524" s="7" t="s">
        <v>29</v>
      </c>
      <c r="G524" s="7" t="s">
        <v>176</v>
      </c>
      <c r="H524" s="7" t="s">
        <v>138</v>
      </c>
      <c r="I524" s="7" t="s">
        <v>32</v>
      </c>
      <c r="J524" s="7" t="s">
        <v>57</v>
      </c>
      <c r="K524" s="7" t="s">
        <v>2081</v>
      </c>
      <c r="L524" s="7" t="s">
        <v>35</v>
      </c>
      <c r="M524" s="7" t="s">
        <v>140</v>
      </c>
      <c r="N524" s="7" t="s">
        <v>2082</v>
      </c>
      <c r="O524" s="7">
        <v>33.72</v>
      </c>
      <c r="P524" s="7">
        <v>2</v>
      </c>
      <c r="Q524" s="7">
        <v>10.74</v>
      </c>
      <c r="R524" s="7">
        <v>2.87</v>
      </c>
      <c r="S524" s="7" t="s">
        <v>487</v>
      </c>
      <c r="T524" s="7">
        <v>571</v>
      </c>
      <c r="U524" s="7" t="s">
        <v>1733</v>
      </c>
      <c r="V524" s="7" t="s">
        <v>1734</v>
      </c>
      <c r="W524" s="8" t="s">
        <v>41</v>
      </c>
      <c r="X524" s="3">
        <v>45266</v>
      </c>
      <c r="Y524" s="4">
        <v>45093</v>
      </c>
    </row>
    <row r="525" spans="1:25">
      <c r="A525" s="9">
        <v>524</v>
      </c>
      <c r="B525" s="7" t="s">
        <v>2083</v>
      </c>
      <c r="C525" s="7" t="s">
        <v>26</v>
      </c>
      <c r="D525" s="7" t="s">
        <v>2084</v>
      </c>
      <c r="E525" s="7" t="s">
        <v>2085</v>
      </c>
      <c r="F525" s="7" t="s">
        <v>29</v>
      </c>
      <c r="G525" s="7" t="s">
        <v>1508</v>
      </c>
      <c r="H525" s="7" t="s">
        <v>87</v>
      </c>
      <c r="I525" s="7" t="s">
        <v>32</v>
      </c>
      <c r="J525" s="7" t="s">
        <v>33</v>
      </c>
      <c r="K525" s="7" t="s">
        <v>1764</v>
      </c>
      <c r="L525" s="7" t="s">
        <v>35</v>
      </c>
      <c r="M525" s="7" t="s">
        <v>89</v>
      </c>
      <c r="N525" s="7" t="s">
        <v>1765</v>
      </c>
      <c r="O525" s="7">
        <v>32.880000000000003</v>
      </c>
      <c r="P525" s="7">
        <v>2</v>
      </c>
      <c r="Q525" s="7">
        <v>4.26</v>
      </c>
      <c r="R525" s="7">
        <v>2.34</v>
      </c>
      <c r="S525" s="7" t="s">
        <v>487</v>
      </c>
      <c r="T525" s="7">
        <v>31</v>
      </c>
      <c r="U525" s="7" t="s">
        <v>1733</v>
      </c>
      <c r="V525" s="7" t="s">
        <v>1737</v>
      </c>
      <c r="W525" s="8" t="s">
        <v>51</v>
      </c>
      <c r="X525" s="3">
        <v>45174</v>
      </c>
      <c r="Y525" s="4">
        <v>45062</v>
      </c>
    </row>
    <row r="526" spans="1:25">
      <c r="A526" s="9">
        <v>525</v>
      </c>
      <c r="B526" s="7" t="s">
        <v>2086</v>
      </c>
      <c r="C526" s="7" t="s">
        <v>26</v>
      </c>
      <c r="D526" s="7" t="s">
        <v>2087</v>
      </c>
      <c r="E526" s="7" t="s">
        <v>2088</v>
      </c>
      <c r="F526" s="7" t="s">
        <v>29</v>
      </c>
      <c r="G526" s="7" t="s">
        <v>803</v>
      </c>
      <c r="H526" s="7" t="s">
        <v>737</v>
      </c>
      <c r="I526" s="7" t="s">
        <v>32</v>
      </c>
      <c r="J526" s="7" t="s">
        <v>102</v>
      </c>
      <c r="K526" s="7" t="s">
        <v>2089</v>
      </c>
      <c r="L526" s="7" t="s">
        <v>35</v>
      </c>
      <c r="M526" s="7" t="s">
        <v>223</v>
      </c>
      <c r="N526" s="7" t="s">
        <v>2090</v>
      </c>
      <c r="O526" s="7">
        <v>35.700000000000003</v>
      </c>
      <c r="P526" s="7">
        <v>2</v>
      </c>
      <c r="Q526" s="7">
        <v>4.62</v>
      </c>
      <c r="R526" s="7">
        <v>5.51</v>
      </c>
      <c r="S526" s="7" t="s">
        <v>487</v>
      </c>
      <c r="T526" s="7">
        <v>682</v>
      </c>
      <c r="U526" s="7" t="s">
        <v>1733</v>
      </c>
      <c r="V526" s="7" t="s">
        <v>1734</v>
      </c>
      <c r="W526" s="8" t="s">
        <v>41</v>
      </c>
      <c r="X526" s="3">
        <v>45428</v>
      </c>
      <c r="Y526" s="4">
        <v>45434</v>
      </c>
    </row>
    <row r="527" spans="1:25">
      <c r="A527" s="9">
        <v>526</v>
      </c>
      <c r="B527" s="7" t="s">
        <v>2091</v>
      </c>
      <c r="C527" s="7" t="s">
        <v>26</v>
      </c>
      <c r="D527" s="7" t="s">
        <v>2092</v>
      </c>
      <c r="E527" s="7" t="s">
        <v>2093</v>
      </c>
      <c r="F527" s="7" t="s">
        <v>29</v>
      </c>
      <c r="G527" s="7" t="s">
        <v>163</v>
      </c>
      <c r="H527" s="7" t="s">
        <v>31</v>
      </c>
      <c r="I527" s="7" t="s">
        <v>32</v>
      </c>
      <c r="J527" s="7" t="s">
        <v>33</v>
      </c>
      <c r="K527" s="7" t="s">
        <v>2094</v>
      </c>
      <c r="L527" s="7" t="s">
        <v>35</v>
      </c>
      <c r="M527" s="7" t="s">
        <v>223</v>
      </c>
      <c r="N527" s="7" t="s">
        <v>2095</v>
      </c>
      <c r="O527" s="7">
        <v>37.86</v>
      </c>
      <c r="P527" s="7">
        <v>2</v>
      </c>
      <c r="Q527" s="7">
        <v>16.98</v>
      </c>
      <c r="R527" s="7">
        <v>3.06</v>
      </c>
      <c r="S527" s="7" t="s">
        <v>487</v>
      </c>
      <c r="T527" s="7">
        <v>96</v>
      </c>
      <c r="U527" s="7" t="s">
        <v>1733</v>
      </c>
      <c r="V527" s="7" t="s">
        <v>1737</v>
      </c>
      <c r="W527" s="8" t="s">
        <v>41</v>
      </c>
      <c r="X527" s="3">
        <v>44405</v>
      </c>
      <c r="Y527" s="4">
        <v>44235</v>
      </c>
    </row>
    <row r="528" spans="1:25">
      <c r="A528" s="9">
        <v>527</v>
      </c>
      <c r="B528" s="7" t="s">
        <v>2096</v>
      </c>
      <c r="C528" s="7" t="s">
        <v>26</v>
      </c>
      <c r="D528" s="7" t="s">
        <v>2097</v>
      </c>
      <c r="E528" s="7" t="s">
        <v>2098</v>
      </c>
      <c r="F528" s="7" t="s">
        <v>29</v>
      </c>
      <c r="G528" s="7" t="s">
        <v>30</v>
      </c>
      <c r="H528" s="7" t="s">
        <v>31</v>
      </c>
      <c r="I528" s="7" t="s">
        <v>32</v>
      </c>
      <c r="J528" s="7" t="s">
        <v>33</v>
      </c>
      <c r="K528" s="7" t="s">
        <v>971</v>
      </c>
      <c r="L528" s="7" t="s">
        <v>35</v>
      </c>
      <c r="M528" s="7" t="s">
        <v>74</v>
      </c>
      <c r="N528" s="7" t="s">
        <v>972</v>
      </c>
      <c r="O528" s="7">
        <v>1187.6400000000001</v>
      </c>
      <c r="P528" s="7">
        <v>6</v>
      </c>
      <c r="Q528" s="7">
        <v>213.66</v>
      </c>
      <c r="R528" s="7">
        <v>127.81</v>
      </c>
      <c r="S528" s="7" t="s">
        <v>487</v>
      </c>
      <c r="T528" s="7">
        <v>703</v>
      </c>
      <c r="U528" s="7" t="s">
        <v>1733</v>
      </c>
      <c r="V528" s="7" t="s">
        <v>1743</v>
      </c>
      <c r="W528" s="8" t="s">
        <v>51</v>
      </c>
      <c r="X528" s="3">
        <v>45316</v>
      </c>
      <c r="Y528" s="4">
        <v>45320</v>
      </c>
    </row>
    <row r="529" spans="1:25">
      <c r="A529" s="9">
        <v>528</v>
      </c>
      <c r="B529" s="7" t="s">
        <v>2099</v>
      </c>
      <c r="C529" s="7" t="s">
        <v>26</v>
      </c>
      <c r="D529" s="7" t="s">
        <v>870</v>
      </c>
      <c r="E529" s="7" t="s">
        <v>871</v>
      </c>
      <c r="F529" s="7" t="s">
        <v>29</v>
      </c>
      <c r="G529" s="7" t="s">
        <v>543</v>
      </c>
      <c r="H529" s="7" t="s">
        <v>544</v>
      </c>
      <c r="I529" s="7" t="s">
        <v>32</v>
      </c>
      <c r="J529" s="7" t="s">
        <v>57</v>
      </c>
      <c r="K529" s="7" t="s">
        <v>2100</v>
      </c>
      <c r="L529" s="7" t="s">
        <v>35</v>
      </c>
      <c r="M529" s="7" t="s">
        <v>74</v>
      </c>
      <c r="N529" s="7" t="s">
        <v>2101</v>
      </c>
      <c r="O529" s="7">
        <v>93.51</v>
      </c>
      <c r="P529" s="7">
        <v>3</v>
      </c>
      <c r="Q529" s="7">
        <v>2.79</v>
      </c>
      <c r="R529" s="7">
        <v>12.43</v>
      </c>
      <c r="S529" s="7" t="s">
        <v>487</v>
      </c>
      <c r="T529" s="7">
        <v>571</v>
      </c>
      <c r="U529" s="7" t="s">
        <v>1733</v>
      </c>
      <c r="V529" s="7" t="s">
        <v>1747</v>
      </c>
      <c r="W529" s="8" t="s">
        <v>41</v>
      </c>
      <c r="X529" s="3">
        <v>45420</v>
      </c>
      <c r="Y529" s="4">
        <v>45634</v>
      </c>
    </row>
    <row r="530" spans="1:25">
      <c r="A530" s="9">
        <v>529</v>
      </c>
      <c r="B530" s="7" t="s">
        <v>2102</v>
      </c>
      <c r="C530" s="7" t="s">
        <v>26</v>
      </c>
      <c r="D530" s="7" t="s">
        <v>2103</v>
      </c>
      <c r="E530" s="7" t="s">
        <v>2104</v>
      </c>
      <c r="F530" s="7" t="s">
        <v>29</v>
      </c>
      <c r="G530" s="7" t="s">
        <v>851</v>
      </c>
      <c r="H530" s="7" t="s">
        <v>31</v>
      </c>
      <c r="I530" s="7" t="s">
        <v>32</v>
      </c>
      <c r="J530" s="7" t="s">
        <v>33</v>
      </c>
      <c r="K530" s="7" t="s">
        <v>2105</v>
      </c>
      <c r="L530" s="7" t="s">
        <v>35</v>
      </c>
      <c r="M530" s="7" t="s">
        <v>74</v>
      </c>
      <c r="N530" s="7" t="s">
        <v>2106</v>
      </c>
      <c r="O530" s="7">
        <v>33.96</v>
      </c>
      <c r="P530" s="7">
        <v>2</v>
      </c>
      <c r="Q530" s="7">
        <v>5.04</v>
      </c>
      <c r="R530" s="7">
        <v>4.5199999999999996</v>
      </c>
      <c r="S530" s="7" t="s">
        <v>487</v>
      </c>
      <c r="T530" s="7">
        <v>717</v>
      </c>
      <c r="U530" s="7" t="s">
        <v>1733</v>
      </c>
      <c r="V530" s="7" t="s">
        <v>1734</v>
      </c>
      <c r="W530" s="8" t="s">
        <v>51</v>
      </c>
      <c r="X530" s="3">
        <v>45008</v>
      </c>
      <c r="Y530" s="4">
        <v>45012</v>
      </c>
    </row>
    <row r="531" spans="1:25">
      <c r="A531" s="9">
        <v>530</v>
      </c>
      <c r="B531" s="7" t="s">
        <v>1405</v>
      </c>
      <c r="C531" s="7" t="s">
        <v>26</v>
      </c>
      <c r="D531" s="7" t="s">
        <v>1406</v>
      </c>
      <c r="E531" s="7" t="s">
        <v>1407</v>
      </c>
      <c r="F531" s="7" t="s">
        <v>29</v>
      </c>
      <c r="G531" s="7" t="s">
        <v>228</v>
      </c>
      <c r="H531" s="7" t="s">
        <v>229</v>
      </c>
      <c r="I531" s="7" t="s">
        <v>32</v>
      </c>
      <c r="J531" s="7" t="s">
        <v>102</v>
      </c>
      <c r="K531" s="7" t="s">
        <v>2107</v>
      </c>
      <c r="L531" s="7" t="s">
        <v>35</v>
      </c>
      <c r="M531" s="7" t="s">
        <v>36</v>
      </c>
      <c r="N531" s="7" t="s">
        <v>2108</v>
      </c>
      <c r="O531" s="7">
        <v>255.45</v>
      </c>
      <c r="P531" s="7">
        <v>5</v>
      </c>
      <c r="Q531" s="7">
        <v>28.05</v>
      </c>
      <c r="R531" s="7">
        <v>16.86</v>
      </c>
      <c r="S531" s="7" t="s">
        <v>487</v>
      </c>
      <c r="T531" s="7">
        <v>446</v>
      </c>
      <c r="U531" s="7" t="s">
        <v>1733</v>
      </c>
      <c r="V531" s="7" t="s">
        <v>1737</v>
      </c>
      <c r="W531" s="8" t="s">
        <v>51</v>
      </c>
      <c r="X531" s="3">
        <v>44661</v>
      </c>
      <c r="Y531" s="4">
        <v>44814</v>
      </c>
    </row>
    <row r="532" spans="1:25">
      <c r="A532" s="9">
        <v>531</v>
      </c>
      <c r="B532" s="7" t="s">
        <v>2109</v>
      </c>
      <c r="C532" s="7" t="s">
        <v>26</v>
      </c>
      <c r="D532" s="7" t="s">
        <v>1654</v>
      </c>
      <c r="E532" s="7" t="s">
        <v>1655</v>
      </c>
      <c r="F532" s="7" t="s">
        <v>29</v>
      </c>
      <c r="G532" s="7" t="s">
        <v>271</v>
      </c>
      <c r="H532" s="7" t="s">
        <v>56</v>
      </c>
      <c r="I532" s="7" t="s">
        <v>32</v>
      </c>
      <c r="J532" s="7" t="s">
        <v>57</v>
      </c>
      <c r="K532" s="7" t="s">
        <v>185</v>
      </c>
      <c r="L532" s="7" t="s">
        <v>35</v>
      </c>
      <c r="M532" s="7" t="s">
        <v>36</v>
      </c>
      <c r="N532" s="7" t="s">
        <v>186</v>
      </c>
      <c r="O532" s="7">
        <v>15.48</v>
      </c>
      <c r="P532" s="7">
        <v>4</v>
      </c>
      <c r="Q532" s="7">
        <v>7.32</v>
      </c>
      <c r="R532" s="7">
        <v>1.06</v>
      </c>
      <c r="S532" s="7" t="s">
        <v>487</v>
      </c>
      <c r="T532" s="7">
        <v>256</v>
      </c>
      <c r="U532" s="7" t="s">
        <v>1733</v>
      </c>
      <c r="V532" s="7" t="s">
        <v>1734</v>
      </c>
      <c r="W532" s="8" t="s">
        <v>41</v>
      </c>
      <c r="X532" s="3">
        <v>44547</v>
      </c>
      <c r="Y532" s="4">
        <v>44551</v>
      </c>
    </row>
    <row r="533" spans="1:25">
      <c r="A533" s="9">
        <v>532</v>
      </c>
      <c r="B533" s="7" t="s">
        <v>2110</v>
      </c>
      <c r="C533" s="7" t="s">
        <v>26</v>
      </c>
      <c r="D533" s="7" t="s">
        <v>2111</v>
      </c>
      <c r="E533" s="7" t="s">
        <v>2112</v>
      </c>
      <c r="F533" s="7" t="s">
        <v>29</v>
      </c>
      <c r="G533" s="7" t="s">
        <v>279</v>
      </c>
      <c r="H533" s="7" t="s">
        <v>279</v>
      </c>
      <c r="I533" s="7" t="s">
        <v>32</v>
      </c>
      <c r="J533" s="7" t="s">
        <v>102</v>
      </c>
      <c r="K533" s="7" t="s">
        <v>2113</v>
      </c>
      <c r="L533" s="7" t="s">
        <v>35</v>
      </c>
      <c r="M533" s="7" t="s">
        <v>74</v>
      </c>
      <c r="N533" s="7" t="s">
        <v>2114</v>
      </c>
      <c r="O533" s="7">
        <v>248.64</v>
      </c>
      <c r="P533" s="7">
        <v>4</v>
      </c>
      <c r="Q533" s="7">
        <v>84.48</v>
      </c>
      <c r="R533" s="7">
        <v>20.69</v>
      </c>
      <c r="S533" s="7" t="s">
        <v>596</v>
      </c>
      <c r="T533" s="7">
        <v>91</v>
      </c>
      <c r="U533" s="7" t="s">
        <v>1733</v>
      </c>
      <c r="V533" s="7" t="s">
        <v>1737</v>
      </c>
      <c r="W533" s="8" t="s">
        <v>41</v>
      </c>
      <c r="X533" s="3">
        <v>45003</v>
      </c>
      <c r="Y533" s="4">
        <v>45007</v>
      </c>
    </row>
    <row r="534" spans="1:25">
      <c r="A534" s="9">
        <v>533</v>
      </c>
      <c r="B534" s="7" t="s">
        <v>1350</v>
      </c>
      <c r="C534" s="7" t="s">
        <v>26</v>
      </c>
      <c r="D534" s="7" t="s">
        <v>168</v>
      </c>
      <c r="E534" s="7" t="s">
        <v>169</v>
      </c>
      <c r="F534" s="7" t="s">
        <v>29</v>
      </c>
      <c r="G534" s="7" t="s">
        <v>1351</v>
      </c>
      <c r="H534" s="7" t="s">
        <v>779</v>
      </c>
      <c r="I534" s="7" t="s">
        <v>32</v>
      </c>
      <c r="J534" s="7" t="s">
        <v>47</v>
      </c>
      <c r="K534" s="7" t="s">
        <v>2115</v>
      </c>
      <c r="L534" s="7" t="s">
        <v>35</v>
      </c>
      <c r="M534" s="7" t="s">
        <v>104</v>
      </c>
      <c r="N534" s="7" t="s">
        <v>2116</v>
      </c>
      <c r="O534" s="7">
        <v>54.6</v>
      </c>
      <c r="P534" s="7">
        <v>5</v>
      </c>
      <c r="Q534" s="7">
        <v>18.45</v>
      </c>
      <c r="R534" s="7">
        <v>8.98</v>
      </c>
      <c r="S534" s="7" t="s">
        <v>596</v>
      </c>
      <c r="T534" s="7">
        <v>719</v>
      </c>
      <c r="U534" s="7" t="s">
        <v>1733</v>
      </c>
      <c r="V534" s="7" t="s">
        <v>1743</v>
      </c>
      <c r="W534" s="8" t="s">
        <v>41</v>
      </c>
      <c r="X534" s="3">
        <v>44236</v>
      </c>
      <c r="Y534" s="4">
        <v>44386</v>
      </c>
    </row>
    <row r="535" spans="1:25">
      <c r="A535" s="9">
        <v>534</v>
      </c>
      <c r="B535" s="7" t="s">
        <v>1345</v>
      </c>
      <c r="C535" s="7" t="s">
        <v>26</v>
      </c>
      <c r="D535" s="7" t="s">
        <v>1346</v>
      </c>
      <c r="E535" s="7" t="s">
        <v>1347</v>
      </c>
      <c r="F535" s="7" t="s">
        <v>310</v>
      </c>
      <c r="G535" s="7" t="s">
        <v>630</v>
      </c>
      <c r="H535" s="7" t="s">
        <v>101</v>
      </c>
      <c r="I535" s="7" t="s">
        <v>32</v>
      </c>
      <c r="J535" s="7" t="s">
        <v>102</v>
      </c>
      <c r="K535" s="7" t="s">
        <v>1966</v>
      </c>
      <c r="L535" s="7" t="s">
        <v>35</v>
      </c>
      <c r="M535" s="7" t="s">
        <v>104</v>
      </c>
      <c r="N535" s="7" t="s">
        <v>1967</v>
      </c>
      <c r="O535" s="7">
        <v>56.7</v>
      </c>
      <c r="P535" s="7">
        <v>5</v>
      </c>
      <c r="Q535" s="7">
        <v>12.45</v>
      </c>
      <c r="R535" s="7">
        <v>6.79</v>
      </c>
      <c r="S535" s="7" t="s">
        <v>596</v>
      </c>
      <c r="T535" s="7">
        <v>274</v>
      </c>
      <c r="U535" s="7" t="s">
        <v>1733</v>
      </c>
      <c r="V535" s="7" t="s">
        <v>1747</v>
      </c>
      <c r="W535" s="8" t="s">
        <v>51</v>
      </c>
      <c r="X535" s="3">
        <v>44731</v>
      </c>
      <c r="Y535" s="4">
        <v>44737</v>
      </c>
    </row>
    <row r="536" spans="1:25">
      <c r="A536" s="9">
        <v>535</v>
      </c>
      <c r="B536" s="7" t="s">
        <v>1350</v>
      </c>
      <c r="C536" s="7" t="s">
        <v>26</v>
      </c>
      <c r="D536" s="7" t="s">
        <v>168</v>
      </c>
      <c r="E536" s="7" t="s">
        <v>169</v>
      </c>
      <c r="F536" s="7" t="s">
        <v>29</v>
      </c>
      <c r="G536" s="7" t="s">
        <v>1351</v>
      </c>
      <c r="H536" s="7" t="s">
        <v>779</v>
      </c>
      <c r="I536" s="7" t="s">
        <v>32</v>
      </c>
      <c r="J536" s="7" t="s">
        <v>47</v>
      </c>
      <c r="K536" s="7" t="s">
        <v>2059</v>
      </c>
      <c r="L536" s="7" t="s">
        <v>35</v>
      </c>
      <c r="M536" s="7" t="s">
        <v>89</v>
      </c>
      <c r="N536" s="7" t="s">
        <v>2060</v>
      </c>
      <c r="O536" s="7">
        <v>56.52</v>
      </c>
      <c r="P536" s="7">
        <v>3</v>
      </c>
      <c r="Q536" s="7">
        <v>5.58</v>
      </c>
      <c r="R536" s="7">
        <v>8.42</v>
      </c>
      <c r="S536" s="7" t="s">
        <v>596</v>
      </c>
      <c r="T536" s="7">
        <v>603</v>
      </c>
      <c r="U536" s="7" t="s">
        <v>1733</v>
      </c>
      <c r="V536" s="7" t="s">
        <v>1747</v>
      </c>
      <c r="W536" s="8" t="s">
        <v>41</v>
      </c>
      <c r="X536" s="3">
        <v>45168</v>
      </c>
      <c r="Y536" s="4">
        <v>45055</v>
      </c>
    </row>
    <row r="537" spans="1:25">
      <c r="A537" s="9">
        <v>536</v>
      </c>
      <c r="B537" s="7" t="s">
        <v>2117</v>
      </c>
      <c r="C537" s="7" t="s">
        <v>26</v>
      </c>
      <c r="D537" s="7" t="s">
        <v>936</v>
      </c>
      <c r="E537" s="7" t="s">
        <v>937</v>
      </c>
      <c r="F537" s="7" t="s">
        <v>29</v>
      </c>
      <c r="G537" s="7" t="s">
        <v>491</v>
      </c>
      <c r="H537" s="7" t="s">
        <v>229</v>
      </c>
      <c r="I537" s="7" t="s">
        <v>32</v>
      </c>
      <c r="J537" s="7" t="s">
        <v>102</v>
      </c>
      <c r="K537" s="7" t="s">
        <v>2118</v>
      </c>
      <c r="L537" s="7" t="s">
        <v>35</v>
      </c>
      <c r="M537" s="7" t="s">
        <v>123</v>
      </c>
      <c r="N537" s="7" t="s">
        <v>2119</v>
      </c>
      <c r="O537" s="7">
        <v>31.59</v>
      </c>
      <c r="P537" s="7">
        <v>3</v>
      </c>
      <c r="Q537" s="7">
        <v>0.9</v>
      </c>
      <c r="R537" s="7">
        <v>2.46</v>
      </c>
      <c r="S537" s="7" t="s">
        <v>596</v>
      </c>
      <c r="T537" s="7">
        <v>798</v>
      </c>
      <c r="U537" s="7" t="s">
        <v>1733</v>
      </c>
      <c r="V537" s="7" t="s">
        <v>1737</v>
      </c>
      <c r="W537" s="8" t="s">
        <v>41</v>
      </c>
      <c r="X537" s="3">
        <v>45313</v>
      </c>
      <c r="Y537" s="4">
        <v>45317</v>
      </c>
    </row>
    <row r="538" spans="1:25">
      <c r="A538" s="9">
        <v>537</v>
      </c>
      <c r="B538" s="7" t="s">
        <v>2120</v>
      </c>
      <c r="C538" s="7" t="s">
        <v>26</v>
      </c>
      <c r="D538" s="7" t="s">
        <v>2121</v>
      </c>
      <c r="E538" s="7" t="s">
        <v>2122</v>
      </c>
      <c r="F538" s="7" t="s">
        <v>29</v>
      </c>
      <c r="G538" s="7" t="s">
        <v>2123</v>
      </c>
      <c r="H538" s="7" t="s">
        <v>87</v>
      </c>
      <c r="I538" s="7" t="s">
        <v>32</v>
      </c>
      <c r="J538" s="7" t="s">
        <v>33</v>
      </c>
      <c r="K538" s="7" t="s">
        <v>2124</v>
      </c>
      <c r="L538" s="7" t="s">
        <v>35</v>
      </c>
      <c r="M538" s="7" t="s">
        <v>89</v>
      </c>
      <c r="N538" s="7" t="s">
        <v>2125</v>
      </c>
      <c r="O538" s="7">
        <v>95.64</v>
      </c>
      <c r="P538" s="7">
        <v>2</v>
      </c>
      <c r="Q538" s="7">
        <v>14.34</v>
      </c>
      <c r="R538" s="7">
        <v>12.85</v>
      </c>
      <c r="S538" s="7" t="s">
        <v>596</v>
      </c>
      <c r="T538" s="7">
        <v>127</v>
      </c>
      <c r="U538" s="7" t="s">
        <v>1733</v>
      </c>
      <c r="V538" s="7" t="s">
        <v>1747</v>
      </c>
      <c r="W538" s="8" t="s">
        <v>51</v>
      </c>
      <c r="X538" s="3">
        <v>44454</v>
      </c>
      <c r="Y538" s="4">
        <v>44459</v>
      </c>
    </row>
    <row r="539" spans="1:25">
      <c r="A539" s="9">
        <v>538</v>
      </c>
      <c r="B539" s="7" t="s">
        <v>672</v>
      </c>
      <c r="C539" s="7" t="s">
        <v>617</v>
      </c>
      <c r="D539" s="7" t="s">
        <v>673</v>
      </c>
      <c r="E539" s="7" t="s">
        <v>674</v>
      </c>
      <c r="F539" s="7" t="s">
        <v>420</v>
      </c>
      <c r="G539" s="7" t="s">
        <v>675</v>
      </c>
      <c r="H539" s="7" t="s">
        <v>87</v>
      </c>
      <c r="I539" s="7" t="s">
        <v>32</v>
      </c>
      <c r="J539" s="7" t="s">
        <v>33</v>
      </c>
      <c r="K539" s="7" t="s">
        <v>2126</v>
      </c>
      <c r="L539" s="7" t="s">
        <v>35</v>
      </c>
      <c r="M539" s="7" t="s">
        <v>223</v>
      </c>
      <c r="N539" s="7" t="s">
        <v>2003</v>
      </c>
      <c r="O539" s="7">
        <v>232.08</v>
      </c>
      <c r="P539" s="7">
        <v>8</v>
      </c>
      <c r="Q539" s="7">
        <v>48.72</v>
      </c>
      <c r="R539" s="7">
        <v>25.86</v>
      </c>
      <c r="S539" s="7" t="s">
        <v>38</v>
      </c>
      <c r="T539" s="7">
        <v>73</v>
      </c>
      <c r="U539" s="7" t="s">
        <v>1733</v>
      </c>
      <c r="V539" s="7" t="s">
        <v>1743</v>
      </c>
      <c r="W539" s="8" t="s">
        <v>41</v>
      </c>
      <c r="X539" s="3">
        <v>44907</v>
      </c>
      <c r="Y539" s="4">
        <v>44913</v>
      </c>
    </row>
    <row r="540" spans="1:25">
      <c r="A540" s="9">
        <v>539</v>
      </c>
      <c r="B540" s="7" t="s">
        <v>2127</v>
      </c>
      <c r="C540" s="7" t="s">
        <v>617</v>
      </c>
      <c r="D540" s="7" t="s">
        <v>2128</v>
      </c>
      <c r="E540" s="7" t="s">
        <v>2129</v>
      </c>
      <c r="F540" s="7" t="s">
        <v>420</v>
      </c>
      <c r="G540" s="7" t="s">
        <v>2130</v>
      </c>
      <c r="H540" s="7" t="s">
        <v>87</v>
      </c>
      <c r="I540" s="7" t="s">
        <v>32</v>
      </c>
      <c r="J540" s="7" t="s">
        <v>33</v>
      </c>
      <c r="K540" s="7" t="s">
        <v>744</v>
      </c>
      <c r="L540" s="7" t="s">
        <v>35</v>
      </c>
      <c r="M540" s="7" t="s">
        <v>74</v>
      </c>
      <c r="N540" s="7" t="s">
        <v>745</v>
      </c>
      <c r="O540" s="7">
        <v>120</v>
      </c>
      <c r="P540" s="7">
        <v>5</v>
      </c>
      <c r="Q540" s="7">
        <v>7.2</v>
      </c>
      <c r="R540" s="7">
        <v>28.18</v>
      </c>
      <c r="S540" s="7" t="s">
        <v>487</v>
      </c>
      <c r="T540" s="7">
        <v>281</v>
      </c>
      <c r="U540" s="7" t="s">
        <v>1733</v>
      </c>
      <c r="V540" s="7" t="s">
        <v>1747</v>
      </c>
      <c r="W540" s="8" t="s">
        <v>51</v>
      </c>
      <c r="X540" s="3">
        <v>45517</v>
      </c>
      <c r="Y540" s="4">
        <v>45523</v>
      </c>
    </row>
    <row r="541" spans="1:25">
      <c r="A541" s="9">
        <v>540</v>
      </c>
      <c r="B541" s="7" t="s">
        <v>2131</v>
      </c>
      <c r="C541" s="7" t="s">
        <v>617</v>
      </c>
      <c r="D541" s="7" t="s">
        <v>2132</v>
      </c>
      <c r="E541" s="7" t="s">
        <v>2133</v>
      </c>
      <c r="F541" s="7" t="s">
        <v>420</v>
      </c>
      <c r="G541" s="7" t="s">
        <v>1351</v>
      </c>
      <c r="H541" s="7" t="s">
        <v>779</v>
      </c>
      <c r="I541" s="7" t="s">
        <v>32</v>
      </c>
      <c r="J541" s="7" t="s">
        <v>47</v>
      </c>
      <c r="K541" s="7" t="s">
        <v>2134</v>
      </c>
      <c r="L541" s="7" t="s">
        <v>35</v>
      </c>
      <c r="M541" s="7" t="s">
        <v>130</v>
      </c>
      <c r="N541" s="7" t="s">
        <v>2135</v>
      </c>
      <c r="O541" s="7">
        <v>143.4</v>
      </c>
      <c r="P541" s="7">
        <v>5</v>
      </c>
      <c r="Q541" s="7">
        <v>51.6</v>
      </c>
      <c r="R541" s="7">
        <v>25.34</v>
      </c>
      <c r="S541" s="7" t="s">
        <v>661</v>
      </c>
      <c r="T541" s="7">
        <v>540</v>
      </c>
      <c r="U541" s="7" t="s">
        <v>1733</v>
      </c>
      <c r="V541" s="7" t="s">
        <v>1734</v>
      </c>
      <c r="W541" s="8" t="s">
        <v>41</v>
      </c>
      <c r="X541" s="3">
        <v>44236</v>
      </c>
      <c r="Y541" s="4">
        <v>44386</v>
      </c>
    </row>
    <row r="542" spans="1:25">
      <c r="A542" s="9">
        <v>541</v>
      </c>
      <c r="B542" s="7" t="s">
        <v>662</v>
      </c>
      <c r="C542" s="7" t="s">
        <v>627</v>
      </c>
      <c r="D542" s="7" t="s">
        <v>663</v>
      </c>
      <c r="E542" s="7" t="s">
        <v>664</v>
      </c>
      <c r="F542" s="7" t="s">
        <v>420</v>
      </c>
      <c r="G542" s="7" t="s">
        <v>157</v>
      </c>
      <c r="H542" s="7" t="s">
        <v>56</v>
      </c>
      <c r="I542" s="7" t="s">
        <v>32</v>
      </c>
      <c r="J542" s="7" t="s">
        <v>57</v>
      </c>
      <c r="K542" s="7" t="s">
        <v>2136</v>
      </c>
      <c r="L542" s="7" t="s">
        <v>35</v>
      </c>
      <c r="M542" s="7" t="s">
        <v>123</v>
      </c>
      <c r="N542" s="7" t="s">
        <v>2137</v>
      </c>
      <c r="O542" s="7">
        <v>96.45</v>
      </c>
      <c r="P542" s="7">
        <v>5</v>
      </c>
      <c r="Q542" s="7">
        <v>38.549999999999997</v>
      </c>
      <c r="R542" s="7">
        <v>5.19</v>
      </c>
      <c r="S542" s="7" t="s">
        <v>487</v>
      </c>
      <c r="T542" s="7">
        <v>207</v>
      </c>
      <c r="U542" s="7" t="s">
        <v>1733</v>
      </c>
      <c r="V542" s="7" t="s">
        <v>1737</v>
      </c>
      <c r="W542" s="8" t="s">
        <v>41</v>
      </c>
      <c r="X542" s="3">
        <v>45477</v>
      </c>
      <c r="Y542" s="4">
        <v>45600</v>
      </c>
    </row>
    <row r="543" spans="1:25">
      <c r="A543" s="9">
        <v>542</v>
      </c>
      <c r="B543" s="7" t="s">
        <v>638</v>
      </c>
      <c r="C543" s="7" t="s">
        <v>617</v>
      </c>
      <c r="D543" s="7" t="s">
        <v>639</v>
      </c>
      <c r="E543" s="7" t="s">
        <v>640</v>
      </c>
      <c r="F543" s="7" t="s">
        <v>420</v>
      </c>
      <c r="G543" s="7" t="s">
        <v>249</v>
      </c>
      <c r="H543" s="7" t="s">
        <v>250</v>
      </c>
      <c r="I543" s="7" t="s">
        <v>32</v>
      </c>
      <c r="J543" s="7" t="s">
        <v>47</v>
      </c>
      <c r="K543" s="7" t="s">
        <v>1928</v>
      </c>
      <c r="L543" s="7" t="s">
        <v>35</v>
      </c>
      <c r="M543" s="7" t="s">
        <v>89</v>
      </c>
      <c r="N543" s="7" t="s">
        <v>1929</v>
      </c>
      <c r="O543" s="7">
        <v>194.64</v>
      </c>
      <c r="P543" s="7">
        <v>4</v>
      </c>
      <c r="Q543" s="7">
        <v>9.7200000000000006</v>
      </c>
      <c r="R543" s="7">
        <v>12.73</v>
      </c>
      <c r="S543" s="7" t="s">
        <v>38</v>
      </c>
      <c r="T543" s="7">
        <v>677</v>
      </c>
      <c r="U543" s="7" t="s">
        <v>1733</v>
      </c>
      <c r="V543" s="7" t="s">
        <v>1743</v>
      </c>
      <c r="W543" s="8" t="s">
        <v>41</v>
      </c>
      <c r="X543" s="3">
        <v>44467</v>
      </c>
      <c r="Y543" s="4">
        <v>44237</v>
      </c>
    </row>
    <row r="544" spans="1:25">
      <c r="A544" s="9">
        <v>543</v>
      </c>
      <c r="B544" s="7" t="s">
        <v>655</v>
      </c>
      <c r="C544" s="7" t="s">
        <v>617</v>
      </c>
      <c r="D544" s="7" t="s">
        <v>656</v>
      </c>
      <c r="E544" s="7" t="s">
        <v>657</v>
      </c>
      <c r="F544" s="7" t="s">
        <v>420</v>
      </c>
      <c r="G544" s="7" t="s">
        <v>658</v>
      </c>
      <c r="H544" s="7" t="s">
        <v>339</v>
      </c>
      <c r="I544" s="7" t="s">
        <v>32</v>
      </c>
      <c r="J544" s="7" t="s">
        <v>57</v>
      </c>
      <c r="K544" s="7" t="s">
        <v>2138</v>
      </c>
      <c r="L544" s="7" t="s">
        <v>35</v>
      </c>
      <c r="M544" s="7" t="s">
        <v>74</v>
      </c>
      <c r="N544" s="7" t="s">
        <v>2139</v>
      </c>
      <c r="O544" s="7">
        <v>596.70000000000005</v>
      </c>
      <c r="P544" s="7">
        <v>3</v>
      </c>
      <c r="Q544" s="7">
        <v>83.52</v>
      </c>
      <c r="R544" s="7">
        <v>136.27000000000001</v>
      </c>
      <c r="S544" s="7" t="s">
        <v>661</v>
      </c>
      <c r="T544" s="7">
        <v>560</v>
      </c>
      <c r="U544" s="7" t="s">
        <v>1733</v>
      </c>
      <c r="V544" s="7" t="s">
        <v>1747</v>
      </c>
      <c r="W544" s="8" t="s">
        <v>41</v>
      </c>
      <c r="X544" s="3">
        <v>44454</v>
      </c>
      <c r="Y544" s="4">
        <v>44459</v>
      </c>
    </row>
    <row r="545" spans="1:25">
      <c r="A545" s="9">
        <v>544</v>
      </c>
      <c r="B545" s="7" t="s">
        <v>638</v>
      </c>
      <c r="C545" s="7" t="s">
        <v>617</v>
      </c>
      <c r="D545" s="7" t="s">
        <v>639</v>
      </c>
      <c r="E545" s="7" t="s">
        <v>640</v>
      </c>
      <c r="F545" s="7" t="s">
        <v>420</v>
      </c>
      <c r="G545" s="7" t="s">
        <v>249</v>
      </c>
      <c r="H545" s="7" t="s">
        <v>250</v>
      </c>
      <c r="I545" s="7" t="s">
        <v>32</v>
      </c>
      <c r="J545" s="7" t="s">
        <v>47</v>
      </c>
      <c r="K545" s="7" t="s">
        <v>2140</v>
      </c>
      <c r="L545" s="7" t="s">
        <v>35</v>
      </c>
      <c r="M545" s="7" t="s">
        <v>74</v>
      </c>
      <c r="N545" s="7" t="s">
        <v>2141</v>
      </c>
      <c r="O545" s="7">
        <v>170.73</v>
      </c>
      <c r="P545" s="7">
        <v>3</v>
      </c>
      <c r="Q545" s="7">
        <v>80.19</v>
      </c>
      <c r="R545" s="7">
        <v>16.75</v>
      </c>
      <c r="S545" s="7" t="s">
        <v>38</v>
      </c>
      <c r="T545" s="7">
        <v>485</v>
      </c>
      <c r="U545" s="7" t="s">
        <v>1733</v>
      </c>
      <c r="V545" s="7" t="s">
        <v>1734</v>
      </c>
      <c r="W545" s="8" t="s">
        <v>41</v>
      </c>
      <c r="X545" s="3">
        <v>45129</v>
      </c>
      <c r="Y545" s="4">
        <v>45133</v>
      </c>
    </row>
    <row r="546" spans="1:25">
      <c r="A546" s="9">
        <v>545</v>
      </c>
      <c r="B546" s="7" t="s">
        <v>662</v>
      </c>
      <c r="C546" s="7" t="s">
        <v>627</v>
      </c>
      <c r="D546" s="7" t="s">
        <v>663</v>
      </c>
      <c r="E546" s="7" t="s">
        <v>664</v>
      </c>
      <c r="F546" s="7" t="s">
        <v>420</v>
      </c>
      <c r="G546" s="7" t="s">
        <v>157</v>
      </c>
      <c r="H546" s="7" t="s">
        <v>56</v>
      </c>
      <c r="I546" s="7" t="s">
        <v>32</v>
      </c>
      <c r="J546" s="7" t="s">
        <v>57</v>
      </c>
      <c r="K546" s="7" t="s">
        <v>2142</v>
      </c>
      <c r="L546" s="7" t="s">
        <v>35</v>
      </c>
      <c r="M546" s="7" t="s">
        <v>140</v>
      </c>
      <c r="N546" s="7" t="s">
        <v>2143</v>
      </c>
      <c r="O546" s="7">
        <v>46.71</v>
      </c>
      <c r="P546" s="7">
        <v>3</v>
      </c>
      <c r="Q546" s="7">
        <v>19.53</v>
      </c>
      <c r="R546" s="7">
        <v>5.24</v>
      </c>
      <c r="S546" s="7" t="s">
        <v>487</v>
      </c>
      <c r="T546" s="7">
        <v>191</v>
      </c>
      <c r="U546" s="7" t="s">
        <v>1733</v>
      </c>
      <c r="V546" s="7" t="s">
        <v>1743</v>
      </c>
      <c r="W546" s="8" t="s">
        <v>51</v>
      </c>
      <c r="X546" s="3">
        <v>45560</v>
      </c>
      <c r="Y546" s="4">
        <v>45564</v>
      </c>
    </row>
    <row r="547" spans="1:25">
      <c r="A547" s="9">
        <v>546</v>
      </c>
      <c r="B547" s="7" t="s">
        <v>2144</v>
      </c>
      <c r="C547" s="7" t="s">
        <v>679</v>
      </c>
      <c r="D547" s="7" t="s">
        <v>2067</v>
      </c>
      <c r="E547" s="7" t="s">
        <v>2068</v>
      </c>
      <c r="F547" s="7" t="s">
        <v>420</v>
      </c>
      <c r="G547" s="7" t="s">
        <v>2020</v>
      </c>
      <c r="H547" s="7" t="s">
        <v>2020</v>
      </c>
      <c r="I547" s="7" t="s">
        <v>32</v>
      </c>
      <c r="J547" s="7" t="s">
        <v>102</v>
      </c>
      <c r="K547" s="7" t="s">
        <v>2145</v>
      </c>
      <c r="L547" s="7" t="s">
        <v>35</v>
      </c>
      <c r="M547" s="7" t="s">
        <v>104</v>
      </c>
      <c r="N547" s="7" t="s">
        <v>2146</v>
      </c>
      <c r="O547" s="7">
        <v>20.25</v>
      </c>
      <c r="P547" s="7">
        <v>3</v>
      </c>
      <c r="Q547" s="7">
        <v>5.67</v>
      </c>
      <c r="R547" s="7">
        <v>2.66</v>
      </c>
      <c r="S547" s="7" t="s">
        <v>487</v>
      </c>
      <c r="T547" s="7">
        <v>749</v>
      </c>
      <c r="U547" s="7" t="s">
        <v>1733</v>
      </c>
      <c r="V547" s="7" t="s">
        <v>1747</v>
      </c>
      <c r="W547" s="8" t="s">
        <v>41</v>
      </c>
      <c r="X547" s="3">
        <v>45378</v>
      </c>
      <c r="Y547" s="4">
        <v>45326</v>
      </c>
    </row>
    <row r="548" spans="1:25">
      <c r="A548" s="9">
        <v>547</v>
      </c>
      <c r="B548" s="7" t="s">
        <v>1293</v>
      </c>
      <c r="C548" s="7" t="s">
        <v>679</v>
      </c>
      <c r="D548" s="7" t="s">
        <v>1294</v>
      </c>
      <c r="E548" s="7" t="s">
        <v>1295</v>
      </c>
      <c r="F548" s="7" t="s">
        <v>420</v>
      </c>
      <c r="G548" s="7" t="s">
        <v>484</v>
      </c>
      <c r="H548" s="7" t="s">
        <v>87</v>
      </c>
      <c r="I548" s="7" t="s">
        <v>32</v>
      </c>
      <c r="J548" s="7" t="s">
        <v>33</v>
      </c>
      <c r="K548" s="7" t="s">
        <v>2147</v>
      </c>
      <c r="L548" s="7" t="s">
        <v>35</v>
      </c>
      <c r="M548" s="7" t="s">
        <v>140</v>
      </c>
      <c r="N548" s="7" t="s">
        <v>2148</v>
      </c>
      <c r="O548" s="7">
        <v>40.98</v>
      </c>
      <c r="P548" s="7">
        <v>2</v>
      </c>
      <c r="Q548" s="7">
        <v>17.16</v>
      </c>
      <c r="R548" s="7">
        <v>6.3</v>
      </c>
      <c r="S548" s="7" t="s">
        <v>38</v>
      </c>
      <c r="T548" s="7">
        <v>373</v>
      </c>
      <c r="U548" s="7" t="s">
        <v>1733</v>
      </c>
      <c r="V548" s="7" t="s">
        <v>1734</v>
      </c>
      <c r="W548" s="8" t="s">
        <v>41</v>
      </c>
      <c r="X548" s="3">
        <v>45614</v>
      </c>
      <c r="Y548" s="4">
        <v>45618</v>
      </c>
    </row>
    <row r="549" spans="1:25">
      <c r="A549" s="9">
        <v>548</v>
      </c>
      <c r="B549" s="7" t="s">
        <v>2149</v>
      </c>
      <c r="C549" s="7" t="s">
        <v>679</v>
      </c>
      <c r="D549" s="7" t="s">
        <v>2150</v>
      </c>
      <c r="E549" s="7" t="s">
        <v>2151</v>
      </c>
      <c r="F549" s="7" t="s">
        <v>420</v>
      </c>
      <c r="G549" s="7" t="s">
        <v>427</v>
      </c>
      <c r="H549" s="7" t="s">
        <v>80</v>
      </c>
      <c r="I549" s="7" t="s">
        <v>32</v>
      </c>
      <c r="J549" s="7" t="s">
        <v>33</v>
      </c>
      <c r="K549" s="7" t="s">
        <v>2152</v>
      </c>
      <c r="L549" s="7" t="s">
        <v>35</v>
      </c>
      <c r="M549" s="7" t="s">
        <v>104</v>
      </c>
      <c r="N549" s="7" t="s">
        <v>2153</v>
      </c>
      <c r="O549" s="7">
        <v>21.78</v>
      </c>
      <c r="P549" s="7">
        <v>2</v>
      </c>
      <c r="Q549" s="7">
        <v>10.86</v>
      </c>
      <c r="R549" s="7">
        <v>2.4300000000000002</v>
      </c>
      <c r="S549" s="7" t="s">
        <v>661</v>
      </c>
      <c r="T549" s="7">
        <v>225</v>
      </c>
      <c r="U549" s="7" t="s">
        <v>1733</v>
      </c>
      <c r="V549" s="7" t="s">
        <v>1737</v>
      </c>
      <c r="W549" s="8" t="s">
        <v>51</v>
      </c>
      <c r="X549" s="3">
        <v>45168</v>
      </c>
      <c r="Y549" s="4">
        <v>45055</v>
      </c>
    </row>
    <row r="550" spans="1:25">
      <c r="A550" s="9">
        <v>549</v>
      </c>
      <c r="B550" s="7" t="s">
        <v>2154</v>
      </c>
      <c r="C550" s="7" t="s">
        <v>617</v>
      </c>
      <c r="D550" s="7" t="s">
        <v>2155</v>
      </c>
      <c r="E550" s="7" t="s">
        <v>2156</v>
      </c>
      <c r="F550" s="7" t="s">
        <v>420</v>
      </c>
      <c r="G550" s="7" t="s">
        <v>128</v>
      </c>
      <c r="H550" s="7" t="s">
        <v>80</v>
      </c>
      <c r="I550" s="7" t="s">
        <v>32</v>
      </c>
      <c r="J550" s="7" t="s">
        <v>33</v>
      </c>
      <c r="K550" s="7" t="s">
        <v>2157</v>
      </c>
      <c r="L550" s="7" t="s">
        <v>35</v>
      </c>
      <c r="M550" s="7" t="s">
        <v>74</v>
      </c>
      <c r="N550" s="7" t="s">
        <v>2158</v>
      </c>
      <c r="O550" s="7">
        <v>46.5</v>
      </c>
      <c r="P550" s="7">
        <v>2</v>
      </c>
      <c r="Q550" s="7">
        <v>9.3000000000000007</v>
      </c>
      <c r="R550" s="7">
        <v>5.34</v>
      </c>
      <c r="S550" s="7" t="s">
        <v>38</v>
      </c>
      <c r="T550" s="7">
        <v>370</v>
      </c>
      <c r="U550" s="7" t="s">
        <v>1733</v>
      </c>
      <c r="V550" s="7" t="s">
        <v>1743</v>
      </c>
      <c r="W550" s="8" t="s">
        <v>51</v>
      </c>
      <c r="X550" s="3">
        <v>45061</v>
      </c>
      <c r="Y550" s="4">
        <v>45066</v>
      </c>
    </row>
    <row r="551" spans="1:25">
      <c r="A551" s="9">
        <v>550</v>
      </c>
      <c r="B551" s="7" t="s">
        <v>2159</v>
      </c>
      <c r="C551" s="7" t="s">
        <v>679</v>
      </c>
      <c r="D551" s="7" t="s">
        <v>2160</v>
      </c>
      <c r="E551" s="7" t="s">
        <v>2161</v>
      </c>
      <c r="F551" s="7" t="s">
        <v>310</v>
      </c>
      <c r="G551" s="7" t="s">
        <v>279</v>
      </c>
      <c r="H551" s="7" t="s">
        <v>279</v>
      </c>
      <c r="I551" s="7" t="s">
        <v>32</v>
      </c>
      <c r="J551" s="7" t="s">
        <v>102</v>
      </c>
      <c r="K551" s="7" t="s">
        <v>2162</v>
      </c>
      <c r="L551" s="7" t="s">
        <v>35</v>
      </c>
      <c r="M551" s="7" t="s">
        <v>223</v>
      </c>
      <c r="N551" s="7" t="s">
        <v>2163</v>
      </c>
      <c r="O551" s="7">
        <v>163.62</v>
      </c>
      <c r="P551" s="7">
        <v>3</v>
      </c>
      <c r="Q551" s="7">
        <v>78.48</v>
      </c>
      <c r="R551" s="7">
        <v>8.1300000000000008</v>
      </c>
      <c r="S551" s="7" t="s">
        <v>487</v>
      </c>
      <c r="T551" s="7">
        <v>510</v>
      </c>
      <c r="U551" s="7" t="s">
        <v>1733</v>
      </c>
      <c r="V551" s="7" t="s">
        <v>1747</v>
      </c>
      <c r="W551" s="8" t="s">
        <v>41</v>
      </c>
      <c r="X551" s="3">
        <v>44854</v>
      </c>
      <c r="Y551" s="4">
        <v>44858</v>
      </c>
    </row>
    <row r="552" spans="1:25">
      <c r="A552" s="9">
        <v>551</v>
      </c>
      <c r="B552" s="7" t="s">
        <v>2164</v>
      </c>
      <c r="C552" s="7" t="s">
        <v>679</v>
      </c>
      <c r="D552" s="7" t="s">
        <v>2165</v>
      </c>
      <c r="E552" s="7" t="s">
        <v>2166</v>
      </c>
      <c r="F552" s="7" t="s">
        <v>310</v>
      </c>
      <c r="G552" s="7" t="s">
        <v>778</v>
      </c>
      <c r="H552" s="7" t="s">
        <v>779</v>
      </c>
      <c r="I552" s="7" t="s">
        <v>32</v>
      </c>
      <c r="J552" s="7" t="s">
        <v>47</v>
      </c>
      <c r="K552" s="7" t="s">
        <v>2167</v>
      </c>
      <c r="L552" s="7" t="s">
        <v>35</v>
      </c>
      <c r="M552" s="7" t="s">
        <v>36</v>
      </c>
      <c r="N552" s="7" t="s">
        <v>2168</v>
      </c>
      <c r="O552" s="7">
        <v>362.46</v>
      </c>
      <c r="P552" s="7">
        <v>7</v>
      </c>
      <c r="Q552" s="7">
        <v>36.119999999999997</v>
      </c>
      <c r="R552" s="7">
        <v>50.46</v>
      </c>
      <c r="S552" s="7" t="s">
        <v>38</v>
      </c>
      <c r="T552" s="7">
        <v>184</v>
      </c>
      <c r="U552" s="7" t="s">
        <v>1733</v>
      </c>
      <c r="V552" s="7" t="s">
        <v>1734</v>
      </c>
      <c r="W552" s="8" t="s">
        <v>41</v>
      </c>
      <c r="X552" s="3">
        <v>44571</v>
      </c>
      <c r="Y552" s="4">
        <v>44752</v>
      </c>
    </row>
    <row r="553" spans="1:25">
      <c r="A553" s="9">
        <v>552</v>
      </c>
      <c r="B553" s="7" t="s">
        <v>1169</v>
      </c>
      <c r="C553" s="7" t="s">
        <v>627</v>
      </c>
      <c r="D553" s="7" t="s">
        <v>734</v>
      </c>
      <c r="E553" s="7" t="s">
        <v>735</v>
      </c>
      <c r="F553" s="7" t="s">
        <v>310</v>
      </c>
      <c r="G553" s="7" t="s">
        <v>100</v>
      </c>
      <c r="H553" s="7" t="s">
        <v>101</v>
      </c>
      <c r="I553" s="7" t="s">
        <v>32</v>
      </c>
      <c r="J553" s="7" t="s">
        <v>102</v>
      </c>
      <c r="K553" s="7" t="s">
        <v>867</v>
      </c>
      <c r="L553" s="7" t="s">
        <v>35</v>
      </c>
      <c r="M553" s="7" t="s">
        <v>140</v>
      </c>
      <c r="N553" s="7" t="s">
        <v>868</v>
      </c>
      <c r="O553" s="7">
        <v>183.75</v>
      </c>
      <c r="P553" s="7">
        <v>7</v>
      </c>
      <c r="Q553" s="7">
        <v>64.260000000000005</v>
      </c>
      <c r="R553" s="7">
        <v>34.119999999999997</v>
      </c>
      <c r="S553" s="7" t="s">
        <v>661</v>
      </c>
      <c r="T553" s="7">
        <v>212</v>
      </c>
      <c r="U553" s="7" t="s">
        <v>1733</v>
      </c>
      <c r="V553" s="7" t="s">
        <v>1737</v>
      </c>
      <c r="W553" s="8" t="s">
        <v>51</v>
      </c>
      <c r="X553" s="3">
        <v>45279</v>
      </c>
      <c r="Y553" s="4">
        <v>45286</v>
      </c>
    </row>
    <row r="554" spans="1:25">
      <c r="A554" s="9">
        <v>553</v>
      </c>
      <c r="B554" s="7" t="s">
        <v>708</v>
      </c>
      <c r="C554" s="7" t="s">
        <v>627</v>
      </c>
      <c r="D554" s="7" t="s">
        <v>709</v>
      </c>
      <c r="E554" s="7" t="s">
        <v>710</v>
      </c>
      <c r="F554" s="7" t="s">
        <v>310</v>
      </c>
      <c r="G554" s="7" t="s">
        <v>711</v>
      </c>
      <c r="H554" s="7" t="s">
        <v>87</v>
      </c>
      <c r="I554" s="7" t="s">
        <v>32</v>
      </c>
      <c r="J554" s="7" t="s">
        <v>33</v>
      </c>
      <c r="K554" s="7" t="s">
        <v>2169</v>
      </c>
      <c r="L554" s="7" t="s">
        <v>35</v>
      </c>
      <c r="M554" s="7" t="s">
        <v>104</v>
      </c>
      <c r="N554" s="7" t="s">
        <v>2170</v>
      </c>
      <c r="O554" s="7">
        <v>61.95</v>
      </c>
      <c r="P554" s="7">
        <v>7</v>
      </c>
      <c r="Q554" s="7">
        <v>7.35</v>
      </c>
      <c r="R554" s="7">
        <v>12.7</v>
      </c>
      <c r="S554" s="7" t="s">
        <v>38</v>
      </c>
      <c r="T554" s="7">
        <v>484</v>
      </c>
      <c r="U554" s="7" t="s">
        <v>1733</v>
      </c>
      <c r="V554" s="7" t="s">
        <v>1743</v>
      </c>
      <c r="W554" s="8" t="s">
        <v>51</v>
      </c>
      <c r="X554" s="3">
        <v>44910</v>
      </c>
      <c r="Y554" s="4">
        <v>44914</v>
      </c>
    </row>
    <row r="555" spans="1:25">
      <c r="A555" s="9">
        <v>554</v>
      </c>
      <c r="B555" s="7" t="s">
        <v>719</v>
      </c>
      <c r="C555" s="7" t="s">
        <v>627</v>
      </c>
      <c r="D555" s="7" t="s">
        <v>720</v>
      </c>
      <c r="E555" s="7" t="s">
        <v>721</v>
      </c>
      <c r="F555" s="7" t="s">
        <v>310</v>
      </c>
      <c r="G555" s="7" t="s">
        <v>618</v>
      </c>
      <c r="H555" s="7" t="s">
        <v>509</v>
      </c>
      <c r="I555" s="7" t="s">
        <v>32</v>
      </c>
      <c r="J555" s="7" t="s">
        <v>47</v>
      </c>
      <c r="K555" s="7" t="s">
        <v>2171</v>
      </c>
      <c r="L555" s="7" t="s">
        <v>35</v>
      </c>
      <c r="M555" s="7" t="s">
        <v>299</v>
      </c>
      <c r="N555" s="7" t="s">
        <v>2172</v>
      </c>
      <c r="O555" s="7">
        <v>4001.04</v>
      </c>
      <c r="P555" s="7">
        <v>8</v>
      </c>
      <c r="Q555" s="7">
        <v>1440.24</v>
      </c>
      <c r="R555" s="7">
        <v>439.65</v>
      </c>
      <c r="S555" s="7" t="s">
        <v>38</v>
      </c>
      <c r="T555" s="7">
        <v>725</v>
      </c>
      <c r="U555" s="7" t="s">
        <v>1733</v>
      </c>
      <c r="V555" s="7" t="s">
        <v>1747</v>
      </c>
      <c r="W555" s="8" t="s">
        <v>41</v>
      </c>
      <c r="X555" s="3">
        <v>45655</v>
      </c>
      <c r="Y555" s="4">
        <v>45689</v>
      </c>
    </row>
    <row r="556" spans="1:25">
      <c r="A556" s="9">
        <v>555</v>
      </c>
      <c r="B556" s="7" t="s">
        <v>2173</v>
      </c>
      <c r="C556" s="7" t="s">
        <v>627</v>
      </c>
      <c r="D556" s="7" t="s">
        <v>2174</v>
      </c>
      <c r="E556" s="7" t="s">
        <v>2175</v>
      </c>
      <c r="F556" s="7" t="s">
        <v>310</v>
      </c>
      <c r="G556" s="7" t="s">
        <v>751</v>
      </c>
      <c r="H556" s="7" t="s">
        <v>101</v>
      </c>
      <c r="I556" s="7" t="s">
        <v>32</v>
      </c>
      <c r="J556" s="7" t="s">
        <v>102</v>
      </c>
      <c r="K556" s="7" t="s">
        <v>215</v>
      </c>
      <c r="L556" s="7" t="s">
        <v>35</v>
      </c>
      <c r="M556" s="7" t="s">
        <v>140</v>
      </c>
      <c r="N556" s="7" t="s">
        <v>216</v>
      </c>
      <c r="O556" s="7">
        <v>84.45</v>
      </c>
      <c r="P556" s="7">
        <v>5</v>
      </c>
      <c r="Q556" s="7">
        <v>17.7</v>
      </c>
      <c r="R556" s="7">
        <v>14.45</v>
      </c>
      <c r="S556" s="7" t="s">
        <v>487</v>
      </c>
      <c r="T556" s="7">
        <v>200</v>
      </c>
      <c r="U556" s="7" t="s">
        <v>1733</v>
      </c>
      <c r="V556" s="7" t="s">
        <v>1737</v>
      </c>
      <c r="W556" s="8" t="s">
        <v>51</v>
      </c>
      <c r="X556" s="3">
        <v>45054</v>
      </c>
      <c r="Y556" s="4">
        <v>45177</v>
      </c>
    </row>
    <row r="557" spans="1:25">
      <c r="A557" s="9">
        <v>556</v>
      </c>
      <c r="B557" s="7" t="s">
        <v>2176</v>
      </c>
      <c r="C557" s="7" t="s">
        <v>627</v>
      </c>
      <c r="D557" s="7" t="s">
        <v>2055</v>
      </c>
      <c r="E557" s="7" t="s">
        <v>2056</v>
      </c>
      <c r="F557" s="7" t="s">
        <v>310</v>
      </c>
      <c r="G557" s="7" t="s">
        <v>228</v>
      </c>
      <c r="H557" s="7" t="s">
        <v>229</v>
      </c>
      <c r="I557" s="7" t="s">
        <v>32</v>
      </c>
      <c r="J557" s="7" t="s">
        <v>102</v>
      </c>
      <c r="K557" s="7" t="s">
        <v>2177</v>
      </c>
      <c r="L557" s="7" t="s">
        <v>35</v>
      </c>
      <c r="M557" s="7" t="s">
        <v>140</v>
      </c>
      <c r="N557" s="7" t="s">
        <v>2178</v>
      </c>
      <c r="O557" s="7">
        <v>122.76</v>
      </c>
      <c r="P557" s="7">
        <v>4</v>
      </c>
      <c r="Q557" s="7">
        <v>42.96</v>
      </c>
      <c r="R557" s="7">
        <v>46.65</v>
      </c>
      <c r="S557" s="7" t="s">
        <v>661</v>
      </c>
      <c r="T557" s="7">
        <v>300</v>
      </c>
      <c r="U557" s="7" t="s">
        <v>1733</v>
      </c>
      <c r="V557" s="7" t="s">
        <v>1743</v>
      </c>
      <c r="W557" s="8" t="s">
        <v>41</v>
      </c>
      <c r="X557" s="3">
        <v>45614</v>
      </c>
      <c r="Y557" s="4">
        <v>45618</v>
      </c>
    </row>
    <row r="558" spans="1:25">
      <c r="A558" s="9">
        <v>557</v>
      </c>
      <c r="B558" s="7" t="s">
        <v>1261</v>
      </c>
      <c r="C558" s="7" t="s">
        <v>627</v>
      </c>
      <c r="D558" s="7" t="s">
        <v>1262</v>
      </c>
      <c r="E558" s="7" t="s">
        <v>1263</v>
      </c>
      <c r="F558" s="7" t="s">
        <v>310</v>
      </c>
      <c r="G558" s="7" t="s">
        <v>711</v>
      </c>
      <c r="H558" s="7" t="s">
        <v>87</v>
      </c>
      <c r="I558" s="7" t="s">
        <v>32</v>
      </c>
      <c r="J558" s="7" t="s">
        <v>33</v>
      </c>
      <c r="K558" s="7" t="s">
        <v>2179</v>
      </c>
      <c r="L558" s="7" t="s">
        <v>35</v>
      </c>
      <c r="M558" s="7" t="s">
        <v>130</v>
      </c>
      <c r="N558" s="7" t="s">
        <v>2180</v>
      </c>
      <c r="O558" s="7">
        <v>168.6</v>
      </c>
      <c r="P558" s="7">
        <v>4</v>
      </c>
      <c r="Q558" s="7">
        <v>70.8</v>
      </c>
      <c r="R558" s="7">
        <v>8.4</v>
      </c>
      <c r="S558" s="7" t="s">
        <v>487</v>
      </c>
      <c r="T558" s="7">
        <v>198</v>
      </c>
      <c r="U558" s="7" t="s">
        <v>1733</v>
      </c>
      <c r="V558" s="7" t="s">
        <v>1747</v>
      </c>
      <c r="W558" s="8" t="s">
        <v>41</v>
      </c>
      <c r="X558" s="3">
        <v>45109</v>
      </c>
      <c r="Y558" s="4">
        <v>45232</v>
      </c>
    </row>
    <row r="559" spans="1:25">
      <c r="A559" s="9">
        <v>558</v>
      </c>
      <c r="B559" s="7" t="s">
        <v>1179</v>
      </c>
      <c r="C559" s="7" t="s">
        <v>627</v>
      </c>
      <c r="D559" s="7" t="s">
        <v>1180</v>
      </c>
      <c r="E559" s="7" t="s">
        <v>1181</v>
      </c>
      <c r="F559" s="7" t="s">
        <v>310</v>
      </c>
      <c r="G559" s="7" t="s">
        <v>484</v>
      </c>
      <c r="H559" s="7" t="s">
        <v>87</v>
      </c>
      <c r="I559" s="7" t="s">
        <v>32</v>
      </c>
      <c r="J559" s="7" t="s">
        <v>33</v>
      </c>
      <c r="K559" s="7" t="s">
        <v>2181</v>
      </c>
      <c r="L559" s="7" t="s">
        <v>35</v>
      </c>
      <c r="M559" s="7" t="s">
        <v>36</v>
      </c>
      <c r="N559" s="7" t="s">
        <v>2182</v>
      </c>
      <c r="O559" s="7">
        <v>152.63999999999999</v>
      </c>
      <c r="P559" s="7">
        <v>3</v>
      </c>
      <c r="Q559" s="7">
        <v>0</v>
      </c>
      <c r="R559" s="7">
        <v>31.14</v>
      </c>
      <c r="S559" s="7" t="s">
        <v>38</v>
      </c>
      <c r="T559" s="7">
        <v>443</v>
      </c>
      <c r="U559" s="7" t="s">
        <v>1733</v>
      </c>
      <c r="V559" s="7" t="s">
        <v>1734</v>
      </c>
      <c r="W559" s="8" t="s">
        <v>41</v>
      </c>
      <c r="X559" s="3">
        <v>45634</v>
      </c>
      <c r="Y559" s="4">
        <v>45520</v>
      </c>
    </row>
    <row r="560" spans="1:25">
      <c r="A560" s="9">
        <v>559</v>
      </c>
      <c r="B560" s="7" t="s">
        <v>733</v>
      </c>
      <c r="C560" s="7" t="s">
        <v>627</v>
      </c>
      <c r="D560" s="7" t="s">
        <v>734</v>
      </c>
      <c r="E560" s="7" t="s">
        <v>735</v>
      </c>
      <c r="F560" s="7" t="s">
        <v>310</v>
      </c>
      <c r="G560" s="7" t="s">
        <v>736</v>
      </c>
      <c r="H560" s="7" t="s">
        <v>737</v>
      </c>
      <c r="I560" s="7" t="s">
        <v>32</v>
      </c>
      <c r="J560" s="7" t="s">
        <v>102</v>
      </c>
      <c r="K560" s="7" t="s">
        <v>103</v>
      </c>
      <c r="L560" s="7" t="s">
        <v>35</v>
      </c>
      <c r="M560" s="7" t="s">
        <v>104</v>
      </c>
      <c r="N560" s="7" t="s">
        <v>105</v>
      </c>
      <c r="O560" s="7">
        <v>10.8</v>
      </c>
      <c r="P560" s="7">
        <v>1</v>
      </c>
      <c r="Q560" s="7">
        <v>0.63</v>
      </c>
      <c r="R560" s="7">
        <v>1.42</v>
      </c>
      <c r="S560" s="7" t="s">
        <v>38</v>
      </c>
      <c r="T560" s="7">
        <v>163</v>
      </c>
      <c r="U560" s="7" t="s">
        <v>1733</v>
      </c>
      <c r="V560" s="7" t="s">
        <v>1737</v>
      </c>
      <c r="W560" s="8" t="s">
        <v>41</v>
      </c>
      <c r="X560" s="3">
        <v>45112</v>
      </c>
      <c r="Y560" s="4">
        <v>45059</v>
      </c>
    </row>
    <row r="561" spans="1:25">
      <c r="A561" s="9">
        <v>560</v>
      </c>
      <c r="B561" s="7" t="s">
        <v>2176</v>
      </c>
      <c r="C561" s="7" t="s">
        <v>627</v>
      </c>
      <c r="D561" s="7" t="s">
        <v>2055</v>
      </c>
      <c r="E561" s="7" t="s">
        <v>2056</v>
      </c>
      <c r="F561" s="7" t="s">
        <v>310</v>
      </c>
      <c r="G561" s="7" t="s">
        <v>228</v>
      </c>
      <c r="H561" s="7" t="s">
        <v>229</v>
      </c>
      <c r="I561" s="7" t="s">
        <v>32</v>
      </c>
      <c r="J561" s="7" t="s">
        <v>102</v>
      </c>
      <c r="K561" s="7" t="s">
        <v>2183</v>
      </c>
      <c r="L561" s="7" t="s">
        <v>35</v>
      </c>
      <c r="M561" s="7" t="s">
        <v>89</v>
      </c>
      <c r="N561" s="7" t="s">
        <v>2184</v>
      </c>
      <c r="O561" s="7">
        <v>6</v>
      </c>
      <c r="P561" s="7">
        <v>1</v>
      </c>
      <c r="Q561" s="7">
        <v>1.26</v>
      </c>
      <c r="R561" s="7">
        <v>1.17</v>
      </c>
      <c r="S561" s="7" t="s">
        <v>661</v>
      </c>
      <c r="T561" s="7">
        <v>407</v>
      </c>
      <c r="U561" s="7" t="s">
        <v>1733</v>
      </c>
      <c r="V561" s="7" t="s">
        <v>1743</v>
      </c>
      <c r="W561" s="8" t="s">
        <v>51</v>
      </c>
      <c r="X561" s="3">
        <v>45477</v>
      </c>
      <c r="Y561" s="4">
        <v>45600</v>
      </c>
    </row>
    <row r="562" spans="1:25">
      <c r="A562" s="9">
        <v>561</v>
      </c>
      <c r="B562" s="7" t="s">
        <v>1052</v>
      </c>
      <c r="C562" s="7" t="s">
        <v>627</v>
      </c>
      <c r="D562" s="7" t="s">
        <v>1053</v>
      </c>
      <c r="E562" s="7" t="s">
        <v>1054</v>
      </c>
      <c r="F562" s="7" t="s">
        <v>310</v>
      </c>
      <c r="G562" s="7" t="s">
        <v>279</v>
      </c>
      <c r="H562" s="7" t="s">
        <v>279</v>
      </c>
      <c r="I562" s="7" t="s">
        <v>32</v>
      </c>
      <c r="J562" s="7" t="s">
        <v>102</v>
      </c>
      <c r="K562" s="7" t="s">
        <v>2185</v>
      </c>
      <c r="L562" s="7" t="s">
        <v>35</v>
      </c>
      <c r="M562" s="7" t="s">
        <v>223</v>
      </c>
      <c r="N562" s="7" t="s">
        <v>2186</v>
      </c>
      <c r="O562" s="7">
        <v>97.74</v>
      </c>
      <c r="P562" s="7">
        <v>2</v>
      </c>
      <c r="Q562" s="7">
        <v>21.48</v>
      </c>
      <c r="R562" s="7">
        <v>28.31</v>
      </c>
      <c r="S562" s="7" t="s">
        <v>661</v>
      </c>
      <c r="T562" s="7">
        <v>627</v>
      </c>
      <c r="U562" s="7" t="s">
        <v>1733</v>
      </c>
      <c r="V562" s="7" t="s">
        <v>1747</v>
      </c>
      <c r="W562" s="8" t="s">
        <v>51</v>
      </c>
      <c r="X562" s="3">
        <v>44854</v>
      </c>
      <c r="Y562" s="4">
        <v>44858</v>
      </c>
    </row>
    <row r="563" spans="1:25">
      <c r="A563" s="9">
        <v>562</v>
      </c>
      <c r="B563" s="7" t="s">
        <v>719</v>
      </c>
      <c r="C563" s="7" t="s">
        <v>627</v>
      </c>
      <c r="D563" s="7" t="s">
        <v>720</v>
      </c>
      <c r="E563" s="7" t="s">
        <v>721</v>
      </c>
      <c r="F563" s="7" t="s">
        <v>310</v>
      </c>
      <c r="G563" s="7" t="s">
        <v>618</v>
      </c>
      <c r="H563" s="7" t="s">
        <v>509</v>
      </c>
      <c r="I563" s="7" t="s">
        <v>32</v>
      </c>
      <c r="J563" s="7" t="s">
        <v>47</v>
      </c>
      <c r="K563" s="7" t="s">
        <v>2187</v>
      </c>
      <c r="L563" s="7" t="s">
        <v>35</v>
      </c>
      <c r="M563" s="7" t="s">
        <v>36</v>
      </c>
      <c r="N563" s="7" t="s">
        <v>2188</v>
      </c>
      <c r="O563" s="7">
        <v>25.14</v>
      </c>
      <c r="P563" s="7">
        <v>2</v>
      </c>
      <c r="Q563" s="7">
        <v>0.48</v>
      </c>
      <c r="R563" s="7">
        <v>2.31</v>
      </c>
      <c r="S563" s="7" t="s">
        <v>38</v>
      </c>
      <c r="T563" s="7">
        <v>441</v>
      </c>
      <c r="U563" s="7" t="s">
        <v>1733</v>
      </c>
      <c r="V563" s="7" t="s">
        <v>1737</v>
      </c>
      <c r="W563" s="8" t="s">
        <v>51</v>
      </c>
      <c r="X563" s="3">
        <v>44625</v>
      </c>
      <c r="Y563" s="4">
        <v>44809</v>
      </c>
    </row>
    <row r="564" spans="1:25">
      <c r="A564" s="9">
        <v>563</v>
      </c>
      <c r="B564" s="7" t="s">
        <v>2189</v>
      </c>
      <c r="C564" s="7" t="s">
        <v>627</v>
      </c>
      <c r="D564" s="7" t="s">
        <v>1517</v>
      </c>
      <c r="E564" s="7" t="s">
        <v>1518</v>
      </c>
      <c r="F564" s="7" t="s">
        <v>310</v>
      </c>
      <c r="G564" s="7" t="s">
        <v>521</v>
      </c>
      <c r="H564" s="7" t="s">
        <v>31</v>
      </c>
      <c r="I564" s="7" t="s">
        <v>32</v>
      </c>
      <c r="J564" s="7" t="s">
        <v>33</v>
      </c>
      <c r="K564" s="7" t="s">
        <v>132</v>
      </c>
      <c r="L564" s="7" t="s">
        <v>35</v>
      </c>
      <c r="M564" s="7" t="s">
        <v>130</v>
      </c>
      <c r="N564" s="7" t="s">
        <v>133</v>
      </c>
      <c r="O564" s="7">
        <v>73.02</v>
      </c>
      <c r="P564" s="7">
        <v>2</v>
      </c>
      <c r="Q564" s="7">
        <v>9.48</v>
      </c>
      <c r="R564" s="7">
        <v>0.95</v>
      </c>
      <c r="S564" s="7" t="s">
        <v>487</v>
      </c>
      <c r="T564" s="7">
        <v>7</v>
      </c>
      <c r="U564" s="7" t="s">
        <v>1733</v>
      </c>
      <c r="V564" s="7" t="s">
        <v>1743</v>
      </c>
      <c r="W564" s="8" t="s">
        <v>41</v>
      </c>
      <c r="X564" s="3">
        <v>45460</v>
      </c>
      <c r="Y564" s="4">
        <v>45466</v>
      </c>
    </row>
    <row r="565" spans="1:25">
      <c r="A565" s="9">
        <v>564</v>
      </c>
      <c r="B565" s="7" t="s">
        <v>2190</v>
      </c>
      <c r="C565" s="7" t="s">
        <v>617</v>
      </c>
      <c r="D565" s="7" t="s">
        <v>2191</v>
      </c>
      <c r="E565" s="7" t="s">
        <v>2192</v>
      </c>
      <c r="F565" s="7" t="s">
        <v>310</v>
      </c>
      <c r="G565" s="7" t="s">
        <v>484</v>
      </c>
      <c r="H565" s="7" t="s">
        <v>87</v>
      </c>
      <c r="I565" s="7" t="s">
        <v>32</v>
      </c>
      <c r="J565" s="7" t="s">
        <v>33</v>
      </c>
      <c r="K565" s="7" t="s">
        <v>2193</v>
      </c>
      <c r="L565" s="7" t="s">
        <v>35</v>
      </c>
      <c r="M565" s="7" t="s">
        <v>104</v>
      </c>
      <c r="N565" s="7" t="s">
        <v>2194</v>
      </c>
      <c r="O565" s="7">
        <v>34.47</v>
      </c>
      <c r="P565" s="7">
        <v>3</v>
      </c>
      <c r="Q565" s="7">
        <v>1.35</v>
      </c>
      <c r="R565" s="7">
        <v>9.23</v>
      </c>
      <c r="S565" s="7" t="s">
        <v>661</v>
      </c>
      <c r="T565" s="7">
        <v>254</v>
      </c>
      <c r="U565" s="7" t="s">
        <v>1733</v>
      </c>
      <c r="V565" s="7" t="s">
        <v>1734</v>
      </c>
      <c r="W565" s="8" t="s">
        <v>41</v>
      </c>
      <c r="X565" s="3">
        <v>44787</v>
      </c>
      <c r="Y565" s="4">
        <v>44792</v>
      </c>
    </row>
    <row r="566" spans="1:25">
      <c r="A566" s="9">
        <v>565</v>
      </c>
      <c r="B566" s="7" t="s">
        <v>2195</v>
      </c>
      <c r="C566" s="7" t="s">
        <v>617</v>
      </c>
      <c r="D566" s="7" t="s">
        <v>2196</v>
      </c>
      <c r="E566" s="7" t="s">
        <v>2197</v>
      </c>
      <c r="F566" s="7" t="s">
        <v>310</v>
      </c>
      <c r="G566" s="7" t="s">
        <v>755</v>
      </c>
      <c r="H566" s="7" t="s">
        <v>72</v>
      </c>
      <c r="I566" s="7" t="s">
        <v>32</v>
      </c>
      <c r="J566" s="7" t="s">
        <v>57</v>
      </c>
      <c r="K566" s="7" t="s">
        <v>2198</v>
      </c>
      <c r="L566" s="7" t="s">
        <v>35</v>
      </c>
      <c r="M566" s="7" t="s">
        <v>104</v>
      </c>
      <c r="N566" s="7" t="s">
        <v>2199</v>
      </c>
      <c r="O566" s="7">
        <v>26.82</v>
      </c>
      <c r="P566" s="7">
        <v>3</v>
      </c>
      <c r="Q566" s="7">
        <v>7.74</v>
      </c>
      <c r="R566" s="7">
        <v>3.62</v>
      </c>
      <c r="S566" s="7" t="s">
        <v>487</v>
      </c>
      <c r="T566" s="7">
        <v>555</v>
      </c>
      <c r="U566" s="7" t="s">
        <v>1733</v>
      </c>
      <c r="V566" s="7" t="s">
        <v>1737</v>
      </c>
      <c r="W566" s="8" t="s">
        <v>41</v>
      </c>
      <c r="X566" s="3">
        <v>45476</v>
      </c>
      <c r="Y566" s="4">
        <v>45599</v>
      </c>
    </row>
    <row r="567" spans="1:25">
      <c r="A567" s="9">
        <v>566</v>
      </c>
      <c r="B567" s="7" t="s">
        <v>2200</v>
      </c>
      <c r="C567" s="7" t="s">
        <v>617</v>
      </c>
      <c r="D567" s="7" t="s">
        <v>2165</v>
      </c>
      <c r="E567" s="7" t="s">
        <v>2166</v>
      </c>
      <c r="F567" s="7" t="s">
        <v>310</v>
      </c>
      <c r="G567" s="7" t="s">
        <v>271</v>
      </c>
      <c r="H567" s="7" t="s">
        <v>56</v>
      </c>
      <c r="I567" s="7" t="s">
        <v>32</v>
      </c>
      <c r="J567" s="7" t="s">
        <v>57</v>
      </c>
      <c r="K567" s="7" t="s">
        <v>2201</v>
      </c>
      <c r="L567" s="7" t="s">
        <v>35</v>
      </c>
      <c r="M567" s="7" t="s">
        <v>223</v>
      </c>
      <c r="N567" s="7" t="s">
        <v>2202</v>
      </c>
      <c r="O567" s="7">
        <v>66.33</v>
      </c>
      <c r="P567" s="7">
        <v>3</v>
      </c>
      <c r="Q567" s="7">
        <v>0</v>
      </c>
      <c r="R567" s="7">
        <v>2.65</v>
      </c>
      <c r="S567" s="7" t="s">
        <v>38</v>
      </c>
      <c r="T567" s="7">
        <v>698</v>
      </c>
      <c r="U567" s="7" t="s">
        <v>1733</v>
      </c>
      <c r="V567" s="7" t="s">
        <v>1743</v>
      </c>
      <c r="W567" s="8" t="s">
        <v>41</v>
      </c>
      <c r="X567" s="3">
        <v>44236</v>
      </c>
      <c r="Y567" s="4">
        <v>44386</v>
      </c>
    </row>
    <row r="568" spans="1:25">
      <c r="A568" s="9">
        <v>567</v>
      </c>
      <c r="B568" s="7" t="s">
        <v>2203</v>
      </c>
      <c r="C568" s="7" t="s">
        <v>617</v>
      </c>
      <c r="D568" s="7" t="s">
        <v>2204</v>
      </c>
      <c r="E568" s="7" t="s">
        <v>2205</v>
      </c>
      <c r="F568" s="7" t="s">
        <v>310</v>
      </c>
      <c r="G568" s="7" t="s">
        <v>1599</v>
      </c>
      <c r="H568" s="7" t="s">
        <v>509</v>
      </c>
      <c r="I568" s="7" t="s">
        <v>32</v>
      </c>
      <c r="J568" s="7" t="s">
        <v>47</v>
      </c>
      <c r="K568" s="7" t="s">
        <v>2206</v>
      </c>
      <c r="L568" s="7" t="s">
        <v>35</v>
      </c>
      <c r="M568" s="7" t="s">
        <v>130</v>
      </c>
      <c r="N568" s="7" t="s">
        <v>2207</v>
      </c>
      <c r="O568" s="7">
        <v>33.39</v>
      </c>
      <c r="P568" s="7">
        <v>3</v>
      </c>
      <c r="Q568" s="7">
        <v>4.32</v>
      </c>
      <c r="R568" s="7">
        <v>1.5</v>
      </c>
      <c r="S568" s="7" t="s">
        <v>38</v>
      </c>
      <c r="T568" s="7">
        <v>166</v>
      </c>
      <c r="U568" s="7" t="s">
        <v>1733</v>
      </c>
      <c r="V568" s="7" t="s">
        <v>1747</v>
      </c>
      <c r="W568" s="8" t="s">
        <v>41</v>
      </c>
      <c r="X568" s="3">
        <v>45109</v>
      </c>
      <c r="Y568" s="4">
        <v>45232</v>
      </c>
    </row>
    <row r="569" spans="1:25">
      <c r="A569" s="9">
        <v>568</v>
      </c>
      <c r="B569" s="7" t="s">
        <v>2208</v>
      </c>
      <c r="C569" s="7" t="s">
        <v>617</v>
      </c>
      <c r="D569" s="7" t="s">
        <v>1147</v>
      </c>
      <c r="E569" s="7" t="s">
        <v>1148</v>
      </c>
      <c r="F569" s="7" t="s">
        <v>310</v>
      </c>
      <c r="G569" s="7" t="s">
        <v>2029</v>
      </c>
      <c r="H569" s="7" t="s">
        <v>101</v>
      </c>
      <c r="I569" s="7" t="s">
        <v>32</v>
      </c>
      <c r="J569" s="7" t="s">
        <v>102</v>
      </c>
      <c r="K569" s="7" t="s">
        <v>695</v>
      </c>
      <c r="L569" s="7" t="s">
        <v>35</v>
      </c>
      <c r="M569" s="7" t="s">
        <v>130</v>
      </c>
      <c r="N569" s="7" t="s">
        <v>696</v>
      </c>
      <c r="O569" s="7">
        <v>198.84</v>
      </c>
      <c r="P569" s="7">
        <v>4</v>
      </c>
      <c r="Q569" s="7">
        <v>63.6</v>
      </c>
      <c r="R569" s="7">
        <v>19.16</v>
      </c>
      <c r="S569" s="7" t="s">
        <v>38</v>
      </c>
      <c r="T569" s="7">
        <v>330</v>
      </c>
      <c r="U569" s="7" t="s">
        <v>1733</v>
      </c>
      <c r="V569" s="7" t="s">
        <v>1737</v>
      </c>
      <c r="W569" s="8" t="s">
        <v>51</v>
      </c>
      <c r="X569" s="3">
        <v>45560</v>
      </c>
      <c r="Y569" s="4">
        <v>45564</v>
      </c>
    </row>
    <row r="570" spans="1:25">
      <c r="A570" s="9">
        <v>569</v>
      </c>
      <c r="B570" s="7" t="s">
        <v>784</v>
      </c>
      <c r="C570" s="7" t="s">
        <v>617</v>
      </c>
      <c r="D570" s="7" t="s">
        <v>785</v>
      </c>
      <c r="E570" s="7" t="s">
        <v>786</v>
      </c>
      <c r="F570" s="7" t="s">
        <v>310</v>
      </c>
      <c r="G570" s="7" t="s">
        <v>163</v>
      </c>
      <c r="H570" s="7" t="s">
        <v>31</v>
      </c>
      <c r="I570" s="7" t="s">
        <v>32</v>
      </c>
      <c r="J570" s="7" t="s">
        <v>33</v>
      </c>
      <c r="K570" s="7" t="s">
        <v>132</v>
      </c>
      <c r="L570" s="7" t="s">
        <v>35</v>
      </c>
      <c r="M570" s="7" t="s">
        <v>130</v>
      </c>
      <c r="N570" s="7" t="s">
        <v>133</v>
      </c>
      <c r="O570" s="7">
        <v>146.04</v>
      </c>
      <c r="P570" s="7">
        <v>4</v>
      </c>
      <c r="Q570" s="7">
        <v>18.96</v>
      </c>
      <c r="R570" s="7">
        <v>15.55</v>
      </c>
      <c r="S570" s="7" t="s">
        <v>38</v>
      </c>
      <c r="T570" s="7">
        <v>323</v>
      </c>
      <c r="U570" s="7" t="s">
        <v>1733</v>
      </c>
      <c r="V570" s="7" t="s">
        <v>1743</v>
      </c>
      <c r="W570" s="8" t="s">
        <v>51</v>
      </c>
      <c r="X570" s="3">
        <v>45388</v>
      </c>
      <c r="Y570" s="4">
        <v>45571</v>
      </c>
    </row>
    <row r="571" spans="1:25">
      <c r="A571" s="9">
        <v>570</v>
      </c>
      <c r="B571" s="7" t="s">
        <v>784</v>
      </c>
      <c r="C571" s="7" t="s">
        <v>617</v>
      </c>
      <c r="D571" s="7" t="s">
        <v>785</v>
      </c>
      <c r="E571" s="7" t="s">
        <v>786</v>
      </c>
      <c r="F571" s="7" t="s">
        <v>310</v>
      </c>
      <c r="G571" s="7" t="s">
        <v>163</v>
      </c>
      <c r="H571" s="7" t="s">
        <v>31</v>
      </c>
      <c r="I571" s="7" t="s">
        <v>32</v>
      </c>
      <c r="J571" s="7" t="s">
        <v>33</v>
      </c>
      <c r="K571" s="7" t="s">
        <v>2209</v>
      </c>
      <c r="L571" s="7" t="s">
        <v>35</v>
      </c>
      <c r="M571" s="7" t="s">
        <v>104</v>
      </c>
      <c r="N571" s="7" t="s">
        <v>2210</v>
      </c>
      <c r="O571" s="7">
        <v>45.12</v>
      </c>
      <c r="P571" s="7">
        <v>4</v>
      </c>
      <c r="Q571" s="7">
        <v>21.12</v>
      </c>
      <c r="R571" s="7">
        <v>3.86</v>
      </c>
      <c r="S571" s="7" t="s">
        <v>38</v>
      </c>
      <c r="T571" s="7">
        <v>495</v>
      </c>
      <c r="U571" s="7" t="s">
        <v>1733</v>
      </c>
      <c r="V571" s="7" t="s">
        <v>1747</v>
      </c>
      <c r="W571" s="8" t="s">
        <v>51</v>
      </c>
      <c r="X571" s="3">
        <v>45008</v>
      </c>
      <c r="Y571" s="4">
        <v>45012</v>
      </c>
    </row>
    <row r="572" spans="1:25">
      <c r="A572" s="9">
        <v>571</v>
      </c>
      <c r="B572" s="7" t="s">
        <v>1151</v>
      </c>
      <c r="C572" s="7" t="s">
        <v>617</v>
      </c>
      <c r="D572" s="7" t="s">
        <v>1152</v>
      </c>
      <c r="E572" s="7" t="s">
        <v>1153</v>
      </c>
      <c r="F572" s="7" t="s">
        <v>310</v>
      </c>
      <c r="G572" s="7" t="s">
        <v>195</v>
      </c>
      <c r="H572" s="7" t="s">
        <v>87</v>
      </c>
      <c r="I572" s="7" t="s">
        <v>32</v>
      </c>
      <c r="J572" s="7" t="s">
        <v>33</v>
      </c>
      <c r="K572" s="7" t="s">
        <v>345</v>
      </c>
      <c r="L572" s="7" t="s">
        <v>35</v>
      </c>
      <c r="M572" s="7" t="s">
        <v>74</v>
      </c>
      <c r="N572" s="7" t="s">
        <v>346</v>
      </c>
      <c r="O572" s="7">
        <v>984.9</v>
      </c>
      <c r="P572" s="7">
        <v>5</v>
      </c>
      <c r="Q572" s="7">
        <v>423.45</v>
      </c>
      <c r="R572" s="7">
        <v>98.02</v>
      </c>
      <c r="S572" s="7" t="s">
        <v>38</v>
      </c>
      <c r="T572" s="7">
        <v>566</v>
      </c>
      <c r="U572" s="7" t="s">
        <v>1733</v>
      </c>
      <c r="V572" s="7" t="s">
        <v>1734</v>
      </c>
      <c r="W572" s="8" t="s">
        <v>51</v>
      </c>
      <c r="X572" s="3">
        <v>44573</v>
      </c>
      <c r="Y572" s="4">
        <v>44754</v>
      </c>
    </row>
    <row r="573" spans="1:25">
      <c r="A573" s="9">
        <v>572</v>
      </c>
      <c r="B573" s="7" t="s">
        <v>1146</v>
      </c>
      <c r="C573" s="7" t="s">
        <v>617</v>
      </c>
      <c r="D573" s="7" t="s">
        <v>1147</v>
      </c>
      <c r="E573" s="7" t="s">
        <v>1148</v>
      </c>
      <c r="F573" s="7" t="s">
        <v>310</v>
      </c>
      <c r="G573" s="7" t="s">
        <v>279</v>
      </c>
      <c r="H573" s="7" t="s">
        <v>279</v>
      </c>
      <c r="I573" s="7" t="s">
        <v>32</v>
      </c>
      <c r="J573" s="7" t="s">
        <v>102</v>
      </c>
      <c r="K573" s="7" t="s">
        <v>2211</v>
      </c>
      <c r="L573" s="7" t="s">
        <v>35</v>
      </c>
      <c r="M573" s="7" t="s">
        <v>104</v>
      </c>
      <c r="N573" s="7" t="s">
        <v>2212</v>
      </c>
      <c r="O573" s="7">
        <v>49.35</v>
      </c>
      <c r="P573" s="7">
        <v>5</v>
      </c>
      <c r="Q573" s="7">
        <v>0.45</v>
      </c>
      <c r="R573" s="7">
        <v>12.23</v>
      </c>
      <c r="S573" s="7" t="s">
        <v>661</v>
      </c>
      <c r="T573" s="7">
        <v>609</v>
      </c>
      <c r="U573" s="7" t="s">
        <v>1733</v>
      </c>
      <c r="V573" s="7" t="s">
        <v>1737</v>
      </c>
      <c r="W573" s="8" t="s">
        <v>41</v>
      </c>
      <c r="X573" s="3">
        <v>45303</v>
      </c>
      <c r="Y573" s="4">
        <v>45424</v>
      </c>
    </row>
    <row r="574" spans="1:25">
      <c r="A574" s="9">
        <v>573</v>
      </c>
      <c r="B574" s="7" t="s">
        <v>2213</v>
      </c>
      <c r="C574" s="7" t="s">
        <v>617</v>
      </c>
      <c r="D574" s="7" t="s">
        <v>408</v>
      </c>
      <c r="E574" s="7" t="s">
        <v>409</v>
      </c>
      <c r="F574" s="7" t="s">
        <v>310</v>
      </c>
      <c r="G574" s="7" t="s">
        <v>145</v>
      </c>
      <c r="H574" s="7" t="s">
        <v>46</v>
      </c>
      <c r="I574" s="7" t="s">
        <v>32</v>
      </c>
      <c r="J574" s="7" t="s">
        <v>47</v>
      </c>
      <c r="K574" s="7" t="s">
        <v>2183</v>
      </c>
      <c r="L574" s="7" t="s">
        <v>35</v>
      </c>
      <c r="M574" s="7" t="s">
        <v>89</v>
      </c>
      <c r="N574" s="7" t="s">
        <v>2184</v>
      </c>
      <c r="O574" s="7">
        <v>30</v>
      </c>
      <c r="P574" s="7">
        <v>5</v>
      </c>
      <c r="Q574" s="7">
        <v>6.3</v>
      </c>
      <c r="R574" s="7">
        <v>3.46</v>
      </c>
      <c r="S574" s="7" t="s">
        <v>487</v>
      </c>
      <c r="T574" s="7">
        <v>304</v>
      </c>
      <c r="U574" s="7" t="s">
        <v>1733</v>
      </c>
      <c r="V574" s="7" t="s">
        <v>1743</v>
      </c>
      <c r="W574" s="8" t="s">
        <v>51</v>
      </c>
      <c r="X574" s="3">
        <v>44787</v>
      </c>
      <c r="Y574" s="4">
        <v>44792</v>
      </c>
    </row>
    <row r="575" spans="1:25">
      <c r="A575" s="9">
        <v>574</v>
      </c>
      <c r="B575" s="7" t="s">
        <v>2214</v>
      </c>
      <c r="C575" s="7" t="s">
        <v>617</v>
      </c>
      <c r="D575" s="7" t="s">
        <v>2215</v>
      </c>
      <c r="E575" s="7" t="s">
        <v>2216</v>
      </c>
      <c r="F575" s="7" t="s">
        <v>310</v>
      </c>
      <c r="G575" s="7" t="s">
        <v>2217</v>
      </c>
      <c r="H575" s="7" t="s">
        <v>831</v>
      </c>
      <c r="I575" s="7" t="s">
        <v>32</v>
      </c>
      <c r="J575" s="7" t="s">
        <v>47</v>
      </c>
      <c r="K575" s="7" t="s">
        <v>2057</v>
      </c>
      <c r="L575" s="7" t="s">
        <v>35</v>
      </c>
      <c r="M575" s="7" t="s">
        <v>74</v>
      </c>
      <c r="N575" s="7" t="s">
        <v>2058</v>
      </c>
      <c r="O575" s="7">
        <v>1865.97</v>
      </c>
      <c r="P575" s="7">
        <v>9</v>
      </c>
      <c r="Q575" s="7">
        <v>802.17</v>
      </c>
      <c r="R575" s="7">
        <v>413.95</v>
      </c>
      <c r="S575" s="7" t="s">
        <v>661</v>
      </c>
      <c r="T575" s="7">
        <v>516</v>
      </c>
      <c r="U575" s="7" t="s">
        <v>1733</v>
      </c>
      <c r="V575" s="7" t="s">
        <v>1747</v>
      </c>
      <c r="W575" s="8" t="s">
        <v>51</v>
      </c>
      <c r="X575" s="3">
        <v>45403</v>
      </c>
      <c r="Y575" s="4">
        <v>45407</v>
      </c>
    </row>
    <row r="576" spans="1:25">
      <c r="A576" s="9">
        <v>575</v>
      </c>
      <c r="B576" s="7" t="s">
        <v>2218</v>
      </c>
      <c r="C576" s="7" t="s">
        <v>617</v>
      </c>
      <c r="D576" s="7" t="s">
        <v>1185</v>
      </c>
      <c r="E576" s="7" t="s">
        <v>1186</v>
      </c>
      <c r="F576" s="7" t="s">
        <v>310</v>
      </c>
      <c r="G576" s="7" t="s">
        <v>521</v>
      </c>
      <c r="H576" s="7" t="s">
        <v>31</v>
      </c>
      <c r="I576" s="7" t="s">
        <v>32</v>
      </c>
      <c r="J576" s="7" t="s">
        <v>33</v>
      </c>
      <c r="K576" s="7" t="s">
        <v>2219</v>
      </c>
      <c r="L576" s="7" t="s">
        <v>35</v>
      </c>
      <c r="M576" s="7" t="s">
        <v>299</v>
      </c>
      <c r="N576" s="7" t="s">
        <v>2220</v>
      </c>
      <c r="O576" s="7">
        <v>169.5</v>
      </c>
      <c r="P576" s="7">
        <v>2</v>
      </c>
      <c r="Q576" s="7">
        <v>15.24</v>
      </c>
      <c r="R576" s="7">
        <v>35.840000000000003</v>
      </c>
      <c r="S576" s="7" t="s">
        <v>661</v>
      </c>
      <c r="T576" s="7">
        <v>730</v>
      </c>
      <c r="U576" s="7" t="s">
        <v>1733</v>
      </c>
      <c r="V576" s="7" t="s">
        <v>1737</v>
      </c>
      <c r="W576" s="8" t="s">
        <v>51</v>
      </c>
      <c r="X576" s="3">
        <v>44907</v>
      </c>
      <c r="Y576" s="4">
        <v>44913</v>
      </c>
    </row>
    <row r="577" spans="1:25">
      <c r="A577" s="9">
        <v>576</v>
      </c>
      <c r="B577" s="7" t="s">
        <v>1146</v>
      </c>
      <c r="C577" s="7" t="s">
        <v>617</v>
      </c>
      <c r="D577" s="7" t="s">
        <v>1147</v>
      </c>
      <c r="E577" s="7" t="s">
        <v>1148</v>
      </c>
      <c r="F577" s="7" t="s">
        <v>310</v>
      </c>
      <c r="G577" s="7" t="s">
        <v>279</v>
      </c>
      <c r="H577" s="7" t="s">
        <v>279</v>
      </c>
      <c r="I577" s="7" t="s">
        <v>32</v>
      </c>
      <c r="J577" s="7" t="s">
        <v>102</v>
      </c>
      <c r="K577" s="7" t="s">
        <v>819</v>
      </c>
      <c r="L577" s="7" t="s">
        <v>35</v>
      </c>
      <c r="M577" s="7" t="s">
        <v>36</v>
      </c>
      <c r="N577" s="7" t="s">
        <v>820</v>
      </c>
      <c r="O577" s="7">
        <v>97.68</v>
      </c>
      <c r="P577" s="7">
        <v>2</v>
      </c>
      <c r="Q577" s="7">
        <v>13.62</v>
      </c>
      <c r="R577" s="7">
        <v>20.100000000000001</v>
      </c>
      <c r="S577" s="7" t="s">
        <v>661</v>
      </c>
      <c r="T577" s="7">
        <v>42</v>
      </c>
      <c r="U577" s="7" t="s">
        <v>1733</v>
      </c>
      <c r="V577" s="7" t="s">
        <v>1743</v>
      </c>
      <c r="W577" s="8" t="s">
        <v>51</v>
      </c>
      <c r="X577" s="3">
        <v>45522</v>
      </c>
      <c r="Y577" s="4">
        <v>45527</v>
      </c>
    </row>
    <row r="578" spans="1:25">
      <c r="A578" s="9">
        <v>577</v>
      </c>
      <c r="B578" s="7" t="s">
        <v>2221</v>
      </c>
      <c r="C578" s="7" t="s">
        <v>617</v>
      </c>
      <c r="D578" s="7" t="s">
        <v>2222</v>
      </c>
      <c r="E578" s="7" t="s">
        <v>2223</v>
      </c>
      <c r="F578" s="7" t="s">
        <v>310</v>
      </c>
      <c r="G578" s="7" t="s">
        <v>2224</v>
      </c>
      <c r="H578" s="7" t="s">
        <v>80</v>
      </c>
      <c r="I578" s="7" t="s">
        <v>32</v>
      </c>
      <c r="J578" s="7" t="s">
        <v>33</v>
      </c>
      <c r="K578" s="7" t="s">
        <v>2225</v>
      </c>
      <c r="L578" s="7" t="s">
        <v>35</v>
      </c>
      <c r="M578" s="7" t="s">
        <v>140</v>
      </c>
      <c r="N578" s="7" t="s">
        <v>2226</v>
      </c>
      <c r="O578" s="7">
        <v>55.98</v>
      </c>
      <c r="P578" s="7">
        <v>2</v>
      </c>
      <c r="Q578" s="7">
        <v>27.96</v>
      </c>
      <c r="R578" s="7">
        <v>8.5299999999999994</v>
      </c>
      <c r="S578" s="7" t="s">
        <v>661</v>
      </c>
      <c r="T578" s="7">
        <v>712</v>
      </c>
      <c r="U578" s="7" t="s">
        <v>1733</v>
      </c>
      <c r="V578" s="7" t="s">
        <v>1747</v>
      </c>
      <c r="W578" s="8" t="s">
        <v>41</v>
      </c>
      <c r="X578" s="3">
        <v>45143</v>
      </c>
      <c r="Y578" s="4">
        <v>45059</v>
      </c>
    </row>
    <row r="579" spans="1:25">
      <c r="A579" s="9">
        <v>578</v>
      </c>
      <c r="B579" s="7" t="s">
        <v>2195</v>
      </c>
      <c r="C579" s="7" t="s">
        <v>617</v>
      </c>
      <c r="D579" s="7" t="s">
        <v>2196</v>
      </c>
      <c r="E579" s="7" t="s">
        <v>2197</v>
      </c>
      <c r="F579" s="7" t="s">
        <v>310</v>
      </c>
      <c r="G579" s="7" t="s">
        <v>755</v>
      </c>
      <c r="H579" s="7" t="s">
        <v>72</v>
      </c>
      <c r="I579" s="7" t="s">
        <v>32</v>
      </c>
      <c r="J579" s="7" t="s">
        <v>57</v>
      </c>
      <c r="K579" s="7" t="s">
        <v>2227</v>
      </c>
      <c r="L579" s="7" t="s">
        <v>35</v>
      </c>
      <c r="M579" s="7" t="s">
        <v>36</v>
      </c>
      <c r="N579" s="7" t="s">
        <v>2228</v>
      </c>
      <c r="O579" s="7">
        <v>100.92</v>
      </c>
      <c r="P579" s="7">
        <v>2</v>
      </c>
      <c r="Q579" s="7">
        <v>45.36</v>
      </c>
      <c r="R579" s="7">
        <v>13.54</v>
      </c>
      <c r="S579" s="7" t="s">
        <v>487</v>
      </c>
      <c r="T579" s="7">
        <v>283</v>
      </c>
      <c r="U579" s="7" t="s">
        <v>1733</v>
      </c>
      <c r="V579" s="7" t="s">
        <v>1734</v>
      </c>
      <c r="W579" s="8" t="s">
        <v>51</v>
      </c>
      <c r="X579" s="3">
        <v>45635</v>
      </c>
      <c r="Y579" s="4">
        <v>45551</v>
      </c>
    </row>
    <row r="580" spans="1:25">
      <c r="A580" s="9">
        <v>579</v>
      </c>
      <c r="B580" s="7" t="s">
        <v>2229</v>
      </c>
      <c r="C580" s="7" t="s">
        <v>617</v>
      </c>
      <c r="D580" s="7" t="s">
        <v>324</v>
      </c>
      <c r="E580" s="7" t="s">
        <v>325</v>
      </c>
      <c r="F580" s="7" t="s">
        <v>310</v>
      </c>
      <c r="G580" s="7" t="s">
        <v>271</v>
      </c>
      <c r="H580" s="7" t="s">
        <v>56</v>
      </c>
      <c r="I580" s="7" t="s">
        <v>32</v>
      </c>
      <c r="J580" s="7" t="s">
        <v>57</v>
      </c>
      <c r="K580" s="7" t="s">
        <v>1975</v>
      </c>
      <c r="L580" s="7" t="s">
        <v>35</v>
      </c>
      <c r="M580" s="7" t="s">
        <v>223</v>
      </c>
      <c r="N580" s="7" t="s">
        <v>1976</v>
      </c>
      <c r="O580" s="7">
        <v>109.8</v>
      </c>
      <c r="P580" s="7">
        <v>2</v>
      </c>
      <c r="Q580" s="7">
        <v>43.92</v>
      </c>
      <c r="R580" s="7">
        <v>9.49</v>
      </c>
      <c r="S580" s="7" t="s">
        <v>38</v>
      </c>
      <c r="T580" s="7">
        <v>139</v>
      </c>
      <c r="U580" s="7" t="s">
        <v>1733</v>
      </c>
      <c r="V580" s="7" t="s">
        <v>1737</v>
      </c>
      <c r="W580" s="8" t="s">
        <v>41</v>
      </c>
      <c r="X580" s="3">
        <v>45595</v>
      </c>
      <c r="Y580" s="4">
        <v>45393</v>
      </c>
    </row>
    <row r="581" spans="1:25">
      <c r="A581" s="9">
        <v>580</v>
      </c>
      <c r="B581" s="7" t="s">
        <v>920</v>
      </c>
      <c r="C581" s="7" t="s">
        <v>679</v>
      </c>
      <c r="D581" s="7" t="s">
        <v>921</v>
      </c>
      <c r="E581" s="7" t="s">
        <v>922</v>
      </c>
      <c r="F581" s="7" t="s">
        <v>29</v>
      </c>
      <c r="G581" s="7" t="s">
        <v>803</v>
      </c>
      <c r="H581" s="7" t="s">
        <v>243</v>
      </c>
      <c r="I581" s="7" t="s">
        <v>32</v>
      </c>
      <c r="J581" s="7" t="s">
        <v>102</v>
      </c>
      <c r="K581" s="7" t="s">
        <v>2230</v>
      </c>
      <c r="L581" s="7" t="s">
        <v>35</v>
      </c>
      <c r="M581" s="7" t="s">
        <v>89</v>
      </c>
      <c r="N581" s="7" t="s">
        <v>2060</v>
      </c>
      <c r="O581" s="7">
        <v>76.2</v>
      </c>
      <c r="P581" s="7">
        <v>5</v>
      </c>
      <c r="Q581" s="7">
        <v>10.65</v>
      </c>
      <c r="R581" s="7">
        <v>5.29</v>
      </c>
      <c r="S581" s="7" t="s">
        <v>487</v>
      </c>
      <c r="T581" s="7">
        <v>66</v>
      </c>
      <c r="U581" s="7" t="s">
        <v>1733</v>
      </c>
      <c r="V581" s="7" t="s">
        <v>1747</v>
      </c>
      <c r="W581" s="8" t="s">
        <v>41</v>
      </c>
      <c r="X581" s="3">
        <v>44465</v>
      </c>
      <c r="Y581" s="4">
        <v>44469</v>
      </c>
    </row>
    <row r="582" spans="1:25">
      <c r="A582" s="9">
        <v>581</v>
      </c>
      <c r="B582" s="7" t="s">
        <v>2231</v>
      </c>
      <c r="C582" s="7" t="s">
        <v>627</v>
      </c>
      <c r="D582" s="7" t="s">
        <v>2232</v>
      </c>
      <c r="E582" s="7" t="s">
        <v>2233</v>
      </c>
      <c r="F582" s="7" t="s">
        <v>29</v>
      </c>
      <c r="G582" s="7" t="s">
        <v>602</v>
      </c>
      <c r="H582" s="7" t="s">
        <v>138</v>
      </c>
      <c r="I582" s="7" t="s">
        <v>32</v>
      </c>
      <c r="J582" s="7" t="s">
        <v>57</v>
      </c>
      <c r="K582" s="7" t="s">
        <v>2234</v>
      </c>
      <c r="L582" s="7" t="s">
        <v>35</v>
      </c>
      <c r="M582" s="7" t="s">
        <v>130</v>
      </c>
      <c r="N582" s="7" t="s">
        <v>2235</v>
      </c>
      <c r="O582" s="7">
        <v>133.5</v>
      </c>
      <c r="P582" s="7">
        <v>5</v>
      </c>
      <c r="Q582" s="7">
        <v>65.400000000000006</v>
      </c>
      <c r="R582" s="7">
        <v>17.12</v>
      </c>
      <c r="S582" s="7" t="s">
        <v>38</v>
      </c>
      <c r="T582" s="7">
        <v>756</v>
      </c>
      <c r="U582" s="7" t="s">
        <v>1733</v>
      </c>
      <c r="V582" s="7" t="s">
        <v>1737</v>
      </c>
      <c r="W582" s="8" t="s">
        <v>51</v>
      </c>
      <c r="X582" s="3">
        <v>45157</v>
      </c>
      <c r="Y582" s="4">
        <v>45163</v>
      </c>
    </row>
    <row r="583" spans="1:25">
      <c r="A583" s="9">
        <v>582</v>
      </c>
      <c r="B583" s="7" t="s">
        <v>941</v>
      </c>
      <c r="C583" s="7" t="s">
        <v>627</v>
      </c>
      <c r="D583" s="7" t="s">
        <v>942</v>
      </c>
      <c r="E583" s="7" t="s">
        <v>943</v>
      </c>
      <c r="F583" s="7" t="s">
        <v>29</v>
      </c>
      <c r="G583" s="7" t="s">
        <v>404</v>
      </c>
      <c r="H583" s="7" t="s">
        <v>221</v>
      </c>
      <c r="I583" s="7" t="s">
        <v>32</v>
      </c>
      <c r="J583" s="7" t="s">
        <v>102</v>
      </c>
      <c r="K583" s="7" t="s">
        <v>1969</v>
      </c>
      <c r="L583" s="7" t="s">
        <v>35</v>
      </c>
      <c r="M583" s="7" t="s">
        <v>104</v>
      </c>
      <c r="N583" s="7" t="s">
        <v>1970</v>
      </c>
      <c r="O583" s="7">
        <v>23.25</v>
      </c>
      <c r="P583" s="7">
        <v>5</v>
      </c>
      <c r="Q583" s="7">
        <v>6.15</v>
      </c>
      <c r="R583" s="7">
        <v>5.49</v>
      </c>
      <c r="S583" s="7" t="s">
        <v>487</v>
      </c>
      <c r="T583" s="7">
        <v>53</v>
      </c>
      <c r="U583" s="7" t="s">
        <v>1733</v>
      </c>
      <c r="V583" s="7" t="s">
        <v>1743</v>
      </c>
      <c r="W583" s="8" t="s">
        <v>41</v>
      </c>
      <c r="X583" s="3">
        <v>45112</v>
      </c>
      <c r="Y583" s="4">
        <v>45265</v>
      </c>
    </row>
    <row r="584" spans="1:25">
      <c r="A584" s="9">
        <v>583</v>
      </c>
      <c r="B584" s="7" t="s">
        <v>2236</v>
      </c>
      <c r="C584" s="7" t="s">
        <v>617</v>
      </c>
      <c r="D584" s="7" t="s">
        <v>2237</v>
      </c>
      <c r="E584" s="7" t="s">
        <v>2238</v>
      </c>
      <c r="F584" s="7" t="s">
        <v>29</v>
      </c>
      <c r="G584" s="7" t="s">
        <v>71</v>
      </c>
      <c r="H584" s="7" t="s">
        <v>72</v>
      </c>
      <c r="I584" s="7" t="s">
        <v>32</v>
      </c>
      <c r="J584" s="7" t="s">
        <v>57</v>
      </c>
      <c r="K584" s="7" t="s">
        <v>2239</v>
      </c>
      <c r="L584" s="7" t="s">
        <v>35</v>
      </c>
      <c r="M584" s="7" t="s">
        <v>89</v>
      </c>
      <c r="N584" s="7" t="s">
        <v>2240</v>
      </c>
      <c r="O584" s="7">
        <v>84.75</v>
      </c>
      <c r="P584" s="7">
        <v>5</v>
      </c>
      <c r="Q584" s="7">
        <v>6.75</v>
      </c>
      <c r="R584" s="7">
        <v>11.32</v>
      </c>
      <c r="S584" s="7" t="s">
        <v>661</v>
      </c>
      <c r="T584" s="7">
        <v>85</v>
      </c>
      <c r="U584" s="7" t="s">
        <v>1733</v>
      </c>
      <c r="V584" s="7" t="s">
        <v>1747</v>
      </c>
      <c r="W584" s="8" t="s">
        <v>41</v>
      </c>
      <c r="X584" s="3">
        <v>44870</v>
      </c>
      <c r="Y584" s="4">
        <v>44696</v>
      </c>
    </row>
    <row r="585" spans="1:25">
      <c r="A585" s="9">
        <v>584</v>
      </c>
      <c r="B585" s="7" t="s">
        <v>2241</v>
      </c>
      <c r="C585" s="7" t="s">
        <v>617</v>
      </c>
      <c r="D585" s="7" t="s">
        <v>563</v>
      </c>
      <c r="E585" s="7" t="s">
        <v>564</v>
      </c>
      <c r="F585" s="7" t="s">
        <v>29</v>
      </c>
      <c r="G585" s="7" t="s">
        <v>279</v>
      </c>
      <c r="H585" s="7" t="s">
        <v>279</v>
      </c>
      <c r="I585" s="7" t="s">
        <v>32</v>
      </c>
      <c r="J585" s="7" t="s">
        <v>102</v>
      </c>
      <c r="K585" s="7" t="s">
        <v>2100</v>
      </c>
      <c r="L585" s="7" t="s">
        <v>35</v>
      </c>
      <c r="M585" s="7" t="s">
        <v>74</v>
      </c>
      <c r="N585" s="7" t="s">
        <v>2101</v>
      </c>
      <c r="O585" s="7">
        <v>155.85</v>
      </c>
      <c r="P585" s="7">
        <v>5</v>
      </c>
      <c r="Q585" s="7">
        <v>4.6500000000000004</v>
      </c>
      <c r="R585" s="7">
        <v>21.78</v>
      </c>
      <c r="S585" s="7" t="s">
        <v>38</v>
      </c>
      <c r="T585" s="7">
        <v>95</v>
      </c>
      <c r="U585" s="7" t="s">
        <v>1733</v>
      </c>
      <c r="V585" s="7" t="s">
        <v>1734</v>
      </c>
      <c r="W585" s="8" t="s">
        <v>51</v>
      </c>
      <c r="X585" s="3">
        <v>45558</v>
      </c>
      <c r="Y585" s="4">
        <v>45562</v>
      </c>
    </row>
    <row r="586" spans="1:25">
      <c r="A586" s="9">
        <v>585</v>
      </c>
      <c r="B586" s="7" t="s">
        <v>2242</v>
      </c>
      <c r="C586" s="7" t="s">
        <v>617</v>
      </c>
      <c r="D586" s="7" t="s">
        <v>2243</v>
      </c>
      <c r="E586" s="7" t="s">
        <v>2244</v>
      </c>
      <c r="F586" s="7" t="s">
        <v>29</v>
      </c>
      <c r="G586" s="7" t="s">
        <v>600</v>
      </c>
      <c r="H586" s="7" t="s">
        <v>121</v>
      </c>
      <c r="I586" s="7" t="s">
        <v>32</v>
      </c>
      <c r="J586" s="7" t="s">
        <v>33</v>
      </c>
      <c r="K586" s="7" t="s">
        <v>2245</v>
      </c>
      <c r="L586" s="7" t="s">
        <v>35</v>
      </c>
      <c r="M586" s="7" t="s">
        <v>223</v>
      </c>
      <c r="N586" s="7" t="s">
        <v>2246</v>
      </c>
      <c r="O586" s="7">
        <v>227.4</v>
      </c>
      <c r="P586" s="7">
        <v>5</v>
      </c>
      <c r="Q586" s="7">
        <v>49.95</v>
      </c>
      <c r="R586" s="7">
        <v>16.600000000000001</v>
      </c>
      <c r="S586" s="7" t="s">
        <v>38</v>
      </c>
      <c r="T586" s="7">
        <v>438</v>
      </c>
      <c r="U586" s="7" t="s">
        <v>1733</v>
      </c>
      <c r="V586" s="7" t="s">
        <v>1743</v>
      </c>
      <c r="W586" s="8" t="s">
        <v>51</v>
      </c>
      <c r="X586" s="3">
        <v>44202</v>
      </c>
      <c r="Y586" s="4">
        <v>44353</v>
      </c>
    </row>
    <row r="587" spans="1:25">
      <c r="A587" s="9">
        <v>586</v>
      </c>
      <c r="B587" s="7" t="s">
        <v>2247</v>
      </c>
      <c r="C587" s="7" t="s">
        <v>679</v>
      </c>
      <c r="D587" s="7" t="s">
        <v>218</v>
      </c>
      <c r="E587" s="7" t="s">
        <v>219</v>
      </c>
      <c r="F587" s="7" t="s">
        <v>29</v>
      </c>
      <c r="G587" s="7" t="s">
        <v>452</v>
      </c>
      <c r="H587" s="7" t="s">
        <v>87</v>
      </c>
      <c r="I587" s="7" t="s">
        <v>32</v>
      </c>
      <c r="J587" s="7" t="s">
        <v>33</v>
      </c>
      <c r="K587" s="7" t="s">
        <v>2248</v>
      </c>
      <c r="L587" s="7" t="s">
        <v>35</v>
      </c>
      <c r="M587" s="7" t="s">
        <v>299</v>
      </c>
      <c r="N587" s="7" t="s">
        <v>2249</v>
      </c>
      <c r="O587" s="7">
        <v>1840.68</v>
      </c>
      <c r="P587" s="7">
        <v>6</v>
      </c>
      <c r="Q587" s="7">
        <v>846.54</v>
      </c>
      <c r="R587" s="7">
        <v>2.97</v>
      </c>
      <c r="S587" s="7" t="s">
        <v>38</v>
      </c>
      <c r="T587" s="7">
        <v>128</v>
      </c>
      <c r="U587" s="7" t="s">
        <v>1733</v>
      </c>
      <c r="V587" s="7" t="s">
        <v>1747</v>
      </c>
      <c r="W587" s="8" t="s">
        <v>41</v>
      </c>
      <c r="X587" s="3">
        <v>45070</v>
      </c>
      <c r="Y587" s="4">
        <v>45076</v>
      </c>
    </row>
    <row r="588" spans="1:25">
      <c r="A588" s="9">
        <v>587</v>
      </c>
      <c r="B588" s="7" t="s">
        <v>2250</v>
      </c>
      <c r="C588" s="7" t="s">
        <v>627</v>
      </c>
      <c r="D588" s="7" t="s">
        <v>27</v>
      </c>
      <c r="E588" s="7" t="s">
        <v>28</v>
      </c>
      <c r="F588" s="7" t="s">
        <v>29</v>
      </c>
      <c r="G588" s="7" t="s">
        <v>109</v>
      </c>
      <c r="H588" s="7" t="s">
        <v>101</v>
      </c>
      <c r="I588" s="7" t="s">
        <v>32</v>
      </c>
      <c r="J588" s="7" t="s">
        <v>102</v>
      </c>
      <c r="K588" s="7" t="s">
        <v>2251</v>
      </c>
      <c r="L588" s="7" t="s">
        <v>35</v>
      </c>
      <c r="M588" s="7" t="s">
        <v>89</v>
      </c>
      <c r="N588" s="7" t="s">
        <v>2252</v>
      </c>
      <c r="O588" s="7">
        <v>102.24</v>
      </c>
      <c r="P588" s="7">
        <v>6</v>
      </c>
      <c r="Q588" s="7">
        <v>43.92</v>
      </c>
      <c r="R588" s="7">
        <v>41.98</v>
      </c>
      <c r="S588" s="7" t="s">
        <v>661</v>
      </c>
      <c r="T588" s="7">
        <v>70</v>
      </c>
      <c r="U588" s="7" t="s">
        <v>1733</v>
      </c>
      <c r="V588" s="7" t="s">
        <v>1734</v>
      </c>
      <c r="W588" s="8" t="s">
        <v>41</v>
      </c>
      <c r="X588" s="3">
        <v>44739</v>
      </c>
      <c r="Y588" s="4">
        <v>44599</v>
      </c>
    </row>
    <row r="589" spans="1:25">
      <c r="A589" s="9">
        <v>588</v>
      </c>
      <c r="B589" s="7" t="s">
        <v>2253</v>
      </c>
      <c r="C589" s="7" t="s">
        <v>627</v>
      </c>
      <c r="D589" s="7" t="s">
        <v>839</v>
      </c>
      <c r="E589" s="7" t="s">
        <v>840</v>
      </c>
      <c r="F589" s="7" t="s">
        <v>29</v>
      </c>
      <c r="G589" s="7" t="s">
        <v>163</v>
      </c>
      <c r="H589" s="7" t="s">
        <v>31</v>
      </c>
      <c r="I589" s="7" t="s">
        <v>32</v>
      </c>
      <c r="J589" s="7" t="s">
        <v>33</v>
      </c>
      <c r="K589" s="7" t="s">
        <v>1953</v>
      </c>
      <c r="L589" s="7" t="s">
        <v>35</v>
      </c>
      <c r="M589" s="7" t="s">
        <v>36</v>
      </c>
      <c r="N589" s="7" t="s">
        <v>1954</v>
      </c>
      <c r="O589" s="7">
        <v>85.14</v>
      </c>
      <c r="P589" s="7">
        <v>6</v>
      </c>
      <c r="Q589" s="7">
        <v>21.24</v>
      </c>
      <c r="R589" s="7">
        <v>15.08</v>
      </c>
      <c r="S589" s="7" t="s">
        <v>38</v>
      </c>
      <c r="T589" s="7">
        <v>361</v>
      </c>
      <c r="U589" s="7" t="s">
        <v>1733</v>
      </c>
      <c r="V589" s="7" t="s">
        <v>1737</v>
      </c>
      <c r="W589" s="8" t="s">
        <v>51</v>
      </c>
      <c r="X589" s="3">
        <v>44265</v>
      </c>
      <c r="Y589" s="4">
        <v>44449</v>
      </c>
    </row>
    <row r="590" spans="1:25">
      <c r="A590" s="9">
        <v>589</v>
      </c>
      <c r="B590" s="7" t="s">
        <v>2254</v>
      </c>
      <c r="C590" s="7" t="s">
        <v>617</v>
      </c>
      <c r="D590" s="7" t="s">
        <v>598</v>
      </c>
      <c r="E590" s="7" t="s">
        <v>599</v>
      </c>
      <c r="F590" s="7" t="s">
        <v>29</v>
      </c>
      <c r="G590" s="7" t="s">
        <v>2020</v>
      </c>
      <c r="H590" s="7" t="s">
        <v>2020</v>
      </c>
      <c r="I590" s="7" t="s">
        <v>32</v>
      </c>
      <c r="J590" s="7" t="s">
        <v>102</v>
      </c>
      <c r="K590" s="7" t="s">
        <v>2255</v>
      </c>
      <c r="L590" s="7" t="s">
        <v>35</v>
      </c>
      <c r="M590" s="7" t="s">
        <v>36</v>
      </c>
      <c r="N590" s="7" t="s">
        <v>2256</v>
      </c>
      <c r="O590" s="7">
        <v>52.56</v>
      </c>
      <c r="P590" s="7">
        <v>6</v>
      </c>
      <c r="Q590" s="7">
        <v>18.899999999999999</v>
      </c>
      <c r="R590" s="7">
        <v>7.88</v>
      </c>
      <c r="S590" s="7" t="s">
        <v>661</v>
      </c>
      <c r="T590" s="7">
        <v>467</v>
      </c>
      <c r="U590" s="7" t="s">
        <v>1733</v>
      </c>
      <c r="V590" s="7" t="s">
        <v>1743</v>
      </c>
      <c r="W590" s="8" t="s">
        <v>51</v>
      </c>
      <c r="X590" s="3">
        <v>45236</v>
      </c>
      <c r="Y590" s="4">
        <v>45094</v>
      </c>
    </row>
    <row r="591" spans="1:25">
      <c r="A591" s="9">
        <v>590</v>
      </c>
      <c r="B591" s="7" t="s">
        <v>2257</v>
      </c>
      <c r="C591" s="7" t="s">
        <v>627</v>
      </c>
      <c r="D591" s="7" t="s">
        <v>2258</v>
      </c>
      <c r="E591" s="7" t="s">
        <v>2259</v>
      </c>
      <c r="F591" s="7" t="s">
        <v>29</v>
      </c>
      <c r="G591" s="7" t="s">
        <v>2029</v>
      </c>
      <c r="H591" s="7" t="s">
        <v>101</v>
      </c>
      <c r="I591" s="7" t="s">
        <v>32</v>
      </c>
      <c r="J591" s="7" t="s">
        <v>102</v>
      </c>
      <c r="K591" s="7" t="s">
        <v>2260</v>
      </c>
      <c r="L591" s="7" t="s">
        <v>35</v>
      </c>
      <c r="M591" s="7" t="s">
        <v>89</v>
      </c>
      <c r="N591" s="7" t="s">
        <v>2261</v>
      </c>
      <c r="O591" s="7">
        <v>149.72999999999999</v>
      </c>
      <c r="P591" s="7">
        <v>7</v>
      </c>
      <c r="Q591" s="7">
        <v>40.32</v>
      </c>
      <c r="R591" s="7">
        <v>5.34</v>
      </c>
      <c r="S591" s="7" t="s">
        <v>487</v>
      </c>
      <c r="T591" s="7">
        <v>630</v>
      </c>
      <c r="U591" s="7" t="s">
        <v>1733</v>
      </c>
      <c r="V591" s="7" t="s">
        <v>1747</v>
      </c>
      <c r="W591" s="8" t="s">
        <v>51</v>
      </c>
      <c r="X591" s="3">
        <v>45095</v>
      </c>
      <c r="Y591" s="4">
        <v>45101</v>
      </c>
    </row>
    <row r="592" spans="1:25">
      <c r="A592" s="9">
        <v>591</v>
      </c>
      <c r="B592" s="7" t="s">
        <v>2262</v>
      </c>
      <c r="C592" s="7" t="s">
        <v>617</v>
      </c>
      <c r="D592" s="7" t="s">
        <v>2263</v>
      </c>
      <c r="E592" s="7" t="s">
        <v>2264</v>
      </c>
      <c r="F592" s="7" t="s">
        <v>29</v>
      </c>
      <c r="G592" s="7" t="s">
        <v>265</v>
      </c>
      <c r="H592" s="7" t="s">
        <v>80</v>
      </c>
      <c r="I592" s="7" t="s">
        <v>32</v>
      </c>
      <c r="J592" s="7" t="s">
        <v>33</v>
      </c>
      <c r="K592" s="7" t="s">
        <v>2265</v>
      </c>
      <c r="L592" s="7" t="s">
        <v>35</v>
      </c>
      <c r="M592" s="7" t="s">
        <v>74</v>
      </c>
      <c r="N592" s="7" t="s">
        <v>2266</v>
      </c>
      <c r="O592" s="7">
        <v>336</v>
      </c>
      <c r="P592" s="7">
        <v>7</v>
      </c>
      <c r="Q592" s="7">
        <v>23.52</v>
      </c>
      <c r="R592" s="7">
        <v>49.25</v>
      </c>
      <c r="S592" s="7" t="s">
        <v>487</v>
      </c>
      <c r="T592" s="7">
        <v>133</v>
      </c>
      <c r="U592" s="7" t="s">
        <v>1733</v>
      </c>
      <c r="V592" s="7" t="s">
        <v>1734</v>
      </c>
      <c r="W592" s="8" t="s">
        <v>41</v>
      </c>
      <c r="X592" s="3">
        <v>45327</v>
      </c>
      <c r="Y592" s="4">
        <v>45448</v>
      </c>
    </row>
    <row r="593" spans="1:25">
      <c r="A593" s="9">
        <v>592</v>
      </c>
      <c r="B593" s="7" t="s">
        <v>1308</v>
      </c>
      <c r="C593" s="7" t="s">
        <v>627</v>
      </c>
      <c r="D593" s="7" t="s">
        <v>62</v>
      </c>
      <c r="E593" s="7" t="s">
        <v>63</v>
      </c>
      <c r="F593" s="7" t="s">
        <v>29</v>
      </c>
      <c r="G593" s="7" t="s">
        <v>938</v>
      </c>
      <c r="H593" s="7" t="s">
        <v>80</v>
      </c>
      <c r="I593" s="7" t="s">
        <v>32</v>
      </c>
      <c r="J593" s="7" t="s">
        <v>33</v>
      </c>
      <c r="K593" s="7" t="s">
        <v>2267</v>
      </c>
      <c r="L593" s="7" t="s">
        <v>35</v>
      </c>
      <c r="M593" s="7" t="s">
        <v>223</v>
      </c>
      <c r="N593" s="7" t="s">
        <v>2268</v>
      </c>
      <c r="O593" s="7">
        <v>482.76</v>
      </c>
      <c r="P593" s="7">
        <v>9</v>
      </c>
      <c r="Q593" s="7">
        <v>183.33</v>
      </c>
      <c r="R593" s="7">
        <v>151.37</v>
      </c>
      <c r="S593" s="7" t="s">
        <v>661</v>
      </c>
      <c r="T593" s="7">
        <v>702</v>
      </c>
      <c r="U593" s="7" t="s">
        <v>1733</v>
      </c>
      <c r="V593" s="7" t="s">
        <v>1737</v>
      </c>
      <c r="W593" s="8" t="s">
        <v>41</v>
      </c>
      <c r="X593" s="3">
        <v>45070</v>
      </c>
      <c r="Y593" s="4">
        <v>45076</v>
      </c>
    </row>
    <row r="594" spans="1:25">
      <c r="A594" s="9">
        <v>593</v>
      </c>
      <c r="B594" s="7" t="s">
        <v>2269</v>
      </c>
      <c r="C594" s="7" t="s">
        <v>617</v>
      </c>
      <c r="D594" s="7" t="s">
        <v>2270</v>
      </c>
      <c r="E594" s="7" t="s">
        <v>2271</v>
      </c>
      <c r="F594" s="7" t="s">
        <v>29</v>
      </c>
      <c r="G594" s="7" t="s">
        <v>851</v>
      </c>
      <c r="H594" s="7" t="s">
        <v>31</v>
      </c>
      <c r="I594" s="7" t="s">
        <v>32</v>
      </c>
      <c r="J594" s="7" t="s">
        <v>33</v>
      </c>
      <c r="K594" s="7" t="s">
        <v>580</v>
      </c>
      <c r="L594" s="7" t="s">
        <v>35</v>
      </c>
      <c r="M594" s="7" t="s">
        <v>36</v>
      </c>
      <c r="N594" s="7" t="s">
        <v>581</v>
      </c>
      <c r="O594" s="7">
        <v>140.1</v>
      </c>
      <c r="P594" s="7">
        <v>10</v>
      </c>
      <c r="Q594" s="7">
        <v>5.4</v>
      </c>
      <c r="R594" s="7">
        <v>11.55</v>
      </c>
      <c r="S594" s="7" t="s">
        <v>38</v>
      </c>
      <c r="T594" s="7">
        <v>586</v>
      </c>
      <c r="U594" s="7" t="s">
        <v>1733</v>
      </c>
      <c r="V594" s="7" t="s">
        <v>1743</v>
      </c>
      <c r="W594" s="8" t="s">
        <v>51</v>
      </c>
      <c r="X594" s="3">
        <v>44569</v>
      </c>
      <c r="Y594" s="4">
        <v>44720</v>
      </c>
    </row>
    <row r="595" spans="1:25">
      <c r="A595" s="9">
        <v>594</v>
      </c>
      <c r="B595" s="7" t="s">
        <v>2236</v>
      </c>
      <c r="C595" s="7" t="s">
        <v>617</v>
      </c>
      <c r="D595" s="7" t="s">
        <v>2237</v>
      </c>
      <c r="E595" s="7" t="s">
        <v>2238</v>
      </c>
      <c r="F595" s="7" t="s">
        <v>29</v>
      </c>
      <c r="G595" s="7" t="s">
        <v>71</v>
      </c>
      <c r="H595" s="7" t="s">
        <v>72</v>
      </c>
      <c r="I595" s="7" t="s">
        <v>32</v>
      </c>
      <c r="J595" s="7" t="s">
        <v>57</v>
      </c>
      <c r="K595" s="7" t="s">
        <v>2272</v>
      </c>
      <c r="L595" s="7" t="s">
        <v>35</v>
      </c>
      <c r="M595" s="7" t="s">
        <v>36</v>
      </c>
      <c r="N595" s="7" t="s">
        <v>2273</v>
      </c>
      <c r="O595" s="7">
        <v>60.3</v>
      </c>
      <c r="P595" s="7">
        <v>10</v>
      </c>
      <c r="Q595" s="7">
        <v>1.8</v>
      </c>
      <c r="R595" s="7">
        <v>8.69</v>
      </c>
      <c r="S595" s="7" t="s">
        <v>661</v>
      </c>
      <c r="T595" s="7">
        <v>743</v>
      </c>
      <c r="U595" s="7" t="s">
        <v>1733</v>
      </c>
      <c r="V595" s="7" t="s">
        <v>1747</v>
      </c>
      <c r="W595" s="8" t="s">
        <v>51</v>
      </c>
      <c r="X595" s="3">
        <v>45070</v>
      </c>
      <c r="Y595" s="4">
        <v>45075</v>
      </c>
    </row>
    <row r="596" spans="1:25">
      <c r="A596" s="9">
        <v>595</v>
      </c>
      <c r="B596" s="7" t="s">
        <v>2274</v>
      </c>
      <c r="C596" s="7" t="s">
        <v>617</v>
      </c>
      <c r="D596" s="7" t="s">
        <v>921</v>
      </c>
      <c r="E596" s="7" t="s">
        <v>922</v>
      </c>
      <c r="F596" s="7" t="s">
        <v>29</v>
      </c>
      <c r="G596" s="7" t="s">
        <v>515</v>
      </c>
      <c r="H596" s="7" t="s">
        <v>87</v>
      </c>
      <c r="I596" s="7" t="s">
        <v>32</v>
      </c>
      <c r="J596" s="7" t="s">
        <v>33</v>
      </c>
      <c r="K596" s="7" t="s">
        <v>2193</v>
      </c>
      <c r="L596" s="7" t="s">
        <v>35</v>
      </c>
      <c r="M596" s="7" t="s">
        <v>104</v>
      </c>
      <c r="N596" s="7" t="s">
        <v>2194</v>
      </c>
      <c r="O596" s="7">
        <v>68.94</v>
      </c>
      <c r="P596" s="7">
        <v>12</v>
      </c>
      <c r="Q596" s="7">
        <v>-63.54</v>
      </c>
      <c r="R596" s="7">
        <v>16.72</v>
      </c>
      <c r="S596" s="7" t="s">
        <v>661</v>
      </c>
      <c r="T596" s="7">
        <v>501</v>
      </c>
      <c r="U596" s="7" t="s">
        <v>1733</v>
      </c>
      <c r="V596" s="7" t="s">
        <v>1734</v>
      </c>
      <c r="W596" s="8" t="s">
        <v>41</v>
      </c>
      <c r="X596" s="3">
        <v>44783</v>
      </c>
      <c r="Y596" s="4">
        <v>44847</v>
      </c>
    </row>
    <row r="597" spans="1:25">
      <c r="A597" s="9">
        <v>596</v>
      </c>
      <c r="B597" s="7" t="s">
        <v>2247</v>
      </c>
      <c r="C597" s="7" t="s">
        <v>679</v>
      </c>
      <c r="D597" s="7" t="s">
        <v>218</v>
      </c>
      <c r="E597" s="7" t="s">
        <v>219</v>
      </c>
      <c r="F597" s="7" t="s">
        <v>29</v>
      </c>
      <c r="G597" s="7" t="s">
        <v>452</v>
      </c>
      <c r="H597" s="7" t="s">
        <v>87</v>
      </c>
      <c r="I597" s="7" t="s">
        <v>32</v>
      </c>
      <c r="J597" s="7" t="s">
        <v>33</v>
      </c>
      <c r="K597" s="7" t="s">
        <v>2275</v>
      </c>
      <c r="L597" s="7" t="s">
        <v>35</v>
      </c>
      <c r="M597" s="7" t="s">
        <v>74</v>
      </c>
      <c r="N597" s="7" t="s">
        <v>2276</v>
      </c>
      <c r="O597" s="7">
        <v>105.6</v>
      </c>
      <c r="P597" s="7">
        <v>4</v>
      </c>
      <c r="Q597" s="7">
        <v>39</v>
      </c>
      <c r="R597" s="7">
        <v>20.95</v>
      </c>
      <c r="S597" s="7" t="s">
        <v>38</v>
      </c>
      <c r="T597" s="7">
        <v>199</v>
      </c>
      <c r="U597" s="7" t="s">
        <v>1733</v>
      </c>
      <c r="V597" s="7" t="s">
        <v>1737</v>
      </c>
      <c r="W597" s="8" t="s">
        <v>51</v>
      </c>
      <c r="X597" s="3">
        <v>45248</v>
      </c>
      <c r="Y597" s="4">
        <v>45253</v>
      </c>
    </row>
    <row r="598" spans="1:25">
      <c r="A598" s="9">
        <v>597</v>
      </c>
      <c r="B598" s="7" t="s">
        <v>2277</v>
      </c>
      <c r="C598" s="7" t="s">
        <v>617</v>
      </c>
      <c r="D598" s="7" t="s">
        <v>241</v>
      </c>
      <c r="E598" s="7" t="s">
        <v>242</v>
      </c>
      <c r="F598" s="7" t="s">
        <v>29</v>
      </c>
      <c r="G598" s="7" t="s">
        <v>86</v>
      </c>
      <c r="H598" s="7" t="s">
        <v>87</v>
      </c>
      <c r="I598" s="7" t="s">
        <v>32</v>
      </c>
      <c r="J598" s="7" t="s">
        <v>33</v>
      </c>
      <c r="K598" s="7" t="s">
        <v>2278</v>
      </c>
      <c r="L598" s="7" t="s">
        <v>35</v>
      </c>
      <c r="M598" s="7" t="s">
        <v>130</v>
      </c>
      <c r="N598" s="7" t="s">
        <v>2279</v>
      </c>
      <c r="O598" s="7">
        <v>118.2</v>
      </c>
      <c r="P598" s="7">
        <v>4</v>
      </c>
      <c r="Q598" s="7">
        <v>48.36</v>
      </c>
      <c r="R598" s="7">
        <v>12.87</v>
      </c>
      <c r="S598" s="7" t="s">
        <v>38</v>
      </c>
      <c r="T598" s="7">
        <v>503</v>
      </c>
      <c r="U598" s="7" t="s">
        <v>1733</v>
      </c>
      <c r="V598" s="7" t="s">
        <v>1743</v>
      </c>
      <c r="W598" s="8" t="s">
        <v>51</v>
      </c>
      <c r="X598" s="3">
        <v>45191</v>
      </c>
      <c r="Y598" s="4">
        <v>45197</v>
      </c>
    </row>
    <row r="599" spans="1:25">
      <c r="A599" s="9">
        <v>598</v>
      </c>
      <c r="B599" s="7" t="s">
        <v>914</v>
      </c>
      <c r="C599" s="7" t="s">
        <v>617</v>
      </c>
      <c r="D599" s="7" t="s">
        <v>915</v>
      </c>
      <c r="E599" s="7" t="s">
        <v>916</v>
      </c>
      <c r="F599" s="7" t="s">
        <v>29</v>
      </c>
      <c r="G599" s="7" t="s">
        <v>917</v>
      </c>
      <c r="H599" s="7" t="s">
        <v>87</v>
      </c>
      <c r="I599" s="7" t="s">
        <v>32</v>
      </c>
      <c r="J599" s="7" t="s">
        <v>33</v>
      </c>
      <c r="K599" s="7" t="s">
        <v>780</v>
      </c>
      <c r="L599" s="7" t="s">
        <v>35</v>
      </c>
      <c r="M599" s="7" t="s">
        <v>123</v>
      </c>
      <c r="N599" s="7" t="s">
        <v>781</v>
      </c>
      <c r="O599" s="7">
        <v>47.52</v>
      </c>
      <c r="P599" s="7">
        <v>4</v>
      </c>
      <c r="Q599" s="7">
        <v>19.440000000000001</v>
      </c>
      <c r="R599" s="7">
        <v>6.17</v>
      </c>
      <c r="S599" s="7" t="s">
        <v>487</v>
      </c>
      <c r="T599" s="7">
        <v>716</v>
      </c>
      <c r="U599" s="7" t="s">
        <v>1733</v>
      </c>
      <c r="V599" s="7" t="s">
        <v>1747</v>
      </c>
      <c r="W599" s="8" t="s">
        <v>41</v>
      </c>
      <c r="X599" s="3">
        <v>44233</v>
      </c>
      <c r="Y599" s="4">
        <v>44383</v>
      </c>
    </row>
    <row r="600" spans="1:25">
      <c r="A600" s="9">
        <v>599</v>
      </c>
      <c r="B600" s="7" t="s">
        <v>2280</v>
      </c>
      <c r="C600" s="7" t="s">
        <v>617</v>
      </c>
      <c r="D600" s="7" t="s">
        <v>1063</v>
      </c>
      <c r="E600" s="7" t="s">
        <v>1064</v>
      </c>
      <c r="F600" s="7" t="s">
        <v>29</v>
      </c>
      <c r="G600" s="7" t="s">
        <v>338</v>
      </c>
      <c r="H600" s="7" t="s">
        <v>339</v>
      </c>
      <c r="I600" s="7" t="s">
        <v>32</v>
      </c>
      <c r="J600" s="7" t="s">
        <v>57</v>
      </c>
      <c r="K600" s="7" t="s">
        <v>1964</v>
      </c>
      <c r="L600" s="7" t="s">
        <v>35</v>
      </c>
      <c r="M600" s="7" t="s">
        <v>123</v>
      </c>
      <c r="N600" s="7" t="s">
        <v>1965</v>
      </c>
      <c r="O600" s="7">
        <v>51.84</v>
      </c>
      <c r="P600" s="7">
        <v>4</v>
      </c>
      <c r="Q600" s="7">
        <v>16.559999999999999</v>
      </c>
      <c r="R600" s="7">
        <v>5.96</v>
      </c>
      <c r="S600" s="7" t="s">
        <v>38</v>
      </c>
      <c r="T600" s="7">
        <v>311</v>
      </c>
      <c r="U600" s="7" t="s">
        <v>1733</v>
      </c>
      <c r="V600" s="7" t="s">
        <v>1734</v>
      </c>
      <c r="W600" s="8" t="s">
        <v>41</v>
      </c>
      <c r="X600" s="3">
        <v>45595</v>
      </c>
      <c r="Y600" s="4">
        <v>45393</v>
      </c>
    </row>
    <row r="601" spans="1:25">
      <c r="A601" s="9">
        <v>600</v>
      </c>
      <c r="B601" s="7" t="s">
        <v>2281</v>
      </c>
      <c r="C601" s="7" t="s">
        <v>617</v>
      </c>
      <c r="D601" s="7" t="s">
        <v>2282</v>
      </c>
      <c r="E601" s="7" t="s">
        <v>2283</v>
      </c>
      <c r="F601" s="7" t="s">
        <v>29</v>
      </c>
      <c r="G601" s="7" t="s">
        <v>618</v>
      </c>
      <c r="H601" s="7" t="s">
        <v>87</v>
      </c>
      <c r="I601" s="7" t="s">
        <v>32</v>
      </c>
      <c r="J601" s="7" t="s">
        <v>33</v>
      </c>
      <c r="K601" s="7" t="s">
        <v>2284</v>
      </c>
      <c r="L601" s="7" t="s">
        <v>35</v>
      </c>
      <c r="M601" s="7" t="s">
        <v>74</v>
      </c>
      <c r="N601" s="7" t="s">
        <v>2285</v>
      </c>
      <c r="O601" s="7">
        <v>231.36</v>
      </c>
      <c r="P601" s="7">
        <v>4</v>
      </c>
      <c r="Q601" s="7">
        <v>64.680000000000007</v>
      </c>
      <c r="R601" s="7">
        <v>68.55</v>
      </c>
      <c r="S601" s="7" t="s">
        <v>661</v>
      </c>
      <c r="T601" s="7">
        <v>510</v>
      </c>
      <c r="U601" s="7" t="s">
        <v>1733</v>
      </c>
      <c r="V601" s="7" t="s">
        <v>1743</v>
      </c>
      <c r="W601" s="8" t="s">
        <v>41</v>
      </c>
      <c r="X601" s="3">
        <v>44465</v>
      </c>
      <c r="Y601" s="4">
        <v>44469</v>
      </c>
    </row>
    <row r="602" spans="1:25">
      <c r="A602" s="9">
        <v>601</v>
      </c>
      <c r="B602" s="7" t="s">
        <v>2277</v>
      </c>
      <c r="C602" s="7" t="s">
        <v>617</v>
      </c>
      <c r="D602" s="7" t="s">
        <v>241</v>
      </c>
      <c r="E602" s="7" t="s">
        <v>242</v>
      </c>
      <c r="F602" s="7" t="s">
        <v>29</v>
      </c>
      <c r="G602" s="7" t="s">
        <v>86</v>
      </c>
      <c r="H602" s="7" t="s">
        <v>87</v>
      </c>
      <c r="I602" s="7" t="s">
        <v>32</v>
      </c>
      <c r="J602" s="7" t="s">
        <v>33</v>
      </c>
      <c r="K602" s="7" t="s">
        <v>416</v>
      </c>
      <c r="L602" s="7" t="s">
        <v>35</v>
      </c>
      <c r="M602" s="7" t="s">
        <v>36</v>
      </c>
      <c r="N602" s="7" t="s">
        <v>254</v>
      </c>
      <c r="O602" s="7">
        <v>33.479999999999997</v>
      </c>
      <c r="P602" s="7">
        <v>4</v>
      </c>
      <c r="Q602" s="7">
        <v>1.32</v>
      </c>
      <c r="R602" s="7">
        <v>3.93</v>
      </c>
      <c r="S602" s="7" t="s">
        <v>38</v>
      </c>
      <c r="T602" s="7">
        <v>80</v>
      </c>
      <c r="U602" s="7" t="s">
        <v>1733</v>
      </c>
      <c r="V602" s="7" t="s">
        <v>1747</v>
      </c>
      <c r="W602" s="8" t="s">
        <v>41</v>
      </c>
      <c r="X602" s="3">
        <v>45286</v>
      </c>
      <c r="Y602" s="4">
        <v>45290</v>
      </c>
    </row>
    <row r="603" spans="1:25">
      <c r="A603" s="9">
        <v>602</v>
      </c>
      <c r="B603" s="7" t="s">
        <v>1068</v>
      </c>
      <c r="C603" s="7" t="s">
        <v>679</v>
      </c>
      <c r="D603" s="7" t="s">
        <v>1069</v>
      </c>
      <c r="E603" s="7" t="s">
        <v>1070</v>
      </c>
      <c r="F603" s="7" t="s">
        <v>29</v>
      </c>
      <c r="G603" s="7" t="s">
        <v>1071</v>
      </c>
      <c r="H603" s="7" t="s">
        <v>56</v>
      </c>
      <c r="I603" s="7" t="s">
        <v>32</v>
      </c>
      <c r="J603" s="7" t="s">
        <v>57</v>
      </c>
      <c r="K603" s="7" t="s">
        <v>614</v>
      </c>
      <c r="L603" s="7" t="s">
        <v>35</v>
      </c>
      <c r="M603" s="7" t="s">
        <v>89</v>
      </c>
      <c r="N603" s="7" t="s">
        <v>615</v>
      </c>
      <c r="O603" s="7">
        <v>138.69</v>
      </c>
      <c r="P603" s="7">
        <v>3</v>
      </c>
      <c r="Q603" s="7">
        <v>51.3</v>
      </c>
      <c r="R603" s="7">
        <v>10.77</v>
      </c>
      <c r="S603" s="7" t="s">
        <v>38</v>
      </c>
      <c r="T603" s="7">
        <v>504</v>
      </c>
      <c r="U603" s="7" t="s">
        <v>1733</v>
      </c>
      <c r="V603" s="7" t="s">
        <v>1734</v>
      </c>
      <c r="W603" s="8" t="s">
        <v>41</v>
      </c>
      <c r="X603" s="3">
        <v>44688</v>
      </c>
      <c r="Y603" s="4">
        <v>44902</v>
      </c>
    </row>
    <row r="604" spans="1:25">
      <c r="A604" s="9">
        <v>603</v>
      </c>
      <c r="B604" s="7" t="s">
        <v>1285</v>
      </c>
      <c r="C604" s="7" t="s">
        <v>679</v>
      </c>
      <c r="D604" s="7" t="s">
        <v>1192</v>
      </c>
      <c r="E604" s="7" t="s">
        <v>1193</v>
      </c>
      <c r="F604" s="7" t="s">
        <v>29</v>
      </c>
      <c r="G604" s="7" t="s">
        <v>751</v>
      </c>
      <c r="H604" s="7" t="s">
        <v>101</v>
      </c>
      <c r="I604" s="7" t="s">
        <v>32</v>
      </c>
      <c r="J604" s="7" t="s">
        <v>102</v>
      </c>
      <c r="K604" s="7" t="s">
        <v>1785</v>
      </c>
      <c r="L604" s="7" t="s">
        <v>35</v>
      </c>
      <c r="M604" s="7" t="s">
        <v>140</v>
      </c>
      <c r="N604" s="7" t="s">
        <v>1786</v>
      </c>
      <c r="O604" s="7">
        <v>54.27</v>
      </c>
      <c r="P604" s="7">
        <v>3</v>
      </c>
      <c r="Q604" s="7">
        <v>17.28</v>
      </c>
      <c r="R604" s="7">
        <v>4.22</v>
      </c>
      <c r="S604" s="7" t="s">
        <v>487</v>
      </c>
      <c r="T604" s="7">
        <v>545</v>
      </c>
      <c r="U604" s="7" t="s">
        <v>1733</v>
      </c>
      <c r="V604" s="7" t="s">
        <v>1737</v>
      </c>
      <c r="W604" s="8" t="s">
        <v>41</v>
      </c>
      <c r="X604" s="3">
        <v>44783</v>
      </c>
      <c r="Y604" s="4">
        <v>44847</v>
      </c>
    </row>
    <row r="605" spans="1:25">
      <c r="A605" s="9">
        <v>604</v>
      </c>
      <c r="B605" s="7" t="s">
        <v>2286</v>
      </c>
      <c r="C605" s="7" t="s">
        <v>627</v>
      </c>
      <c r="D605" s="7" t="s">
        <v>1106</v>
      </c>
      <c r="E605" s="7" t="s">
        <v>1107</v>
      </c>
      <c r="F605" s="7" t="s">
        <v>29</v>
      </c>
      <c r="G605" s="7" t="s">
        <v>508</v>
      </c>
      <c r="H605" s="7" t="s">
        <v>509</v>
      </c>
      <c r="I605" s="7" t="s">
        <v>32</v>
      </c>
      <c r="J605" s="7" t="s">
        <v>47</v>
      </c>
      <c r="K605" s="7" t="s">
        <v>1964</v>
      </c>
      <c r="L605" s="7" t="s">
        <v>35</v>
      </c>
      <c r="M605" s="7" t="s">
        <v>123</v>
      </c>
      <c r="N605" s="7" t="s">
        <v>1965</v>
      </c>
      <c r="O605" s="7">
        <v>38.880000000000003</v>
      </c>
      <c r="P605" s="7">
        <v>3</v>
      </c>
      <c r="Q605" s="7">
        <v>12.42</v>
      </c>
      <c r="R605" s="7">
        <v>11.1</v>
      </c>
      <c r="S605" s="7" t="s">
        <v>487</v>
      </c>
      <c r="T605" s="7">
        <v>710</v>
      </c>
      <c r="U605" s="7" t="s">
        <v>1733</v>
      </c>
      <c r="V605" s="7" t="s">
        <v>1743</v>
      </c>
      <c r="W605" s="8" t="s">
        <v>41</v>
      </c>
      <c r="X605" s="3">
        <v>45532</v>
      </c>
      <c r="Y605" s="4">
        <v>45300</v>
      </c>
    </row>
    <row r="606" spans="1:25">
      <c r="A606" s="9">
        <v>605</v>
      </c>
      <c r="B606" s="7" t="s">
        <v>2287</v>
      </c>
      <c r="C606" s="7" t="s">
        <v>627</v>
      </c>
      <c r="D606" s="7" t="s">
        <v>1749</v>
      </c>
      <c r="E606" s="7" t="s">
        <v>1750</v>
      </c>
      <c r="F606" s="7" t="s">
        <v>29</v>
      </c>
      <c r="G606" s="7" t="s">
        <v>382</v>
      </c>
      <c r="H606" s="7" t="s">
        <v>138</v>
      </c>
      <c r="I606" s="7" t="s">
        <v>32</v>
      </c>
      <c r="J606" s="7" t="s">
        <v>57</v>
      </c>
      <c r="K606" s="7" t="s">
        <v>2288</v>
      </c>
      <c r="L606" s="7" t="s">
        <v>35</v>
      </c>
      <c r="M606" s="7" t="s">
        <v>123</v>
      </c>
      <c r="N606" s="7" t="s">
        <v>2289</v>
      </c>
      <c r="O606" s="7">
        <v>32.4</v>
      </c>
      <c r="P606" s="7">
        <v>3</v>
      </c>
      <c r="Q606" s="7">
        <v>11.97</v>
      </c>
      <c r="R606" s="7">
        <v>9</v>
      </c>
      <c r="S606" s="7" t="s">
        <v>661</v>
      </c>
      <c r="T606" s="7">
        <v>58</v>
      </c>
      <c r="U606" s="7" t="s">
        <v>1733</v>
      </c>
      <c r="V606" s="7" t="s">
        <v>1747</v>
      </c>
      <c r="W606" s="8" t="s">
        <v>41</v>
      </c>
      <c r="X606" s="3">
        <v>44569</v>
      </c>
      <c r="Y606" s="4">
        <v>44720</v>
      </c>
    </row>
    <row r="607" spans="1:25">
      <c r="A607" s="9">
        <v>606</v>
      </c>
      <c r="B607" s="7" t="s">
        <v>1096</v>
      </c>
      <c r="C607" s="7" t="s">
        <v>617</v>
      </c>
      <c r="D607" s="7" t="s">
        <v>1097</v>
      </c>
      <c r="E607" s="7" t="s">
        <v>1098</v>
      </c>
      <c r="F607" s="7" t="s">
        <v>29</v>
      </c>
      <c r="G607" s="7" t="s">
        <v>1099</v>
      </c>
      <c r="H607" s="7" t="s">
        <v>121</v>
      </c>
      <c r="I607" s="7" t="s">
        <v>32</v>
      </c>
      <c r="J607" s="7" t="s">
        <v>33</v>
      </c>
      <c r="K607" s="7" t="s">
        <v>2206</v>
      </c>
      <c r="L607" s="7" t="s">
        <v>35</v>
      </c>
      <c r="M607" s="7" t="s">
        <v>130</v>
      </c>
      <c r="N607" s="7" t="s">
        <v>2207</v>
      </c>
      <c r="O607" s="7">
        <v>33.39</v>
      </c>
      <c r="P607" s="7">
        <v>3</v>
      </c>
      <c r="Q607" s="7">
        <v>4.32</v>
      </c>
      <c r="R607" s="7">
        <v>2.93</v>
      </c>
      <c r="S607" s="7" t="s">
        <v>38</v>
      </c>
      <c r="T607" s="7">
        <v>647</v>
      </c>
      <c r="U607" s="7" t="s">
        <v>1733</v>
      </c>
      <c r="V607" s="7" t="s">
        <v>1734</v>
      </c>
      <c r="W607" s="8" t="s">
        <v>51</v>
      </c>
      <c r="X607" s="3">
        <v>45108</v>
      </c>
      <c r="Y607" s="4">
        <v>44939</v>
      </c>
    </row>
    <row r="608" spans="1:25">
      <c r="A608" s="9">
        <v>607</v>
      </c>
      <c r="B608" s="7" t="s">
        <v>2290</v>
      </c>
      <c r="C608" s="7" t="s">
        <v>617</v>
      </c>
      <c r="D608" s="7" t="s">
        <v>2291</v>
      </c>
      <c r="E608" s="7" t="s">
        <v>2292</v>
      </c>
      <c r="F608" s="7" t="s">
        <v>29</v>
      </c>
      <c r="G608" s="7" t="s">
        <v>1936</v>
      </c>
      <c r="H608" s="7" t="s">
        <v>87</v>
      </c>
      <c r="I608" s="7" t="s">
        <v>32</v>
      </c>
      <c r="J608" s="7" t="s">
        <v>33</v>
      </c>
      <c r="K608" s="7" t="s">
        <v>2293</v>
      </c>
      <c r="L608" s="7" t="s">
        <v>35</v>
      </c>
      <c r="M608" s="7" t="s">
        <v>140</v>
      </c>
      <c r="N608" s="7" t="s">
        <v>2294</v>
      </c>
      <c r="O608" s="7">
        <v>85.23</v>
      </c>
      <c r="P608" s="7">
        <v>3</v>
      </c>
      <c r="Q608" s="7">
        <v>16.11</v>
      </c>
      <c r="R608" s="7">
        <v>25.14</v>
      </c>
      <c r="S608" s="7" t="s">
        <v>661</v>
      </c>
      <c r="T608" s="7">
        <v>124</v>
      </c>
      <c r="U608" s="7" t="s">
        <v>1733</v>
      </c>
      <c r="V608" s="7" t="s">
        <v>1737</v>
      </c>
      <c r="W608" s="8" t="s">
        <v>41</v>
      </c>
      <c r="X608" s="3">
        <v>45327</v>
      </c>
      <c r="Y608" s="4">
        <v>45448</v>
      </c>
    </row>
    <row r="609" spans="1:25">
      <c r="A609" s="9">
        <v>608</v>
      </c>
      <c r="B609" s="7" t="s">
        <v>973</v>
      </c>
      <c r="C609" s="7" t="s">
        <v>617</v>
      </c>
      <c r="D609" s="7" t="s">
        <v>974</v>
      </c>
      <c r="E609" s="7" t="s">
        <v>975</v>
      </c>
      <c r="F609" s="7" t="s">
        <v>29</v>
      </c>
      <c r="G609" s="7" t="s">
        <v>452</v>
      </c>
      <c r="H609" s="7" t="s">
        <v>87</v>
      </c>
      <c r="I609" s="7" t="s">
        <v>32</v>
      </c>
      <c r="J609" s="7" t="s">
        <v>33</v>
      </c>
      <c r="K609" s="7" t="s">
        <v>2295</v>
      </c>
      <c r="L609" s="7" t="s">
        <v>35</v>
      </c>
      <c r="M609" s="7" t="s">
        <v>140</v>
      </c>
      <c r="N609" s="7" t="s">
        <v>2296</v>
      </c>
      <c r="O609" s="7">
        <v>144.99</v>
      </c>
      <c r="P609" s="7">
        <v>3</v>
      </c>
      <c r="Q609" s="7">
        <v>12.96</v>
      </c>
      <c r="R609" s="7">
        <v>12.77</v>
      </c>
      <c r="S609" s="7" t="s">
        <v>487</v>
      </c>
      <c r="T609" s="7">
        <v>414</v>
      </c>
      <c r="U609" s="7" t="s">
        <v>1733</v>
      </c>
      <c r="V609" s="7" t="s">
        <v>1743</v>
      </c>
      <c r="W609" s="8" t="s">
        <v>41</v>
      </c>
      <c r="X609" s="3">
        <v>44236</v>
      </c>
      <c r="Y609" s="4">
        <v>44356</v>
      </c>
    </row>
    <row r="610" spans="1:25">
      <c r="A610" s="9">
        <v>609</v>
      </c>
      <c r="B610" s="7" t="s">
        <v>2297</v>
      </c>
      <c r="C610" s="7" t="s">
        <v>617</v>
      </c>
      <c r="D610" s="7" t="s">
        <v>2298</v>
      </c>
      <c r="E610" s="7" t="s">
        <v>2299</v>
      </c>
      <c r="F610" s="7" t="s">
        <v>29</v>
      </c>
      <c r="G610" s="7" t="s">
        <v>815</v>
      </c>
      <c r="H610" s="7" t="s">
        <v>101</v>
      </c>
      <c r="I610" s="7" t="s">
        <v>32</v>
      </c>
      <c r="J610" s="7" t="s">
        <v>102</v>
      </c>
      <c r="K610" s="7" t="s">
        <v>2300</v>
      </c>
      <c r="L610" s="7" t="s">
        <v>35</v>
      </c>
      <c r="M610" s="7" t="s">
        <v>104</v>
      </c>
      <c r="N610" s="7" t="s">
        <v>2301</v>
      </c>
      <c r="O610" s="7">
        <v>32.130000000000003</v>
      </c>
      <c r="P610" s="7">
        <v>3</v>
      </c>
      <c r="Q610" s="7">
        <v>3.78</v>
      </c>
      <c r="R610" s="7">
        <v>3.84</v>
      </c>
      <c r="S610" s="7" t="s">
        <v>38</v>
      </c>
      <c r="T610" s="7">
        <v>565</v>
      </c>
      <c r="U610" s="7" t="s">
        <v>1733</v>
      </c>
      <c r="V610" s="7" t="s">
        <v>1747</v>
      </c>
      <c r="W610" s="8" t="s">
        <v>41</v>
      </c>
      <c r="X610" s="3">
        <v>45000</v>
      </c>
      <c r="Y610" s="4">
        <v>45004</v>
      </c>
    </row>
    <row r="611" spans="1:25">
      <c r="A611" s="9">
        <v>610</v>
      </c>
      <c r="B611" s="7" t="s">
        <v>973</v>
      </c>
      <c r="C611" s="7" t="s">
        <v>617</v>
      </c>
      <c r="D611" s="7" t="s">
        <v>974</v>
      </c>
      <c r="E611" s="7" t="s">
        <v>975</v>
      </c>
      <c r="F611" s="7" t="s">
        <v>29</v>
      </c>
      <c r="G611" s="7" t="s">
        <v>452</v>
      </c>
      <c r="H611" s="7" t="s">
        <v>87</v>
      </c>
      <c r="I611" s="7" t="s">
        <v>32</v>
      </c>
      <c r="J611" s="7" t="s">
        <v>33</v>
      </c>
      <c r="K611" s="7" t="s">
        <v>2198</v>
      </c>
      <c r="L611" s="7" t="s">
        <v>35</v>
      </c>
      <c r="M611" s="7" t="s">
        <v>104</v>
      </c>
      <c r="N611" s="7" t="s">
        <v>2199</v>
      </c>
      <c r="O611" s="7">
        <v>26.82</v>
      </c>
      <c r="P611" s="7">
        <v>3</v>
      </c>
      <c r="Q611" s="7">
        <v>7.74</v>
      </c>
      <c r="R611" s="7">
        <v>2.4900000000000002</v>
      </c>
      <c r="S611" s="7" t="s">
        <v>487</v>
      </c>
      <c r="T611" s="7">
        <v>49</v>
      </c>
      <c r="U611" s="7" t="s">
        <v>1733</v>
      </c>
      <c r="V611" s="7" t="s">
        <v>1734</v>
      </c>
      <c r="W611" s="8" t="s">
        <v>41</v>
      </c>
      <c r="X611" s="3">
        <v>45622</v>
      </c>
      <c r="Y611" s="4">
        <v>45334</v>
      </c>
    </row>
    <row r="612" spans="1:25">
      <c r="A612" s="9">
        <v>611</v>
      </c>
      <c r="B612" s="7" t="s">
        <v>993</v>
      </c>
      <c r="C612" s="7" t="s">
        <v>617</v>
      </c>
      <c r="D612" s="7" t="s">
        <v>994</v>
      </c>
      <c r="E612" s="7" t="s">
        <v>995</v>
      </c>
      <c r="F612" s="7" t="s">
        <v>29</v>
      </c>
      <c r="G612" s="7" t="s">
        <v>508</v>
      </c>
      <c r="H612" s="7" t="s">
        <v>509</v>
      </c>
      <c r="I612" s="7" t="s">
        <v>32</v>
      </c>
      <c r="J612" s="7" t="s">
        <v>47</v>
      </c>
      <c r="K612" s="7" t="s">
        <v>2302</v>
      </c>
      <c r="L612" s="7" t="s">
        <v>35</v>
      </c>
      <c r="M612" s="7" t="s">
        <v>89</v>
      </c>
      <c r="N612" s="7" t="s">
        <v>2303</v>
      </c>
      <c r="O612" s="7">
        <v>61.47</v>
      </c>
      <c r="P612" s="7">
        <v>3</v>
      </c>
      <c r="Q612" s="7">
        <v>16.559999999999999</v>
      </c>
      <c r="R612" s="7">
        <v>7.72</v>
      </c>
      <c r="S612" s="7" t="s">
        <v>487</v>
      </c>
      <c r="T612" s="7">
        <v>542</v>
      </c>
      <c r="U612" s="7" t="s">
        <v>1733</v>
      </c>
      <c r="V612" s="7" t="s">
        <v>1737</v>
      </c>
      <c r="W612" s="8" t="s">
        <v>41</v>
      </c>
      <c r="X612" s="3">
        <v>45584</v>
      </c>
      <c r="Y612" s="4">
        <v>45589</v>
      </c>
    </row>
    <row r="613" spans="1:25">
      <c r="A613" s="9">
        <v>612</v>
      </c>
      <c r="B613" s="7" t="s">
        <v>2304</v>
      </c>
      <c r="C613" s="7" t="s">
        <v>617</v>
      </c>
      <c r="D613" s="7" t="s">
        <v>530</v>
      </c>
      <c r="E613" s="7" t="s">
        <v>531</v>
      </c>
      <c r="F613" s="7" t="s">
        <v>29</v>
      </c>
      <c r="G613" s="7" t="s">
        <v>2305</v>
      </c>
      <c r="H613" s="7" t="s">
        <v>138</v>
      </c>
      <c r="I613" s="7" t="s">
        <v>32</v>
      </c>
      <c r="J613" s="7" t="s">
        <v>57</v>
      </c>
      <c r="K613" s="7" t="s">
        <v>2230</v>
      </c>
      <c r="L613" s="7" t="s">
        <v>35</v>
      </c>
      <c r="M613" s="7" t="s">
        <v>89</v>
      </c>
      <c r="N613" s="7" t="s">
        <v>2060</v>
      </c>
      <c r="O613" s="7">
        <v>45.72</v>
      </c>
      <c r="P613" s="7">
        <v>3</v>
      </c>
      <c r="Q613" s="7">
        <v>6.39</v>
      </c>
      <c r="R613" s="7">
        <v>6.19</v>
      </c>
      <c r="S613" s="7" t="s">
        <v>487</v>
      </c>
      <c r="T613" s="7">
        <v>319</v>
      </c>
      <c r="U613" s="7" t="s">
        <v>1733</v>
      </c>
      <c r="V613" s="7" t="s">
        <v>1743</v>
      </c>
      <c r="W613" s="8" t="s">
        <v>51</v>
      </c>
      <c r="X613" s="3">
        <v>45191</v>
      </c>
      <c r="Y613" s="4">
        <v>45197</v>
      </c>
    </row>
    <row r="614" spans="1:25">
      <c r="A614" s="9">
        <v>613</v>
      </c>
      <c r="B614" s="7" t="s">
        <v>2306</v>
      </c>
      <c r="C614" s="7" t="s">
        <v>627</v>
      </c>
      <c r="D614" s="7" t="s">
        <v>2307</v>
      </c>
      <c r="E614" s="7" t="s">
        <v>2308</v>
      </c>
      <c r="F614" s="7" t="s">
        <v>29</v>
      </c>
      <c r="G614" s="7" t="s">
        <v>279</v>
      </c>
      <c r="H614" s="7" t="s">
        <v>279</v>
      </c>
      <c r="I614" s="7" t="s">
        <v>32</v>
      </c>
      <c r="J614" s="7" t="s">
        <v>102</v>
      </c>
      <c r="K614" s="7" t="s">
        <v>2309</v>
      </c>
      <c r="L614" s="7" t="s">
        <v>35</v>
      </c>
      <c r="M614" s="7" t="s">
        <v>74</v>
      </c>
      <c r="N614" s="7" t="s">
        <v>2310</v>
      </c>
      <c r="O614" s="7">
        <v>173.61</v>
      </c>
      <c r="P614" s="7">
        <v>3</v>
      </c>
      <c r="Q614" s="7">
        <v>32.94</v>
      </c>
      <c r="R614" s="7">
        <v>39.67</v>
      </c>
      <c r="S614" s="7" t="s">
        <v>487</v>
      </c>
      <c r="T614" s="7">
        <v>533</v>
      </c>
      <c r="U614" s="7" t="s">
        <v>1733</v>
      </c>
      <c r="V614" s="7" t="s">
        <v>1747</v>
      </c>
      <c r="W614" s="8" t="s">
        <v>51</v>
      </c>
      <c r="X614" s="3">
        <v>45391</v>
      </c>
      <c r="Y614" s="4">
        <v>45513</v>
      </c>
    </row>
    <row r="615" spans="1:25">
      <c r="A615" s="9">
        <v>614</v>
      </c>
      <c r="B615" s="7" t="s">
        <v>2311</v>
      </c>
      <c r="C615" s="7" t="s">
        <v>627</v>
      </c>
      <c r="D615" s="7" t="s">
        <v>574</v>
      </c>
      <c r="E615" s="7" t="s">
        <v>575</v>
      </c>
      <c r="F615" s="7" t="s">
        <v>29</v>
      </c>
      <c r="G615" s="7" t="s">
        <v>176</v>
      </c>
      <c r="H615" s="7" t="s">
        <v>138</v>
      </c>
      <c r="I615" s="7" t="s">
        <v>32</v>
      </c>
      <c r="J615" s="7" t="s">
        <v>57</v>
      </c>
      <c r="K615" s="7" t="s">
        <v>81</v>
      </c>
      <c r="L615" s="7" t="s">
        <v>35</v>
      </c>
      <c r="M615" s="7" t="s">
        <v>74</v>
      </c>
      <c r="N615" s="7" t="s">
        <v>82</v>
      </c>
      <c r="O615" s="7">
        <v>49.68</v>
      </c>
      <c r="P615" s="7">
        <v>3</v>
      </c>
      <c r="Q615" s="7">
        <v>6.93</v>
      </c>
      <c r="R615" s="7">
        <v>5.81</v>
      </c>
      <c r="S615" s="7" t="s">
        <v>487</v>
      </c>
      <c r="T615" s="7">
        <v>602</v>
      </c>
      <c r="U615" s="7" t="s">
        <v>1733</v>
      </c>
      <c r="V615" s="7" t="s">
        <v>1734</v>
      </c>
      <c r="W615" s="8" t="s">
        <v>41</v>
      </c>
      <c r="X615" s="3">
        <v>44693</v>
      </c>
      <c r="Y615" s="4">
        <v>44846</v>
      </c>
    </row>
    <row r="616" spans="1:25">
      <c r="A616" s="9">
        <v>615</v>
      </c>
      <c r="B616" s="7" t="s">
        <v>795</v>
      </c>
      <c r="C616" s="7" t="s">
        <v>617</v>
      </c>
      <c r="D616" s="7" t="s">
        <v>796</v>
      </c>
      <c r="E616" s="7" t="s">
        <v>797</v>
      </c>
      <c r="F616" s="7" t="s">
        <v>29</v>
      </c>
      <c r="G616" s="7" t="s">
        <v>71</v>
      </c>
      <c r="H616" s="7" t="s">
        <v>72</v>
      </c>
      <c r="I616" s="7" t="s">
        <v>32</v>
      </c>
      <c r="J616" s="7" t="s">
        <v>57</v>
      </c>
      <c r="K616" s="7" t="s">
        <v>2312</v>
      </c>
      <c r="L616" s="7" t="s">
        <v>35</v>
      </c>
      <c r="M616" s="7" t="s">
        <v>36</v>
      </c>
      <c r="N616" s="7" t="s">
        <v>2313</v>
      </c>
      <c r="O616" s="7">
        <v>146.88</v>
      </c>
      <c r="P616" s="7">
        <v>3</v>
      </c>
      <c r="Q616" s="7">
        <v>2.88</v>
      </c>
      <c r="R616" s="7">
        <v>16.46</v>
      </c>
      <c r="S616" s="7" t="s">
        <v>38</v>
      </c>
      <c r="T616" s="7">
        <v>324</v>
      </c>
      <c r="U616" s="7" t="s">
        <v>1733</v>
      </c>
      <c r="V616" s="7" t="s">
        <v>1737</v>
      </c>
      <c r="W616" s="8" t="s">
        <v>41</v>
      </c>
      <c r="X616" s="3">
        <v>45161</v>
      </c>
      <c r="Y616" s="4">
        <v>45165</v>
      </c>
    </row>
    <row r="617" spans="1:25">
      <c r="A617" s="9">
        <v>616</v>
      </c>
      <c r="B617" s="7" t="s">
        <v>2314</v>
      </c>
      <c r="C617" s="7" t="s">
        <v>617</v>
      </c>
      <c r="D617" s="7" t="s">
        <v>2315</v>
      </c>
      <c r="E617" s="7" t="s">
        <v>2316</v>
      </c>
      <c r="F617" s="7" t="s">
        <v>29</v>
      </c>
      <c r="G617" s="7" t="s">
        <v>630</v>
      </c>
      <c r="H617" s="7" t="s">
        <v>101</v>
      </c>
      <c r="I617" s="7" t="s">
        <v>32</v>
      </c>
      <c r="J617" s="7" t="s">
        <v>102</v>
      </c>
      <c r="K617" s="7" t="s">
        <v>2317</v>
      </c>
      <c r="L617" s="7" t="s">
        <v>35</v>
      </c>
      <c r="M617" s="7" t="s">
        <v>36</v>
      </c>
      <c r="N617" s="7" t="s">
        <v>2318</v>
      </c>
      <c r="O617" s="7">
        <v>26.82</v>
      </c>
      <c r="P617" s="7">
        <v>3</v>
      </c>
      <c r="Q617" s="7">
        <v>6.12</v>
      </c>
      <c r="R617" s="7">
        <v>4.54</v>
      </c>
      <c r="S617" s="7" t="s">
        <v>487</v>
      </c>
      <c r="T617" s="7">
        <v>175</v>
      </c>
      <c r="U617" s="7" t="s">
        <v>1733</v>
      </c>
      <c r="V617" s="7" t="s">
        <v>1743</v>
      </c>
      <c r="W617" s="8" t="s">
        <v>51</v>
      </c>
      <c r="X617" s="3">
        <v>45294</v>
      </c>
      <c r="Y617" s="4">
        <v>45446</v>
      </c>
    </row>
    <row r="618" spans="1:25">
      <c r="A618" s="9">
        <v>617</v>
      </c>
      <c r="B618" s="7" t="s">
        <v>2319</v>
      </c>
      <c r="C618" s="7" t="s">
        <v>679</v>
      </c>
      <c r="D618" s="7" t="s">
        <v>2121</v>
      </c>
      <c r="E618" s="7" t="s">
        <v>2122</v>
      </c>
      <c r="F618" s="7" t="s">
        <v>29</v>
      </c>
      <c r="G618" s="7" t="s">
        <v>71</v>
      </c>
      <c r="H618" s="7" t="s">
        <v>72</v>
      </c>
      <c r="I618" s="7" t="s">
        <v>32</v>
      </c>
      <c r="J618" s="7" t="s">
        <v>57</v>
      </c>
      <c r="K618" s="7" t="s">
        <v>115</v>
      </c>
      <c r="L618" s="7" t="s">
        <v>35</v>
      </c>
      <c r="M618" s="7" t="s">
        <v>104</v>
      </c>
      <c r="N618" s="7" t="s">
        <v>116</v>
      </c>
      <c r="O618" s="7">
        <v>9.36</v>
      </c>
      <c r="P618" s="7">
        <v>1</v>
      </c>
      <c r="Q618" s="7">
        <v>4.5599999999999996</v>
      </c>
      <c r="R618" s="7">
        <v>2.89</v>
      </c>
      <c r="S618" s="7" t="s">
        <v>661</v>
      </c>
      <c r="T618" s="7">
        <v>672</v>
      </c>
      <c r="U618" s="7" t="s">
        <v>1733</v>
      </c>
      <c r="V618" s="7" t="s">
        <v>1747</v>
      </c>
      <c r="W618" s="8" t="s">
        <v>41</v>
      </c>
      <c r="X618" s="3">
        <v>45439</v>
      </c>
      <c r="Y618" s="4">
        <v>45443</v>
      </c>
    </row>
    <row r="619" spans="1:25">
      <c r="A619" s="9">
        <v>618</v>
      </c>
      <c r="B619" s="7" t="s">
        <v>2320</v>
      </c>
      <c r="C619" s="7" t="s">
        <v>627</v>
      </c>
      <c r="D619" s="7" t="s">
        <v>2321</v>
      </c>
      <c r="E619" s="7" t="s">
        <v>2322</v>
      </c>
      <c r="F619" s="7" t="s">
        <v>29</v>
      </c>
      <c r="G619" s="7" t="s">
        <v>235</v>
      </c>
      <c r="H619" s="7" t="s">
        <v>46</v>
      </c>
      <c r="I619" s="7" t="s">
        <v>32</v>
      </c>
      <c r="J619" s="7" t="s">
        <v>47</v>
      </c>
      <c r="K619" s="7" t="s">
        <v>2323</v>
      </c>
      <c r="L619" s="7" t="s">
        <v>35</v>
      </c>
      <c r="M619" s="7" t="s">
        <v>89</v>
      </c>
      <c r="N619" s="7" t="s">
        <v>2324</v>
      </c>
      <c r="O619" s="7">
        <v>41.19</v>
      </c>
      <c r="P619" s="7">
        <v>1</v>
      </c>
      <c r="Q619" s="7">
        <v>19.77</v>
      </c>
      <c r="R619" s="7">
        <v>7.04</v>
      </c>
      <c r="S619" s="7" t="s">
        <v>487</v>
      </c>
      <c r="T619" s="7">
        <v>46</v>
      </c>
      <c r="U619" s="7" t="s">
        <v>1733</v>
      </c>
      <c r="V619" s="7" t="s">
        <v>1734</v>
      </c>
      <c r="W619" s="8" t="s">
        <v>51</v>
      </c>
      <c r="X619" s="3">
        <v>44552</v>
      </c>
      <c r="Y619" s="4">
        <v>44556</v>
      </c>
    </row>
    <row r="620" spans="1:25">
      <c r="A620" s="9">
        <v>619</v>
      </c>
      <c r="B620" s="7" t="s">
        <v>2306</v>
      </c>
      <c r="C620" s="7" t="s">
        <v>627</v>
      </c>
      <c r="D620" s="7" t="s">
        <v>2307</v>
      </c>
      <c r="E620" s="7" t="s">
        <v>2308</v>
      </c>
      <c r="F620" s="7" t="s">
        <v>29</v>
      </c>
      <c r="G620" s="7" t="s">
        <v>279</v>
      </c>
      <c r="H620" s="7" t="s">
        <v>279</v>
      </c>
      <c r="I620" s="7" t="s">
        <v>32</v>
      </c>
      <c r="J620" s="7" t="s">
        <v>102</v>
      </c>
      <c r="K620" s="7" t="s">
        <v>2325</v>
      </c>
      <c r="L620" s="7" t="s">
        <v>35</v>
      </c>
      <c r="M620" s="7" t="s">
        <v>104</v>
      </c>
      <c r="N620" s="7" t="s">
        <v>2326</v>
      </c>
      <c r="O620" s="7">
        <v>11.43</v>
      </c>
      <c r="P620" s="7">
        <v>1</v>
      </c>
      <c r="Q620" s="7">
        <v>3.3</v>
      </c>
      <c r="R620" s="7">
        <v>2.9</v>
      </c>
      <c r="S620" s="7" t="s">
        <v>487</v>
      </c>
      <c r="T620" s="7">
        <v>118</v>
      </c>
      <c r="U620" s="7" t="s">
        <v>1733</v>
      </c>
      <c r="V620" s="7" t="s">
        <v>1737</v>
      </c>
      <c r="W620" s="8" t="s">
        <v>41</v>
      </c>
      <c r="X620" s="3">
        <v>44852</v>
      </c>
      <c r="Y620" s="4">
        <v>44858</v>
      </c>
    </row>
    <row r="621" spans="1:25">
      <c r="A621" s="9">
        <v>620</v>
      </c>
      <c r="B621" s="7" t="s">
        <v>2327</v>
      </c>
      <c r="C621" s="7" t="s">
        <v>627</v>
      </c>
      <c r="D621" s="7" t="s">
        <v>1063</v>
      </c>
      <c r="E621" s="7" t="s">
        <v>1064</v>
      </c>
      <c r="F621" s="7" t="s">
        <v>29</v>
      </c>
      <c r="G621" s="7" t="s">
        <v>809</v>
      </c>
      <c r="H621" s="7" t="s">
        <v>87</v>
      </c>
      <c r="I621" s="7" t="s">
        <v>32</v>
      </c>
      <c r="J621" s="7" t="s">
        <v>33</v>
      </c>
      <c r="K621" s="7" t="s">
        <v>413</v>
      </c>
      <c r="L621" s="7" t="s">
        <v>35</v>
      </c>
      <c r="M621" s="7" t="s">
        <v>36</v>
      </c>
      <c r="N621" s="7" t="s">
        <v>414</v>
      </c>
      <c r="O621" s="7">
        <v>15.48</v>
      </c>
      <c r="P621" s="7">
        <v>1</v>
      </c>
      <c r="Q621" s="7">
        <v>3.87</v>
      </c>
      <c r="R621" s="7">
        <v>2.7</v>
      </c>
      <c r="S621" s="7" t="s">
        <v>661</v>
      </c>
      <c r="T621" s="7">
        <v>712</v>
      </c>
      <c r="U621" s="7" t="s">
        <v>1733</v>
      </c>
      <c r="V621" s="7" t="s">
        <v>1743</v>
      </c>
      <c r="W621" s="8" t="s">
        <v>41</v>
      </c>
      <c r="X621" s="3">
        <v>44475</v>
      </c>
      <c r="Y621" s="4">
        <v>44362</v>
      </c>
    </row>
    <row r="622" spans="1:25">
      <c r="A622" s="9">
        <v>621</v>
      </c>
      <c r="B622" s="7" t="s">
        <v>2328</v>
      </c>
      <c r="C622" s="7" t="s">
        <v>679</v>
      </c>
      <c r="D622" s="7" t="s">
        <v>2329</v>
      </c>
      <c r="E622" s="7" t="s">
        <v>2330</v>
      </c>
      <c r="F622" s="7" t="s">
        <v>29</v>
      </c>
      <c r="G622" s="7" t="s">
        <v>883</v>
      </c>
      <c r="H622" s="7" t="s">
        <v>831</v>
      </c>
      <c r="I622" s="7" t="s">
        <v>32</v>
      </c>
      <c r="J622" s="7" t="s">
        <v>47</v>
      </c>
      <c r="K622" s="7" t="s">
        <v>2331</v>
      </c>
      <c r="L622" s="7" t="s">
        <v>35</v>
      </c>
      <c r="M622" s="7" t="s">
        <v>36</v>
      </c>
      <c r="N622" s="7" t="s">
        <v>2332</v>
      </c>
      <c r="O622" s="7">
        <v>15.66</v>
      </c>
      <c r="P622" s="7">
        <v>2</v>
      </c>
      <c r="Q622" s="7">
        <v>3.42</v>
      </c>
      <c r="R622" s="7">
        <v>2.98</v>
      </c>
      <c r="S622" s="7" t="s">
        <v>661</v>
      </c>
      <c r="T622" s="7">
        <v>567</v>
      </c>
      <c r="U622" s="7" t="s">
        <v>1733</v>
      </c>
      <c r="V622" s="7" t="s">
        <v>1734</v>
      </c>
      <c r="W622" s="8" t="s">
        <v>41</v>
      </c>
      <c r="X622" s="3">
        <v>44934</v>
      </c>
      <c r="Y622" s="4">
        <v>45054</v>
      </c>
    </row>
    <row r="623" spans="1:25">
      <c r="A623" s="9">
        <v>622</v>
      </c>
      <c r="B623" s="7" t="s">
        <v>2333</v>
      </c>
      <c r="C623" s="7" t="s">
        <v>679</v>
      </c>
      <c r="D623" s="7" t="s">
        <v>2334</v>
      </c>
      <c r="E623" s="7" t="s">
        <v>2335</v>
      </c>
      <c r="F623" s="7" t="s">
        <v>29</v>
      </c>
      <c r="G623" s="7" t="s">
        <v>433</v>
      </c>
      <c r="H623" s="7" t="s">
        <v>121</v>
      </c>
      <c r="I623" s="7" t="s">
        <v>32</v>
      </c>
      <c r="J623" s="7" t="s">
        <v>33</v>
      </c>
      <c r="K623" s="7" t="s">
        <v>238</v>
      </c>
      <c r="L623" s="7" t="s">
        <v>35</v>
      </c>
      <c r="M623" s="7" t="s">
        <v>36</v>
      </c>
      <c r="N623" s="7" t="s">
        <v>239</v>
      </c>
      <c r="O623" s="7">
        <v>102.54</v>
      </c>
      <c r="P623" s="7">
        <v>2</v>
      </c>
      <c r="Q623" s="7">
        <v>18.420000000000002</v>
      </c>
      <c r="R623" s="7">
        <v>16.64</v>
      </c>
      <c r="S623" s="7" t="s">
        <v>487</v>
      </c>
      <c r="T623" s="7">
        <v>377</v>
      </c>
      <c r="U623" s="7" t="s">
        <v>1733</v>
      </c>
      <c r="V623" s="7" t="s">
        <v>1737</v>
      </c>
      <c r="W623" s="8" t="s">
        <v>51</v>
      </c>
      <c r="X623" s="3">
        <v>44863</v>
      </c>
      <c r="Y623" s="4">
        <v>44662</v>
      </c>
    </row>
    <row r="624" spans="1:25">
      <c r="A624" s="9">
        <v>623</v>
      </c>
      <c r="B624" s="7" t="s">
        <v>954</v>
      </c>
      <c r="C624" s="7" t="s">
        <v>627</v>
      </c>
      <c r="D624" s="7" t="s">
        <v>218</v>
      </c>
      <c r="E624" s="7" t="s">
        <v>219</v>
      </c>
      <c r="F624" s="7" t="s">
        <v>29</v>
      </c>
      <c r="G624" s="7" t="s">
        <v>220</v>
      </c>
      <c r="H624" s="7" t="s">
        <v>221</v>
      </c>
      <c r="I624" s="7" t="s">
        <v>32</v>
      </c>
      <c r="J624" s="7" t="s">
        <v>102</v>
      </c>
      <c r="K624" s="7" t="s">
        <v>2336</v>
      </c>
      <c r="L624" s="7" t="s">
        <v>35</v>
      </c>
      <c r="M624" s="7" t="s">
        <v>299</v>
      </c>
      <c r="N624" s="7" t="s">
        <v>2337</v>
      </c>
      <c r="O624" s="7">
        <v>167.28</v>
      </c>
      <c r="P624" s="7">
        <v>2</v>
      </c>
      <c r="Q624" s="7">
        <v>70.2</v>
      </c>
      <c r="R624" s="7">
        <v>19.48</v>
      </c>
      <c r="S624" s="7" t="s">
        <v>487</v>
      </c>
      <c r="T624" s="7">
        <v>795</v>
      </c>
      <c r="U624" s="7" t="s">
        <v>1733</v>
      </c>
      <c r="V624" s="7" t="s">
        <v>1743</v>
      </c>
      <c r="W624" s="8" t="s">
        <v>51</v>
      </c>
      <c r="X624" s="3">
        <v>45361</v>
      </c>
      <c r="Y624" s="4">
        <v>45483</v>
      </c>
    </row>
    <row r="625" spans="1:25">
      <c r="A625" s="9">
        <v>624</v>
      </c>
      <c r="B625" s="7" t="s">
        <v>2338</v>
      </c>
      <c r="C625" s="7" t="s">
        <v>627</v>
      </c>
      <c r="D625" s="7" t="s">
        <v>2339</v>
      </c>
      <c r="E625" s="7" t="s">
        <v>2340</v>
      </c>
      <c r="F625" s="7" t="s">
        <v>29</v>
      </c>
      <c r="G625" s="7" t="s">
        <v>497</v>
      </c>
      <c r="H625" s="7" t="s">
        <v>101</v>
      </c>
      <c r="I625" s="7" t="s">
        <v>32</v>
      </c>
      <c r="J625" s="7" t="s">
        <v>102</v>
      </c>
      <c r="K625" s="7" t="s">
        <v>2341</v>
      </c>
      <c r="L625" s="7" t="s">
        <v>35</v>
      </c>
      <c r="M625" s="7" t="s">
        <v>123</v>
      </c>
      <c r="N625" s="7" t="s">
        <v>2342</v>
      </c>
      <c r="O625" s="7">
        <v>27.6</v>
      </c>
      <c r="P625" s="7">
        <v>2</v>
      </c>
      <c r="Q625" s="7">
        <v>6.3</v>
      </c>
      <c r="R625" s="7">
        <v>12.17</v>
      </c>
      <c r="S625" s="7" t="s">
        <v>661</v>
      </c>
      <c r="T625" s="7">
        <v>335</v>
      </c>
      <c r="U625" s="7" t="s">
        <v>1733</v>
      </c>
      <c r="V625" s="7" t="s">
        <v>1747</v>
      </c>
      <c r="W625" s="8" t="s">
        <v>51</v>
      </c>
      <c r="X625" s="3">
        <v>44357</v>
      </c>
      <c r="Y625" s="4">
        <v>44510</v>
      </c>
    </row>
    <row r="626" spans="1:25">
      <c r="A626" s="9">
        <v>625</v>
      </c>
      <c r="B626" s="7" t="s">
        <v>827</v>
      </c>
      <c r="C626" s="7" t="s">
        <v>627</v>
      </c>
      <c r="D626" s="7" t="s">
        <v>828</v>
      </c>
      <c r="E626" s="7" t="s">
        <v>829</v>
      </c>
      <c r="F626" s="7" t="s">
        <v>29</v>
      </c>
      <c r="G626" s="7" t="s">
        <v>830</v>
      </c>
      <c r="H626" s="7" t="s">
        <v>831</v>
      </c>
      <c r="I626" s="7" t="s">
        <v>32</v>
      </c>
      <c r="J626" s="7" t="s">
        <v>47</v>
      </c>
      <c r="K626" s="7" t="s">
        <v>2343</v>
      </c>
      <c r="L626" s="7" t="s">
        <v>35</v>
      </c>
      <c r="M626" s="7" t="s">
        <v>123</v>
      </c>
      <c r="N626" s="7" t="s">
        <v>2344</v>
      </c>
      <c r="O626" s="7">
        <v>37.92</v>
      </c>
      <c r="P626" s="7">
        <v>2</v>
      </c>
      <c r="Q626" s="7">
        <v>2.2200000000000002</v>
      </c>
      <c r="R626" s="7">
        <v>9.1</v>
      </c>
      <c r="S626" s="7" t="s">
        <v>487</v>
      </c>
      <c r="T626" s="7">
        <v>800</v>
      </c>
      <c r="U626" s="7" t="s">
        <v>1733</v>
      </c>
      <c r="V626" s="7" t="s">
        <v>1734</v>
      </c>
      <c r="W626" s="8" t="s">
        <v>41</v>
      </c>
      <c r="X626" s="3">
        <v>44434</v>
      </c>
      <c r="Y626" s="4">
        <v>44438</v>
      </c>
    </row>
    <row r="627" spans="1:25">
      <c r="A627" s="9">
        <v>626</v>
      </c>
      <c r="B627" s="7" t="s">
        <v>2286</v>
      </c>
      <c r="C627" s="7" t="s">
        <v>627</v>
      </c>
      <c r="D627" s="7" t="s">
        <v>1106</v>
      </c>
      <c r="E627" s="7" t="s">
        <v>1107</v>
      </c>
      <c r="F627" s="7" t="s">
        <v>29</v>
      </c>
      <c r="G627" s="7" t="s">
        <v>508</v>
      </c>
      <c r="H627" s="7" t="s">
        <v>509</v>
      </c>
      <c r="I627" s="7" t="s">
        <v>32</v>
      </c>
      <c r="J627" s="7" t="s">
        <v>47</v>
      </c>
      <c r="K627" s="7" t="s">
        <v>2345</v>
      </c>
      <c r="L627" s="7" t="s">
        <v>35</v>
      </c>
      <c r="M627" s="7" t="s">
        <v>130</v>
      </c>
      <c r="N627" s="7" t="s">
        <v>2346</v>
      </c>
      <c r="O627" s="7">
        <v>69.3</v>
      </c>
      <c r="P627" s="7">
        <v>2</v>
      </c>
      <c r="Q627" s="7">
        <v>16.62</v>
      </c>
      <c r="R627" s="7">
        <v>11.68</v>
      </c>
      <c r="S627" s="7" t="s">
        <v>487</v>
      </c>
      <c r="T627" s="7">
        <v>201</v>
      </c>
      <c r="U627" s="7" t="s">
        <v>1733</v>
      </c>
      <c r="V627" s="7" t="s">
        <v>1737</v>
      </c>
      <c r="W627" s="8" t="s">
        <v>51</v>
      </c>
      <c r="X627" s="3">
        <v>45167</v>
      </c>
      <c r="Y627" s="4">
        <v>44966</v>
      </c>
    </row>
    <row r="628" spans="1:25">
      <c r="A628" s="9">
        <v>627</v>
      </c>
      <c r="B628" s="7" t="s">
        <v>946</v>
      </c>
      <c r="C628" s="7" t="s">
        <v>617</v>
      </c>
      <c r="D628" s="7" t="s">
        <v>947</v>
      </c>
      <c r="E628" s="7" t="s">
        <v>948</v>
      </c>
      <c r="F628" s="7" t="s">
        <v>29</v>
      </c>
      <c r="G628" s="7" t="s">
        <v>618</v>
      </c>
      <c r="H628" s="7" t="s">
        <v>509</v>
      </c>
      <c r="I628" s="7" t="s">
        <v>32</v>
      </c>
      <c r="J628" s="7" t="s">
        <v>47</v>
      </c>
      <c r="K628" s="7" t="s">
        <v>2347</v>
      </c>
      <c r="L628" s="7" t="s">
        <v>35</v>
      </c>
      <c r="M628" s="7" t="s">
        <v>123</v>
      </c>
      <c r="N628" s="7" t="s">
        <v>334</v>
      </c>
      <c r="O628" s="7">
        <v>27.96</v>
      </c>
      <c r="P628" s="7">
        <v>2</v>
      </c>
      <c r="Q628" s="7">
        <v>13.98</v>
      </c>
      <c r="R628" s="7">
        <v>3.81</v>
      </c>
      <c r="S628" s="7" t="s">
        <v>661</v>
      </c>
      <c r="T628" s="7">
        <v>251</v>
      </c>
      <c r="U628" s="7" t="s">
        <v>1733</v>
      </c>
      <c r="V628" s="7" t="s">
        <v>1734</v>
      </c>
      <c r="W628" s="8" t="s">
        <v>41</v>
      </c>
      <c r="X628" s="3">
        <v>44926</v>
      </c>
      <c r="Y628" s="4">
        <v>45047</v>
      </c>
    </row>
    <row r="629" spans="1:25">
      <c r="A629" s="9">
        <v>628</v>
      </c>
      <c r="B629" s="7" t="s">
        <v>914</v>
      </c>
      <c r="C629" s="7" t="s">
        <v>617</v>
      </c>
      <c r="D629" s="7" t="s">
        <v>915</v>
      </c>
      <c r="E629" s="7" t="s">
        <v>916</v>
      </c>
      <c r="F629" s="7" t="s">
        <v>29</v>
      </c>
      <c r="G629" s="7" t="s">
        <v>917</v>
      </c>
      <c r="H629" s="7" t="s">
        <v>87</v>
      </c>
      <c r="I629" s="7" t="s">
        <v>32</v>
      </c>
      <c r="J629" s="7" t="s">
        <v>33</v>
      </c>
      <c r="K629" s="7" t="s">
        <v>2348</v>
      </c>
      <c r="L629" s="7" t="s">
        <v>35</v>
      </c>
      <c r="M629" s="7" t="s">
        <v>299</v>
      </c>
      <c r="N629" s="7" t="s">
        <v>2349</v>
      </c>
      <c r="O629" s="7">
        <v>166.14</v>
      </c>
      <c r="P629" s="7">
        <v>2</v>
      </c>
      <c r="Q629" s="7">
        <v>46.5</v>
      </c>
      <c r="R629" s="7">
        <v>27.69</v>
      </c>
      <c r="S629" s="7" t="s">
        <v>487</v>
      </c>
      <c r="T629" s="7">
        <v>116</v>
      </c>
      <c r="U629" s="7" t="s">
        <v>1733</v>
      </c>
      <c r="V629" s="7" t="s">
        <v>1737</v>
      </c>
      <c r="W629" s="8" t="s">
        <v>51</v>
      </c>
      <c r="X629" s="3">
        <v>45491</v>
      </c>
      <c r="Y629" s="4">
        <v>45498</v>
      </c>
    </row>
    <row r="630" spans="1:25">
      <c r="A630" s="9">
        <v>629</v>
      </c>
      <c r="B630" s="7" t="s">
        <v>2350</v>
      </c>
      <c r="C630" s="7" t="s">
        <v>617</v>
      </c>
      <c r="D630" s="7" t="s">
        <v>1300</v>
      </c>
      <c r="E630" s="7" t="s">
        <v>1301</v>
      </c>
      <c r="F630" s="7" t="s">
        <v>29</v>
      </c>
      <c r="G630" s="7" t="s">
        <v>600</v>
      </c>
      <c r="H630" s="7" t="s">
        <v>121</v>
      </c>
      <c r="I630" s="7" t="s">
        <v>32</v>
      </c>
      <c r="J630" s="7" t="s">
        <v>33</v>
      </c>
      <c r="K630" s="7" t="s">
        <v>2351</v>
      </c>
      <c r="L630" s="7" t="s">
        <v>35</v>
      </c>
      <c r="M630" s="7" t="s">
        <v>89</v>
      </c>
      <c r="N630" s="7" t="s">
        <v>2352</v>
      </c>
      <c r="O630" s="7">
        <v>76.5</v>
      </c>
      <c r="P630" s="7">
        <v>2</v>
      </c>
      <c r="Q630" s="7">
        <v>36.72</v>
      </c>
      <c r="R630" s="7">
        <v>26.61</v>
      </c>
      <c r="S630" s="7" t="s">
        <v>661</v>
      </c>
      <c r="T630" s="7">
        <v>306</v>
      </c>
      <c r="U630" s="7" t="s">
        <v>1733</v>
      </c>
      <c r="V630" s="7" t="s">
        <v>1743</v>
      </c>
      <c r="W630" s="8" t="s">
        <v>51</v>
      </c>
      <c r="X630" s="3">
        <v>45522</v>
      </c>
      <c r="Y630" s="4">
        <v>45527</v>
      </c>
    </row>
    <row r="631" spans="1:25">
      <c r="A631" s="9">
        <v>630</v>
      </c>
      <c r="B631" s="7" t="s">
        <v>2353</v>
      </c>
      <c r="C631" s="7" t="s">
        <v>617</v>
      </c>
      <c r="D631" s="7" t="s">
        <v>1235</v>
      </c>
      <c r="E631" s="7" t="s">
        <v>1236</v>
      </c>
      <c r="F631" s="7" t="s">
        <v>29</v>
      </c>
      <c r="G631" s="7" t="s">
        <v>1088</v>
      </c>
      <c r="H631" s="7" t="s">
        <v>283</v>
      </c>
      <c r="I631" s="7" t="s">
        <v>32</v>
      </c>
      <c r="J631" s="7" t="s">
        <v>47</v>
      </c>
      <c r="K631" s="7" t="s">
        <v>2354</v>
      </c>
      <c r="L631" s="7" t="s">
        <v>1001</v>
      </c>
      <c r="M631" s="7" t="s">
        <v>1002</v>
      </c>
      <c r="N631" s="7" t="s">
        <v>2355</v>
      </c>
      <c r="O631" s="7">
        <v>241.32</v>
      </c>
      <c r="P631" s="7">
        <v>2</v>
      </c>
      <c r="Q631" s="7">
        <v>82.02</v>
      </c>
      <c r="R631" s="7">
        <v>22.79</v>
      </c>
      <c r="S631" s="7" t="s">
        <v>38</v>
      </c>
      <c r="T631" s="7">
        <v>459</v>
      </c>
      <c r="U631" s="7" t="s">
        <v>1733</v>
      </c>
      <c r="V631" s="7" t="s">
        <v>1734</v>
      </c>
      <c r="W631" s="8" t="s">
        <v>51</v>
      </c>
      <c r="X631" s="3">
        <v>45589</v>
      </c>
      <c r="Y631" s="4">
        <v>45595</v>
      </c>
    </row>
    <row r="632" spans="1:25">
      <c r="A632" s="9">
        <v>631</v>
      </c>
      <c r="B632" s="7" t="s">
        <v>2328</v>
      </c>
      <c r="C632" s="7" t="s">
        <v>679</v>
      </c>
      <c r="D632" s="7" t="s">
        <v>2329</v>
      </c>
      <c r="E632" s="7" t="s">
        <v>2330</v>
      </c>
      <c r="F632" s="7" t="s">
        <v>29</v>
      </c>
      <c r="G632" s="7" t="s">
        <v>883</v>
      </c>
      <c r="H632" s="7" t="s">
        <v>831</v>
      </c>
      <c r="I632" s="7" t="s">
        <v>32</v>
      </c>
      <c r="J632" s="7" t="s">
        <v>47</v>
      </c>
      <c r="K632" s="7" t="s">
        <v>2356</v>
      </c>
      <c r="L632" s="7" t="s">
        <v>1001</v>
      </c>
      <c r="M632" s="7" t="s">
        <v>1002</v>
      </c>
      <c r="N632" s="7" t="s">
        <v>2357</v>
      </c>
      <c r="O632" s="7">
        <v>2174.13</v>
      </c>
      <c r="P632" s="7">
        <v>7</v>
      </c>
      <c r="Q632" s="7">
        <v>500.01</v>
      </c>
      <c r="R632" s="7">
        <v>637.86</v>
      </c>
      <c r="S632" s="7" t="s">
        <v>661</v>
      </c>
      <c r="T632" s="7">
        <v>96</v>
      </c>
      <c r="U632" s="7" t="s">
        <v>1733</v>
      </c>
      <c r="V632" s="7" t="s">
        <v>1737</v>
      </c>
      <c r="W632" s="8" t="s">
        <v>41</v>
      </c>
      <c r="X632" s="3">
        <v>44863</v>
      </c>
      <c r="Y632" s="4">
        <v>44662</v>
      </c>
    </row>
    <row r="633" spans="1:25">
      <c r="A633" s="9">
        <v>632</v>
      </c>
      <c r="B633" s="7" t="s">
        <v>866</v>
      </c>
      <c r="C633" s="7" t="s">
        <v>679</v>
      </c>
      <c r="D633" s="7" t="s">
        <v>241</v>
      </c>
      <c r="E633" s="7" t="s">
        <v>242</v>
      </c>
      <c r="F633" s="7" t="s">
        <v>29</v>
      </c>
      <c r="G633" s="7" t="s">
        <v>824</v>
      </c>
      <c r="H633" s="7" t="s">
        <v>779</v>
      </c>
      <c r="I633" s="7" t="s">
        <v>32</v>
      </c>
      <c r="J633" s="7" t="s">
        <v>47</v>
      </c>
      <c r="K633" s="7" t="s">
        <v>2358</v>
      </c>
      <c r="L633" s="7" t="s">
        <v>1001</v>
      </c>
      <c r="M633" s="7" t="s">
        <v>1002</v>
      </c>
      <c r="N633" s="7" t="s">
        <v>2359</v>
      </c>
      <c r="O633" s="7">
        <v>788.22</v>
      </c>
      <c r="P633" s="7">
        <v>3</v>
      </c>
      <c r="Q633" s="7">
        <v>102.42</v>
      </c>
      <c r="R633" s="7">
        <v>167.66</v>
      </c>
      <c r="S633" s="7" t="s">
        <v>487</v>
      </c>
      <c r="T633" s="7">
        <v>310</v>
      </c>
      <c r="U633" s="7" t="s">
        <v>1733</v>
      </c>
      <c r="V633" s="7" t="s">
        <v>1743</v>
      </c>
      <c r="W633" s="8" t="s">
        <v>41</v>
      </c>
      <c r="X633" s="3">
        <v>45517</v>
      </c>
      <c r="Y633" s="4">
        <v>45522</v>
      </c>
    </row>
    <row r="634" spans="1:25">
      <c r="A634" s="9">
        <v>633</v>
      </c>
      <c r="B634" s="7" t="s">
        <v>848</v>
      </c>
      <c r="C634" s="7" t="s">
        <v>627</v>
      </c>
      <c r="D634" s="7" t="s">
        <v>849</v>
      </c>
      <c r="E634" s="7" t="s">
        <v>850</v>
      </c>
      <c r="F634" s="7" t="s">
        <v>29</v>
      </c>
      <c r="G634" s="7" t="s">
        <v>851</v>
      </c>
      <c r="H634" s="7" t="s">
        <v>31</v>
      </c>
      <c r="I634" s="7" t="s">
        <v>32</v>
      </c>
      <c r="J634" s="7" t="s">
        <v>33</v>
      </c>
      <c r="K634" s="7" t="s">
        <v>2360</v>
      </c>
      <c r="L634" s="7" t="s">
        <v>1001</v>
      </c>
      <c r="M634" s="7" t="s">
        <v>1002</v>
      </c>
      <c r="N634" s="7" t="s">
        <v>2361</v>
      </c>
      <c r="O634" s="7">
        <v>476.28</v>
      </c>
      <c r="P634" s="7">
        <v>6</v>
      </c>
      <c r="Q634" s="7">
        <v>204.66</v>
      </c>
      <c r="R634" s="7">
        <v>109.58</v>
      </c>
      <c r="S634" s="7" t="s">
        <v>661</v>
      </c>
      <c r="T634" s="7">
        <v>55</v>
      </c>
      <c r="U634" s="7" t="s">
        <v>1733</v>
      </c>
      <c r="V634" s="7" t="s">
        <v>1747</v>
      </c>
      <c r="W634" s="8" t="s">
        <v>51</v>
      </c>
      <c r="X634" s="3">
        <v>45517</v>
      </c>
      <c r="Y634" s="4">
        <v>45522</v>
      </c>
    </row>
    <row r="635" spans="1:25">
      <c r="A635" s="9">
        <v>634</v>
      </c>
      <c r="B635" s="7" t="s">
        <v>795</v>
      </c>
      <c r="C635" s="7" t="s">
        <v>617</v>
      </c>
      <c r="D635" s="7" t="s">
        <v>796</v>
      </c>
      <c r="E635" s="7" t="s">
        <v>797</v>
      </c>
      <c r="F635" s="7" t="s">
        <v>29</v>
      </c>
      <c r="G635" s="7" t="s">
        <v>71</v>
      </c>
      <c r="H635" s="7" t="s">
        <v>72</v>
      </c>
      <c r="I635" s="7" t="s">
        <v>32</v>
      </c>
      <c r="J635" s="7" t="s">
        <v>57</v>
      </c>
      <c r="K635" s="7" t="s">
        <v>2362</v>
      </c>
      <c r="L635" s="7" t="s">
        <v>1001</v>
      </c>
      <c r="M635" s="7" t="s">
        <v>1002</v>
      </c>
      <c r="N635" s="7" t="s">
        <v>2363</v>
      </c>
      <c r="O635" s="7">
        <v>683.88</v>
      </c>
      <c r="P635" s="7">
        <v>4</v>
      </c>
      <c r="Q635" s="7">
        <v>0</v>
      </c>
      <c r="R635" s="7">
        <v>79.900000000000006</v>
      </c>
      <c r="S635" s="7" t="s">
        <v>38</v>
      </c>
      <c r="T635" s="7">
        <v>116</v>
      </c>
      <c r="U635" s="7" t="s">
        <v>1733</v>
      </c>
      <c r="V635" s="7" t="s">
        <v>1734</v>
      </c>
      <c r="W635" s="8" t="s">
        <v>41</v>
      </c>
      <c r="X635" s="3">
        <v>44691</v>
      </c>
      <c r="Y635" s="4">
        <v>44814</v>
      </c>
    </row>
    <row r="636" spans="1:25">
      <c r="A636" s="9">
        <v>635</v>
      </c>
      <c r="B636" s="7" t="s">
        <v>2364</v>
      </c>
      <c r="C636" s="7" t="s">
        <v>617</v>
      </c>
      <c r="D636" s="7" t="s">
        <v>2365</v>
      </c>
      <c r="E636" s="7" t="s">
        <v>2366</v>
      </c>
      <c r="F636" s="7" t="s">
        <v>29</v>
      </c>
      <c r="G636" s="7" t="s">
        <v>433</v>
      </c>
      <c r="H636" s="7" t="s">
        <v>31</v>
      </c>
      <c r="I636" s="7" t="s">
        <v>32</v>
      </c>
      <c r="J636" s="7" t="s">
        <v>33</v>
      </c>
      <c r="K636" s="7" t="s">
        <v>2367</v>
      </c>
      <c r="L636" s="7" t="s">
        <v>1001</v>
      </c>
      <c r="M636" s="7" t="s">
        <v>1002</v>
      </c>
      <c r="N636" s="7" t="s">
        <v>1471</v>
      </c>
      <c r="O636" s="7">
        <v>940.32</v>
      </c>
      <c r="P636" s="7">
        <v>3</v>
      </c>
      <c r="Q636" s="7">
        <v>141.03</v>
      </c>
      <c r="R636" s="7">
        <v>29.7</v>
      </c>
      <c r="S636" s="7" t="s">
        <v>38</v>
      </c>
      <c r="T636" s="7">
        <v>308</v>
      </c>
      <c r="U636" s="7" t="s">
        <v>1733</v>
      </c>
      <c r="V636" s="7" t="s">
        <v>1737</v>
      </c>
      <c r="W636" s="8" t="s">
        <v>51</v>
      </c>
      <c r="X636" s="3">
        <v>45091</v>
      </c>
      <c r="Y636" s="4">
        <v>45095</v>
      </c>
    </row>
    <row r="637" spans="1:25">
      <c r="A637" s="9">
        <v>636</v>
      </c>
      <c r="B637" s="7" t="s">
        <v>2368</v>
      </c>
      <c r="C637" s="7" t="s">
        <v>627</v>
      </c>
      <c r="D637" s="7" t="s">
        <v>2369</v>
      </c>
      <c r="E637" s="7" t="s">
        <v>2370</v>
      </c>
      <c r="F637" s="7" t="s">
        <v>310</v>
      </c>
      <c r="G637" s="7" t="s">
        <v>271</v>
      </c>
      <c r="H637" s="7" t="s">
        <v>56</v>
      </c>
      <c r="I637" s="7" t="s">
        <v>32</v>
      </c>
      <c r="J637" s="7" t="s">
        <v>57</v>
      </c>
      <c r="K637" s="7" t="s">
        <v>2371</v>
      </c>
      <c r="L637" s="7" t="s">
        <v>1001</v>
      </c>
      <c r="M637" s="7" t="s">
        <v>1018</v>
      </c>
      <c r="N637" s="7" t="s">
        <v>2372</v>
      </c>
      <c r="O637" s="7">
        <v>959.76</v>
      </c>
      <c r="P637" s="7">
        <v>3</v>
      </c>
      <c r="Q637" s="7">
        <v>460.62</v>
      </c>
      <c r="R637" s="7">
        <v>317.81</v>
      </c>
      <c r="S637" s="7" t="s">
        <v>661</v>
      </c>
      <c r="T637" s="7">
        <v>352</v>
      </c>
      <c r="U637" s="7" t="s">
        <v>1733</v>
      </c>
      <c r="V637" s="7" t="s">
        <v>1734</v>
      </c>
      <c r="W637" s="8" t="s">
        <v>41</v>
      </c>
      <c r="X637" s="3">
        <v>45578</v>
      </c>
      <c r="Y637" s="4">
        <v>45582</v>
      </c>
    </row>
    <row r="638" spans="1:25">
      <c r="A638" s="9">
        <v>637</v>
      </c>
      <c r="B638" s="7" t="s">
        <v>727</v>
      </c>
      <c r="C638" s="7" t="s">
        <v>627</v>
      </c>
      <c r="D638" s="7" t="s">
        <v>728</v>
      </c>
      <c r="E638" s="7" t="s">
        <v>729</v>
      </c>
      <c r="F638" s="7" t="s">
        <v>310</v>
      </c>
      <c r="G638" s="7" t="s">
        <v>730</v>
      </c>
      <c r="H638" s="7" t="s">
        <v>101</v>
      </c>
      <c r="I638" s="7" t="s">
        <v>32</v>
      </c>
      <c r="J638" s="7" t="s">
        <v>102</v>
      </c>
      <c r="K638" s="7" t="s">
        <v>2373</v>
      </c>
      <c r="L638" s="7" t="s">
        <v>1001</v>
      </c>
      <c r="M638" s="7" t="s">
        <v>1018</v>
      </c>
      <c r="N638" s="7" t="s">
        <v>2374</v>
      </c>
      <c r="O638" s="7">
        <v>569.88</v>
      </c>
      <c r="P638" s="7">
        <v>4</v>
      </c>
      <c r="Q638" s="7">
        <v>5.64</v>
      </c>
      <c r="R638" s="7">
        <v>106.94</v>
      </c>
      <c r="S638" s="7" t="s">
        <v>487</v>
      </c>
      <c r="T638" s="7">
        <v>285</v>
      </c>
      <c r="U638" s="7" t="s">
        <v>1733</v>
      </c>
      <c r="V638" s="7" t="s">
        <v>1737</v>
      </c>
      <c r="W638" s="8" t="s">
        <v>51</v>
      </c>
      <c r="X638" s="3">
        <v>44906</v>
      </c>
      <c r="Y638" s="4">
        <v>44882</v>
      </c>
    </row>
    <row r="639" spans="1:25">
      <c r="A639" s="9">
        <v>638</v>
      </c>
      <c r="B639" s="7" t="s">
        <v>2190</v>
      </c>
      <c r="C639" s="7" t="s">
        <v>617</v>
      </c>
      <c r="D639" s="7" t="s">
        <v>2191</v>
      </c>
      <c r="E639" s="7" t="s">
        <v>2192</v>
      </c>
      <c r="F639" s="7" t="s">
        <v>310</v>
      </c>
      <c r="G639" s="7" t="s">
        <v>484</v>
      </c>
      <c r="H639" s="7" t="s">
        <v>87</v>
      </c>
      <c r="I639" s="7" t="s">
        <v>32</v>
      </c>
      <c r="J639" s="7" t="s">
        <v>33</v>
      </c>
      <c r="K639" s="7" t="s">
        <v>2375</v>
      </c>
      <c r="L639" s="7" t="s">
        <v>1001</v>
      </c>
      <c r="M639" s="7" t="s">
        <v>1018</v>
      </c>
      <c r="N639" s="7" t="s">
        <v>2376</v>
      </c>
      <c r="O639" s="7">
        <v>1195.2</v>
      </c>
      <c r="P639" s="7">
        <v>5</v>
      </c>
      <c r="Q639" s="7">
        <v>585.6</v>
      </c>
      <c r="R639" s="7">
        <v>93.95</v>
      </c>
      <c r="S639" s="7" t="s">
        <v>661</v>
      </c>
      <c r="T639" s="7">
        <v>461</v>
      </c>
      <c r="U639" s="7" t="s">
        <v>1733</v>
      </c>
      <c r="V639" s="7" t="s">
        <v>1743</v>
      </c>
      <c r="W639" s="8" t="s">
        <v>51</v>
      </c>
      <c r="X639" s="3">
        <v>44934</v>
      </c>
      <c r="Y639" s="4">
        <v>45054</v>
      </c>
    </row>
    <row r="640" spans="1:25">
      <c r="A640" s="9">
        <v>639</v>
      </c>
      <c r="B640" s="7" t="s">
        <v>697</v>
      </c>
      <c r="C640" s="7" t="s">
        <v>679</v>
      </c>
      <c r="D640" s="7" t="s">
        <v>698</v>
      </c>
      <c r="E640" s="7" t="s">
        <v>699</v>
      </c>
      <c r="F640" s="7" t="s">
        <v>310</v>
      </c>
      <c r="G640" s="7" t="s">
        <v>433</v>
      </c>
      <c r="H640" s="7" t="s">
        <v>121</v>
      </c>
      <c r="I640" s="7" t="s">
        <v>32</v>
      </c>
      <c r="J640" s="7" t="s">
        <v>33</v>
      </c>
      <c r="K640" s="7" t="s">
        <v>2377</v>
      </c>
      <c r="L640" s="7" t="s">
        <v>1001</v>
      </c>
      <c r="M640" s="7" t="s">
        <v>1018</v>
      </c>
      <c r="N640" s="7" t="s">
        <v>1034</v>
      </c>
      <c r="O640" s="7">
        <v>530.22</v>
      </c>
      <c r="P640" s="7">
        <v>2</v>
      </c>
      <c r="Q640" s="7">
        <v>15.9</v>
      </c>
      <c r="R640" s="7">
        <v>48.5</v>
      </c>
      <c r="S640" s="7" t="s">
        <v>38</v>
      </c>
      <c r="T640" s="7">
        <v>167</v>
      </c>
      <c r="U640" s="7" t="s">
        <v>1733</v>
      </c>
      <c r="V640" s="7" t="s">
        <v>1747</v>
      </c>
      <c r="W640" s="8" t="s">
        <v>41</v>
      </c>
      <c r="X640" s="3">
        <v>44842</v>
      </c>
      <c r="Y640" s="4">
        <v>44788</v>
      </c>
    </row>
    <row r="641" spans="1:25">
      <c r="A641" s="9">
        <v>640</v>
      </c>
      <c r="B641" s="7" t="s">
        <v>2378</v>
      </c>
      <c r="C641" s="7" t="s">
        <v>627</v>
      </c>
      <c r="D641" s="7" t="s">
        <v>1626</v>
      </c>
      <c r="E641" s="7" t="s">
        <v>1627</v>
      </c>
      <c r="F641" s="7" t="s">
        <v>29</v>
      </c>
      <c r="G641" s="7" t="s">
        <v>550</v>
      </c>
      <c r="H641" s="7" t="s">
        <v>80</v>
      </c>
      <c r="I641" s="7" t="s">
        <v>32</v>
      </c>
      <c r="J641" s="7" t="s">
        <v>33</v>
      </c>
      <c r="K641" s="7" t="s">
        <v>2379</v>
      </c>
      <c r="L641" s="7" t="s">
        <v>1001</v>
      </c>
      <c r="M641" s="7" t="s">
        <v>1018</v>
      </c>
      <c r="N641" s="7" t="s">
        <v>2380</v>
      </c>
      <c r="O641" s="7">
        <v>1526.52</v>
      </c>
      <c r="P641" s="7">
        <v>4</v>
      </c>
      <c r="Q641" s="7">
        <v>732.72</v>
      </c>
      <c r="R641" s="7">
        <v>625.77</v>
      </c>
      <c r="S641" s="7" t="s">
        <v>661</v>
      </c>
      <c r="T641" s="7">
        <v>614</v>
      </c>
      <c r="U641" s="7" t="s">
        <v>1733</v>
      </c>
      <c r="V641" s="7" t="s">
        <v>1734</v>
      </c>
      <c r="W641" s="8" t="s">
        <v>51</v>
      </c>
      <c r="X641" s="3">
        <v>45102</v>
      </c>
      <c r="Y641" s="4">
        <v>45106</v>
      </c>
    </row>
    <row r="642" spans="1:25">
      <c r="A642" s="9">
        <v>641</v>
      </c>
      <c r="B642" s="7" t="s">
        <v>1080</v>
      </c>
      <c r="C642" s="7" t="s">
        <v>627</v>
      </c>
      <c r="D642" s="7" t="s">
        <v>1081</v>
      </c>
      <c r="E642" s="7" t="s">
        <v>1082</v>
      </c>
      <c r="F642" s="7" t="s">
        <v>29</v>
      </c>
      <c r="G642" s="7" t="s">
        <v>176</v>
      </c>
      <c r="H642" s="7" t="s">
        <v>138</v>
      </c>
      <c r="I642" s="7" t="s">
        <v>32</v>
      </c>
      <c r="J642" s="7" t="s">
        <v>57</v>
      </c>
      <c r="K642" s="7" t="s">
        <v>2381</v>
      </c>
      <c r="L642" s="7" t="s">
        <v>1001</v>
      </c>
      <c r="M642" s="7" t="s">
        <v>1018</v>
      </c>
      <c r="N642" s="7" t="s">
        <v>2382</v>
      </c>
      <c r="O642" s="7">
        <v>587.16</v>
      </c>
      <c r="P642" s="7">
        <v>4</v>
      </c>
      <c r="Q642" s="7">
        <v>146.76</v>
      </c>
      <c r="R642" s="7">
        <v>118.43</v>
      </c>
      <c r="S642" s="7" t="s">
        <v>487</v>
      </c>
      <c r="T642" s="7">
        <v>767</v>
      </c>
      <c r="U642" s="7" t="s">
        <v>1733</v>
      </c>
      <c r="V642" s="7" t="s">
        <v>1737</v>
      </c>
      <c r="W642" s="8" t="s">
        <v>41</v>
      </c>
      <c r="X642" s="3">
        <v>44528</v>
      </c>
      <c r="Y642" s="4">
        <v>44239</v>
      </c>
    </row>
    <row r="643" spans="1:25">
      <c r="A643" s="9">
        <v>642</v>
      </c>
      <c r="B643" s="7" t="s">
        <v>968</v>
      </c>
      <c r="C643" s="7" t="s">
        <v>617</v>
      </c>
      <c r="D643" s="7" t="s">
        <v>969</v>
      </c>
      <c r="E643" s="7" t="s">
        <v>970</v>
      </c>
      <c r="F643" s="7" t="s">
        <v>29</v>
      </c>
      <c r="G643" s="7" t="s">
        <v>271</v>
      </c>
      <c r="H643" s="7" t="s">
        <v>56</v>
      </c>
      <c r="I643" s="7" t="s">
        <v>32</v>
      </c>
      <c r="J643" s="7" t="s">
        <v>57</v>
      </c>
      <c r="K643" s="7" t="s">
        <v>2383</v>
      </c>
      <c r="L643" s="7" t="s">
        <v>1001</v>
      </c>
      <c r="M643" s="7" t="s">
        <v>1018</v>
      </c>
      <c r="N643" s="7" t="s">
        <v>2384</v>
      </c>
      <c r="O643" s="7">
        <v>697.32</v>
      </c>
      <c r="P643" s="7">
        <v>4</v>
      </c>
      <c r="Q643" s="7">
        <v>292.8</v>
      </c>
      <c r="R643" s="7">
        <v>94.93</v>
      </c>
      <c r="S643" s="7" t="s">
        <v>487</v>
      </c>
      <c r="T643" s="7">
        <v>455</v>
      </c>
      <c r="U643" s="7" t="s">
        <v>1733</v>
      </c>
      <c r="V643" s="7" t="s">
        <v>1747</v>
      </c>
      <c r="W643" s="8" t="s">
        <v>51</v>
      </c>
      <c r="X643" s="3">
        <v>44502</v>
      </c>
      <c r="Y643" s="4">
        <v>44242</v>
      </c>
    </row>
    <row r="644" spans="1:25">
      <c r="A644" s="9">
        <v>643</v>
      </c>
      <c r="B644" s="7" t="s">
        <v>1074</v>
      </c>
      <c r="C644" s="7" t="s">
        <v>627</v>
      </c>
      <c r="D644" s="7" t="s">
        <v>1075</v>
      </c>
      <c r="E644" s="7" t="s">
        <v>1076</v>
      </c>
      <c r="F644" s="7" t="s">
        <v>29</v>
      </c>
      <c r="G644" s="7" t="s">
        <v>1077</v>
      </c>
      <c r="H644" s="7" t="s">
        <v>72</v>
      </c>
      <c r="I644" s="7" t="s">
        <v>32</v>
      </c>
      <c r="J644" s="7" t="s">
        <v>57</v>
      </c>
      <c r="K644" s="7" t="s">
        <v>2385</v>
      </c>
      <c r="L644" s="7" t="s">
        <v>1001</v>
      </c>
      <c r="M644" s="7" t="s">
        <v>1018</v>
      </c>
      <c r="N644" s="7" t="s">
        <v>2386</v>
      </c>
      <c r="O644" s="7">
        <v>1066.68</v>
      </c>
      <c r="P644" s="7">
        <v>3</v>
      </c>
      <c r="Q644" s="7">
        <v>394.65</v>
      </c>
      <c r="R644" s="7">
        <v>383.68</v>
      </c>
      <c r="S644" s="7" t="s">
        <v>661</v>
      </c>
      <c r="T644" s="7">
        <v>658</v>
      </c>
      <c r="U644" s="7" t="s">
        <v>1733</v>
      </c>
      <c r="V644" s="7" t="s">
        <v>1734</v>
      </c>
      <c r="W644" s="8" t="s">
        <v>41</v>
      </c>
      <c r="X644" s="3">
        <v>44437</v>
      </c>
      <c r="Y644" s="4">
        <v>44236</v>
      </c>
    </row>
    <row r="645" spans="1:25">
      <c r="A645" s="9">
        <v>644</v>
      </c>
      <c r="B645" s="7" t="s">
        <v>2297</v>
      </c>
      <c r="C645" s="7" t="s">
        <v>617</v>
      </c>
      <c r="D645" s="7" t="s">
        <v>2298</v>
      </c>
      <c r="E645" s="7" t="s">
        <v>2299</v>
      </c>
      <c r="F645" s="7" t="s">
        <v>29</v>
      </c>
      <c r="G645" s="7" t="s">
        <v>815</v>
      </c>
      <c r="H645" s="7" t="s">
        <v>101</v>
      </c>
      <c r="I645" s="7" t="s">
        <v>32</v>
      </c>
      <c r="J645" s="7" t="s">
        <v>102</v>
      </c>
      <c r="K645" s="7" t="s">
        <v>2387</v>
      </c>
      <c r="L645" s="7" t="s">
        <v>1001</v>
      </c>
      <c r="M645" s="7" t="s">
        <v>1018</v>
      </c>
      <c r="N645" s="7" t="s">
        <v>2388</v>
      </c>
      <c r="O645" s="7">
        <v>427.59</v>
      </c>
      <c r="P645" s="7">
        <v>3</v>
      </c>
      <c r="Q645" s="7">
        <v>128.25</v>
      </c>
      <c r="R645" s="7">
        <v>14.91</v>
      </c>
      <c r="S645" s="7" t="s">
        <v>38</v>
      </c>
      <c r="T645" s="7">
        <v>428</v>
      </c>
      <c r="U645" s="7" t="s">
        <v>1733</v>
      </c>
      <c r="V645" s="7" t="s">
        <v>1737</v>
      </c>
      <c r="W645" s="8" t="s">
        <v>41</v>
      </c>
      <c r="X645" s="3">
        <v>44360</v>
      </c>
      <c r="Y645" s="4">
        <v>44364</v>
      </c>
    </row>
    <row r="646" spans="1:25">
      <c r="A646" s="9">
        <v>645</v>
      </c>
      <c r="B646" s="7" t="s">
        <v>2389</v>
      </c>
      <c r="C646" s="7" t="s">
        <v>617</v>
      </c>
      <c r="D646" s="7" t="s">
        <v>2103</v>
      </c>
      <c r="E646" s="7" t="s">
        <v>2104</v>
      </c>
      <c r="F646" s="7" t="s">
        <v>29</v>
      </c>
      <c r="G646" s="7" t="s">
        <v>176</v>
      </c>
      <c r="H646" s="7" t="s">
        <v>138</v>
      </c>
      <c r="I646" s="7" t="s">
        <v>32</v>
      </c>
      <c r="J646" s="7" t="s">
        <v>57</v>
      </c>
      <c r="K646" s="7" t="s">
        <v>2390</v>
      </c>
      <c r="L646" s="7" t="s">
        <v>1001</v>
      </c>
      <c r="M646" s="7" t="s">
        <v>1018</v>
      </c>
      <c r="N646" s="7" t="s">
        <v>2391</v>
      </c>
      <c r="O646" s="7">
        <v>633.48</v>
      </c>
      <c r="P646" s="7">
        <v>2</v>
      </c>
      <c r="Q646" s="7">
        <v>69.66</v>
      </c>
      <c r="R646" s="7">
        <v>94.85</v>
      </c>
      <c r="S646" s="7" t="s">
        <v>487</v>
      </c>
      <c r="T646" s="7">
        <v>684</v>
      </c>
      <c r="U646" s="7" t="s">
        <v>1733</v>
      </c>
      <c r="V646" s="7" t="s">
        <v>1747</v>
      </c>
      <c r="W646" s="8" t="s">
        <v>51</v>
      </c>
      <c r="X646" s="3">
        <v>45451</v>
      </c>
      <c r="Y646" s="4">
        <v>45573</v>
      </c>
    </row>
    <row r="647" spans="1:25">
      <c r="A647" s="9">
        <v>646</v>
      </c>
      <c r="B647" s="7" t="s">
        <v>727</v>
      </c>
      <c r="C647" s="7" t="s">
        <v>627</v>
      </c>
      <c r="D647" s="7" t="s">
        <v>728</v>
      </c>
      <c r="E647" s="7" t="s">
        <v>729</v>
      </c>
      <c r="F647" s="7" t="s">
        <v>310</v>
      </c>
      <c r="G647" s="7" t="s">
        <v>730</v>
      </c>
      <c r="H647" s="7" t="s">
        <v>101</v>
      </c>
      <c r="I647" s="7" t="s">
        <v>32</v>
      </c>
      <c r="J647" s="7" t="s">
        <v>102</v>
      </c>
      <c r="K647" s="7" t="s">
        <v>2392</v>
      </c>
      <c r="L647" s="7" t="s">
        <v>1001</v>
      </c>
      <c r="M647" s="7" t="s">
        <v>1056</v>
      </c>
      <c r="N647" s="7" t="s">
        <v>2393</v>
      </c>
      <c r="O647" s="7">
        <v>334.68</v>
      </c>
      <c r="P647" s="7">
        <v>4</v>
      </c>
      <c r="Q647" s="7">
        <v>83.64</v>
      </c>
      <c r="R647" s="7">
        <v>63.87</v>
      </c>
      <c r="S647" s="7" t="s">
        <v>487</v>
      </c>
      <c r="T647" s="7">
        <v>295</v>
      </c>
      <c r="U647" s="7" t="s">
        <v>1733</v>
      </c>
      <c r="V647" s="7" t="s">
        <v>1734</v>
      </c>
      <c r="W647" s="8" t="s">
        <v>41</v>
      </c>
      <c r="X647" s="3">
        <v>45451</v>
      </c>
      <c r="Y647" s="4">
        <v>45573</v>
      </c>
    </row>
    <row r="648" spans="1:25">
      <c r="A648" s="9">
        <v>647</v>
      </c>
      <c r="B648" s="7" t="s">
        <v>2394</v>
      </c>
      <c r="C648" s="7" t="s">
        <v>617</v>
      </c>
      <c r="D648" s="7" t="s">
        <v>2395</v>
      </c>
      <c r="E648" s="7" t="s">
        <v>2396</v>
      </c>
      <c r="F648" s="7" t="s">
        <v>310</v>
      </c>
      <c r="G648" s="7" t="s">
        <v>2029</v>
      </c>
      <c r="H648" s="7" t="s">
        <v>101</v>
      </c>
      <c r="I648" s="7" t="s">
        <v>32</v>
      </c>
      <c r="J648" s="7" t="s">
        <v>102</v>
      </c>
      <c r="K648" s="7" t="s">
        <v>1083</v>
      </c>
      <c r="L648" s="7" t="s">
        <v>1001</v>
      </c>
      <c r="M648" s="7" t="s">
        <v>1056</v>
      </c>
      <c r="N648" s="7" t="s">
        <v>1084</v>
      </c>
      <c r="O648" s="7">
        <v>916.8</v>
      </c>
      <c r="P648" s="7">
        <v>8</v>
      </c>
      <c r="Q648" s="7">
        <v>146.63999999999999</v>
      </c>
      <c r="R648" s="7">
        <v>68.989999999999995</v>
      </c>
      <c r="S648" s="7" t="s">
        <v>38</v>
      </c>
      <c r="T648" s="7">
        <v>564</v>
      </c>
      <c r="U648" s="7" t="s">
        <v>1733</v>
      </c>
      <c r="V648" s="7" t="s">
        <v>1737</v>
      </c>
      <c r="W648" s="8" t="s">
        <v>51</v>
      </c>
      <c r="X648" s="3">
        <v>45276</v>
      </c>
      <c r="Y648" s="4">
        <v>45280</v>
      </c>
    </row>
    <row r="649" spans="1:25">
      <c r="A649" s="9">
        <v>648</v>
      </c>
      <c r="B649" s="7" t="s">
        <v>2397</v>
      </c>
      <c r="C649" s="7" t="s">
        <v>617</v>
      </c>
      <c r="D649" s="7" t="s">
        <v>2398</v>
      </c>
      <c r="E649" s="7" t="s">
        <v>2399</v>
      </c>
      <c r="F649" s="7" t="s">
        <v>310</v>
      </c>
      <c r="G649" s="7" t="s">
        <v>515</v>
      </c>
      <c r="H649" s="7" t="s">
        <v>87</v>
      </c>
      <c r="I649" s="7" t="s">
        <v>32</v>
      </c>
      <c r="J649" s="7" t="s">
        <v>33</v>
      </c>
      <c r="K649" s="7" t="s">
        <v>2400</v>
      </c>
      <c r="L649" s="7" t="s">
        <v>1001</v>
      </c>
      <c r="M649" s="7" t="s">
        <v>1056</v>
      </c>
      <c r="N649" s="7" t="s">
        <v>2401</v>
      </c>
      <c r="O649" s="7">
        <v>118.935</v>
      </c>
      <c r="P649" s="7">
        <v>3</v>
      </c>
      <c r="Q649" s="7">
        <v>-4.8150000000000004</v>
      </c>
      <c r="R649" s="7">
        <v>6.99</v>
      </c>
      <c r="S649" s="7" t="s">
        <v>38</v>
      </c>
      <c r="T649" s="7">
        <v>479</v>
      </c>
      <c r="U649" s="7" t="s">
        <v>1733</v>
      </c>
      <c r="V649" s="7" t="s">
        <v>1743</v>
      </c>
      <c r="W649" s="8" t="s">
        <v>41</v>
      </c>
      <c r="X649" s="3">
        <v>45582</v>
      </c>
      <c r="Y649" s="4">
        <v>45586</v>
      </c>
    </row>
    <row r="650" spans="1:25">
      <c r="A650" s="9">
        <v>649</v>
      </c>
      <c r="B650" s="7" t="s">
        <v>2402</v>
      </c>
      <c r="C650" s="7" t="s">
        <v>617</v>
      </c>
      <c r="D650" s="7" t="s">
        <v>1492</v>
      </c>
      <c r="E650" s="7" t="s">
        <v>1493</v>
      </c>
      <c r="F650" s="7" t="s">
        <v>420</v>
      </c>
      <c r="G650" s="7" t="s">
        <v>751</v>
      </c>
      <c r="H650" s="7" t="s">
        <v>101</v>
      </c>
      <c r="I650" s="7" t="s">
        <v>32</v>
      </c>
      <c r="J650" s="7" t="s">
        <v>102</v>
      </c>
      <c r="K650" s="7" t="s">
        <v>2403</v>
      </c>
      <c r="L650" s="7" t="s">
        <v>1001</v>
      </c>
      <c r="M650" s="7" t="s">
        <v>1056</v>
      </c>
      <c r="N650" s="7" t="s">
        <v>2404</v>
      </c>
      <c r="O650" s="7">
        <v>655.56</v>
      </c>
      <c r="P650" s="7">
        <v>9</v>
      </c>
      <c r="Q650" s="7">
        <v>91.53</v>
      </c>
      <c r="R650" s="7">
        <v>136.4</v>
      </c>
      <c r="S650" s="7" t="s">
        <v>487</v>
      </c>
      <c r="T650" s="7">
        <v>484</v>
      </c>
      <c r="U650" s="7" t="s">
        <v>1733</v>
      </c>
      <c r="V650" s="7" t="s">
        <v>1747</v>
      </c>
      <c r="W650" s="8" t="s">
        <v>51</v>
      </c>
      <c r="X650" s="3">
        <v>45117</v>
      </c>
      <c r="Y650" s="4">
        <v>45240</v>
      </c>
    </row>
    <row r="651" spans="1:25">
      <c r="A651" s="9">
        <v>650</v>
      </c>
      <c r="B651" s="7" t="s">
        <v>2405</v>
      </c>
      <c r="C651" s="7" t="s">
        <v>617</v>
      </c>
      <c r="D651" s="7" t="s">
        <v>2406</v>
      </c>
      <c r="E651" s="7" t="s">
        <v>2407</v>
      </c>
      <c r="F651" s="7" t="s">
        <v>420</v>
      </c>
      <c r="G651" s="7" t="s">
        <v>421</v>
      </c>
      <c r="H651" s="7" t="s">
        <v>138</v>
      </c>
      <c r="I651" s="7" t="s">
        <v>32</v>
      </c>
      <c r="J651" s="7" t="s">
        <v>57</v>
      </c>
      <c r="K651" s="7" t="s">
        <v>2408</v>
      </c>
      <c r="L651" s="7" t="s">
        <v>1001</v>
      </c>
      <c r="M651" s="7" t="s">
        <v>1056</v>
      </c>
      <c r="N651" s="7" t="s">
        <v>2409</v>
      </c>
      <c r="O651" s="7">
        <v>448.8</v>
      </c>
      <c r="P651" s="7">
        <v>4</v>
      </c>
      <c r="Q651" s="7">
        <v>188.4</v>
      </c>
      <c r="R651" s="7">
        <v>53.54</v>
      </c>
      <c r="S651" s="7" t="s">
        <v>487</v>
      </c>
      <c r="T651" s="7">
        <v>108</v>
      </c>
      <c r="U651" s="7" t="s">
        <v>1733</v>
      </c>
      <c r="V651" s="7" t="s">
        <v>1734</v>
      </c>
      <c r="W651" s="8" t="s">
        <v>41</v>
      </c>
      <c r="X651" s="3">
        <v>45607</v>
      </c>
      <c r="Y651" s="4">
        <v>45611</v>
      </c>
    </row>
    <row r="652" spans="1:25">
      <c r="A652" s="9">
        <v>651</v>
      </c>
      <c r="B652" s="7" t="s">
        <v>621</v>
      </c>
      <c r="C652" s="7" t="s">
        <v>617</v>
      </c>
      <c r="D652" s="7" t="s">
        <v>622</v>
      </c>
      <c r="E652" s="7" t="s">
        <v>623</v>
      </c>
      <c r="F652" s="7" t="s">
        <v>420</v>
      </c>
      <c r="G652" s="7" t="s">
        <v>441</v>
      </c>
      <c r="H652" s="7" t="s">
        <v>283</v>
      </c>
      <c r="I652" s="7" t="s">
        <v>32</v>
      </c>
      <c r="J652" s="7" t="s">
        <v>47</v>
      </c>
      <c r="K652" s="7" t="s">
        <v>2410</v>
      </c>
      <c r="L652" s="7" t="s">
        <v>1001</v>
      </c>
      <c r="M652" s="7" t="s">
        <v>1056</v>
      </c>
      <c r="N652" s="7" t="s">
        <v>2411</v>
      </c>
      <c r="O652" s="7">
        <v>277.8</v>
      </c>
      <c r="P652" s="7">
        <v>5</v>
      </c>
      <c r="Q652" s="7">
        <v>130.5</v>
      </c>
      <c r="R652" s="7">
        <v>28.26</v>
      </c>
      <c r="S652" s="7" t="s">
        <v>487</v>
      </c>
      <c r="T652" s="7">
        <v>219</v>
      </c>
      <c r="U652" s="7" t="s">
        <v>1733</v>
      </c>
      <c r="V652" s="7" t="s">
        <v>1737</v>
      </c>
      <c r="W652" s="8" t="s">
        <v>51</v>
      </c>
      <c r="X652" s="3">
        <v>45443</v>
      </c>
      <c r="Y652" s="4">
        <v>45388</v>
      </c>
    </row>
    <row r="653" spans="1:25">
      <c r="A653" s="9">
        <v>652</v>
      </c>
      <c r="B653" s="7" t="s">
        <v>1326</v>
      </c>
      <c r="C653" s="7" t="s">
        <v>617</v>
      </c>
      <c r="D653" s="7" t="s">
        <v>673</v>
      </c>
      <c r="E653" s="7" t="s">
        <v>674</v>
      </c>
      <c r="F653" s="7" t="s">
        <v>420</v>
      </c>
      <c r="G653" s="7" t="s">
        <v>1327</v>
      </c>
      <c r="H653" s="7" t="s">
        <v>339</v>
      </c>
      <c r="I653" s="7" t="s">
        <v>32</v>
      </c>
      <c r="J653" s="7" t="s">
        <v>57</v>
      </c>
      <c r="K653" s="7" t="s">
        <v>1566</v>
      </c>
      <c r="L653" s="7" t="s">
        <v>1001</v>
      </c>
      <c r="M653" s="7" t="s">
        <v>1056</v>
      </c>
      <c r="N653" s="7" t="s">
        <v>1567</v>
      </c>
      <c r="O653" s="7">
        <v>122.13</v>
      </c>
      <c r="P653" s="7">
        <v>3</v>
      </c>
      <c r="Q653" s="7">
        <v>17.010000000000002</v>
      </c>
      <c r="R653" s="7">
        <v>11.36</v>
      </c>
      <c r="S653" s="7" t="s">
        <v>487</v>
      </c>
      <c r="T653" s="7">
        <v>437</v>
      </c>
      <c r="U653" s="7" t="s">
        <v>1733</v>
      </c>
      <c r="V653" s="7" t="s">
        <v>1743</v>
      </c>
      <c r="W653" s="8" t="s">
        <v>51</v>
      </c>
      <c r="X653" s="3">
        <v>45607</v>
      </c>
      <c r="Y653" s="4">
        <v>45611</v>
      </c>
    </row>
    <row r="654" spans="1:25">
      <c r="A654" s="9">
        <v>653</v>
      </c>
      <c r="B654" s="7" t="s">
        <v>2412</v>
      </c>
      <c r="C654" s="7" t="s">
        <v>627</v>
      </c>
      <c r="D654" s="7" t="s">
        <v>2413</v>
      </c>
      <c r="E654" s="7" t="s">
        <v>2414</v>
      </c>
      <c r="F654" s="7" t="s">
        <v>29</v>
      </c>
      <c r="G654" s="7" t="s">
        <v>2224</v>
      </c>
      <c r="H654" s="7" t="s">
        <v>80</v>
      </c>
      <c r="I654" s="7" t="s">
        <v>32</v>
      </c>
      <c r="J654" s="7" t="s">
        <v>33</v>
      </c>
      <c r="K654" s="7" t="s">
        <v>2415</v>
      </c>
      <c r="L654" s="7" t="s">
        <v>1001</v>
      </c>
      <c r="M654" s="7" t="s">
        <v>1056</v>
      </c>
      <c r="N654" s="7" t="s">
        <v>2416</v>
      </c>
      <c r="O654" s="7">
        <v>252.84</v>
      </c>
      <c r="P654" s="7">
        <v>7</v>
      </c>
      <c r="Q654" s="7">
        <v>68.25</v>
      </c>
      <c r="R654" s="7">
        <v>68.52</v>
      </c>
      <c r="S654" s="7" t="s">
        <v>661</v>
      </c>
      <c r="T654" s="7">
        <v>288</v>
      </c>
      <c r="U654" s="7" t="s">
        <v>1733</v>
      </c>
      <c r="V654" s="7" t="s">
        <v>1747</v>
      </c>
      <c r="W654" s="8" t="s">
        <v>51</v>
      </c>
      <c r="X654" s="3">
        <v>45542</v>
      </c>
      <c r="Y654" s="4">
        <v>45486</v>
      </c>
    </row>
    <row r="655" spans="1:25">
      <c r="A655" s="9">
        <v>654</v>
      </c>
      <c r="B655" s="7" t="s">
        <v>2417</v>
      </c>
      <c r="C655" s="7" t="s">
        <v>627</v>
      </c>
      <c r="D655" s="7" t="s">
        <v>2418</v>
      </c>
      <c r="E655" s="7" t="s">
        <v>2419</v>
      </c>
      <c r="F655" s="7" t="s">
        <v>29</v>
      </c>
      <c r="G655" s="7" t="s">
        <v>235</v>
      </c>
      <c r="H655" s="7" t="s">
        <v>46</v>
      </c>
      <c r="I655" s="7" t="s">
        <v>32</v>
      </c>
      <c r="J655" s="7" t="s">
        <v>47</v>
      </c>
      <c r="K655" s="7" t="s">
        <v>2420</v>
      </c>
      <c r="L655" s="7" t="s">
        <v>1001</v>
      </c>
      <c r="M655" s="7" t="s">
        <v>1056</v>
      </c>
      <c r="N655" s="7" t="s">
        <v>2421</v>
      </c>
      <c r="O655" s="7">
        <v>162</v>
      </c>
      <c r="P655" s="7">
        <v>4</v>
      </c>
      <c r="Q655" s="7">
        <v>38.880000000000003</v>
      </c>
      <c r="R655" s="7">
        <v>21.99</v>
      </c>
      <c r="S655" s="7" t="s">
        <v>38</v>
      </c>
      <c r="T655" s="7">
        <v>533</v>
      </c>
      <c r="U655" s="7" t="s">
        <v>1733</v>
      </c>
      <c r="V655" s="7" t="s">
        <v>1734</v>
      </c>
      <c r="W655" s="8" t="s">
        <v>51</v>
      </c>
      <c r="X655" s="3">
        <v>45117</v>
      </c>
      <c r="Y655" s="4">
        <v>45240</v>
      </c>
    </row>
    <row r="656" spans="1:25">
      <c r="A656" s="9">
        <v>655</v>
      </c>
      <c r="B656" s="7" t="s">
        <v>2378</v>
      </c>
      <c r="C656" s="7" t="s">
        <v>627</v>
      </c>
      <c r="D656" s="7" t="s">
        <v>1626</v>
      </c>
      <c r="E656" s="7" t="s">
        <v>1627</v>
      </c>
      <c r="F656" s="7" t="s">
        <v>29</v>
      </c>
      <c r="G656" s="7" t="s">
        <v>550</v>
      </c>
      <c r="H656" s="7" t="s">
        <v>80</v>
      </c>
      <c r="I656" s="7" t="s">
        <v>32</v>
      </c>
      <c r="J656" s="7" t="s">
        <v>33</v>
      </c>
      <c r="K656" s="7" t="s">
        <v>1078</v>
      </c>
      <c r="L656" s="7" t="s">
        <v>1001</v>
      </c>
      <c r="M656" s="7" t="s">
        <v>1056</v>
      </c>
      <c r="N656" s="7" t="s">
        <v>1079</v>
      </c>
      <c r="O656" s="7">
        <v>30.51</v>
      </c>
      <c r="P656" s="7">
        <v>1</v>
      </c>
      <c r="Q656" s="7">
        <v>11.88</v>
      </c>
      <c r="R656" s="7">
        <v>2.39</v>
      </c>
      <c r="S656" s="7" t="s">
        <v>661</v>
      </c>
      <c r="T656" s="7">
        <v>301</v>
      </c>
      <c r="U656" s="7" t="s">
        <v>1733</v>
      </c>
      <c r="V656" s="7" t="s">
        <v>1737</v>
      </c>
      <c r="W656" s="8" t="s">
        <v>51</v>
      </c>
      <c r="X656" s="3">
        <v>44899</v>
      </c>
      <c r="Y656" s="4">
        <v>44668</v>
      </c>
    </row>
    <row r="657" spans="1:25">
      <c r="A657" s="9">
        <v>656</v>
      </c>
      <c r="B657" s="7" t="s">
        <v>2422</v>
      </c>
      <c r="C657" s="7" t="s">
        <v>627</v>
      </c>
      <c r="D657" s="7" t="s">
        <v>1659</v>
      </c>
      <c r="E657" s="7" t="s">
        <v>1660</v>
      </c>
      <c r="F657" s="7" t="s">
        <v>29</v>
      </c>
      <c r="G657" s="7" t="s">
        <v>184</v>
      </c>
      <c r="H657" s="7" t="s">
        <v>87</v>
      </c>
      <c r="I657" s="7" t="s">
        <v>32</v>
      </c>
      <c r="J657" s="7" t="s">
        <v>33</v>
      </c>
      <c r="K657" s="7" t="s">
        <v>2423</v>
      </c>
      <c r="L657" s="7" t="s">
        <v>1001</v>
      </c>
      <c r="M657" s="7" t="s">
        <v>1056</v>
      </c>
      <c r="N657" s="7" t="s">
        <v>2424</v>
      </c>
      <c r="O657" s="7">
        <v>153.9</v>
      </c>
      <c r="P657" s="7">
        <v>5</v>
      </c>
      <c r="Q657" s="7">
        <v>12.3</v>
      </c>
      <c r="R657" s="7">
        <v>22.94</v>
      </c>
      <c r="S657" s="7" t="s">
        <v>487</v>
      </c>
      <c r="T657" s="7">
        <v>627</v>
      </c>
      <c r="U657" s="7" t="s">
        <v>1733</v>
      </c>
      <c r="V657" s="7" t="s">
        <v>1743</v>
      </c>
      <c r="W657" s="8" t="s">
        <v>41</v>
      </c>
      <c r="X657" s="3">
        <v>44804</v>
      </c>
      <c r="Y657" s="4">
        <v>44660</v>
      </c>
    </row>
    <row r="658" spans="1:25">
      <c r="A658" s="9">
        <v>657</v>
      </c>
      <c r="B658" s="7" t="s">
        <v>978</v>
      </c>
      <c r="C658" s="7" t="s">
        <v>617</v>
      </c>
      <c r="D658" s="7" t="s">
        <v>979</v>
      </c>
      <c r="E658" s="7" t="s">
        <v>980</v>
      </c>
      <c r="F658" s="7" t="s">
        <v>29</v>
      </c>
      <c r="G658" s="7" t="s">
        <v>803</v>
      </c>
      <c r="H658" s="7" t="s">
        <v>737</v>
      </c>
      <c r="I658" s="7" t="s">
        <v>32</v>
      </c>
      <c r="J658" s="7" t="s">
        <v>102</v>
      </c>
      <c r="K658" s="7" t="s">
        <v>2425</v>
      </c>
      <c r="L658" s="7" t="s">
        <v>1001</v>
      </c>
      <c r="M658" s="7" t="s">
        <v>1056</v>
      </c>
      <c r="N658" s="7" t="s">
        <v>2426</v>
      </c>
      <c r="O658" s="7">
        <v>224.82</v>
      </c>
      <c r="P658" s="7">
        <v>2</v>
      </c>
      <c r="Q658" s="7">
        <v>6.72</v>
      </c>
      <c r="R658" s="7">
        <v>24.19</v>
      </c>
      <c r="S658" s="7" t="s">
        <v>487</v>
      </c>
      <c r="T658" s="7">
        <v>39</v>
      </c>
      <c r="U658" s="7" t="s">
        <v>1733</v>
      </c>
      <c r="V658" s="7" t="s">
        <v>1747</v>
      </c>
      <c r="W658" s="8" t="s">
        <v>51</v>
      </c>
      <c r="X658" s="3">
        <v>45188</v>
      </c>
      <c r="Y658" s="4">
        <v>45192</v>
      </c>
    </row>
    <row r="659" spans="1:25">
      <c r="A659" s="9">
        <v>658</v>
      </c>
      <c r="B659" s="7" t="s">
        <v>990</v>
      </c>
      <c r="C659" s="7" t="s">
        <v>617</v>
      </c>
      <c r="D659" s="7" t="s">
        <v>126</v>
      </c>
      <c r="E659" s="7" t="s">
        <v>127</v>
      </c>
      <c r="F659" s="7" t="s">
        <v>29</v>
      </c>
      <c r="G659" s="7" t="s">
        <v>120</v>
      </c>
      <c r="H659" s="7" t="s">
        <v>46</v>
      </c>
      <c r="I659" s="7" t="s">
        <v>32</v>
      </c>
      <c r="J659" s="7" t="s">
        <v>47</v>
      </c>
      <c r="K659" s="7" t="s">
        <v>2427</v>
      </c>
      <c r="L659" s="7" t="s">
        <v>1001</v>
      </c>
      <c r="M659" s="7" t="s">
        <v>1056</v>
      </c>
      <c r="N659" s="7" t="s">
        <v>2428</v>
      </c>
      <c r="O659" s="7">
        <v>551.1</v>
      </c>
      <c r="P659" s="7">
        <v>5</v>
      </c>
      <c r="Q659" s="7">
        <v>49.5</v>
      </c>
      <c r="R659" s="7">
        <v>24.99</v>
      </c>
      <c r="S659" s="7" t="s">
        <v>38</v>
      </c>
      <c r="T659" s="7">
        <v>379</v>
      </c>
      <c r="U659" s="7" t="s">
        <v>1733</v>
      </c>
      <c r="V659" s="7" t="s">
        <v>1734</v>
      </c>
      <c r="W659" s="8" t="s">
        <v>51</v>
      </c>
      <c r="X659" s="3">
        <v>45530</v>
      </c>
      <c r="Y659" s="4">
        <v>45534</v>
      </c>
    </row>
    <row r="660" spans="1:25">
      <c r="A660" s="9">
        <v>659</v>
      </c>
      <c r="B660" s="7" t="s">
        <v>1096</v>
      </c>
      <c r="C660" s="7" t="s">
        <v>617</v>
      </c>
      <c r="D660" s="7" t="s">
        <v>1097</v>
      </c>
      <c r="E660" s="7" t="s">
        <v>1098</v>
      </c>
      <c r="F660" s="7" t="s">
        <v>29</v>
      </c>
      <c r="G660" s="7" t="s">
        <v>1099</v>
      </c>
      <c r="H660" s="7" t="s">
        <v>121</v>
      </c>
      <c r="I660" s="7" t="s">
        <v>32</v>
      </c>
      <c r="J660" s="7" t="s">
        <v>33</v>
      </c>
      <c r="K660" s="7" t="s">
        <v>2429</v>
      </c>
      <c r="L660" s="7" t="s">
        <v>1001</v>
      </c>
      <c r="M660" s="7" t="s">
        <v>1056</v>
      </c>
      <c r="N660" s="7" t="s">
        <v>2430</v>
      </c>
      <c r="O660" s="7">
        <v>245.13</v>
      </c>
      <c r="P660" s="7">
        <v>1</v>
      </c>
      <c r="Q660" s="7">
        <v>85.77</v>
      </c>
      <c r="R660" s="7">
        <v>19.88</v>
      </c>
      <c r="S660" s="7" t="s">
        <v>38</v>
      </c>
      <c r="T660" s="7">
        <v>467</v>
      </c>
      <c r="U660" s="7" t="s">
        <v>1733</v>
      </c>
      <c r="V660" s="7" t="s">
        <v>1737</v>
      </c>
      <c r="W660" s="8" t="s">
        <v>51</v>
      </c>
      <c r="X660" s="3">
        <v>44276</v>
      </c>
      <c r="Y660" s="4">
        <v>44280</v>
      </c>
    </row>
    <row r="661" spans="1:25">
      <c r="A661" s="9">
        <v>660</v>
      </c>
      <c r="B661" s="7" t="s">
        <v>2431</v>
      </c>
      <c r="C661" s="7" t="s">
        <v>617</v>
      </c>
      <c r="D661" s="7" t="s">
        <v>247</v>
      </c>
      <c r="E661" s="7" t="s">
        <v>248</v>
      </c>
      <c r="F661" s="7" t="s">
        <v>29</v>
      </c>
      <c r="G661" s="7" t="s">
        <v>271</v>
      </c>
      <c r="H661" s="7" t="s">
        <v>56</v>
      </c>
      <c r="I661" s="7" t="s">
        <v>32</v>
      </c>
      <c r="J661" s="7" t="s">
        <v>57</v>
      </c>
      <c r="K661" s="7" t="s">
        <v>2432</v>
      </c>
      <c r="L661" s="7" t="s">
        <v>1001</v>
      </c>
      <c r="M661" s="7" t="s">
        <v>1056</v>
      </c>
      <c r="N661" s="7" t="s">
        <v>2433</v>
      </c>
      <c r="O661" s="7">
        <v>177.75</v>
      </c>
      <c r="P661" s="7">
        <v>3</v>
      </c>
      <c r="Q661" s="7">
        <v>30.15</v>
      </c>
      <c r="R661" s="7">
        <v>10.84</v>
      </c>
      <c r="S661" s="7" t="s">
        <v>38</v>
      </c>
      <c r="T661" s="7">
        <v>800</v>
      </c>
      <c r="U661" s="7" t="s">
        <v>1733</v>
      </c>
      <c r="V661" s="7" t="s">
        <v>1743</v>
      </c>
      <c r="W661" s="8" t="s">
        <v>41</v>
      </c>
      <c r="X661" s="3">
        <v>45066</v>
      </c>
      <c r="Y661" s="4">
        <v>45070</v>
      </c>
    </row>
    <row r="662" spans="1:25">
      <c r="A662" s="9">
        <v>661</v>
      </c>
      <c r="B662" s="7" t="s">
        <v>2434</v>
      </c>
      <c r="C662" s="7" t="s">
        <v>627</v>
      </c>
      <c r="D662" s="7" t="s">
        <v>1644</v>
      </c>
      <c r="E662" s="7" t="s">
        <v>1645</v>
      </c>
      <c r="F662" s="7" t="s">
        <v>29</v>
      </c>
      <c r="G662" s="7" t="s">
        <v>176</v>
      </c>
      <c r="H662" s="7" t="s">
        <v>138</v>
      </c>
      <c r="I662" s="7" t="s">
        <v>32</v>
      </c>
      <c r="J662" s="7" t="s">
        <v>57</v>
      </c>
      <c r="K662" s="7" t="s">
        <v>2435</v>
      </c>
      <c r="L662" s="7" t="s">
        <v>1001</v>
      </c>
      <c r="M662" s="7" t="s">
        <v>1103</v>
      </c>
      <c r="N662" s="7" t="s">
        <v>2436</v>
      </c>
      <c r="O662" s="7">
        <v>546</v>
      </c>
      <c r="P662" s="7">
        <v>4</v>
      </c>
      <c r="Q662" s="7">
        <v>60</v>
      </c>
      <c r="R662" s="7">
        <v>117.24</v>
      </c>
      <c r="S662" s="7" t="s">
        <v>661</v>
      </c>
      <c r="T662" s="7">
        <v>87</v>
      </c>
      <c r="U662" s="7" t="s">
        <v>1733</v>
      </c>
      <c r="V662" s="7" t="s">
        <v>1747</v>
      </c>
      <c r="W662" s="8" t="s">
        <v>51</v>
      </c>
      <c r="X662" s="3">
        <v>45560</v>
      </c>
      <c r="Y662" s="4">
        <v>45565</v>
      </c>
    </row>
    <row r="663" spans="1:25">
      <c r="A663" s="9">
        <v>662</v>
      </c>
      <c r="B663" s="7" t="s">
        <v>2437</v>
      </c>
      <c r="C663" s="7" t="s">
        <v>627</v>
      </c>
      <c r="D663" s="7" t="s">
        <v>2438</v>
      </c>
      <c r="E663" s="7" t="s">
        <v>2439</v>
      </c>
      <c r="F663" s="7" t="s">
        <v>29</v>
      </c>
      <c r="G663" s="7" t="s">
        <v>279</v>
      </c>
      <c r="H663" s="7" t="s">
        <v>279</v>
      </c>
      <c r="I663" s="7" t="s">
        <v>32</v>
      </c>
      <c r="J663" s="7" t="s">
        <v>102</v>
      </c>
      <c r="K663" s="7" t="s">
        <v>2440</v>
      </c>
      <c r="L663" s="7" t="s">
        <v>1001</v>
      </c>
      <c r="M663" s="7" t="s">
        <v>1103</v>
      </c>
      <c r="N663" s="7" t="s">
        <v>2441</v>
      </c>
      <c r="O663" s="7">
        <v>369.45</v>
      </c>
      <c r="P663" s="7">
        <v>3</v>
      </c>
      <c r="Q663" s="7">
        <v>84.96</v>
      </c>
      <c r="R663" s="7">
        <v>49.72</v>
      </c>
      <c r="S663" s="7" t="s">
        <v>487</v>
      </c>
      <c r="T663" s="7">
        <v>565</v>
      </c>
      <c r="U663" s="7" t="s">
        <v>1733</v>
      </c>
      <c r="V663" s="7" t="s">
        <v>1734</v>
      </c>
      <c r="W663" s="8" t="s">
        <v>41</v>
      </c>
      <c r="X663" s="3">
        <v>45637</v>
      </c>
      <c r="Y663" s="4">
        <v>45612</v>
      </c>
    </row>
    <row r="664" spans="1:25">
      <c r="A664" s="9">
        <v>663</v>
      </c>
      <c r="B664" s="7" t="s">
        <v>2442</v>
      </c>
      <c r="C664" s="7" t="s">
        <v>627</v>
      </c>
      <c r="D664" s="7" t="s">
        <v>2132</v>
      </c>
      <c r="E664" s="7" t="s">
        <v>2133</v>
      </c>
      <c r="F664" s="7" t="s">
        <v>420</v>
      </c>
      <c r="G664" s="7" t="s">
        <v>515</v>
      </c>
      <c r="H664" s="7" t="s">
        <v>87</v>
      </c>
      <c r="I664" s="7" t="s">
        <v>32</v>
      </c>
      <c r="J664" s="7" t="s">
        <v>33</v>
      </c>
      <c r="K664" s="7" t="s">
        <v>2443</v>
      </c>
      <c r="L664" s="7" t="s">
        <v>1001</v>
      </c>
      <c r="M664" s="7" t="s">
        <v>1103</v>
      </c>
      <c r="N664" s="7" t="s">
        <v>2444</v>
      </c>
      <c r="O664" s="7">
        <v>346.92</v>
      </c>
      <c r="P664" s="7">
        <v>4</v>
      </c>
      <c r="Q664" s="7">
        <v>-152.76</v>
      </c>
      <c r="R664" s="7">
        <v>148.9</v>
      </c>
      <c r="S664" s="7" t="s">
        <v>661</v>
      </c>
      <c r="T664" s="7">
        <v>403</v>
      </c>
      <c r="U664" s="7" t="s">
        <v>1733</v>
      </c>
      <c r="V664" s="7" t="s">
        <v>1737</v>
      </c>
      <c r="W664" s="8" t="s">
        <v>51</v>
      </c>
      <c r="X664" s="3">
        <v>45268</v>
      </c>
      <c r="Y664" s="4">
        <v>45154</v>
      </c>
    </row>
    <row r="665" spans="1:25">
      <c r="A665" s="9">
        <v>664</v>
      </c>
      <c r="B665" s="7" t="s">
        <v>1169</v>
      </c>
      <c r="C665" s="7" t="s">
        <v>627</v>
      </c>
      <c r="D665" s="7" t="s">
        <v>734</v>
      </c>
      <c r="E665" s="7" t="s">
        <v>735</v>
      </c>
      <c r="F665" s="7" t="s">
        <v>310</v>
      </c>
      <c r="G665" s="7" t="s">
        <v>100</v>
      </c>
      <c r="H665" s="7" t="s">
        <v>101</v>
      </c>
      <c r="I665" s="7" t="s">
        <v>32</v>
      </c>
      <c r="J665" s="7" t="s">
        <v>102</v>
      </c>
      <c r="K665" s="7" t="s">
        <v>2445</v>
      </c>
      <c r="L665" s="7" t="s">
        <v>1001</v>
      </c>
      <c r="M665" s="7" t="s">
        <v>1103</v>
      </c>
      <c r="N665" s="7" t="s">
        <v>2446</v>
      </c>
      <c r="O665" s="7">
        <v>275.58</v>
      </c>
      <c r="P665" s="7">
        <v>2</v>
      </c>
      <c r="Q665" s="7">
        <v>77.16</v>
      </c>
      <c r="R665" s="7">
        <v>83.73</v>
      </c>
      <c r="S665" s="7" t="s">
        <v>661</v>
      </c>
      <c r="T665" s="7">
        <v>582</v>
      </c>
      <c r="U665" s="7" t="s">
        <v>1733</v>
      </c>
      <c r="V665" s="7" t="s">
        <v>1743</v>
      </c>
      <c r="W665" s="8" t="s">
        <v>51</v>
      </c>
      <c r="X665" s="3">
        <v>45020</v>
      </c>
      <c r="Y665" s="4">
        <v>45142</v>
      </c>
    </row>
    <row r="666" spans="1:25">
      <c r="A666" s="9">
        <v>665</v>
      </c>
      <c r="B666" s="7" t="s">
        <v>2447</v>
      </c>
      <c r="C666" s="7" t="s">
        <v>627</v>
      </c>
      <c r="D666" s="7" t="s">
        <v>759</v>
      </c>
      <c r="E666" s="7" t="s">
        <v>760</v>
      </c>
      <c r="F666" s="7" t="s">
        <v>310</v>
      </c>
      <c r="G666" s="7" t="s">
        <v>484</v>
      </c>
      <c r="H666" s="7" t="s">
        <v>87</v>
      </c>
      <c r="I666" s="7" t="s">
        <v>32</v>
      </c>
      <c r="J666" s="7" t="s">
        <v>33</v>
      </c>
      <c r="K666" s="7" t="s">
        <v>1144</v>
      </c>
      <c r="L666" s="7" t="s">
        <v>1001</v>
      </c>
      <c r="M666" s="7" t="s">
        <v>1103</v>
      </c>
      <c r="N666" s="7" t="s">
        <v>1145</v>
      </c>
      <c r="O666" s="7">
        <v>333.48</v>
      </c>
      <c r="P666" s="7">
        <v>2</v>
      </c>
      <c r="Q666" s="7">
        <v>126.72</v>
      </c>
      <c r="R666" s="7">
        <v>60.18</v>
      </c>
      <c r="S666" s="7" t="s">
        <v>487</v>
      </c>
      <c r="T666" s="7">
        <v>179</v>
      </c>
      <c r="U666" s="7" t="s">
        <v>1733</v>
      </c>
      <c r="V666" s="7" t="s">
        <v>1747</v>
      </c>
      <c r="W666" s="8" t="s">
        <v>51</v>
      </c>
      <c r="X666" s="3">
        <v>45642</v>
      </c>
      <c r="Y666" s="4">
        <v>45646</v>
      </c>
    </row>
    <row r="667" spans="1:25">
      <c r="A667" s="9">
        <v>666</v>
      </c>
      <c r="B667" s="7" t="s">
        <v>2437</v>
      </c>
      <c r="C667" s="7" t="s">
        <v>627</v>
      </c>
      <c r="D667" s="7" t="s">
        <v>2438</v>
      </c>
      <c r="E667" s="7" t="s">
        <v>2439</v>
      </c>
      <c r="F667" s="7" t="s">
        <v>29</v>
      </c>
      <c r="G667" s="7" t="s">
        <v>279</v>
      </c>
      <c r="H667" s="7" t="s">
        <v>279</v>
      </c>
      <c r="I667" s="7" t="s">
        <v>32</v>
      </c>
      <c r="J667" s="7" t="s">
        <v>102</v>
      </c>
      <c r="K667" s="7" t="s">
        <v>2448</v>
      </c>
      <c r="L667" s="7" t="s">
        <v>1001</v>
      </c>
      <c r="M667" s="7" t="s">
        <v>1103</v>
      </c>
      <c r="N667" s="7" t="s">
        <v>2449</v>
      </c>
      <c r="O667" s="7">
        <v>149.1</v>
      </c>
      <c r="P667" s="7">
        <v>2</v>
      </c>
      <c r="Q667" s="7">
        <v>58.14</v>
      </c>
      <c r="R667" s="7">
        <v>42.79</v>
      </c>
      <c r="S667" s="7" t="s">
        <v>487</v>
      </c>
      <c r="T667" s="7">
        <v>32</v>
      </c>
      <c r="U667" s="7" t="s">
        <v>1733</v>
      </c>
      <c r="V667" s="7" t="s">
        <v>1734</v>
      </c>
      <c r="W667" s="8" t="s">
        <v>41</v>
      </c>
      <c r="X667" s="3">
        <v>45494</v>
      </c>
      <c r="Y667" s="4">
        <v>45499</v>
      </c>
    </row>
    <row r="668" spans="1:25">
      <c r="A668" s="9">
        <v>667</v>
      </c>
      <c r="B668" s="7" t="s">
        <v>678</v>
      </c>
      <c r="C668" s="7" t="s">
        <v>679</v>
      </c>
      <c r="D668" s="7" t="s">
        <v>680</v>
      </c>
      <c r="E668" s="7" t="s">
        <v>681</v>
      </c>
      <c r="F668" s="7" t="s">
        <v>310</v>
      </c>
      <c r="G668" s="7" t="s">
        <v>682</v>
      </c>
      <c r="H668" s="7" t="s">
        <v>87</v>
      </c>
      <c r="I668" s="7" t="s">
        <v>32</v>
      </c>
      <c r="J668" s="7" t="s">
        <v>33</v>
      </c>
      <c r="K668" s="7" t="s">
        <v>2450</v>
      </c>
      <c r="L668" s="7" t="s">
        <v>1001</v>
      </c>
      <c r="M668" s="7" t="s">
        <v>1103</v>
      </c>
      <c r="N668" s="7" t="s">
        <v>2451</v>
      </c>
      <c r="O668" s="7">
        <v>840.15</v>
      </c>
      <c r="P668" s="7">
        <v>5</v>
      </c>
      <c r="Q668" s="7">
        <v>260.39999999999998</v>
      </c>
      <c r="R668" s="7">
        <v>286.67</v>
      </c>
      <c r="S668" s="7" t="s">
        <v>661</v>
      </c>
      <c r="T668" s="7">
        <v>42</v>
      </c>
      <c r="U668" s="7" t="s">
        <v>1733</v>
      </c>
      <c r="V668" s="7" t="s">
        <v>1737</v>
      </c>
      <c r="W668" s="8" t="s">
        <v>41</v>
      </c>
      <c r="X668" s="3">
        <v>45125</v>
      </c>
      <c r="Y668" s="4">
        <v>45129</v>
      </c>
    </row>
    <row r="669" spans="1:25">
      <c r="A669" s="9">
        <v>668</v>
      </c>
      <c r="B669" s="7" t="s">
        <v>2452</v>
      </c>
      <c r="C669" s="7" t="s">
        <v>679</v>
      </c>
      <c r="D669" s="7" t="s">
        <v>2453</v>
      </c>
      <c r="E669" s="7" t="s">
        <v>2454</v>
      </c>
      <c r="F669" s="7" t="s">
        <v>420</v>
      </c>
      <c r="G669" s="7" t="s">
        <v>433</v>
      </c>
      <c r="H669" s="7" t="s">
        <v>121</v>
      </c>
      <c r="I669" s="7" t="s">
        <v>32</v>
      </c>
      <c r="J669" s="7" t="s">
        <v>33</v>
      </c>
      <c r="K669" s="7" t="s">
        <v>2455</v>
      </c>
      <c r="L669" s="7" t="s">
        <v>1001</v>
      </c>
      <c r="M669" s="7" t="s">
        <v>1103</v>
      </c>
      <c r="N669" s="7" t="s">
        <v>2456</v>
      </c>
      <c r="O669" s="7">
        <v>228.33</v>
      </c>
      <c r="P669" s="7">
        <v>3</v>
      </c>
      <c r="Q669" s="7">
        <v>70.739999999999995</v>
      </c>
      <c r="R669" s="7">
        <v>103.93</v>
      </c>
      <c r="S669" s="7" t="s">
        <v>661</v>
      </c>
      <c r="T669" s="7">
        <v>190</v>
      </c>
      <c r="U669" s="7" t="s">
        <v>1733</v>
      </c>
      <c r="V669" s="7" t="s">
        <v>1743</v>
      </c>
      <c r="W669" s="8" t="s">
        <v>41</v>
      </c>
      <c r="X669" s="3">
        <v>44746</v>
      </c>
      <c r="Y669" s="4">
        <v>44899</v>
      </c>
    </row>
    <row r="670" spans="1:25">
      <c r="A670" s="9">
        <v>669</v>
      </c>
      <c r="B670" s="7" t="s">
        <v>2127</v>
      </c>
      <c r="C670" s="7" t="s">
        <v>617</v>
      </c>
      <c r="D670" s="7" t="s">
        <v>2128</v>
      </c>
      <c r="E670" s="7" t="s">
        <v>2129</v>
      </c>
      <c r="F670" s="7" t="s">
        <v>420</v>
      </c>
      <c r="G670" s="7" t="s">
        <v>2130</v>
      </c>
      <c r="H670" s="7" t="s">
        <v>87</v>
      </c>
      <c r="I670" s="7" t="s">
        <v>32</v>
      </c>
      <c r="J670" s="7" t="s">
        <v>33</v>
      </c>
      <c r="K670" s="7" t="s">
        <v>2448</v>
      </c>
      <c r="L670" s="7" t="s">
        <v>1001</v>
      </c>
      <c r="M670" s="7" t="s">
        <v>1103</v>
      </c>
      <c r="N670" s="7" t="s">
        <v>2449</v>
      </c>
      <c r="O670" s="7">
        <v>298.2</v>
      </c>
      <c r="P670" s="7">
        <v>4</v>
      </c>
      <c r="Q670" s="7">
        <v>116.28</v>
      </c>
      <c r="R670" s="7">
        <v>63.34</v>
      </c>
      <c r="S670" s="7" t="s">
        <v>487</v>
      </c>
      <c r="T670" s="7">
        <v>624</v>
      </c>
      <c r="U670" s="7" t="s">
        <v>1733</v>
      </c>
      <c r="V670" s="7" t="s">
        <v>1747</v>
      </c>
      <c r="W670" s="8" t="s">
        <v>41</v>
      </c>
      <c r="X670" s="3">
        <v>44207</v>
      </c>
      <c r="Y670" s="4">
        <v>44358</v>
      </c>
    </row>
    <row r="671" spans="1:25">
      <c r="A671" s="9">
        <v>670</v>
      </c>
      <c r="B671" s="7" t="s">
        <v>2457</v>
      </c>
      <c r="C671" s="7" t="s">
        <v>617</v>
      </c>
      <c r="D671" s="7" t="s">
        <v>2458</v>
      </c>
      <c r="E671" s="7" t="s">
        <v>2459</v>
      </c>
      <c r="F671" s="7" t="s">
        <v>420</v>
      </c>
      <c r="G671" s="7" t="s">
        <v>2460</v>
      </c>
      <c r="H671" s="7" t="s">
        <v>101</v>
      </c>
      <c r="I671" s="7" t="s">
        <v>32</v>
      </c>
      <c r="J671" s="7" t="s">
        <v>102</v>
      </c>
      <c r="K671" s="7" t="s">
        <v>2461</v>
      </c>
      <c r="L671" s="7" t="s">
        <v>1001</v>
      </c>
      <c r="M671" s="7" t="s">
        <v>1103</v>
      </c>
      <c r="N671" s="7" t="s">
        <v>2462</v>
      </c>
      <c r="O671" s="7">
        <v>292.2</v>
      </c>
      <c r="P671" s="7">
        <v>4</v>
      </c>
      <c r="Q671" s="7">
        <v>119.76</v>
      </c>
      <c r="R671" s="7">
        <v>19.12</v>
      </c>
      <c r="S671" s="7" t="s">
        <v>38</v>
      </c>
      <c r="T671" s="7">
        <v>640</v>
      </c>
      <c r="U671" s="7" t="s">
        <v>1733</v>
      </c>
      <c r="V671" s="7" t="s">
        <v>1734</v>
      </c>
      <c r="W671" s="8" t="s">
        <v>41</v>
      </c>
      <c r="X671" s="3">
        <v>45632</v>
      </c>
      <c r="Y671" s="4">
        <v>45460</v>
      </c>
    </row>
    <row r="672" spans="1:25">
      <c r="A672" s="9">
        <v>671</v>
      </c>
      <c r="B672" s="7" t="s">
        <v>2463</v>
      </c>
      <c r="C672" s="7" t="s">
        <v>617</v>
      </c>
      <c r="D672" s="7" t="s">
        <v>1530</v>
      </c>
      <c r="E672" s="7" t="s">
        <v>1531</v>
      </c>
      <c r="F672" s="7" t="s">
        <v>310</v>
      </c>
      <c r="G672" s="7" t="s">
        <v>2464</v>
      </c>
      <c r="H672" s="7" t="s">
        <v>509</v>
      </c>
      <c r="I672" s="7" t="s">
        <v>32</v>
      </c>
      <c r="J672" s="7" t="s">
        <v>47</v>
      </c>
      <c r="K672" s="7" t="s">
        <v>1498</v>
      </c>
      <c r="L672" s="7" t="s">
        <v>1001</v>
      </c>
      <c r="M672" s="7" t="s">
        <v>1103</v>
      </c>
      <c r="N672" s="7" t="s">
        <v>1499</v>
      </c>
      <c r="O672" s="7">
        <v>840.6</v>
      </c>
      <c r="P672" s="7">
        <v>5</v>
      </c>
      <c r="Q672" s="7">
        <v>319.35000000000002</v>
      </c>
      <c r="R672" s="7">
        <v>296.68</v>
      </c>
      <c r="S672" s="7" t="s">
        <v>661</v>
      </c>
      <c r="T672" s="7">
        <v>392</v>
      </c>
      <c r="U672" s="7" t="s">
        <v>1733</v>
      </c>
      <c r="V672" s="7" t="s">
        <v>1737</v>
      </c>
      <c r="W672" s="8" t="s">
        <v>51</v>
      </c>
      <c r="X672" s="3">
        <v>44438</v>
      </c>
      <c r="Y672" s="4">
        <v>44264</v>
      </c>
    </row>
    <row r="673" spans="1:25">
      <c r="A673" s="9">
        <v>672</v>
      </c>
      <c r="B673" s="7" t="s">
        <v>2203</v>
      </c>
      <c r="C673" s="7" t="s">
        <v>617</v>
      </c>
      <c r="D673" s="7" t="s">
        <v>2204</v>
      </c>
      <c r="E673" s="7" t="s">
        <v>2205</v>
      </c>
      <c r="F673" s="7" t="s">
        <v>310</v>
      </c>
      <c r="G673" s="7" t="s">
        <v>1599</v>
      </c>
      <c r="H673" s="7" t="s">
        <v>509</v>
      </c>
      <c r="I673" s="7" t="s">
        <v>32</v>
      </c>
      <c r="J673" s="7" t="s">
        <v>47</v>
      </c>
      <c r="K673" s="7" t="s">
        <v>1377</v>
      </c>
      <c r="L673" s="7" t="s">
        <v>1001</v>
      </c>
      <c r="M673" s="7" t="s">
        <v>1103</v>
      </c>
      <c r="N673" s="7" t="s">
        <v>1378</v>
      </c>
      <c r="O673" s="7">
        <v>565.32000000000005</v>
      </c>
      <c r="P673" s="7">
        <v>4</v>
      </c>
      <c r="Q673" s="7">
        <v>163.92</v>
      </c>
      <c r="R673" s="7">
        <v>62.11</v>
      </c>
      <c r="S673" s="7" t="s">
        <v>38</v>
      </c>
      <c r="T673" s="7">
        <v>310</v>
      </c>
      <c r="U673" s="7" t="s">
        <v>1733</v>
      </c>
      <c r="V673" s="7" t="s">
        <v>1743</v>
      </c>
      <c r="W673" s="8" t="s">
        <v>51</v>
      </c>
      <c r="X673" s="3">
        <v>44728</v>
      </c>
      <c r="Y673" s="4">
        <v>44733</v>
      </c>
    </row>
    <row r="674" spans="1:25">
      <c r="A674" s="9">
        <v>673</v>
      </c>
      <c r="B674" s="7" t="s">
        <v>983</v>
      </c>
      <c r="C674" s="7" t="s">
        <v>617</v>
      </c>
      <c r="D674" s="7" t="s">
        <v>984</v>
      </c>
      <c r="E674" s="7" t="s">
        <v>985</v>
      </c>
      <c r="F674" s="7" t="s">
        <v>29</v>
      </c>
      <c r="G674" s="7" t="s">
        <v>711</v>
      </c>
      <c r="H674" s="7" t="s">
        <v>87</v>
      </c>
      <c r="I674" s="7" t="s">
        <v>32</v>
      </c>
      <c r="J674" s="7" t="s">
        <v>33</v>
      </c>
      <c r="K674" s="7" t="s">
        <v>2465</v>
      </c>
      <c r="L674" s="7" t="s">
        <v>1001</v>
      </c>
      <c r="M674" s="7" t="s">
        <v>1103</v>
      </c>
      <c r="N674" s="7" t="s">
        <v>2466</v>
      </c>
      <c r="O674" s="7">
        <v>1917</v>
      </c>
      <c r="P674" s="7">
        <v>3</v>
      </c>
      <c r="Q674" s="7">
        <v>690.12</v>
      </c>
      <c r="R674" s="7">
        <v>261.08</v>
      </c>
      <c r="S674" s="7" t="s">
        <v>487</v>
      </c>
      <c r="T674" s="7">
        <v>733</v>
      </c>
      <c r="U674" s="7" t="s">
        <v>1733</v>
      </c>
      <c r="V674" s="7" t="s">
        <v>1747</v>
      </c>
      <c r="W674" s="8" t="s">
        <v>41</v>
      </c>
      <c r="X674" s="3">
        <v>45211</v>
      </c>
      <c r="Y674" s="4">
        <v>45277</v>
      </c>
    </row>
    <row r="675" spans="1:25">
      <c r="A675" s="9">
        <v>674</v>
      </c>
      <c r="B675" s="7" t="s">
        <v>993</v>
      </c>
      <c r="C675" s="7" t="s">
        <v>617</v>
      </c>
      <c r="D675" s="7" t="s">
        <v>994</v>
      </c>
      <c r="E675" s="7" t="s">
        <v>995</v>
      </c>
      <c r="F675" s="7" t="s">
        <v>29</v>
      </c>
      <c r="G675" s="7" t="s">
        <v>508</v>
      </c>
      <c r="H675" s="7" t="s">
        <v>509</v>
      </c>
      <c r="I675" s="7" t="s">
        <v>32</v>
      </c>
      <c r="J675" s="7" t="s">
        <v>47</v>
      </c>
      <c r="K675" s="7" t="s">
        <v>2467</v>
      </c>
      <c r="L675" s="7" t="s">
        <v>1001</v>
      </c>
      <c r="M675" s="7" t="s">
        <v>1103</v>
      </c>
      <c r="N675" s="7" t="s">
        <v>2468</v>
      </c>
      <c r="O675" s="7">
        <v>682.95</v>
      </c>
      <c r="P675" s="7">
        <v>5</v>
      </c>
      <c r="Q675" s="7">
        <v>116.1</v>
      </c>
      <c r="R675" s="7">
        <v>95.02</v>
      </c>
      <c r="S675" s="7" t="s">
        <v>487</v>
      </c>
      <c r="T675" s="7">
        <v>725</v>
      </c>
      <c r="U675" s="7" t="s">
        <v>1733</v>
      </c>
      <c r="V675" s="7" t="s">
        <v>1734</v>
      </c>
      <c r="W675" s="8" t="s">
        <v>41</v>
      </c>
      <c r="X675" s="3">
        <v>45315</v>
      </c>
      <c r="Y675" s="4">
        <v>45322</v>
      </c>
    </row>
    <row r="676" spans="1:25">
      <c r="A676" s="9">
        <v>675</v>
      </c>
      <c r="B676" s="7" t="s">
        <v>2469</v>
      </c>
      <c r="C676" s="7" t="s">
        <v>679</v>
      </c>
      <c r="D676" s="7" t="s">
        <v>525</v>
      </c>
      <c r="E676" s="7" t="s">
        <v>526</v>
      </c>
      <c r="F676" s="7" t="s">
        <v>29</v>
      </c>
      <c r="G676" s="7" t="s">
        <v>1869</v>
      </c>
      <c r="H676" s="7" t="s">
        <v>283</v>
      </c>
      <c r="I676" s="7" t="s">
        <v>32</v>
      </c>
      <c r="J676" s="7" t="s">
        <v>47</v>
      </c>
      <c r="K676" s="7" t="s">
        <v>2470</v>
      </c>
      <c r="L676" s="7" t="s">
        <v>1166</v>
      </c>
      <c r="M676" s="7" t="s">
        <v>1167</v>
      </c>
      <c r="N676" s="7" t="s">
        <v>2471</v>
      </c>
      <c r="O676" s="7">
        <v>2301</v>
      </c>
      <c r="P676" s="7">
        <v>5</v>
      </c>
      <c r="Q676" s="7">
        <v>91.95</v>
      </c>
      <c r="R676" s="7">
        <v>573.27</v>
      </c>
      <c r="S676" s="7" t="s">
        <v>661</v>
      </c>
      <c r="T676" s="7">
        <v>666</v>
      </c>
      <c r="U676" s="7" t="s">
        <v>1733</v>
      </c>
      <c r="V676" s="7" t="s">
        <v>1734</v>
      </c>
      <c r="W676" s="8" t="s">
        <v>51</v>
      </c>
      <c r="X676" s="3">
        <v>45115</v>
      </c>
      <c r="Y676" s="4">
        <v>45152</v>
      </c>
    </row>
    <row r="677" spans="1:25">
      <c r="A677" s="9">
        <v>676</v>
      </c>
      <c r="B677" s="7" t="s">
        <v>2328</v>
      </c>
      <c r="C677" s="7" t="s">
        <v>679</v>
      </c>
      <c r="D677" s="7" t="s">
        <v>2329</v>
      </c>
      <c r="E677" s="7" t="s">
        <v>2330</v>
      </c>
      <c r="F677" s="7" t="s">
        <v>29</v>
      </c>
      <c r="G677" s="7" t="s">
        <v>883</v>
      </c>
      <c r="H677" s="7" t="s">
        <v>831</v>
      </c>
      <c r="I677" s="7" t="s">
        <v>32</v>
      </c>
      <c r="J677" s="7" t="s">
        <v>47</v>
      </c>
      <c r="K677" s="7" t="s">
        <v>2472</v>
      </c>
      <c r="L677" s="7" t="s">
        <v>1166</v>
      </c>
      <c r="M677" s="7" t="s">
        <v>1167</v>
      </c>
      <c r="N677" s="7" t="s">
        <v>2473</v>
      </c>
      <c r="O677" s="7">
        <v>723.3</v>
      </c>
      <c r="P677" s="7">
        <v>5</v>
      </c>
      <c r="Q677" s="7">
        <v>122.85</v>
      </c>
      <c r="R677" s="7">
        <v>286.01</v>
      </c>
      <c r="S677" s="7" t="s">
        <v>661</v>
      </c>
      <c r="T677" s="7">
        <v>132</v>
      </c>
      <c r="U677" s="7" t="s">
        <v>1733</v>
      </c>
      <c r="V677" s="7" t="s">
        <v>1737</v>
      </c>
      <c r="W677" s="8" t="s">
        <v>41</v>
      </c>
      <c r="X677" s="3">
        <v>44802</v>
      </c>
      <c r="Y677" s="4">
        <v>44660</v>
      </c>
    </row>
    <row r="678" spans="1:25">
      <c r="A678" s="9">
        <v>677</v>
      </c>
      <c r="B678" s="7" t="s">
        <v>973</v>
      </c>
      <c r="C678" s="7" t="s">
        <v>617</v>
      </c>
      <c r="D678" s="7" t="s">
        <v>974</v>
      </c>
      <c r="E678" s="7" t="s">
        <v>975</v>
      </c>
      <c r="F678" s="7" t="s">
        <v>29</v>
      </c>
      <c r="G678" s="7" t="s">
        <v>452</v>
      </c>
      <c r="H678" s="7" t="s">
        <v>87</v>
      </c>
      <c r="I678" s="7" t="s">
        <v>32</v>
      </c>
      <c r="J678" s="7" t="s">
        <v>33</v>
      </c>
      <c r="K678" s="7" t="s">
        <v>2474</v>
      </c>
      <c r="L678" s="7" t="s">
        <v>1166</v>
      </c>
      <c r="M678" s="7" t="s">
        <v>1167</v>
      </c>
      <c r="N678" s="7" t="s">
        <v>2475</v>
      </c>
      <c r="O678" s="7">
        <v>1838.52</v>
      </c>
      <c r="P678" s="7">
        <v>4</v>
      </c>
      <c r="Q678" s="7">
        <v>349.2</v>
      </c>
      <c r="R678" s="7">
        <v>202.32</v>
      </c>
      <c r="S678" s="7" t="s">
        <v>487</v>
      </c>
      <c r="T678" s="7">
        <v>545</v>
      </c>
      <c r="U678" s="7" t="s">
        <v>1733</v>
      </c>
      <c r="V678" s="7" t="s">
        <v>1743</v>
      </c>
      <c r="W678" s="8" t="s">
        <v>51</v>
      </c>
      <c r="X678" s="3">
        <v>45144</v>
      </c>
      <c r="Y678" s="4">
        <v>45091</v>
      </c>
    </row>
    <row r="679" spans="1:25">
      <c r="A679" s="9">
        <v>678</v>
      </c>
      <c r="B679" s="7" t="s">
        <v>854</v>
      </c>
      <c r="C679" s="7" t="s">
        <v>627</v>
      </c>
      <c r="D679" s="7" t="s">
        <v>855</v>
      </c>
      <c r="E679" s="7" t="s">
        <v>856</v>
      </c>
      <c r="F679" s="7" t="s">
        <v>29</v>
      </c>
      <c r="G679" s="7" t="s">
        <v>751</v>
      </c>
      <c r="H679" s="7" t="s">
        <v>101</v>
      </c>
      <c r="I679" s="7" t="s">
        <v>32</v>
      </c>
      <c r="J679" s="7" t="s">
        <v>102</v>
      </c>
      <c r="K679" s="7" t="s">
        <v>2476</v>
      </c>
      <c r="L679" s="7" t="s">
        <v>1166</v>
      </c>
      <c r="M679" s="7" t="s">
        <v>1167</v>
      </c>
      <c r="N679" s="7" t="s">
        <v>2477</v>
      </c>
      <c r="O679" s="7">
        <v>403.83</v>
      </c>
      <c r="P679" s="7">
        <v>7</v>
      </c>
      <c r="Q679" s="7">
        <v>185.64</v>
      </c>
      <c r="R679" s="7">
        <v>78.91</v>
      </c>
      <c r="S679" s="7" t="s">
        <v>487</v>
      </c>
      <c r="T679" s="7">
        <v>358</v>
      </c>
      <c r="U679" s="7" t="s">
        <v>1733</v>
      </c>
      <c r="V679" s="7" t="s">
        <v>1747</v>
      </c>
      <c r="W679" s="8" t="s">
        <v>51</v>
      </c>
      <c r="X679" s="3">
        <v>45200</v>
      </c>
      <c r="Y679" s="4">
        <v>44943</v>
      </c>
    </row>
    <row r="680" spans="1:25">
      <c r="A680" s="9">
        <v>679</v>
      </c>
      <c r="B680" s="7" t="s">
        <v>2434</v>
      </c>
      <c r="C680" s="7" t="s">
        <v>627</v>
      </c>
      <c r="D680" s="7" t="s">
        <v>1644</v>
      </c>
      <c r="E680" s="7" t="s">
        <v>1645</v>
      </c>
      <c r="F680" s="7" t="s">
        <v>29</v>
      </c>
      <c r="G680" s="7" t="s">
        <v>176</v>
      </c>
      <c r="H680" s="7" t="s">
        <v>138</v>
      </c>
      <c r="I680" s="7" t="s">
        <v>32</v>
      </c>
      <c r="J680" s="7" t="s">
        <v>57</v>
      </c>
      <c r="K680" s="7" t="s">
        <v>1219</v>
      </c>
      <c r="L680" s="7" t="s">
        <v>1166</v>
      </c>
      <c r="M680" s="7" t="s">
        <v>1167</v>
      </c>
      <c r="N680" s="7" t="s">
        <v>1220</v>
      </c>
      <c r="O680" s="7">
        <v>248.28</v>
      </c>
      <c r="P680" s="7">
        <v>4</v>
      </c>
      <c r="Q680" s="7">
        <v>86.88</v>
      </c>
      <c r="R680" s="7">
        <v>78.13</v>
      </c>
      <c r="S680" s="7" t="s">
        <v>661</v>
      </c>
      <c r="T680" s="7">
        <v>542</v>
      </c>
      <c r="U680" s="7" t="s">
        <v>1733</v>
      </c>
      <c r="V680" s="7" t="s">
        <v>1734</v>
      </c>
      <c r="W680" s="8" t="s">
        <v>51</v>
      </c>
      <c r="X680" s="3">
        <v>45315</v>
      </c>
      <c r="Y680" s="4">
        <v>45322</v>
      </c>
    </row>
    <row r="681" spans="1:25">
      <c r="A681" s="9">
        <v>680</v>
      </c>
      <c r="B681" s="7" t="s">
        <v>2203</v>
      </c>
      <c r="C681" s="7" t="s">
        <v>617</v>
      </c>
      <c r="D681" s="7" t="s">
        <v>2204</v>
      </c>
      <c r="E681" s="7" t="s">
        <v>2205</v>
      </c>
      <c r="F681" s="7" t="s">
        <v>310</v>
      </c>
      <c r="G681" s="7" t="s">
        <v>1599</v>
      </c>
      <c r="H681" s="7" t="s">
        <v>509</v>
      </c>
      <c r="I681" s="7" t="s">
        <v>32</v>
      </c>
      <c r="J681" s="7" t="s">
        <v>47</v>
      </c>
      <c r="K681" s="7" t="s">
        <v>2478</v>
      </c>
      <c r="L681" s="7" t="s">
        <v>1166</v>
      </c>
      <c r="M681" s="7" t="s">
        <v>1167</v>
      </c>
      <c r="N681" s="7" t="s">
        <v>2479</v>
      </c>
      <c r="O681" s="7">
        <v>500.85</v>
      </c>
      <c r="P681" s="7">
        <v>3</v>
      </c>
      <c r="Q681" s="7">
        <v>125.19</v>
      </c>
      <c r="R681" s="7">
        <v>53.01</v>
      </c>
      <c r="S681" s="7" t="s">
        <v>38</v>
      </c>
      <c r="T681" s="7">
        <v>448</v>
      </c>
      <c r="U681" s="7" t="s">
        <v>1733</v>
      </c>
      <c r="V681" s="7" t="s">
        <v>1737</v>
      </c>
      <c r="W681" s="8" t="s">
        <v>41</v>
      </c>
      <c r="X681" s="3">
        <v>45631</v>
      </c>
      <c r="Y681" s="4">
        <v>45430</v>
      </c>
    </row>
    <row r="682" spans="1:25">
      <c r="A682" s="9">
        <v>681</v>
      </c>
      <c r="B682" s="7" t="s">
        <v>2402</v>
      </c>
      <c r="C682" s="7" t="s">
        <v>617</v>
      </c>
      <c r="D682" s="7" t="s">
        <v>1492</v>
      </c>
      <c r="E682" s="7" t="s">
        <v>1493</v>
      </c>
      <c r="F682" s="7" t="s">
        <v>420</v>
      </c>
      <c r="G682" s="7" t="s">
        <v>751</v>
      </c>
      <c r="H682" s="7" t="s">
        <v>101</v>
      </c>
      <c r="I682" s="7" t="s">
        <v>32</v>
      </c>
      <c r="J682" s="7" t="s">
        <v>102</v>
      </c>
      <c r="K682" s="7" t="s">
        <v>1717</v>
      </c>
      <c r="L682" s="7" t="s">
        <v>1166</v>
      </c>
      <c r="M682" s="7" t="s">
        <v>1167</v>
      </c>
      <c r="N682" s="7" t="s">
        <v>1718</v>
      </c>
      <c r="O682" s="7">
        <v>448.77</v>
      </c>
      <c r="P682" s="7">
        <v>7</v>
      </c>
      <c r="Q682" s="7">
        <v>170.52</v>
      </c>
      <c r="R682" s="7">
        <v>51.49</v>
      </c>
      <c r="S682" s="7" t="s">
        <v>487</v>
      </c>
      <c r="T682" s="7">
        <v>361</v>
      </c>
      <c r="U682" s="7" t="s">
        <v>1733</v>
      </c>
      <c r="V682" s="7" t="s">
        <v>1743</v>
      </c>
      <c r="W682" s="8" t="s">
        <v>51</v>
      </c>
      <c r="X682" s="3">
        <v>44347</v>
      </c>
      <c r="Y682" s="4">
        <v>44353</v>
      </c>
    </row>
    <row r="683" spans="1:25">
      <c r="A683" s="9">
        <v>682</v>
      </c>
      <c r="B683" s="7" t="s">
        <v>1245</v>
      </c>
      <c r="C683" s="7" t="s">
        <v>617</v>
      </c>
      <c r="D683" s="7" t="s">
        <v>1246</v>
      </c>
      <c r="E683" s="7" t="s">
        <v>1247</v>
      </c>
      <c r="F683" s="7" t="s">
        <v>29</v>
      </c>
      <c r="G683" s="7" t="s">
        <v>100</v>
      </c>
      <c r="H683" s="7" t="s">
        <v>101</v>
      </c>
      <c r="I683" s="7" t="s">
        <v>32</v>
      </c>
      <c r="J683" s="7" t="s">
        <v>102</v>
      </c>
      <c r="K683" s="7" t="s">
        <v>2480</v>
      </c>
      <c r="L683" s="7" t="s">
        <v>1166</v>
      </c>
      <c r="M683" s="7" t="s">
        <v>1167</v>
      </c>
      <c r="N683" s="7" t="s">
        <v>2481</v>
      </c>
      <c r="O683" s="7">
        <v>366.84</v>
      </c>
      <c r="P683" s="7">
        <v>4</v>
      </c>
      <c r="Q683" s="7">
        <v>21.96</v>
      </c>
      <c r="R683" s="7">
        <v>51.34</v>
      </c>
      <c r="S683" s="7" t="s">
        <v>38</v>
      </c>
      <c r="T683" s="7">
        <v>263</v>
      </c>
      <c r="U683" s="7" t="s">
        <v>1733</v>
      </c>
      <c r="V683" s="7" t="s">
        <v>1747</v>
      </c>
      <c r="W683" s="8" t="s">
        <v>41</v>
      </c>
      <c r="X683" s="3">
        <v>45631</v>
      </c>
      <c r="Y683" s="4">
        <v>45430</v>
      </c>
    </row>
    <row r="684" spans="1:25">
      <c r="A684" s="9">
        <v>683</v>
      </c>
      <c r="B684" s="7" t="s">
        <v>1326</v>
      </c>
      <c r="C684" s="7" t="s">
        <v>617</v>
      </c>
      <c r="D684" s="7" t="s">
        <v>673</v>
      </c>
      <c r="E684" s="7" t="s">
        <v>674</v>
      </c>
      <c r="F684" s="7" t="s">
        <v>420</v>
      </c>
      <c r="G684" s="7" t="s">
        <v>1327</v>
      </c>
      <c r="H684" s="7" t="s">
        <v>339</v>
      </c>
      <c r="I684" s="7" t="s">
        <v>32</v>
      </c>
      <c r="J684" s="7" t="s">
        <v>57</v>
      </c>
      <c r="K684" s="7" t="s">
        <v>2482</v>
      </c>
      <c r="L684" s="7" t="s">
        <v>1166</v>
      </c>
      <c r="M684" s="7" t="s">
        <v>1167</v>
      </c>
      <c r="N684" s="7" t="s">
        <v>2483</v>
      </c>
      <c r="O684" s="7">
        <v>423.6</v>
      </c>
      <c r="P684" s="7">
        <v>5</v>
      </c>
      <c r="Q684" s="7">
        <v>84.6</v>
      </c>
      <c r="R684" s="7">
        <v>47.43</v>
      </c>
      <c r="S684" s="7" t="s">
        <v>487</v>
      </c>
      <c r="T684" s="7">
        <v>319</v>
      </c>
      <c r="U684" s="7" t="s">
        <v>1733</v>
      </c>
      <c r="V684" s="7" t="s">
        <v>1734</v>
      </c>
      <c r="W684" s="8" t="s">
        <v>51</v>
      </c>
      <c r="X684" s="3">
        <v>45575</v>
      </c>
      <c r="Y684" s="4">
        <v>45581</v>
      </c>
    </row>
    <row r="685" spans="1:25">
      <c r="A685" s="9">
        <v>684</v>
      </c>
      <c r="B685" s="7" t="s">
        <v>2484</v>
      </c>
      <c r="C685" s="7" t="s">
        <v>627</v>
      </c>
      <c r="D685" s="7" t="s">
        <v>2485</v>
      </c>
      <c r="E685" s="7" t="s">
        <v>2486</v>
      </c>
      <c r="F685" s="7" t="s">
        <v>420</v>
      </c>
      <c r="G685" s="7" t="s">
        <v>1016</v>
      </c>
      <c r="H685" s="7" t="s">
        <v>283</v>
      </c>
      <c r="I685" s="7" t="s">
        <v>32</v>
      </c>
      <c r="J685" s="7" t="s">
        <v>47</v>
      </c>
      <c r="K685" s="7" t="s">
        <v>1532</v>
      </c>
      <c r="L685" s="7" t="s">
        <v>1166</v>
      </c>
      <c r="M685" s="7" t="s">
        <v>1167</v>
      </c>
      <c r="N685" s="7" t="s">
        <v>1533</v>
      </c>
      <c r="O685" s="7">
        <v>173.94</v>
      </c>
      <c r="P685" s="7">
        <v>1</v>
      </c>
      <c r="Q685" s="7">
        <v>38.25</v>
      </c>
      <c r="R685" s="7">
        <v>26.63</v>
      </c>
      <c r="S685" s="7" t="s">
        <v>487</v>
      </c>
      <c r="T685" s="7">
        <v>681</v>
      </c>
      <c r="U685" s="7" t="s">
        <v>1733</v>
      </c>
      <c r="V685" s="7" t="s">
        <v>1737</v>
      </c>
      <c r="W685" s="8" t="s">
        <v>51</v>
      </c>
      <c r="X685" s="3">
        <v>44342</v>
      </c>
      <c r="Y685" s="4">
        <v>44202</v>
      </c>
    </row>
    <row r="686" spans="1:25">
      <c r="A686" s="9">
        <v>685</v>
      </c>
      <c r="B686" s="7" t="s">
        <v>1316</v>
      </c>
      <c r="C686" s="7" t="s">
        <v>627</v>
      </c>
      <c r="D686" s="7" t="s">
        <v>1317</v>
      </c>
      <c r="E686" s="7" t="s">
        <v>1318</v>
      </c>
      <c r="F686" s="7" t="s">
        <v>29</v>
      </c>
      <c r="G686" s="7" t="s">
        <v>1071</v>
      </c>
      <c r="H686" s="7" t="s">
        <v>56</v>
      </c>
      <c r="I686" s="7" t="s">
        <v>32</v>
      </c>
      <c r="J686" s="7" t="s">
        <v>57</v>
      </c>
      <c r="K686" s="7" t="s">
        <v>2487</v>
      </c>
      <c r="L686" s="7" t="s">
        <v>1166</v>
      </c>
      <c r="M686" s="7" t="s">
        <v>1167</v>
      </c>
      <c r="N686" s="7" t="s">
        <v>2488</v>
      </c>
      <c r="O686" s="7">
        <v>159.30000000000001</v>
      </c>
      <c r="P686" s="7">
        <v>3</v>
      </c>
      <c r="Q686" s="7">
        <v>27</v>
      </c>
      <c r="R686" s="7">
        <v>26.27</v>
      </c>
      <c r="S686" s="7" t="s">
        <v>487</v>
      </c>
      <c r="T686" s="7">
        <v>168</v>
      </c>
      <c r="U686" s="7" t="s">
        <v>1733</v>
      </c>
      <c r="V686" s="7" t="s">
        <v>1743</v>
      </c>
      <c r="W686" s="8" t="s">
        <v>41</v>
      </c>
      <c r="X686" s="3">
        <v>45540</v>
      </c>
      <c r="Y686" s="4">
        <v>45427</v>
      </c>
    </row>
    <row r="687" spans="1:25">
      <c r="A687" s="9">
        <v>686</v>
      </c>
      <c r="B687" s="7" t="s">
        <v>1321</v>
      </c>
      <c r="C687" s="7" t="s">
        <v>617</v>
      </c>
      <c r="D687" s="7" t="s">
        <v>1322</v>
      </c>
      <c r="E687" s="7" t="s">
        <v>1323</v>
      </c>
      <c r="F687" s="7" t="s">
        <v>420</v>
      </c>
      <c r="G687" s="7" t="s">
        <v>556</v>
      </c>
      <c r="H687" s="7" t="s">
        <v>138</v>
      </c>
      <c r="I687" s="7" t="s">
        <v>32</v>
      </c>
      <c r="J687" s="7" t="s">
        <v>57</v>
      </c>
      <c r="K687" s="7" t="s">
        <v>2489</v>
      </c>
      <c r="L687" s="7" t="s">
        <v>1166</v>
      </c>
      <c r="M687" s="7" t="s">
        <v>1167</v>
      </c>
      <c r="N687" s="7" t="s">
        <v>2490</v>
      </c>
      <c r="O687" s="7">
        <v>134.91</v>
      </c>
      <c r="P687" s="7">
        <v>1</v>
      </c>
      <c r="Q687" s="7">
        <v>39.119999999999997</v>
      </c>
      <c r="R687" s="7">
        <v>25.97</v>
      </c>
      <c r="S687" s="7" t="s">
        <v>38</v>
      </c>
      <c r="T687" s="7">
        <v>367</v>
      </c>
      <c r="U687" s="7" t="s">
        <v>1733</v>
      </c>
      <c r="V687" s="7" t="s">
        <v>1747</v>
      </c>
      <c r="W687" s="8" t="s">
        <v>41</v>
      </c>
      <c r="X687" s="3">
        <v>44843</v>
      </c>
      <c r="Y687" s="4">
        <v>44904</v>
      </c>
    </row>
    <row r="688" spans="1:25">
      <c r="A688" s="9">
        <v>687</v>
      </c>
      <c r="B688" s="7" t="s">
        <v>951</v>
      </c>
      <c r="C688" s="7" t="s">
        <v>679</v>
      </c>
      <c r="D688" s="7" t="s">
        <v>952</v>
      </c>
      <c r="E688" s="7" t="s">
        <v>953</v>
      </c>
      <c r="F688" s="7" t="s">
        <v>29</v>
      </c>
      <c r="G688" s="7" t="s">
        <v>618</v>
      </c>
      <c r="H688" s="7" t="s">
        <v>87</v>
      </c>
      <c r="I688" s="7" t="s">
        <v>32</v>
      </c>
      <c r="J688" s="7" t="s">
        <v>33</v>
      </c>
      <c r="K688" s="7" t="s">
        <v>2491</v>
      </c>
      <c r="L688" s="7" t="s">
        <v>1166</v>
      </c>
      <c r="M688" s="7" t="s">
        <v>1167</v>
      </c>
      <c r="N688" s="7" t="s">
        <v>2492</v>
      </c>
      <c r="O688" s="7">
        <v>110.88</v>
      </c>
      <c r="P688" s="7">
        <v>2</v>
      </c>
      <c r="Q688" s="7">
        <v>16.62</v>
      </c>
      <c r="R688" s="7">
        <v>20.76</v>
      </c>
      <c r="S688" s="7" t="s">
        <v>487</v>
      </c>
      <c r="T688" s="7">
        <v>274</v>
      </c>
      <c r="U688" s="7" t="s">
        <v>1733</v>
      </c>
      <c r="V688" s="7" t="s">
        <v>1734</v>
      </c>
      <c r="W688" s="8" t="s">
        <v>41</v>
      </c>
      <c r="X688" s="3">
        <v>45405</v>
      </c>
      <c r="Y688" s="4">
        <v>45408</v>
      </c>
    </row>
    <row r="689" spans="1:25">
      <c r="A689" s="9">
        <v>688</v>
      </c>
      <c r="B689" s="7" t="s">
        <v>2493</v>
      </c>
      <c r="C689" s="7" t="s">
        <v>627</v>
      </c>
      <c r="D689" s="7" t="s">
        <v>2494</v>
      </c>
      <c r="E689" s="7" t="s">
        <v>2495</v>
      </c>
      <c r="F689" s="7" t="s">
        <v>420</v>
      </c>
      <c r="G689" s="7" t="s">
        <v>543</v>
      </c>
      <c r="H689" s="7" t="s">
        <v>544</v>
      </c>
      <c r="I689" s="7" t="s">
        <v>32</v>
      </c>
      <c r="J689" s="7" t="s">
        <v>57</v>
      </c>
      <c r="K689" s="7" t="s">
        <v>2496</v>
      </c>
      <c r="L689" s="7" t="s">
        <v>1166</v>
      </c>
      <c r="M689" s="7" t="s">
        <v>1167</v>
      </c>
      <c r="N689" s="7" t="s">
        <v>2497</v>
      </c>
      <c r="O689" s="7">
        <v>57.93</v>
      </c>
      <c r="P689" s="7">
        <v>1</v>
      </c>
      <c r="Q689" s="7">
        <v>17.940000000000001</v>
      </c>
      <c r="R689" s="7">
        <v>20.170000000000002</v>
      </c>
      <c r="S689" s="7" t="s">
        <v>487</v>
      </c>
      <c r="T689" s="7">
        <v>274</v>
      </c>
      <c r="U689" s="7" t="s">
        <v>1733</v>
      </c>
      <c r="V689" s="7" t="s">
        <v>1737</v>
      </c>
      <c r="W689" s="8" t="s">
        <v>51</v>
      </c>
      <c r="X689" s="3">
        <v>44486</v>
      </c>
      <c r="Y689" s="4">
        <v>44488</v>
      </c>
    </row>
    <row r="690" spans="1:25">
      <c r="A690" s="9">
        <v>689</v>
      </c>
      <c r="B690" s="7" t="s">
        <v>2280</v>
      </c>
      <c r="C690" s="7" t="s">
        <v>617</v>
      </c>
      <c r="D690" s="7" t="s">
        <v>1063</v>
      </c>
      <c r="E690" s="7" t="s">
        <v>1064</v>
      </c>
      <c r="F690" s="7" t="s">
        <v>29</v>
      </c>
      <c r="G690" s="7" t="s">
        <v>338</v>
      </c>
      <c r="H690" s="7" t="s">
        <v>339</v>
      </c>
      <c r="I690" s="7" t="s">
        <v>32</v>
      </c>
      <c r="J690" s="7" t="s">
        <v>57</v>
      </c>
      <c r="K690" s="7" t="s">
        <v>1538</v>
      </c>
      <c r="L690" s="7" t="s">
        <v>1166</v>
      </c>
      <c r="M690" s="7" t="s">
        <v>1167</v>
      </c>
      <c r="N690" s="7" t="s">
        <v>1539</v>
      </c>
      <c r="O690" s="7">
        <v>327.3</v>
      </c>
      <c r="P690" s="7">
        <v>2</v>
      </c>
      <c r="Q690" s="7">
        <v>150.54</v>
      </c>
      <c r="R690" s="7">
        <v>19.7</v>
      </c>
      <c r="S690" s="7" t="s">
        <v>38</v>
      </c>
      <c r="T690" s="7">
        <v>687</v>
      </c>
      <c r="U690" s="7" t="s">
        <v>1733</v>
      </c>
      <c r="V690" s="7" t="s">
        <v>1743</v>
      </c>
      <c r="W690" s="8" t="s">
        <v>41</v>
      </c>
      <c r="X690" s="3">
        <v>45582</v>
      </c>
      <c r="Y690" s="4">
        <v>45583</v>
      </c>
    </row>
    <row r="691" spans="1:25">
      <c r="A691" s="9">
        <v>690</v>
      </c>
      <c r="B691" s="7" t="s">
        <v>2498</v>
      </c>
      <c r="C691" s="7" t="s">
        <v>617</v>
      </c>
      <c r="D691" s="7" t="s">
        <v>2499</v>
      </c>
      <c r="E691" s="7" t="s">
        <v>2500</v>
      </c>
      <c r="F691" s="7" t="s">
        <v>29</v>
      </c>
      <c r="G691" s="7" t="s">
        <v>176</v>
      </c>
      <c r="H691" s="7" t="s">
        <v>138</v>
      </c>
      <c r="I691" s="7" t="s">
        <v>32</v>
      </c>
      <c r="J691" s="7" t="s">
        <v>57</v>
      </c>
      <c r="K691" s="7" t="s">
        <v>2501</v>
      </c>
      <c r="L691" s="7" t="s">
        <v>1166</v>
      </c>
      <c r="M691" s="7" t="s">
        <v>1167</v>
      </c>
      <c r="N691" s="7" t="s">
        <v>2502</v>
      </c>
      <c r="O691" s="7">
        <v>261.24</v>
      </c>
      <c r="P691" s="7">
        <v>2</v>
      </c>
      <c r="Q691" s="7">
        <v>101.88</v>
      </c>
      <c r="R691" s="7">
        <v>18.48</v>
      </c>
      <c r="S691" s="7" t="s">
        <v>38</v>
      </c>
      <c r="T691" s="7">
        <v>726</v>
      </c>
      <c r="U691" s="7" t="s">
        <v>1733</v>
      </c>
      <c r="V691" s="7" t="s">
        <v>1747</v>
      </c>
      <c r="W691" s="8" t="s">
        <v>41</v>
      </c>
      <c r="X691" s="3">
        <v>45296</v>
      </c>
      <c r="Y691" s="4">
        <v>45448</v>
      </c>
    </row>
    <row r="692" spans="1:25">
      <c r="A692" s="9">
        <v>691</v>
      </c>
      <c r="B692" s="7" t="s">
        <v>1096</v>
      </c>
      <c r="C692" s="7" t="s">
        <v>617</v>
      </c>
      <c r="D692" s="7" t="s">
        <v>1097</v>
      </c>
      <c r="E692" s="7" t="s">
        <v>1098</v>
      </c>
      <c r="F692" s="7" t="s">
        <v>29</v>
      </c>
      <c r="G692" s="7" t="s">
        <v>1099</v>
      </c>
      <c r="H692" s="7" t="s">
        <v>121</v>
      </c>
      <c r="I692" s="7" t="s">
        <v>32</v>
      </c>
      <c r="J692" s="7" t="s">
        <v>33</v>
      </c>
      <c r="K692" s="7" t="s">
        <v>2487</v>
      </c>
      <c r="L692" s="7" t="s">
        <v>1166</v>
      </c>
      <c r="M692" s="7" t="s">
        <v>1167</v>
      </c>
      <c r="N692" s="7" t="s">
        <v>2488</v>
      </c>
      <c r="O692" s="7">
        <v>159.30000000000001</v>
      </c>
      <c r="P692" s="7">
        <v>3</v>
      </c>
      <c r="Q692" s="7">
        <v>27</v>
      </c>
      <c r="R692" s="7">
        <v>16.34</v>
      </c>
      <c r="S692" s="7" t="s">
        <v>38</v>
      </c>
      <c r="T692" s="7">
        <v>728</v>
      </c>
      <c r="U692" s="7" t="s">
        <v>1733</v>
      </c>
      <c r="V692" s="7" t="s">
        <v>1734</v>
      </c>
      <c r="W692" s="8" t="s">
        <v>51</v>
      </c>
      <c r="X692" s="3">
        <v>45560</v>
      </c>
      <c r="Y692" s="4">
        <v>45562</v>
      </c>
    </row>
    <row r="693" spans="1:25">
      <c r="A693" s="9">
        <v>692</v>
      </c>
      <c r="B693" s="7" t="s">
        <v>2503</v>
      </c>
      <c r="C693" s="7" t="s">
        <v>627</v>
      </c>
      <c r="D693" s="7" t="s">
        <v>2024</v>
      </c>
      <c r="E693" s="7" t="s">
        <v>2025</v>
      </c>
      <c r="F693" s="7" t="s">
        <v>420</v>
      </c>
      <c r="G693" s="7" t="s">
        <v>55</v>
      </c>
      <c r="H693" s="7" t="s">
        <v>56</v>
      </c>
      <c r="I693" s="7" t="s">
        <v>32</v>
      </c>
      <c r="J693" s="7" t="s">
        <v>57</v>
      </c>
      <c r="K693" s="7" t="s">
        <v>2504</v>
      </c>
      <c r="L693" s="7" t="s">
        <v>1166</v>
      </c>
      <c r="M693" s="7" t="s">
        <v>1167</v>
      </c>
      <c r="N693" s="7" t="s">
        <v>2505</v>
      </c>
      <c r="O693" s="7">
        <v>168.96</v>
      </c>
      <c r="P693" s="7">
        <v>2</v>
      </c>
      <c r="Q693" s="7">
        <v>6.72</v>
      </c>
      <c r="R693" s="7">
        <v>15.42</v>
      </c>
      <c r="S693" s="7" t="s">
        <v>38</v>
      </c>
      <c r="T693" s="7">
        <v>729</v>
      </c>
      <c r="U693" s="7" t="s">
        <v>1733</v>
      </c>
      <c r="V693" s="7" t="s">
        <v>1737</v>
      </c>
      <c r="W693" s="8" t="s">
        <v>41</v>
      </c>
      <c r="X693" s="3">
        <v>45296</v>
      </c>
      <c r="Y693" s="4">
        <v>45448</v>
      </c>
    </row>
    <row r="694" spans="1:25">
      <c r="A694" s="9">
        <v>693</v>
      </c>
      <c r="B694" s="7" t="s">
        <v>2200</v>
      </c>
      <c r="C694" s="7" t="s">
        <v>617</v>
      </c>
      <c r="D694" s="7" t="s">
        <v>2165</v>
      </c>
      <c r="E694" s="7" t="s">
        <v>2166</v>
      </c>
      <c r="F694" s="7" t="s">
        <v>310</v>
      </c>
      <c r="G694" s="7" t="s">
        <v>271</v>
      </c>
      <c r="H694" s="7" t="s">
        <v>56</v>
      </c>
      <c r="I694" s="7" t="s">
        <v>32</v>
      </c>
      <c r="J694" s="7" t="s">
        <v>57</v>
      </c>
      <c r="K694" s="7" t="s">
        <v>1594</v>
      </c>
      <c r="L694" s="7" t="s">
        <v>1166</v>
      </c>
      <c r="M694" s="7" t="s">
        <v>1167</v>
      </c>
      <c r="N694" s="7" t="s">
        <v>1595</v>
      </c>
      <c r="O694" s="7">
        <v>149.58000000000001</v>
      </c>
      <c r="P694" s="7">
        <v>1</v>
      </c>
      <c r="Q694" s="7">
        <v>14.94</v>
      </c>
      <c r="R694" s="7">
        <v>10.039999999999999</v>
      </c>
      <c r="S694" s="7" t="s">
        <v>38</v>
      </c>
      <c r="T694" s="7">
        <v>361</v>
      </c>
      <c r="U694" s="7" t="s">
        <v>1733</v>
      </c>
      <c r="V694" s="7" t="s">
        <v>1747</v>
      </c>
      <c r="W694" s="8" t="s">
        <v>51</v>
      </c>
      <c r="X694" s="3">
        <v>44406</v>
      </c>
      <c r="Y694" s="4">
        <v>44204</v>
      </c>
    </row>
    <row r="695" spans="1:25">
      <c r="A695" s="9">
        <v>694</v>
      </c>
      <c r="B695" s="7" t="s">
        <v>2506</v>
      </c>
      <c r="C695" s="7" t="s">
        <v>627</v>
      </c>
      <c r="D695" s="7" t="s">
        <v>2507</v>
      </c>
      <c r="E695" s="7" t="s">
        <v>2508</v>
      </c>
      <c r="F695" s="7" t="s">
        <v>29</v>
      </c>
      <c r="G695" s="7" t="s">
        <v>792</v>
      </c>
      <c r="H695" s="7" t="s">
        <v>101</v>
      </c>
      <c r="I695" s="7" t="s">
        <v>32</v>
      </c>
      <c r="J695" s="7" t="s">
        <v>102</v>
      </c>
      <c r="K695" s="7" t="s">
        <v>2509</v>
      </c>
      <c r="L695" s="7" t="s">
        <v>1166</v>
      </c>
      <c r="M695" s="7" t="s">
        <v>1167</v>
      </c>
      <c r="N695" s="7" t="s">
        <v>2510</v>
      </c>
      <c r="O695" s="7">
        <v>510.57</v>
      </c>
      <c r="P695" s="7">
        <v>3</v>
      </c>
      <c r="Q695" s="7">
        <v>56.16</v>
      </c>
      <c r="R695" s="7">
        <v>5.63</v>
      </c>
      <c r="S695" s="7" t="s">
        <v>38</v>
      </c>
      <c r="T695" s="7">
        <v>150</v>
      </c>
      <c r="U695" s="7" t="s">
        <v>1733</v>
      </c>
      <c r="V695" s="7" t="s">
        <v>1734</v>
      </c>
      <c r="W695" s="8" t="s">
        <v>51</v>
      </c>
      <c r="X695" s="3">
        <v>45582</v>
      </c>
      <c r="Y695" s="4">
        <v>45583</v>
      </c>
    </row>
    <row r="696" spans="1:25">
      <c r="A696" s="9">
        <v>695</v>
      </c>
      <c r="B696" s="7" t="s">
        <v>2511</v>
      </c>
      <c r="C696" s="7" t="s">
        <v>617</v>
      </c>
      <c r="D696" s="7" t="s">
        <v>1875</v>
      </c>
      <c r="E696" s="7" t="s">
        <v>1876</v>
      </c>
      <c r="F696" s="7" t="s">
        <v>29</v>
      </c>
      <c r="G696" s="7" t="s">
        <v>515</v>
      </c>
      <c r="H696" s="7" t="s">
        <v>87</v>
      </c>
      <c r="I696" s="7" t="s">
        <v>32</v>
      </c>
      <c r="J696" s="7" t="s">
        <v>33</v>
      </c>
      <c r="K696" s="7" t="s">
        <v>2512</v>
      </c>
      <c r="L696" s="7" t="s">
        <v>1166</v>
      </c>
      <c r="M696" s="7" t="s">
        <v>1167</v>
      </c>
      <c r="N696" s="7" t="s">
        <v>2513</v>
      </c>
      <c r="O696" s="7">
        <v>429.48</v>
      </c>
      <c r="P696" s="7">
        <v>6</v>
      </c>
      <c r="Q696" s="7">
        <v>-257.76</v>
      </c>
      <c r="R696" s="7">
        <v>143.19999999999999</v>
      </c>
      <c r="S696" s="7" t="s">
        <v>661</v>
      </c>
      <c r="T696" s="7">
        <v>686</v>
      </c>
      <c r="U696" s="7" t="s">
        <v>1733</v>
      </c>
      <c r="V696" s="7" t="s">
        <v>1737</v>
      </c>
      <c r="W696" s="8" t="s">
        <v>41</v>
      </c>
      <c r="X696" s="3">
        <v>45578</v>
      </c>
      <c r="Y696" s="4">
        <v>45578</v>
      </c>
    </row>
    <row r="697" spans="1:25">
      <c r="A697" s="9">
        <v>696</v>
      </c>
      <c r="B697" s="7" t="s">
        <v>2514</v>
      </c>
      <c r="C697" s="7" t="s">
        <v>617</v>
      </c>
      <c r="D697" s="7" t="s">
        <v>776</v>
      </c>
      <c r="E697" s="7" t="s">
        <v>777</v>
      </c>
      <c r="F697" s="7" t="s">
        <v>310</v>
      </c>
      <c r="G697" s="7" t="s">
        <v>999</v>
      </c>
      <c r="H697" s="7" t="s">
        <v>243</v>
      </c>
      <c r="I697" s="7" t="s">
        <v>32</v>
      </c>
      <c r="J697" s="7" t="s">
        <v>102</v>
      </c>
      <c r="K697" s="7" t="s">
        <v>2515</v>
      </c>
      <c r="L697" s="7" t="s">
        <v>1166</v>
      </c>
      <c r="M697" s="7" t="s">
        <v>1254</v>
      </c>
      <c r="N697" s="7" t="s">
        <v>2516</v>
      </c>
      <c r="O697" s="7">
        <v>3076.5</v>
      </c>
      <c r="P697" s="7">
        <v>7</v>
      </c>
      <c r="Q697" s="7">
        <v>215.25</v>
      </c>
      <c r="R697" s="7">
        <v>359.27</v>
      </c>
      <c r="S697" s="7" t="s">
        <v>38</v>
      </c>
      <c r="T697" s="7">
        <v>248</v>
      </c>
      <c r="U697" s="7" t="s">
        <v>1733</v>
      </c>
      <c r="V697" s="7" t="s">
        <v>1747</v>
      </c>
      <c r="W697" s="8" t="s">
        <v>51</v>
      </c>
      <c r="X697" s="3">
        <v>45077</v>
      </c>
      <c r="Y697" s="4">
        <v>45077</v>
      </c>
    </row>
    <row r="698" spans="1:25">
      <c r="A698" s="9">
        <v>697</v>
      </c>
      <c r="B698" s="7" t="s">
        <v>616</v>
      </c>
      <c r="C698" s="7" t="s">
        <v>617</v>
      </c>
      <c r="D698" s="7" t="s">
        <v>606</v>
      </c>
      <c r="E698" s="7" t="s">
        <v>607</v>
      </c>
      <c r="F698" s="7" t="s">
        <v>420</v>
      </c>
      <c r="G698" s="7" t="s">
        <v>618</v>
      </c>
      <c r="H698" s="7" t="s">
        <v>87</v>
      </c>
      <c r="I698" s="7" t="s">
        <v>32</v>
      </c>
      <c r="J698" s="7" t="s">
        <v>33</v>
      </c>
      <c r="K698" s="7" t="s">
        <v>2517</v>
      </c>
      <c r="L698" s="7" t="s">
        <v>1166</v>
      </c>
      <c r="M698" s="7" t="s">
        <v>1254</v>
      </c>
      <c r="N698" s="7" t="s">
        <v>2518</v>
      </c>
      <c r="O698" s="7">
        <v>970.2</v>
      </c>
      <c r="P698" s="7">
        <v>5</v>
      </c>
      <c r="Q698" s="7">
        <v>145.5</v>
      </c>
      <c r="R698" s="7">
        <v>81.92</v>
      </c>
      <c r="S698" s="7" t="s">
        <v>487</v>
      </c>
      <c r="T698" s="7">
        <v>451</v>
      </c>
      <c r="U698" s="7" t="s">
        <v>1733</v>
      </c>
      <c r="V698" s="7" t="s">
        <v>1734</v>
      </c>
      <c r="W698" s="8" t="s">
        <v>41</v>
      </c>
      <c r="X698" s="3">
        <v>44578</v>
      </c>
      <c r="Y698" s="4">
        <v>44578</v>
      </c>
    </row>
    <row r="699" spans="1:25">
      <c r="A699" s="9">
        <v>698</v>
      </c>
      <c r="B699" s="7" t="s">
        <v>2519</v>
      </c>
      <c r="C699" s="7" t="s">
        <v>627</v>
      </c>
      <c r="D699" s="7" t="s">
        <v>2520</v>
      </c>
      <c r="E699" s="7" t="s">
        <v>2521</v>
      </c>
      <c r="F699" s="7" t="s">
        <v>420</v>
      </c>
      <c r="G699" s="7" t="s">
        <v>388</v>
      </c>
      <c r="H699" s="7" t="s">
        <v>72</v>
      </c>
      <c r="I699" s="7" t="s">
        <v>32</v>
      </c>
      <c r="J699" s="7" t="s">
        <v>57</v>
      </c>
      <c r="K699" s="7" t="s">
        <v>2522</v>
      </c>
      <c r="L699" s="7" t="s">
        <v>1166</v>
      </c>
      <c r="M699" s="7" t="s">
        <v>1254</v>
      </c>
      <c r="N699" s="7" t="s">
        <v>2523</v>
      </c>
      <c r="O699" s="7">
        <v>1094.22</v>
      </c>
      <c r="P699" s="7">
        <v>3</v>
      </c>
      <c r="Q699" s="7">
        <v>328.23</v>
      </c>
      <c r="R699" s="7">
        <v>411.06</v>
      </c>
      <c r="S699" s="7" t="s">
        <v>661</v>
      </c>
      <c r="T699" s="7">
        <v>696</v>
      </c>
      <c r="U699" s="7" t="s">
        <v>1733</v>
      </c>
      <c r="V699" s="7" t="s">
        <v>1737</v>
      </c>
      <c r="W699" s="8" t="s">
        <v>41</v>
      </c>
      <c r="X699" s="3">
        <v>45456</v>
      </c>
      <c r="Y699" s="4">
        <v>45458</v>
      </c>
    </row>
    <row r="700" spans="1:25">
      <c r="A700" s="9">
        <v>699</v>
      </c>
      <c r="B700" s="7" t="s">
        <v>914</v>
      </c>
      <c r="C700" s="7" t="s">
        <v>617</v>
      </c>
      <c r="D700" s="7" t="s">
        <v>915</v>
      </c>
      <c r="E700" s="7" t="s">
        <v>916</v>
      </c>
      <c r="F700" s="7" t="s">
        <v>29</v>
      </c>
      <c r="G700" s="7" t="s">
        <v>917</v>
      </c>
      <c r="H700" s="7" t="s">
        <v>87</v>
      </c>
      <c r="I700" s="7" t="s">
        <v>32</v>
      </c>
      <c r="J700" s="7" t="s">
        <v>33</v>
      </c>
      <c r="K700" s="7" t="s">
        <v>2524</v>
      </c>
      <c r="L700" s="7" t="s">
        <v>1166</v>
      </c>
      <c r="M700" s="7" t="s">
        <v>1254</v>
      </c>
      <c r="N700" s="7" t="s">
        <v>2525</v>
      </c>
      <c r="O700" s="7">
        <v>196.74</v>
      </c>
      <c r="P700" s="7">
        <v>1</v>
      </c>
      <c r="Q700" s="7">
        <v>98.37</v>
      </c>
      <c r="R700" s="7">
        <v>33.1</v>
      </c>
      <c r="S700" s="7" t="s">
        <v>487</v>
      </c>
      <c r="T700" s="7">
        <v>88</v>
      </c>
      <c r="U700" s="7" t="s">
        <v>1733</v>
      </c>
      <c r="V700" s="7" t="s">
        <v>1743</v>
      </c>
      <c r="W700" s="8" t="s">
        <v>41</v>
      </c>
      <c r="X700" s="3">
        <v>45611</v>
      </c>
      <c r="Y700" s="4">
        <v>45611</v>
      </c>
    </row>
    <row r="701" spans="1:25">
      <c r="A701" s="9">
        <v>700</v>
      </c>
      <c r="B701" s="7" t="s">
        <v>2526</v>
      </c>
      <c r="C701" s="7" t="s">
        <v>627</v>
      </c>
      <c r="D701" s="7" t="s">
        <v>2527</v>
      </c>
      <c r="E701" s="7" t="s">
        <v>2528</v>
      </c>
      <c r="F701" s="7" t="s">
        <v>310</v>
      </c>
      <c r="G701" s="7" t="s">
        <v>1599</v>
      </c>
      <c r="H701" s="7" t="s">
        <v>509</v>
      </c>
      <c r="I701" s="7" t="s">
        <v>32</v>
      </c>
      <c r="J701" s="7" t="s">
        <v>47</v>
      </c>
      <c r="K701" s="7" t="s">
        <v>2529</v>
      </c>
      <c r="L701" s="7" t="s">
        <v>1166</v>
      </c>
      <c r="M701" s="7" t="s">
        <v>1254</v>
      </c>
      <c r="N701" s="7" t="s">
        <v>2530</v>
      </c>
      <c r="O701" s="7">
        <v>171.87</v>
      </c>
      <c r="P701" s="7">
        <v>1</v>
      </c>
      <c r="Q701" s="7">
        <v>63.57</v>
      </c>
      <c r="R701" s="7">
        <v>32.96</v>
      </c>
      <c r="S701" s="7" t="s">
        <v>38</v>
      </c>
      <c r="T701" s="7">
        <v>637</v>
      </c>
      <c r="U701" s="7" t="s">
        <v>1733</v>
      </c>
      <c r="V701" s="7" t="s">
        <v>1747</v>
      </c>
      <c r="W701" s="8" t="s">
        <v>41</v>
      </c>
      <c r="X701" s="3">
        <v>45523</v>
      </c>
      <c r="Y701" s="4">
        <v>45523</v>
      </c>
    </row>
    <row r="702" spans="1:25">
      <c r="A702" s="9">
        <v>701</v>
      </c>
      <c r="B702" s="7" t="s">
        <v>2319</v>
      </c>
      <c r="C702" s="7" t="s">
        <v>679</v>
      </c>
      <c r="D702" s="7" t="s">
        <v>2121</v>
      </c>
      <c r="E702" s="7" t="s">
        <v>2122</v>
      </c>
      <c r="F702" s="7" t="s">
        <v>29</v>
      </c>
      <c r="G702" s="7" t="s">
        <v>71</v>
      </c>
      <c r="H702" s="7" t="s">
        <v>72</v>
      </c>
      <c r="I702" s="7" t="s">
        <v>32</v>
      </c>
      <c r="J702" s="7" t="s">
        <v>57</v>
      </c>
      <c r="K702" s="7" t="s">
        <v>2531</v>
      </c>
      <c r="L702" s="7" t="s">
        <v>1166</v>
      </c>
      <c r="M702" s="7" t="s">
        <v>1254</v>
      </c>
      <c r="N702" s="7" t="s">
        <v>2532</v>
      </c>
      <c r="O702" s="7">
        <v>332.28</v>
      </c>
      <c r="P702" s="7">
        <v>2</v>
      </c>
      <c r="Q702" s="7">
        <v>149.52000000000001</v>
      </c>
      <c r="R702" s="7">
        <v>87.62</v>
      </c>
      <c r="S702" s="7" t="s">
        <v>661</v>
      </c>
      <c r="T702" s="7">
        <v>38</v>
      </c>
      <c r="U702" s="7" t="s">
        <v>1733</v>
      </c>
      <c r="V702" s="7" t="s">
        <v>1734</v>
      </c>
      <c r="W702" s="8" t="s">
        <v>51</v>
      </c>
      <c r="X702" s="3">
        <v>44450</v>
      </c>
      <c r="Y702" s="4">
        <v>44511</v>
      </c>
    </row>
    <row r="703" spans="1:25">
      <c r="A703" s="9">
        <v>702</v>
      </c>
      <c r="B703" s="7" t="s">
        <v>2533</v>
      </c>
      <c r="C703" s="7" t="s">
        <v>679</v>
      </c>
      <c r="D703" s="7" t="s">
        <v>835</v>
      </c>
      <c r="E703" s="7" t="s">
        <v>836</v>
      </c>
      <c r="F703" s="7" t="s">
        <v>29</v>
      </c>
      <c r="G703" s="7" t="s">
        <v>682</v>
      </c>
      <c r="H703" s="7" t="s">
        <v>87</v>
      </c>
      <c r="I703" s="7" t="s">
        <v>32</v>
      </c>
      <c r="J703" s="7" t="s">
        <v>33</v>
      </c>
      <c r="K703" s="7" t="s">
        <v>1700</v>
      </c>
      <c r="L703" s="7" t="s">
        <v>1166</v>
      </c>
      <c r="M703" s="7" t="s">
        <v>1254</v>
      </c>
      <c r="N703" s="7" t="s">
        <v>2534</v>
      </c>
      <c r="O703" s="7">
        <v>337.68</v>
      </c>
      <c r="P703" s="7">
        <v>2</v>
      </c>
      <c r="Q703" s="7">
        <v>64.14</v>
      </c>
      <c r="R703" s="7">
        <v>73</v>
      </c>
      <c r="S703" s="7" t="s">
        <v>661</v>
      </c>
      <c r="T703" s="7">
        <v>759</v>
      </c>
      <c r="U703" s="7" t="s">
        <v>1733</v>
      </c>
      <c r="V703" s="7" t="s">
        <v>1737</v>
      </c>
      <c r="W703" s="8" t="s">
        <v>51</v>
      </c>
      <c r="X703" s="3">
        <v>45571</v>
      </c>
      <c r="Y703" s="4">
        <v>45602</v>
      </c>
    </row>
    <row r="704" spans="1:25">
      <c r="A704" s="9">
        <v>703</v>
      </c>
      <c r="B704" s="7" t="s">
        <v>1285</v>
      </c>
      <c r="C704" s="7" t="s">
        <v>679</v>
      </c>
      <c r="D704" s="7" t="s">
        <v>1192</v>
      </c>
      <c r="E704" s="7" t="s">
        <v>1193</v>
      </c>
      <c r="F704" s="7" t="s">
        <v>29</v>
      </c>
      <c r="G704" s="7" t="s">
        <v>751</v>
      </c>
      <c r="H704" s="7" t="s">
        <v>101</v>
      </c>
      <c r="I704" s="7" t="s">
        <v>32</v>
      </c>
      <c r="J704" s="7" t="s">
        <v>102</v>
      </c>
      <c r="K704" s="7" t="s">
        <v>2535</v>
      </c>
      <c r="L704" s="7" t="s">
        <v>1166</v>
      </c>
      <c r="M704" s="7" t="s">
        <v>1297</v>
      </c>
      <c r="N704" s="7" t="s">
        <v>2536</v>
      </c>
      <c r="O704" s="7">
        <v>217.2</v>
      </c>
      <c r="P704" s="7">
        <v>2</v>
      </c>
      <c r="Q704" s="7">
        <v>32.58</v>
      </c>
      <c r="R704" s="7">
        <v>37.549999999999997</v>
      </c>
      <c r="S704" s="7" t="s">
        <v>487</v>
      </c>
      <c r="T704" s="7">
        <v>441</v>
      </c>
      <c r="U704" s="7" t="s">
        <v>1733</v>
      </c>
      <c r="V704" s="7" t="s">
        <v>1743</v>
      </c>
      <c r="W704" s="8" t="s">
        <v>51</v>
      </c>
      <c r="X704" s="3">
        <v>45490</v>
      </c>
      <c r="Y704" s="4">
        <v>45493</v>
      </c>
    </row>
    <row r="705" spans="1:25">
      <c r="A705" s="9">
        <v>704</v>
      </c>
      <c r="B705" s="7" t="s">
        <v>2469</v>
      </c>
      <c r="C705" s="7" t="s">
        <v>679</v>
      </c>
      <c r="D705" s="7" t="s">
        <v>525</v>
      </c>
      <c r="E705" s="7" t="s">
        <v>526</v>
      </c>
      <c r="F705" s="7" t="s">
        <v>29</v>
      </c>
      <c r="G705" s="7" t="s">
        <v>1869</v>
      </c>
      <c r="H705" s="7" t="s">
        <v>283</v>
      </c>
      <c r="I705" s="7" t="s">
        <v>32</v>
      </c>
      <c r="J705" s="7" t="s">
        <v>47</v>
      </c>
      <c r="K705" s="7" t="s">
        <v>2535</v>
      </c>
      <c r="L705" s="7" t="s">
        <v>1166</v>
      </c>
      <c r="M705" s="7" t="s">
        <v>1297</v>
      </c>
      <c r="N705" s="7" t="s">
        <v>2536</v>
      </c>
      <c r="O705" s="7">
        <v>434.4</v>
      </c>
      <c r="P705" s="7">
        <v>4</v>
      </c>
      <c r="Q705" s="7">
        <v>65.16</v>
      </c>
      <c r="R705" s="7">
        <v>83.62</v>
      </c>
      <c r="S705" s="7" t="s">
        <v>661</v>
      </c>
      <c r="T705" s="7">
        <v>38</v>
      </c>
      <c r="U705" s="7" t="s">
        <v>1733</v>
      </c>
      <c r="V705" s="7" t="s">
        <v>1747</v>
      </c>
      <c r="W705" s="8" t="s">
        <v>41</v>
      </c>
      <c r="X705" s="3">
        <v>45571</v>
      </c>
      <c r="Y705" s="4">
        <v>45456</v>
      </c>
    </row>
    <row r="706" spans="1:25">
      <c r="A706" s="9">
        <v>705</v>
      </c>
      <c r="B706" s="7" t="s">
        <v>2537</v>
      </c>
      <c r="C706" s="7" t="s">
        <v>679</v>
      </c>
      <c r="D706" s="7" t="s">
        <v>2538</v>
      </c>
      <c r="E706" s="7" t="s">
        <v>2539</v>
      </c>
      <c r="F706" s="7" t="s">
        <v>420</v>
      </c>
      <c r="G706" s="7" t="s">
        <v>809</v>
      </c>
      <c r="H706" s="7" t="s">
        <v>87</v>
      </c>
      <c r="I706" s="7" t="s">
        <v>32</v>
      </c>
      <c r="J706" s="7" t="s">
        <v>33</v>
      </c>
      <c r="K706" s="7" t="s">
        <v>2540</v>
      </c>
      <c r="L706" s="7" t="s">
        <v>1166</v>
      </c>
      <c r="M706" s="7" t="s">
        <v>1297</v>
      </c>
      <c r="N706" s="7" t="s">
        <v>2541</v>
      </c>
      <c r="O706" s="7">
        <v>66.959999999999994</v>
      </c>
      <c r="P706" s="7">
        <v>3</v>
      </c>
      <c r="Q706" s="7">
        <v>5.31</v>
      </c>
      <c r="R706" s="7">
        <v>10.55</v>
      </c>
      <c r="S706" s="7" t="s">
        <v>487</v>
      </c>
      <c r="T706" s="7">
        <v>637</v>
      </c>
      <c r="U706" s="7" t="s">
        <v>1733</v>
      </c>
      <c r="V706" s="7" t="s">
        <v>1734</v>
      </c>
      <c r="W706" s="8" t="s">
        <v>51</v>
      </c>
      <c r="X706" s="3">
        <v>44574</v>
      </c>
      <c r="Y706" s="4">
        <v>44577</v>
      </c>
    </row>
    <row r="707" spans="1:25">
      <c r="A707" s="9">
        <v>706</v>
      </c>
      <c r="B707" s="7" t="s">
        <v>1074</v>
      </c>
      <c r="C707" s="7" t="s">
        <v>627</v>
      </c>
      <c r="D707" s="7" t="s">
        <v>1075</v>
      </c>
      <c r="E707" s="7" t="s">
        <v>1076</v>
      </c>
      <c r="F707" s="7" t="s">
        <v>29</v>
      </c>
      <c r="G707" s="7" t="s">
        <v>1077</v>
      </c>
      <c r="H707" s="7" t="s">
        <v>72</v>
      </c>
      <c r="I707" s="7" t="s">
        <v>32</v>
      </c>
      <c r="J707" s="7" t="s">
        <v>57</v>
      </c>
      <c r="K707" s="7" t="s">
        <v>2542</v>
      </c>
      <c r="L707" s="7" t="s">
        <v>1166</v>
      </c>
      <c r="M707" s="7" t="s">
        <v>1297</v>
      </c>
      <c r="N707" s="7" t="s">
        <v>2543</v>
      </c>
      <c r="O707" s="7">
        <v>25.23</v>
      </c>
      <c r="P707" s="7">
        <v>1</v>
      </c>
      <c r="Q707" s="7">
        <v>9.33</v>
      </c>
      <c r="R707" s="7">
        <v>7.23</v>
      </c>
      <c r="S707" s="7" t="s">
        <v>661</v>
      </c>
      <c r="T707" s="7">
        <v>269</v>
      </c>
      <c r="U707" s="7" t="s">
        <v>1733</v>
      </c>
      <c r="V707" s="7" t="s">
        <v>1737</v>
      </c>
      <c r="W707" s="8" t="s">
        <v>51</v>
      </c>
      <c r="X707" s="3">
        <v>45069</v>
      </c>
      <c r="Y707" s="4">
        <v>45072</v>
      </c>
    </row>
    <row r="708" spans="1:25">
      <c r="A708" s="9">
        <v>707</v>
      </c>
      <c r="B708" s="7" t="s">
        <v>2544</v>
      </c>
      <c r="C708" s="7" t="s">
        <v>627</v>
      </c>
      <c r="D708" s="7" t="s">
        <v>380</v>
      </c>
      <c r="E708" s="7" t="s">
        <v>381</v>
      </c>
      <c r="F708" s="7" t="s">
        <v>310</v>
      </c>
      <c r="G708" s="7" t="s">
        <v>1508</v>
      </c>
      <c r="H708" s="7" t="s">
        <v>87</v>
      </c>
      <c r="I708" s="7" t="s">
        <v>32</v>
      </c>
      <c r="J708" s="7" t="s">
        <v>33</v>
      </c>
      <c r="K708" s="7" t="s">
        <v>1500</v>
      </c>
      <c r="L708" s="7" t="s">
        <v>1166</v>
      </c>
      <c r="M708" s="7" t="s">
        <v>1297</v>
      </c>
      <c r="N708" s="7" t="s">
        <v>1501</v>
      </c>
      <c r="O708" s="7">
        <v>311.39999999999998</v>
      </c>
      <c r="P708" s="7">
        <v>6</v>
      </c>
      <c r="Q708" s="7">
        <v>111.96</v>
      </c>
      <c r="R708" s="7">
        <v>36.17</v>
      </c>
      <c r="S708" s="7" t="s">
        <v>487</v>
      </c>
      <c r="T708" s="7">
        <v>651</v>
      </c>
      <c r="U708" s="7" t="s">
        <v>1733</v>
      </c>
      <c r="V708" s="7" t="s">
        <v>1743</v>
      </c>
      <c r="W708" s="8" t="s">
        <v>51</v>
      </c>
      <c r="X708" s="3">
        <v>44250</v>
      </c>
      <c r="Y708" s="4">
        <v>44253</v>
      </c>
    </row>
    <row r="709" spans="1:25">
      <c r="A709" s="9">
        <v>708</v>
      </c>
      <c r="B709" s="7" t="s">
        <v>2154</v>
      </c>
      <c r="C709" s="7" t="s">
        <v>617</v>
      </c>
      <c r="D709" s="7" t="s">
        <v>2155</v>
      </c>
      <c r="E709" s="7" t="s">
        <v>2156</v>
      </c>
      <c r="F709" s="7" t="s">
        <v>420</v>
      </c>
      <c r="G709" s="7" t="s">
        <v>128</v>
      </c>
      <c r="H709" s="7" t="s">
        <v>80</v>
      </c>
      <c r="I709" s="7" t="s">
        <v>32</v>
      </c>
      <c r="J709" s="7" t="s">
        <v>33</v>
      </c>
      <c r="K709" s="7" t="s">
        <v>2545</v>
      </c>
      <c r="L709" s="7" t="s">
        <v>1166</v>
      </c>
      <c r="M709" s="7" t="s">
        <v>1297</v>
      </c>
      <c r="N709" s="7" t="s">
        <v>2546</v>
      </c>
      <c r="O709" s="7">
        <v>169.74</v>
      </c>
      <c r="P709" s="7">
        <v>3</v>
      </c>
      <c r="Q709" s="7">
        <v>79.739999999999995</v>
      </c>
      <c r="R709" s="7">
        <v>13.48</v>
      </c>
      <c r="S709" s="7" t="s">
        <v>38</v>
      </c>
      <c r="T709" s="7">
        <v>509</v>
      </c>
      <c r="U709" s="7" t="s">
        <v>1733</v>
      </c>
      <c r="V709" s="7" t="s">
        <v>1734</v>
      </c>
      <c r="W709" s="8" t="s">
        <v>51</v>
      </c>
      <c r="X709" s="3">
        <v>45060</v>
      </c>
      <c r="Y709" s="4">
        <v>45063</v>
      </c>
    </row>
    <row r="710" spans="1:25">
      <c r="A710" s="9">
        <v>709</v>
      </c>
      <c r="B710" s="7" t="s">
        <v>2208</v>
      </c>
      <c r="C710" s="7" t="s">
        <v>617</v>
      </c>
      <c r="D710" s="7" t="s">
        <v>1147</v>
      </c>
      <c r="E710" s="7" t="s">
        <v>1148</v>
      </c>
      <c r="F710" s="7" t="s">
        <v>310</v>
      </c>
      <c r="G710" s="7" t="s">
        <v>2029</v>
      </c>
      <c r="H710" s="7" t="s">
        <v>101</v>
      </c>
      <c r="I710" s="7" t="s">
        <v>32</v>
      </c>
      <c r="J710" s="7" t="s">
        <v>102</v>
      </c>
      <c r="K710" s="7" t="s">
        <v>2547</v>
      </c>
      <c r="L710" s="7" t="s">
        <v>1166</v>
      </c>
      <c r="M710" s="7" t="s">
        <v>1297</v>
      </c>
      <c r="N710" s="7" t="s">
        <v>2548</v>
      </c>
      <c r="O710" s="7">
        <v>70.44</v>
      </c>
      <c r="P710" s="7">
        <v>4</v>
      </c>
      <c r="Q710" s="7">
        <v>25.32</v>
      </c>
      <c r="R710" s="7">
        <v>1.44</v>
      </c>
      <c r="S710" s="7" t="s">
        <v>38</v>
      </c>
      <c r="T710" s="7">
        <v>105</v>
      </c>
      <c r="U710" s="7" t="s">
        <v>1733</v>
      </c>
      <c r="V710" s="7" t="s">
        <v>1737</v>
      </c>
      <c r="W710" s="8" t="s">
        <v>51</v>
      </c>
      <c r="X710" s="3">
        <v>44641</v>
      </c>
      <c r="Y710" s="4">
        <v>44644</v>
      </c>
    </row>
    <row r="711" spans="1:25">
      <c r="A711" s="9">
        <v>710</v>
      </c>
      <c r="B711" s="7" t="s">
        <v>2549</v>
      </c>
      <c r="C711" s="7" t="s">
        <v>617</v>
      </c>
      <c r="D711" s="7" t="s">
        <v>1605</v>
      </c>
      <c r="E711" s="7" t="s">
        <v>1606</v>
      </c>
      <c r="F711" s="7" t="s">
        <v>29</v>
      </c>
      <c r="G711" s="7" t="s">
        <v>195</v>
      </c>
      <c r="H711" s="7" t="s">
        <v>87</v>
      </c>
      <c r="I711" s="7" t="s">
        <v>32</v>
      </c>
      <c r="J711" s="7" t="s">
        <v>33</v>
      </c>
      <c r="K711" s="7" t="s">
        <v>2550</v>
      </c>
      <c r="L711" s="7" t="s">
        <v>1166</v>
      </c>
      <c r="M711" s="7" t="s">
        <v>1297</v>
      </c>
      <c r="N711" s="7" t="s">
        <v>2551</v>
      </c>
      <c r="O711" s="7">
        <v>132.03</v>
      </c>
      <c r="P711" s="7">
        <v>3</v>
      </c>
      <c r="Q711" s="7">
        <v>54.09</v>
      </c>
      <c r="R711" s="7">
        <v>18.440000000000001</v>
      </c>
      <c r="S711" s="7" t="s">
        <v>38</v>
      </c>
      <c r="T711" s="7">
        <v>531</v>
      </c>
      <c r="U711" s="7" t="s">
        <v>1733</v>
      </c>
      <c r="V711" s="7" t="s">
        <v>1747</v>
      </c>
      <c r="W711" s="8" t="s">
        <v>41</v>
      </c>
      <c r="X711" s="3">
        <v>45069</v>
      </c>
      <c r="Y711" s="4">
        <v>45072</v>
      </c>
    </row>
    <row r="712" spans="1:25">
      <c r="A712" s="9">
        <v>711</v>
      </c>
      <c r="B712" s="7" t="s">
        <v>886</v>
      </c>
      <c r="C712" s="7" t="s">
        <v>617</v>
      </c>
      <c r="D712" s="7" t="s">
        <v>887</v>
      </c>
      <c r="E712" s="7" t="s">
        <v>888</v>
      </c>
      <c r="F712" s="7" t="s">
        <v>29</v>
      </c>
      <c r="G712" s="7" t="s">
        <v>803</v>
      </c>
      <c r="H712" s="7" t="s">
        <v>737</v>
      </c>
      <c r="I712" s="7" t="s">
        <v>32</v>
      </c>
      <c r="J712" s="7" t="s">
        <v>102</v>
      </c>
      <c r="K712" s="7" t="s">
        <v>2552</v>
      </c>
      <c r="L712" s="7" t="s">
        <v>1166</v>
      </c>
      <c r="M712" s="7" t="s">
        <v>1333</v>
      </c>
      <c r="N712" s="7" t="s">
        <v>2553</v>
      </c>
      <c r="O712" s="7">
        <v>3094.56</v>
      </c>
      <c r="P712" s="7">
        <v>6</v>
      </c>
      <c r="Q712" s="7">
        <v>1423.44</v>
      </c>
      <c r="R712" s="7">
        <v>227.67</v>
      </c>
      <c r="S712" s="7" t="s">
        <v>38</v>
      </c>
      <c r="T712" s="7">
        <v>385</v>
      </c>
      <c r="U712" s="7" t="s">
        <v>1733</v>
      </c>
      <c r="V712" s="7" t="s">
        <v>1734</v>
      </c>
      <c r="W712" s="8" t="s">
        <v>41</v>
      </c>
      <c r="X712" s="3">
        <v>44551</v>
      </c>
      <c r="Y712" s="4">
        <v>44553</v>
      </c>
    </row>
    <row r="713" spans="1:25">
      <c r="A713" s="9">
        <v>712</v>
      </c>
      <c r="B713" s="7" t="s">
        <v>1321</v>
      </c>
      <c r="C713" s="7" t="s">
        <v>617</v>
      </c>
      <c r="D713" s="7" t="s">
        <v>1322</v>
      </c>
      <c r="E713" s="7" t="s">
        <v>1323</v>
      </c>
      <c r="F713" s="7" t="s">
        <v>420</v>
      </c>
      <c r="G713" s="7" t="s">
        <v>556</v>
      </c>
      <c r="H713" s="7" t="s">
        <v>138</v>
      </c>
      <c r="I713" s="7" t="s">
        <v>32</v>
      </c>
      <c r="J713" s="7" t="s">
        <v>57</v>
      </c>
      <c r="K713" s="7" t="s">
        <v>2554</v>
      </c>
      <c r="L713" s="7" t="s">
        <v>1166</v>
      </c>
      <c r="M713" s="7" t="s">
        <v>1333</v>
      </c>
      <c r="N713" s="7" t="s">
        <v>2555</v>
      </c>
      <c r="O713" s="7">
        <v>477.84</v>
      </c>
      <c r="P713" s="7">
        <v>1</v>
      </c>
      <c r="Q713" s="7">
        <v>14.31</v>
      </c>
      <c r="R713" s="7">
        <v>52.69</v>
      </c>
      <c r="S713" s="7" t="s">
        <v>38</v>
      </c>
      <c r="T713" s="7">
        <v>158</v>
      </c>
      <c r="U713" s="7" t="s">
        <v>1733</v>
      </c>
      <c r="V713" s="7" t="s">
        <v>1737</v>
      </c>
      <c r="W713" s="8" t="s">
        <v>51</v>
      </c>
      <c r="X713" s="3">
        <v>45637</v>
      </c>
      <c r="Y713" s="4">
        <v>45609</v>
      </c>
    </row>
    <row r="714" spans="1:25">
      <c r="A714" s="9">
        <v>713</v>
      </c>
      <c r="B714" s="7" t="s">
        <v>2556</v>
      </c>
      <c r="C714" s="7" t="s">
        <v>627</v>
      </c>
      <c r="D714" s="7" t="s">
        <v>2557</v>
      </c>
      <c r="E714" s="7" t="s">
        <v>2558</v>
      </c>
      <c r="F714" s="7" t="s">
        <v>420</v>
      </c>
      <c r="G714" s="7" t="s">
        <v>515</v>
      </c>
      <c r="H714" s="7" t="s">
        <v>87</v>
      </c>
      <c r="I714" s="7" t="s">
        <v>32</v>
      </c>
      <c r="J714" s="7" t="s">
        <v>33</v>
      </c>
      <c r="K714" s="7" t="s">
        <v>2559</v>
      </c>
      <c r="L714" s="7" t="s">
        <v>1166</v>
      </c>
      <c r="M714" s="7" t="s">
        <v>1333</v>
      </c>
      <c r="N714" s="7" t="s">
        <v>2560</v>
      </c>
      <c r="O714" s="7">
        <v>535.79999999999995</v>
      </c>
      <c r="P714" s="7">
        <v>2</v>
      </c>
      <c r="Q714" s="7">
        <v>-96.48</v>
      </c>
      <c r="R714" s="7">
        <v>187.63</v>
      </c>
      <c r="S714" s="7" t="s">
        <v>661</v>
      </c>
      <c r="T714" s="7">
        <v>31</v>
      </c>
      <c r="U714" s="7" t="s">
        <v>1733</v>
      </c>
      <c r="V714" s="7" t="s">
        <v>1743</v>
      </c>
      <c r="W714" s="8" t="s">
        <v>41</v>
      </c>
      <c r="X714" s="3">
        <v>45490</v>
      </c>
      <c r="Y714" s="4">
        <v>45493</v>
      </c>
    </row>
    <row r="715" spans="1:25">
      <c r="A715" s="9">
        <v>714</v>
      </c>
      <c r="B715" s="7" t="s">
        <v>597</v>
      </c>
      <c r="C715" s="7" t="s">
        <v>26</v>
      </c>
      <c r="D715" s="7" t="s">
        <v>598</v>
      </c>
      <c r="E715" s="7" t="s">
        <v>599</v>
      </c>
      <c r="F715" s="7" t="s">
        <v>29</v>
      </c>
      <c r="G715" s="7" t="s">
        <v>600</v>
      </c>
      <c r="H715" s="7" t="s">
        <v>121</v>
      </c>
      <c r="I715" s="7" t="s">
        <v>32</v>
      </c>
      <c r="J715" s="7" t="s">
        <v>33</v>
      </c>
      <c r="K715" s="7" t="s">
        <v>1700</v>
      </c>
      <c r="L715" s="7" t="s">
        <v>1166</v>
      </c>
      <c r="M715" s="7" t="s">
        <v>1254</v>
      </c>
      <c r="N715" s="7" t="s">
        <v>1701</v>
      </c>
      <c r="O715" s="7">
        <v>145.88999999999999</v>
      </c>
      <c r="P715" s="7">
        <v>1</v>
      </c>
      <c r="Q715" s="7">
        <v>18.96</v>
      </c>
      <c r="R715" s="7">
        <v>16.100000000000001</v>
      </c>
      <c r="S715" s="7" t="s">
        <v>596</v>
      </c>
      <c r="T715" s="7">
        <v>188</v>
      </c>
      <c r="U715" s="7" t="s">
        <v>1733</v>
      </c>
      <c r="V715" s="7" t="s">
        <v>1747</v>
      </c>
      <c r="W715" s="8" t="s">
        <v>51</v>
      </c>
      <c r="X715" s="3">
        <v>45154</v>
      </c>
      <c r="Y715" s="4">
        <v>45156</v>
      </c>
    </row>
    <row r="716" spans="1:25">
      <c r="A716" s="9">
        <v>715</v>
      </c>
      <c r="B716" s="7" t="s">
        <v>2561</v>
      </c>
      <c r="C716" s="7" t="s">
        <v>26</v>
      </c>
      <c r="D716" s="7" t="s">
        <v>1644</v>
      </c>
      <c r="E716" s="7" t="s">
        <v>1645</v>
      </c>
      <c r="F716" s="7" t="s">
        <v>29</v>
      </c>
      <c r="G716" s="7" t="s">
        <v>965</v>
      </c>
      <c r="H716" s="7" t="s">
        <v>283</v>
      </c>
      <c r="I716" s="7" t="s">
        <v>32</v>
      </c>
      <c r="J716" s="7" t="s">
        <v>47</v>
      </c>
      <c r="K716" s="7" t="s">
        <v>2562</v>
      </c>
      <c r="L716" s="7" t="s">
        <v>1166</v>
      </c>
      <c r="M716" s="7" t="s">
        <v>1297</v>
      </c>
      <c r="N716" s="7" t="s">
        <v>2563</v>
      </c>
      <c r="O716" s="7">
        <v>75.87</v>
      </c>
      <c r="P716" s="7">
        <v>3</v>
      </c>
      <c r="Q716" s="7">
        <v>18.899999999999999</v>
      </c>
      <c r="R716" s="7">
        <v>14.32</v>
      </c>
      <c r="S716" s="7" t="s">
        <v>596</v>
      </c>
      <c r="T716" s="7">
        <v>554</v>
      </c>
      <c r="U716" s="7" t="s">
        <v>1733</v>
      </c>
      <c r="V716" s="7" t="s">
        <v>1734</v>
      </c>
      <c r="W716" s="8" t="s">
        <v>51</v>
      </c>
      <c r="X716" s="3">
        <v>45228</v>
      </c>
      <c r="Y716" s="4">
        <v>44996</v>
      </c>
    </row>
    <row r="717" spans="1:25">
      <c r="A717" s="9">
        <v>716</v>
      </c>
      <c r="B717" s="7" t="s">
        <v>2564</v>
      </c>
      <c r="C717" s="7" t="s">
        <v>26</v>
      </c>
      <c r="D717" s="7" t="s">
        <v>2565</v>
      </c>
      <c r="E717" s="7" t="s">
        <v>2566</v>
      </c>
      <c r="F717" s="7" t="s">
        <v>420</v>
      </c>
      <c r="G717" s="7" t="s">
        <v>228</v>
      </c>
      <c r="H717" s="7" t="s">
        <v>229</v>
      </c>
      <c r="I717" s="7" t="s">
        <v>32</v>
      </c>
      <c r="J717" s="7" t="s">
        <v>102</v>
      </c>
      <c r="K717" s="7" t="s">
        <v>2567</v>
      </c>
      <c r="L717" s="7" t="s">
        <v>1001</v>
      </c>
      <c r="M717" s="7" t="s">
        <v>1103</v>
      </c>
      <c r="N717" s="7" t="s">
        <v>2568</v>
      </c>
      <c r="O717" s="7">
        <v>326.55</v>
      </c>
      <c r="P717" s="7">
        <v>5</v>
      </c>
      <c r="Q717" s="7">
        <v>146.85</v>
      </c>
      <c r="R717" s="7">
        <v>55.81</v>
      </c>
      <c r="S717" s="7" t="s">
        <v>596</v>
      </c>
      <c r="T717" s="7">
        <v>137</v>
      </c>
      <c r="U717" s="7" t="s">
        <v>1733</v>
      </c>
      <c r="V717" s="7" t="s">
        <v>1737</v>
      </c>
      <c r="W717" s="8" t="s">
        <v>51</v>
      </c>
      <c r="X717" s="3">
        <v>45154</v>
      </c>
      <c r="Y717" s="4">
        <v>45156</v>
      </c>
    </row>
    <row r="718" spans="1:25">
      <c r="A718" s="9">
        <v>717</v>
      </c>
      <c r="B718" s="7" t="s">
        <v>605</v>
      </c>
      <c r="C718" s="7" t="s">
        <v>26</v>
      </c>
      <c r="D718" s="7" t="s">
        <v>606</v>
      </c>
      <c r="E718" s="7" t="s">
        <v>607</v>
      </c>
      <c r="F718" s="7" t="s">
        <v>420</v>
      </c>
      <c r="G718" s="7" t="s">
        <v>608</v>
      </c>
      <c r="H718" s="7" t="s">
        <v>80</v>
      </c>
      <c r="I718" s="7" t="s">
        <v>32</v>
      </c>
      <c r="J718" s="7" t="s">
        <v>33</v>
      </c>
      <c r="K718" s="7" t="s">
        <v>1480</v>
      </c>
      <c r="L718" s="7" t="s">
        <v>1001</v>
      </c>
      <c r="M718" s="7" t="s">
        <v>1018</v>
      </c>
      <c r="N718" s="7" t="s">
        <v>1481</v>
      </c>
      <c r="O718" s="7">
        <v>1134.9000000000001</v>
      </c>
      <c r="P718" s="7">
        <v>3</v>
      </c>
      <c r="Q718" s="7">
        <v>45.36</v>
      </c>
      <c r="R718" s="7">
        <v>124.29</v>
      </c>
      <c r="S718" s="7" t="s">
        <v>596</v>
      </c>
      <c r="T718" s="7">
        <v>102</v>
      </c>
      <c r="U718" s="7" t="s">
        <v>1733</v>
      </c>
      <c r="V718" s="7" t="s">
        <v>1743</v>
      </c>
      <c r="W718" s="8" t="s">
        <v>51</v>
      </c>
      <c r="X718" s="3">
        <v>45372</v>
      </c>
      <c r="Y718" s="4">
        <v>45375</v>
      </c>
    </row>
    <row r="719" spans="1:25">
      <c r="A719" s="9">
        <v>718</v>
      </c>
      <c r="B719" s="7" t="s">
        <v>605</v>
      </c>
      <c r="C719" s="7" t="s">
        <v>26</v>
      </c>
      <c r="D719" s="7" t="s">
        <v>606</v>
      </c>
      <c r="E719" s="7" t="s">
        <v>607</v>
      </c>
      <c r="F719" s="7" t="s">
        <v>420</v>
      </c>
      <c r="G719" s="7" t="s">
        <v>608</v>
      </c>
      <c r="H719" s="7" t="s">
        <v>80</v>
      </c>
      <c r="I719" s="7" t="s">
        <v>32</v>
      </c>
      <c r="J719" s="7" t="s">
        <v>33</v>
      </c>
      <c r="K719" s="7" t="s">
        <v>2569</v>
      </c>
      <c r="L719" s="7" t="s">
        <v>1001</v>
      </c>
      <c r="M719" s="7" t="s">
        <v>1018</v>
      </c>
      <c r="N719" s="7" t="s">
        <v>2570</v>
      </c>
      <c r="O719" s="7">
        <v>760.38</v>
      </c>
      <c r="P719" s="7">
        <v>2</v>
      </c>
      <c r="Q719" s="7">
        <v>144.41999999999999</v>
      </c>
      <c r="R719" s="7">
        <v>151.9</v>
      </c>
      <c r="S719" s="7" t="s">
        <v>596</v>
      </c>
      <c r="T719" s="7">
        <v>342</v>
      </c>
      <c r="U719" s="7" t="s">
        <v>1733</v>
      </c>
      <c r="V719" s="7" t="s">
        <v>1747</v>
      </c>
      <c r="W719" s="8" t="s">
        <v>41</v>
      </c>
      <c r="X719" s="3">
        <v>45119</v>
      </c>
      <c r="Y719" s="4">
        <v>45272</v>
      </c>
    </row>
    <row r="720" spans="1:25">
      <c r="A720" s="9">
        <v>719</v>
      </c>
      <c r="B720" s="7" t="s">
        <v>2571</v>
      </c>
      <c r="C720" s="7" t="s">
        <v>26</v>
      </c>
      <c r="D720" s="7" t="s">
        <v>2572</v>
      </c>
      <c r="E720" s="7" t="s">
        <v>2573</v>
      </c>
      <c r="F720" s="7" t="s">
        <v>310</v>
      </c>
      <c r="G720" s="7" t="s">
        <v>279</v>
      </c>
      <c r="H720" s="7" t="s">
        <v>279</v>
      </c>
      <c r="I720" s="7" t="s">
        <v>32</v>
      </c>
      <c r="J720" s="7" t="s">
        <v>102</v>
      </c>
      <c r="K720" s="7" t="s">
        <v>2574</v>
      </c>
      <c r="L720" s="7" t="s">
        <v>1166</v>
      </c>
      <c r="M720" s="7" t="s">
        <v>1167</v>
      </c>
      <c r="N720" s="7" t="s">
        <v>2575</v>
      </c>
      <c r="O720" s="7">
        <v>144</v>
      </c>
      <c r="P720" s="7">
        <v>2</v>
      </c>
      <c r="Q720" s="7">
        <v>67.680000000000007</v>
      </c>
      <c r="R720" s="7">
        <v>17.54</v>
      </c>
      <c r="S720" s="7" t="s">
        <v>596</v>
      </c>
      <c r="T720" s="7">
        <v>43</v>
      </c>
      <c r="U720" s="7" t="s">
        <v>1733</v>
      </c>
      <c r="V720" s="7" t="s">
        <v>1734</v>
      </c>
      <c r="W720" s="8" t="s">
        <v>51</v>
      </c>
      <c r="X720" s="3">
        <v>44734</v>
      </c>
      <c r="Y720" s="4">
        <v>44739</v>
      </c>
    </row>
    <row r="721" spans="1:25">
      <c r="A721" s="9">
        <v>720</v>
      </c>
      <c r="B721" s="7" t="s">
        <v>591</v>
      </c>
      <c r="C721" s="7" t="s">
        <v>26</v>
      </c>
      <c r="D721" s="7" t="s">
        <v>592</v>
      </c>
      <c r="E721" s="7" t="s">
        <v>593</v>
      </c>
      <c r="F721" s="7" t="s">
        <v>29</v>
      </c>
      <c r="G721" s="7" t="s">
        <v>279</v>
      </c>
      <c r="H721" s="7" t="s">
        <v>279</v>
      </c>
      <c r="I721" s="7" t="s">
        <v>32</v>
      </c>
      <c r="J721" s="7" t="s">
        <v>102</v>
      </c>
      <c r="K721" s="7" t="s">
        <v>2576</v>
      </c>
      <c r="L721" s="7" t="s">
        <v>1001</v>
      </c>
      <c r="M721" s="7" t="s">
        <v>1103</v>
      </c>
      <c r="N721" s="7" t="s">
        <v>2577</v>
      </c>
      <c r="O721" s="7">
        <v>265.26</v>
      </c>
      <c r="P721" s="7">
        <v>2</v>
      </c>
      <c r="Q721" s="7">
        <v>13.26</v>
      </c>
      <c r="R721" s="7">
        <v>13.2</v>
      </c>
      <c r="S721" s="7" t="s">
        <v>596</v>
      </c>
      <c r="T721" s="7">
        <v>597</v>
      </c>
      <c r="U721" s="7" t="s">
        <v>1733</v>
      </c>
      <c r="V721" s="7" t="s">
        <v>1737</v>
      </c>
      <c r="W721" s="8" t="s">
        <v>41</v>
      </c>
      <c r="X721" s="3">
        <v>44871</v>
      </c>
      <c r="Y721" s="4">
        <v>44727</v>
      </c>
    </row>
    <row r="722" spans="1:25">
      <c r="A722" s="9">
        <v>721</v>
      </c>
      <c r="B722" s="7" t="s">
        <v>1372</v>
      </c>
      <c r="C722" s="7" t="s">
        <v>26</v>
      </c>
      <c r="D722" s="7" t="s">
        <v>628</v>
      </c>
      <c r="E722" s="7" t="s">
        <v>629</v>
      </c>
      <c r="F722" s="7" t="s">
        <v>420</v>
      </c>
      <c r="G722" s="7" t="s">
        <v>404</v>
      </c>
      <c r="H722" s="7" t="s">
        <v>221</v>
      </c>
      <c r="I722" s="7" t="s">
        <v>32</v>
      </c>
      <c r="J722" s="7" t="s">
        <v>102</v>
      </c>
      <c r="K722" s="7" t="s">
        <v>2578</v>
      </c>
      <c r="L722" s="7" t="s">
        <v>1166</v>
      </c>
      <c r="M722" s="7" t="s">
        <v>1333</v>
      </c>
      <c r="N722" s="7" t="s">
        <v>2579</v>
      </c>
      <c r="O722" s="7">
        <v>1718.1</v>
      </c>
      <c r="P722" s="7">
        <v>2</v>
      </c>
      <c r="Q722" s="7">
        <v>618.48</v>
      </c>
      <c r="R722" s="7">
        <v>139.72999999999999</v>
      </c>
      <c r="S722" s="7" t="s">
        <v>487</v>
      </c>
      <c r="T722" s="7">
        <v>220</v>
      </c>
      <c r="U722" s="7" t="s">
        <v>1733</v>
      </c>
      <c r="V722" s="7" t="s">
        <v>1743</v>
      </c>
      <c r="W722" s="8" t="s">
        <v>51</v>
      </c>
      <c r="X722" s="3">
        <v>44463</v>
      </c>
      <c r="Y722" s="4">
        <v>44465</v>
      </c>
    </row>
    <row r="723" spans="1:25">
      <c r="A723" s="9">
        <v>722</v>
      </c>
      <c r="B723" s="7" t="s">
        <v>505</v>
      </c>
      <c r="C723" s="7" t="s">
        <v>26</v>
      </c>
      <c r="D723" s="7" t="s">
        <v>506</v>
      </c>
      <c r="E723" s="7" t="s">
        <v>507</v>
      </c>
      <c r="F723" s="7" t="s">
        <v>420</v>
      </c>
      <c r="G723" s="7" t="s">
        <v>508</v>
      </c>
      <c r="H723" s="7" t="s">
        <v>509</v>
      </c>
      <c r="I723" s="7" t="s">
        <v>32</v>
      </c>
      <c r="J723" s="7" t="s">
        <v>47</v>
      </c>
      <c r="K723" s="7" t="s">
        <v>1149</v>
      </c>
      <c r="L723" s="7" t="s">
        <v>1001</v>
      </c>
      <c r="M723" s="7" t="s">
        <v>1103</v>
      </c>
      <c r="N723" s="7" t="s">
        <v>1150</v>
      </c>
      <c r="O723" s="7">
        <v>3194.55</v>
      </c>
      <c r="P723" s="7">
        <v>5</v>
      </c>
      <c r="Q723" s="7">
        <v>830.55</v>
      </c>
      <c r="R723" s="7">
        <v>403.97</v>
      </c>
      <c r="S723" s="7" t="s">
        <v>487</v>
      </c>
      <c r="T723" s="7">
        <v>614</v>
      </c>
      <c r="U723" s="7" t="s">
        <v>1733</v>
      </c>
      <c r="V723" s="7" t="s">
        <v>1737</v>
      </c>
      <c r="W723" s="8" t="s">
        <v>41</v>
      </c>
      <c r="X723" s="3">
        <v>45022</v>
      </c>
      <c r="Y723" s="4">
        <v>45175</v>
      </c>
    </row>
    <row r="724" spans="1:25">
      <c r="A724" s="9">
        <v>723</v>
      </c>
      <c r="B724" s="7" t="s">
        <v>505</v>
      </c>
      <c r="C724" s="7" t="s">
        <v>26</v>
      </c>
      <c r="D724" s="7" t="s">
        <v>506</v>
      </c>
      <c r="E724" s="7" t="s">
        <v>507</v>
      </c>
      <c r="F724" s="7" t="s">
        <v>420</v>
      </c>
      <c r="G724" s="7" t="s">
        <v>508</v>
      </c>
      <c r="H724" s="7" t="s">
        <v>509</v>
      </c>
      <c r="I724" s="7" t="s">
        <v>32</v>
      </c>
      <c r="J724" s="7" t="s">
        <v>47</v>
      </c>
      <c r="K724" s="7" t="s">
        <v>2580</v>
      </c>
      <c r="L724" s="7" t="s">
        <v>1001</v>
      </c>
      <c r="M724" s="7" t="s">
        <v>1103</v>
      </c>
      <c r="N724" s="7" t="s">
        <v>2581</v>
      </c>
      <c r="O724" s="7">
        <v>476.49</v>
      </c>
      <c r="P724" s="7">
        <v>7</v>
      </c>
      <c r="Q724" s="7">
        <v>47.46</v>
      </c>
      <c r="R724" s="7">
        <v>61.42</v>
      </c>
      <c r="S724" s="7" t="s">
        <v>487</v>
      </c>
      <c r="T724" s="7">
        <v>720</v>
      </c>
      <c r="U724" s="7" t="s">
        <v>1733</v>
      </c>
      <c r="V724" s="7" t="s">
        <v>1743</v>
      </c>
      <c r="W724" s="8" t="s">
        <v>41</v>
      </c>
      <c r="X724" s="3">
        <v>45022</v>
      </c>
      <c r="Y724" s="4">
        <v>45175</v>
      </c>
    </row>
    <row r="725" spans="1:25">
      <c r="A725" s="9">
        <v>724</v>
      </c>
      <c r="B725" s="7" t="s">
        <v>505</v>
      </c>
      <c r="C725" s="7" t="s">
        <v>26</v>
      </c>
      <c r="D725" s="7" t="s">
        <v>506</v>
      </c>
      <c r="E725" s="7" t="s">
        <v>507</v>
      </c>
      <c r="F725" s="7" t="s">
        <v>420</v>
      </c>
      <c r="G725" s="7" t="s">
        <v>508</v>
      </c>
      <c r="H725" s="7" t="s">
        <v>509</v>
      </c>
      <c r="I725" s="7" t="s">
        <v>32</v>
      </c>
      <c r="J725" s="7" t="s">
        <v>47</v>
      </c>
      <c r="K725" s="7" t="s">
        <v>2582</v>
      </c>
      <c r="L725" s="7" t="s">
        <v>1001</v>
      </c>
      <c r="M725" s="7" t="s">
        <v>1103</v>
      </c>
      <c r="N725" s="7" t="s">
        <v>2583</v>
      </c>
      <c r="O725" s="7">
        <v>136.59</v>
      </c>
      <c r="P725" s="7">
        <v>1</v>
      </c>
      <c r="Q725" s="7">
        <v>57.36</v>
      </c>
      <c r="R725" s="7">
        <v>1.92</v>
      </c>
      <c r="S725" s="7" t="s">
        <v>487</v>
      </c>
      <c r="T725" s="7">
        <v>502</v>
      </c>
      <c r="U725" s="7" t="s">
        <v>1733</v>
      </c>
      <c r="V725" s="7" t="s">
        <v>1747</v>
      </c>
      <c r="W725" s="8" t="s">
        <v>51</v>
      </c>
      <c r="X725" s="3">
        <v>44853</v>
      </c>
      <c r="Y725" s="4">
        <v>44855</v>
      </c>
    </row>
    <row r="726" spans="1:25">
      <c r="A726" s="9">
        <v>725</v>
      </c>
      <c r="B726" s="7" t="s">
        <v>1364</v>
      </c>
      <c r="C726" s="7" t="s">
        <v>26</v>
      </c>
      <c r="D726" s="7" t="s">
        <v>1365</v>
      </c>
      <c r="E726" s="7" t="s">
        <v>1366</v>
      </c>
      <c r="F726" s="7" t="s">
        <v>420</v>
      </c>
      <c r="G726" s="7" t="s">
        <v>608</v>
      </c>
      <c r="H726" s="7" t="s">
        <v>80</v>
      </c>
      <c r="I726" s="7" t="s">
        <v>32</v>
      </c>
      <c r="J726" s="7" t="s">
        <v>33</v>
      </c>
      <c r="K726" s="7" t="s">
        <v>2584</v>
      </c>
      <c r="L726" s="7" t="s">
        <v>1001</v>
      </c>
      <c r="M726" s="7" t="s">
        <v>1018</v>
      </c>
      <c r="N726" s="7" t="s">
        <v>2585</v>
      </c>
      <c r="O726" s="7">
        <v>487.38</v>
      </c>
      <c r="P726" s="7">
        <v>2</v>
      </c>
      <c r="Q726" s="7">
        <v>107.22</v>
      </c>
      <c r="R726" s="7">
        <v>81.849999999999994</v>
      </c>
      <c r="S726" s="7" t="s">
        <v>487</v>
      </c>
      <c r="T726" s="7">
        <v>298</v>
      </c>
      <c r="U726" s="7" t="s">
        <v>1733</v>
      </c>
      <c r="V726" s="7" t="s">
        <v>1734</v>
      </c>
      <c r="W726" s="8" t="s">
        <v>41</v>
      </c>
      <c r="X726" s="3">
        <v>44706</v>
      </c>
      <c r="Y726" s="4">
        <v>44709</v>
      </c>
    </row>
    <row r="727" spans="1:25">
      <c r="A727" s="9">
        <v>726</v>
      </c>
      <c r="B727" s="7" t="s">
        <v>2066</v>
      </c>
      <c r="C727" s="7" t="s">
        <v>26</v>
      </c>
      <c r="D727" s="7" t="s">
        <v>2067</v>
      </c>
      <c r="E727" s="7" t="s">
        <v>2068</v>
      </c>
      <c r="F727" s="7" t="s">
        <v>420</v>
      </c>
      <c r="G727" s="7" t="s">
        <v>220</v>
      </c>
      <c r="H727" s="7" t="s">
        <v>221</v>
      </c>
      <c r="I727" s="7" t="s">
        <v>32</v>
      </c>
      <c r="J727" s="7" t="s">
        <v>102</v>
      </c>
      <c r="K727" s="7" t="s">
        <v>2586</v>
      </c>
      <c r="L727" s="7" t="s">
        <v>1001</v>
      </c>
      <c r="M727" s="7" t="s">
        <v>1018</v>
      </c>
      <c r="N727" s="7" t="s">
        <v>2587</v>
      </c>
      <c r="O727" s="7">
        <v>168.6</v>
      </c>
      <c r="P727" s="7">
        <v>1</v>
      </c>
      <c r="Q727" s="7">
        <v>79.23</v>
      </c>
      <c r="R727" s="7">
        <v>22.48</v>
      </c>
      <c r="S727" s="7" t="s">
        <v>487</v>
      </c>
      <c r="T727" s="7">
        <v>88</v>
      </c>
      <c r="U727" s="7" t="s">
        <v>1733</v>
      </c>
      <c r="V727" s="7" t="s">
        <v>1743</v>
      </c>
      <c r="W727" s="8" t="s">
        <v>51</v>
      </c>
      <c r="X727" s="3">
        <v>44523</v>
      </c>
      <c r="Y727" s="4">
        <v>44525</v>
      </c>
    </row>
    <row r="728" spans="1:25">
      <c r="A728" s="9">
        <v>727</v>
      </c>
      <c r="B728" s="7" t="s">
        <v>2588</v>
      </c>
      <c r="C728" s="7" t="s">
        <v>26</v>
      </c>
      <c r="D728" s="7" t="s">
        <v>2589</v>
      </c>
      <c r="E728" s="7" t="s">
        <v>2590</v>
      </c>
      <c r="F728" s="7" t="s">
        <v>420</v>
      </c>
      <c r="G728" s="7" t="s">
        <v>1508</v>
      </c>
      <c r="H728" s="7" t="s">
        <v>87</v>
      </c>
      <c r="I728" s="7" t="s">
        <v>32</v>
      </c>
      <c r="J728" s="7" t="s">
        <v>33</v>
      </c>
      <c r="K728" s="7" t="s">
        <v>2591</v>
      </c>
      <c r="L728" s="7" t="s">
        <v>1001</v>
      </c>
      <c r="M728" s="7" t="s">
        <v>1056</v>
      </c>
      <c r="N728" s="7" t="s">
        <v>2592</v>
      </c>
      <c r="O728" s="7">
        <v>143.1</v>
      </c>
      <c r="P728" s="7">
        <v>2</v>
      </c>
      <c r="Q728" s="7">
        <v>9.9600000000000009</v>
      </c>
      <c r="R728" s="7">
        <v>12.2</v>
      </c>
      <c r="S728" s="7" t="s">
        <v>487</v>
      </c>
      <c r="T728" s="7">
        <v>680</v>
      </c>
      <c r="U728" s="7" t="s">
        <v>1733</v>
      </c>
      <c r="V728" s="7" t="s">
        <v>1747</v>
      </c>
      <c r="W728" s="8" t="s">
        <v>41</v>
      </c>
      <c r="X728" s="3">
        <v>45434</v>
      </c>
      <c r="Y728" s="4">
        <v>45437</v>
      </c>
    </row>
    <row r="729" spans="1:25">
      <c r="A729" s="9">
        <v>728</v>
      </c>
      <c r="B729" s="7" t="s">
        <v>1385</v>
      </c>
      <c r="C729" s="7" t="s">
        <v>26</v>
      </c>
      <c r="D729" s="7" t="s">
        <v>1386</v>
      </c>
      <c r="E729" s="7" t="s">
        <v>1387</v>
      </c>
      <c r="F729" s="7" t="s">
        <v>310</v>
      </c>
      <c r="G729" s="7" t="s">
        <v>100</v>
      </c>
      <c r="H729" s="7" t="s">
        <v>101</v>
      </c>
      <c r="I729" s="7" t="s">
        <v>32</v>
      </c>
      <c r="J729" s="7" t="s">
        <v>102</v>
      </c>
      <c r="K729" s="7" t="s">
        <v>2593</v>
      </c>
      <c r="L729" s="7" t="s">
        <v>1166</v>
      </c>
      <c r="M729" s="7" t="s">
        <v>1254</v>
      </c>
      <c r="N729" s="7" t="s">
        <v>2594</v>
      </c>
      <c r="O729" s="7">
        <v>716.85</v>
      </c>
      <c r="P729" s="7">
        <v>5</v>
      </c>
      <c r="Q729" s="7">
        <v>250.8</v>
      </c>
      <c r="R729" s="7">
        <v>59.87</v>
      </c>
      <c r="S729" s="7" t="s">
        <v>487</v>
      </c>
      <c r="T729" s="7">
        <v>129</v>
      </c>
      <c r="U729" s="7" t="s">
        <v>1733</v>
      </c>
      <c r="V729" s="7" t="s">
        <v>1734</v>
      </c>
      <c r="W729" s="8" t="s">
        <v>51</v>
      </c>
      <c r="X729" s="3">
        <v>44899</v>
      </c>
      <c r="Y729" s="4">
        <v>44665</v>
      </c>
    </row>
    <row r="730" spans="1:25">
      <c r="A730" s="9">
        <v>729</v>
      </c>
      <c r="B730" s="7" t="s">
        <v>2595</v>
      </c>
      <c r="C730" s="7" t="s">
        <v>26</v>
      </c>
      <c r="D730" s="7" t="s">
        <v>1907</v>
      </c>
      <c r="E730" s="7" t="s">
        <v>1908</v>
      </c>
      <c r="F730" s="7" t="s">
        <v>310</v>
      </c>
      <c r="G730" s="7" t="s">
        <v>55</v>
      </c>
      <c r="H730" s="7" t="s">
        <v>56</v>
      </c>
      <c r="I730" s="7" t="s">
        <v>32</v>
      </c>
      <c r="J730" s="7" t="s">
        <v>57</v>
      </c>
      <c r="K730" s="7" t="s">
        <v>1237</v>
      </c>
      <c r="L730" s="7" t="s">
        <v>1166</v>
      </c>
      <c r="M730" s="7" t="s">
        <v>1167</v>
      </c>
      <c r="N730" s="7" t="s">
        <v>1238</v>
      </c>
      <c r="O730" s="7">
        <v>200.76</v>
      </c>
      <c r="P730" s="7">
        <v>2</v>
      </c>
      <c r="Q730" s="7">
        <v>86.28</v>
      </c>
      <c r="R730" s="7">
        <v>27.96</v>
      </c>
      <c r="S730" s="7" t="s">
        <v>487</v>
      </c>
      <c r="T730" s="7">
        <v>740</v>
      </c>
      <c r="U730" s="7" t="s">
        <v>1733</v>
      </c>
      <c r="V730" s="7" t="s">
        <v>1747</v>
      </c>
      <c r="W730" s="8" t="s">
        <v>51</v>
      </c>
      <c r="X730" s="3">
        <v>45302</v>
      </c>
      <c r="Y730" s="4">
        <v>45362</v>
      </c>
    </row>
    <row r="731" spans="1:25">
      <c r="A731" s="9">
        <v>730</v>
      </c>
      <c r="B731" s="7" t="s">
        <v>2596</v>
      </c>
      <c r="C731" s="7" t="s">
        <v>26</v>
      </c>
      <c r="D731" s="7" t="s">
        <v>2597</v>
      </c>
      <c r="E731" s="7" t="s">
        <v>2598</v>
      </c>
      <c r="F731" s="7" t="s">
        <v>310</v>
      </c>
      <c r="G731" s="7" t="s">
        <v>565</v>
      </c>
      <c r="H731" s="7" t="s">
        <v>339</v>
      </c>
      <c r="I731" s="7" t="s">
        <v>32</v>
      </c>
      <c r="J731" s="7" t="s">
        <v>57</v>
      </c>
      <c r="K731" s="7" t="s">
        <v>2599</v>
      </c>
      <c r="L731" s="7" t="s">
        <v>1001</v>
      </c>
      <c r="M731" s="7" t="s">
        <v>1103</v>
      </c>
      <c r="N731" s="7" t="s">
        <v>2600</v>
      </c>
      <c r="O731" s="7">
        <v>667.56</v>
      </c>
      <c r="P731" s="7">
        <v>4</v>
      </c>
      <c r="Q731" s="7">
        <v>153.47999999999999</v>
      </c>
      <c r="R731" s="7">
        <v>89.64</v>
      </c>
      <c r="S731" s="7" t="s">
        <v>487</v>
      </c>
      <c r="T731" s="7">
        <v>97</v>
      </c>
      <c r="U731" s="7" t="s">
        <v>1733</v>
      </c>
      <c r="V731" s="7" t="s">
        <v>1743</v>
      </c>
      <c r="W731" s="8" t="s">
        <v>51</v>
      </c>
      <c r="X731" s="3">
        <v>44706</v>
      </c>
      <c r="Y731" s="4">
        <v>44709</v>
      </c>
    </row>
    <row r="732" spans="1:25">
      <c r="A732" s="9">
        <v>731</v>
      </c>
      <c r="B732" s="7" t="s">
        <v>2601</v>
      </c>
      <c r="C732" s="7" t="s">
        <v>26</v>
      </c>
      <c r="D732" s="7" t="s">
        <v>402</v>
      </c>
      <c r="E732" s="7" t="s">
        <v>403</v>
      </c>
      <c r="F732" s="7" t="s">
        <v>310</v>
      </c>
      <c r="G732" s="7" t="s">
        <v>220</v>
      </c>
      <c r="H732" s="7" t="s">
        <v>101</v>
      </c>
      <c r="I732" s="7" t="s">
        <v>32</v>
      </c>
      <c r="J732" s="7" t="s">
        <v>102</v>
      </c>
      <c r="K732" s="7" t="s">
        <v>1568</v>
      </c>
      <c r="L732" s="7" t="s">
        <v>1001</v>
      </c>
      <c r="M732" s="7" t="s">
        <v>1103</v>
      </c>
      <c r="N732" s="7" t="s">
        <v>1569</v>
      </c>
      <c r="O732" s="7">
        <v>698.85</v>
      </c>
      <c r="P732" s="7">
        <v>5</v>
      </c>
      <c r="Q732" s="7">
        <v>146.69999999999999</v>
      </c>
      <c r="R732" s="7">
        <v>36.86</v>
      </c>
      <c r="S732" s="7" t="s">
        <v>487</v>
      </c>
      <c r="T732" s="7">
        <v>624</v>
      </c>
      <c r="U732" s="7" t="s">
        <v>1733</v>
      </c>
      <c r="V732" s="7" t="s">
        <v>1747</v>
      </c>
      <c r="W732" s="8" t="s">
        <v>41</v>
      </c>
      <c r="X732" s="3">
        <v>44566</v>
      </c>
      <c r="Y732" s="4">
        <v>44656</v>
      </c>
    </row>
    <row r="733" spans="1:25">
      <c r="A733" s="9">
        <v>732</v>
      </c>
      <c r="B733" s="7" t="s">
        <v>2602</v>
      </c>
      <c r="C733" s="7" t="s">
        <v>26</v>
      </c>
      <c r="D733" s="7" t="s">
        <v>734</v>
      </c>
      <c r="E733" s="7" t="s">
        <v>735</v>
      </c>
      <c r="F733" s="7" t="s">
        <v>310</v>
      </c>
      <c r="G733" s="7" t="s">
        <v>382</v>
      </c>
      <c r="H733" s="7" t="s">
        <v>138</v>
      </c>
      <c r="I733" s="7" t="s">
        <v>32</v>
      </c>
      <c r="J733" s="7" t="s">
        <v>57</v>
      </c>
      <c r="K733" s="7" t="s">
        <v>1602</v>
      </c>
      <c r="L733" s="7" t="s">
        <v>1001</v>
      </c>
      <c r="M733" s="7" t="s">
        <v>1056</v>
      </c>
      <c r="N733" s="7" t="s">
        <v>1603</v>
      </c>
      <c r="O733" s="7">
        <v>114.66</v>
      </c>
      <c r="P733" s="7">
        <v>2</v>
      </c>
      <c r="Q733" s="7">
        <v>4.5599999999999996</v>
      </c>
      <c r="R733" s="7">
        <v>11.1</v>
      </c>
      <c r="S733" s="7" t="s">
        <v>487</v>
      </c>
      <c r="T733" s="7">
        <v>492</v>
      </c>
      <c r="U733" s="7" t="s">
        <v>1733</v>
      </c>
      <c r="V733" s="7" t="s">
        <v>1734</v>
      </c>
      <c r="W733" s="8" t="s">
        <v>51</v>
      </c>
      <c r="X733" s="3">
        <v>45372</v>
      </c>
      <c r="Y733" s="4">
        <v>45375</v>
      </c>
    </row>
    <row r="734" spans="1:25">
      <c r="A734" s="9">
        <v>733</v>
      </c>
      <c r="B734" s="7" t="s">
        <v>1415</v>
      </c>
      <c r="C734" s="7" t="s">
        <v>26</v>
      </c>
      <c r="D734" s="7" t="s">
        <v>1416</v>
      </c>
      <c r="E734" s="7" t="s">
        <v>1417</v>
      </c>
      <c r="F734" s="7" t="s">
        <v>29</v>
      </c>
      <c r="G734" s="7" t="s">
        <v>600</v>
      </c>
      <c r="H734" s="7" t="s">
        <v>121</v>
      </c>
      <c r="I734" s="7" t="s">
        <v>32</v>
      </c>
      <c r="J734" s="7" t="s">
        <v>33</v>
      </c>
      <c r="K734" s="7" t="s">
        <v>2603</v>
      </c>
      <c r="L734" s="7" t="s">
        <v>1166</v>
      </c>
      <c r="M734" s="7" t="s">
        <v>1254</v>
      </c>
      <c r="N734" s="7" t="s">
        <v>2604</v>
      </c>
      <c r="O734" s="7">
        <v>743.25</v>
      </c>
      <c r="P734" s="7">
        <v>5</v>
      </c>
      <c r="Q734" s="7">
        <v>133.65</v>
      </c>
      <c r="R734" s="7">
        <v>79.099999999999994</v>
      </c>
      <c r="S734" s="7" t="s">
        <v>487</v>
      </c>
      <c r="T734" s="7">
        <v>127</v>
      </c>
      <c r="U734" s="7" t="s">
        <v>1733</v>
      </c>
      <c r="V734" s="7" t="s">
        <v>1737</v>
      </c>
      <c r="W734" s="8" t="s">
        <v>51</v>
      </c>
      <c r="X734" s="3">
        <v>45190</v>
      </c>
      <c r="Y734" s="4">
        <v>45193</v>
      </c>
    </row>
    <row r="735" spans="1:25">
      <c r="A735" s="9">
        <v>734</v>
      </c>
      <c r="B735" s="7" t="s">
        <v>2605</v>
      </c>
      <c r="C735" s="7" t="s">
        <v>26</v>
      </c>
      <c r="D735" s="7" t="s">
        <v>828</v>
      </c>
      <c r="E735" s="7" t="s">
        <v>829</v>
      </c>
      <c r="F735" s="7" t="s">
        <v>29</v>
      </c>
      <c r="G735" s="7" t="s">
        <v>630</v>
      </c>
      <c r="H735" s="7" t="s">
        <v>101</v>
      </c>
      <c r="I735" s="7" t="s">
        <v>32</v>
      </c>
      <c r="J735" s="7" t="s">
        <v>102</v>
      </c>
      <c r="K735" s="7" t="s">
        <v>2606</v>
      </c>
      <c r="L735" s="7" t="s">
        <v>1166</v>
      </c>
      <c r="M735" s="7" t="s">
        <v>1254</v>
      </c>
      <c r="N735" s="7" t="s">
        <v>2607</v>
      </c>
      <c r="O735" s="7">
        <v>303</v>
      </c>
      <c r="P735" s="7">
        <v>2</v>
      </c>
      <c r="Q735" s="7">
        <v>60.6</v>
      </c>
      <c r="R735" s="7">
        <v>38.64</v>
      </c>
      <c r="S735" s="7" t="s">
        <v>487</v>
      </c>
      <c r="T735" s="7">
        <v>536</v>
      </c>
      <c r="U735" s="7" t="s">
        <v>1733</v>
      </c>
      <c r="V735" s="7" t="s">
        <v>1743</v>
      </c>
      <c r="W735" s="8" t="s">
        <v>51</v>
      </c>
      <c r="X735" s="3">
        <v>45104</v>
      </c>
      <c r="Y735" s="4">
        <v>44933</v>
      </c>
    </row>
    <row r="736" spans="1:25">
      <c r="A736" s="9">
        <v>735</v>
      </c>
      <c r="B736" s="7" t="s">
        <v>518</v>
      </c>
      <c r="C736" s="7" t="s">
        <v>26</v>
      </c>
      <c r="D736" s="7" t="s">
        <v>519</v>
      </c>
      <c r="E736" s="7" t="s">
        <v>520</v>
      </c>
      <c r="F736" s="7" t="s">
        <v>29</v>
      </c>
      <c r="G736" s="7" t="s">
        <v>521</v>
      </c>
      <c r="H736" s="7" t="s">
        <v>31</v>
      </c>
      <c r="I736" s="7" t="s">
        <v>32</v>
      </c>
      <c r="J736" s="7" t="s">
        <v>33</v>
      </c>
      <c r="K736" s="7" t="s">
        <v>2608</v>
      </c>
      <c r="L736" s="7" t="s">
        <v>1001</v>
      </c>
      <c r="M736" s="7" t="s">
        <v>1056</v>
      </c>
      <c r="N736" s="7" t="s">
        <v>2411</v>
      </c>
      <c r="O736" s="7">
        <v>110.7</v>
      </c>
      <c r="P736" s="7">
        <v>2</v>
      </c>
      <c r="Q736" s="7">
        <v>12.12</v>
      </c>
      <c r="R736" s="7">
        <v>15.11</v>
      </c>
      <c r="S736" s="7" t="s">
        <v>487</v>
      </c>
      <c r="T736" s="7">
        <v>228</v>
      </c>
      <c r="U736" s="7" t="s">
        <v>1733</v>
      </c>
      <c r="V736" s="7" t="s">
        <v>1734</v>
      </c>
      <c r="W736" s="8" t="s">
        <v>41</v>
      </c>
      <c r="X736" s="3">
        <v>44852</v>
      </c>
      <c r="Y736" s="4">
        <v>44853</v>
      </c>
    </row>
    <row r="737" spans="1:25">
      <c r="A737" s="9">
        <v>736</v>
      </c>
      <c r="B737" s="7" t="s">
        <v>1395</v>
      </c>
      <c r="C737" s="7" t="s">
        <v>26</v>
      </c>
      <c r="D737" s="7" t="s">
        <v>1396</v>
      </c>
      <c r="E737" s="7" t="s">
        <v>1397</v>
      </c>
      <c r="F737" s="7" t="s">
        <v>29</v>
      </c>
      <c r="G737" s="7" t="s">
        <v>565</v>
      </c>
      <c r="H737" s="7" t="s">
        <v>339</v>
      </c>
      <c r="I737" s="7" t="s">
        <v>32</v>
      </c>
      <c r="J737" s="7" t="s">
        <v>57</v>
      </c>
      <c r="K737" s="7" t="s">
        <v>2609</v>
      </c>
      <c r="L737" s="7" t="s">
        <v>1001</v>
      </c>
      <c r="M737" s="7" t="s">
        <v>1002</v>
      </c>
      <c r="N737" s="7" t="s">
        <v>2610</v>
      </c>
      <c r="O737" s="7">
        <v>84.6</v>
      </c>
      <c r="P737" s="7">
        <v>1</v>
      </c>
      <c r="Q737" s="7">
        <v>20.28</v>
      </c>
      <c r="R737" s="7">
        <v>3.76</v>
      </c>
      <c r="S737" s="7" t="s">
        <v>487</v>
      </c>
      <c r="T737" s="7">
        <v>397</v>
      </c>
      <c r="U737" s="7" t="s">
        <v>1733</v>
      </c>
      <c r="V737" s="7" t="s">
        <v>1743</v>
      </c>
      <c r="W737" s="8" t="s">
        <v>41</v>
      </c>
      <c r="X737" s="3">
        <v>45605</v>
      </c>
      <c r="Y737" s="4">
        <v>45549</v>
      </c>
    </row>
    <row r="738" spans="1:25">
      <c r="A738" s="9">
        <v>737</v>
      </c>
      <c r="B738" s="7" t="s">
        <v>2611</v>
      </c>
      <c r="C738" s="7" t="s">
        <v>26</v>
      </c>
      <c r="D738" s="7" t="s">
        <v>2612</v>
      </c>
      <c r="E738" s="7" t="s">
        <v>2613</v>
      </c>
      <c r="F738" s="7" t="s">
        <v>29</v>
      </c>
      <c r="G738" s="7" t="s">
        <v>515</v>
      </c>
      <c r="H738" s="7" t="s">
        <v>87</v>
      </c>
      <c r="I738" s="7" t="s">
        <v>32</v>
      </c>
      <c r="J738" s="7" t="s">
        <v>33</v>
      </c>
      <c r="K738" s="7" t="s">
        <v>2614</v>
      </c>
      <c r="L738" s="7" t="s">
        <v>1001</v>
      </c>
      <c r="M738" s="7" t="s">
        <v>1002</v>
      </c>
      <c r="N738" s="7" t="s">
        <v>2615</v>
      </c>
      <c r="O738" s="7">
        <v>770.85</v>
      </c>
      <c r="P738" s="7">
        <v>5</v>
      </c>
      <c r="Q738" s="7">
        <v>-447.15</v>
      </c>
      <c r="R738" s="7">
        <v>111.87</v>
      </c>
      <c r="S738" s="7" t="s">
        <v>487</v>
      </c>
      <c r="T738" s="7">
        <v>600</v>
      </c>
      <c r="U738" s="7" t="s">
        <v>1733</v>
      </c>
      <c r="V738" s="7" t="s">
        <v>1747</v>
      </c>
      <c r="W738" s="8" t="s">
        <v>41</v>
      </c>
      <c r="X738" s="3">
        <v>44374</v>
      </c>
      <c r="Y738" s="4">
        <v>44376</v>
      </c>
    </row>
    <row r="739" spans="1:25">
      <c r="A739" s="9">
        <v>738</v>
      </c>
      <c r="B739" s="7" t="s">
        <v>1987</v>
      </c>
      <c r="C739" s="7" t="s">
        <v>26</v>
      </c>
      <c r="D739" s="7" t="s">
        <v>1988</v>
      </c>
      <c r="E739" s="7" t="s">
        <v>1989</v>
      </c>
      <c r="F739" s="7" t="s">
        <v>420</v>
      </c>
      <c r="G739" s="7" t="s">
        <v>120</v>
      </c>
      <c r="H739" s="7" t="s">
        <v>46</v>
      </c>
      <c r="I739" s="7" t="s">
        <v>32</v>
      </c>
      <c r="J739" s="7" t="s">
        <v>47</v>
      </c>
      <c r="K739" s="7" t="s">
        <v>2616</v>
      </c>
      <c r="L739" s="7" t="s">
        <v>1166</v>
      </c>
      <c r="M739" s="7" t="s">
        <v>1167</v>
      </c>
      <c r="N739" s="7" t="s">
        <v>1183</v>
      </c>
      <c r="O739" s="7">
        <v>1409.76</v>
      </c>
      <c r="P739" s="7">
        <v>3</v>
      </c>
      <c r="Q739" s="7">
        <v>169.11</v>
      </c>
      <c r="R739" s="7">
        <v>84.21</v>
      </c>
      <c r="S739" s="7" t="s">
        <v>38</v>
      </c>
      <c r="T739" s="7">
        <v>158</v>
      </c>
      <c r="U739" s="7" t="s">
        <v>1733</v>
      </c>
      <c r="V739" s="7" t="s">
        <v>1737</v>
      </c>
      <c r="W739" s="8" t="s">
        <v>51</v>
      </c>
      <c r="X739" s="3">
        <v>44831</v>
      </c>
      <c r="Y739" s="4">
        <v>44833</v>
      </c>
    </row>
    <row r="740" spans="1:25">
      <c r="A740" s="9">
        <v>739</v>
      </c>
      <c r="B740" s="7" t="s">
        <v>2617</v>
      </c>
      <c r="C740" s="7" t="s">
        <v>26</v>
      </c>
      <c r="D740" s="7" t="s">
        <v>2618</v>
      </c>
      <c r="E740" s="7" t="s">
        <v>2619</v>
      </c>
      <c r="F740" s="7" t="s">
        <v>420</v>
      </c>
      <c r="G740" s="7" t="s">
        <v>271</v>
      </c>
      <c r="H740" s="7" t="s">
        <v>56</v>
      </c>
      <c r="I740" s="7" t="s">
        <v>32</v>
      </c>
      <c r="J740" s="7" t="s">
        <v>57</v>
      </c>
      <c r="K740" s="7" t="s">
        <v>2620</v>
      </c>
      <c r="L740" s="7" t="s">
        <v>1166</v>
      </c>
      <c r="M740" s="7" t="s">
        <v>1167</v>
      </c>
      <c r="N740" s="7" t="s">
        <v>2621</v>
      </c>
      <c r="O740" s="7">
        <v>418.35</v>
      </c>
      <c r="P740" s="7">
        <v>5</v>
      </c>
      <c r="Q740" s="7">
        <v>204.9</v>
      </c>
      <c r="R740" s="7">
        <v>26.42</v>
      </c>
      <c r="S740" s="7" t="s">
        <v>38</v>
      </c>
      <c r="T740" s="7">
        <v>56</v>
      </c>
      <c r="U740" s="7" t="s">
        <v>1733</v>
      </c>
      <c r="V740" s="7" t="s">
        <v>1743</v>
      </c>
      <c r="W740" s="8" t="s">
        <v>41</v>
      </c>
      <c r="X740" s="3">
        <v>45432</v>
      </c>
      <c r="Y740" s="4">
        <v>45434</v>
      </c>
    </row>
    <row r="741" spans="1:25">
      <c r="A741" s="9">
        <v>740</v>
      </c>
      <c r="B741" s="7" t="s">
        <v>1447</v>
      </c>
      <c r="C741" s="7" t="s">
        <v>26</v>
      </c>
      <c r="D741" s="7" t="s">
        <v>1448</v>
      </c>
      <c r="E741" s="7" t="s">
        <v>1449</v>
      </c>
      <c r="F741" s="7" t="s">
        <v>420</v>
      </c>
      <c r="G741" s="7" t="s">
        <v>730</v>
      </c>
      <c r="H741" s="7" t="s">
        <v>101</v>
      </c>
      <c r="I741" s="7" t="s">
        <v>32</v>
      </c>
      <c r="J741" s="7" t="s">
        <v>102</v>
      </c>
      <c r="K741" s="7" t="s">
        <v>1187</v>
      </c>
      <c r="L741" s="7" t="s">
        <v>1166</v>
      </c>
      <c r="M741" s="7" t="s">
        <v>1167</v>
      </c>
      <c r="N741" s="7" t="s">
        <v>1188</v>
      </c>
      <c r="O741" s="7">
        <v>117.18</v>
      </c>
      <c r="P741" s="7">
        <v>2</v>
      </c>
      <c r="Q741" s="7">
        <v>43.32</v>
      </c>
      <c r="R741" s="7">
        <v>8.3699999999999992</v>
      </c>
      <c r="S741" s="7" t="s">
        <v>38</v>
      </c>
      <c r="T741" s="7">
        <v>277</v>
      </c>
      <c r="U741" s="7" t="s">
        <v>1733</v>
      </c>
      <c r="V741" s="7" t="s">
        <v>1747</v>
      </c>
      <c r="W741" s="8" t="s">
        <v>41</v>
      </c>
      <c r="X741" s="3">
        <v>45524</v>
      </c>
      <c r="Y741" s="4">
        <v>45528</v>
      </c>
    </row>
    <row r="742" spans="1:25">
      <c r="A742" s="9">
        <v>741</v>
      </c>
      <c r="B742" s="7" t="s">
        <v>472</v>
      </c>
      <c r="C742" s="7" t="s">
        <v>26</v>
      </c>
      <c r="D742" s="7" t="s">
        <v>473</v>
      </c>
      <c r="E742" s="7" t="s">
        <v>474</v>
      </c>
      <c r="F742" s="7" t="s">
        <v>420</v>
      </c>
      <c r="G742" s="7" t="s">
        <v>180</v>
      </c>
      <c r="H742" s="7" t="s">
        <v>121</v>
      </c>
      <c r="I742" s="7" t="s">
        <v>32</v>
      </c>
      <c r="J742" s="7" t="s">
        <v>33</v>
      </c>
      <c r="K742" s="7" t="s">
        <v>1194</v>
      </c>
      <c r="L742" s="7" t="s">
        <v>1166</v>
      </c>
      <c r="M742" s="7" t="s">
        <v>1167</v>
      </c>
      <c r="N742" s="7" t="s">
        <v>1195</v>
      </c>
      <c r="O742" s="7">
        <v>136.62</v>
      </c>
      <c r="P742" s="7">
        <v>2</v>
      </c>
      <c r="Q742" s="7">
        <v>12.24</v>
      </c>
      <c r="R742" s="7">
        <v>8.2200000000000006</v>
      </c>
      <c r="S742" s="7" t="s">
        <v>38</v>
      </c>
      <c r="T742" s="7">
        <v>516</v>
      </c>
      <c r="U742" s="7" t="s">
        <v>1733</v>
      </c>
      <c r="V742" s="7" t="s">
        <v>1734</v>
      </c>
      <c r="W742" s="8" t="s">
        <v>51</v>
      </c>
      <c r="X742" s="3">
        <v>44741</v>
      </c>
      <c r="Y742" s="4">
        <v>44599</v>
      </c>
    </row>
    <row r="743" spans="1:25">
      <c r="A743" s="9">
        <v>742</v>
      </c>
      <c r="B743" s="7" t="s">
        <v>1452</v>
      </c>
      <c r="C743" s="7" t="s">
        <v>26</v>
      </c>
      <c r="D743" s="7" t="s">
        <v>1229</v>
      </c>
      <c r="E743" s="7" t="s">
        <v>1230</v>
      </c>
      <c r="F743" s="7" t="s">
        <v>420</v>
      </c>
      <c r="G743" s="7" t="s">
        <v>1453</v>
      </c>
      <c r="H743" s="7" t="s">
        <v>87</v>
      </c>
      <c r="I743" s="7" t="s">
        <v>32</v>
      </c>
      <c r="J743" s="7" t="s">
        <v>33</v>
      </c>
      <c r="K743" s="7" t="s">
        <v>2545</v>
      </c>
      <c r="L743" s="7" t="s">
        <v>1166</v>
      </c>
      <c r="M743" s="7" t="s">
        <v>1297</v>
      </c>
      <c r="N743" s="7" t="s">
        <v>2546</v>
      </c>
      <c r="O743" s="7">
        <v>509.22</v>
      </c>
      <c r="P743" s="7">
        <v>9</v>
      </c>
      <c r="Q743" s="7">
        <v>239.22</v>
      </c>
      <c r="R743" s="7">
        <v>14.04</v>
      </c>
      <c r="S743" s="7" t="s">
        <v>38</v>
      </c>
      <c r="T743" s="7">
        <v>25</v>
      </c>
      <c r="U743" s="7" t="s">
        <v>1733</v>
      </c>
      <c r="V743" s="7" t="s">
        <v>1737</v>
      </c>
      <c r="W743" s="8" t="s">
        <v>51</v>
      </c>
      <c r="X743" s="3">
        <v>44716</v>
      </c>
      <c r="Y743" s="4">
        <v>44869</v>
      </c>
    </row>
    <row r="744" spans="1:25">
      <c r="A744" s="9">
        <v>743</v>
      </c>
      <c r="B744" s="7" t="s">
        <v>2622</v>
      </c>
      <c r="C744" s="7" t="s">
        <v>26</v>
      </c>
      <c r="D744" s="7" t="s">
        <v>450</v>
      </c>
      <c r="E744" s="7" t="s">
        <v>451</v>
      </c>
      <c r="F744" s="7" t="s">
        <v>420</v>
      </c>
      <c r="G744" s="7" t="s">
        <v>2464</v>
      </c>
      <c r="H744" s="7" t="s">
        <v>509</v>
      </c>
      <c r="I744" s="7" t="s">
        <v>32</v>
      </c>
      <c r="J744" s="7" t="s">
        <v>47</v>
      </c>
      <c r="K744" s="7" t="s">
        <v>2623</v>
      </c>
      <c r="L744" s="7" t="s">
        <v>1166</v>
      </c>
      <c r="M744" s="7" t="s">
        <v>1297</v>
      </c>
      <c r="N744" s="7" t="s">
        <v>2624</v>
      </c>
      <c r="O744" s="7">
        <v>71.28</v>
      </c>
      <c r="P744" s="7">
        <v>3</v>
      </c>
      <c r="Q744" s="7">
        <v>34.92</v>
      </c>
      <c r="R744" s="7">
        <v>5.74</v>
      </c>
      <c r="S744" s="7" t="s">
        <v>38</v>
      </c>
      <c r="T744" s="7">
        <v>553</v>
      </c>
      <c r="U744" s="7" t="s">
        <v>1733</v>
      </c>
      <c r="V744" s="7" t="s">
        <v>1743</v>
      </c>
      <c r="W744" s="8" t="s">
        <v>51</v>
      </c>
      <c r="X744" s="3">
        <v>44300</v>
      </c>
      <c r="Y744" s="4">
        <v>44300</v>
      </c>
    </row>
    <row r="745" spans="1:25">
      <c r="A745" s="9">
        <v>744</v>
      </c>
      <c r="B745" s="7" t="s">
        <v>2023</v>
      </c>
      <c r="C745" s="7" t="s">
        <v>26</v>
      </c>
      <c r="D745" s="7" t="s">
        <v>2024</v>
      </c>
      <c r="E745" s="7" t="s">
        <v>2025</v>
      </c>
      <c r="F745" s="7" t="s">
        <v>420</v>
      </c>
      <c r="G745" s="7" t="s">
        <v>778</v>
      </c>
      <c r="H745" s="7" t="s">
        <v>779</v>
      </c>
      <c r="I745" s="7" t="s">
        <v>32</v>
      </c>
      <c r="J745" s="7" t="s">
        <v>47</v>
      </c>
      <c r="K745" s="7" t="s">
        <v>2625</v>
      </c>
      <c r="L745" s="7" t="s">
        <v>1166</v>
      </c>
      <c r="M745" s="7" t="s">
        <v>1297</v>
      </c>
      <c r="N745" s="7" t="s">
        <v>2626</v>
      </c>
      <c r="O745" s="7">
        <v>42.42</v>
      </c>
      <c r="P745" s="7">
        <v>1</v>
      </c>
      <c r="Q745" s="7">
        <v>19.920000000000002</v>
      </c>
      <c r="R745" s="7">
        <v>4.03</v>
      </c>
      <c r="S745" s="7" t="s">
        <v>38</v>
      </c>
      <c r="T745" s="7">
        <v>795</v>
      </c>
      <c r="U745" s="7" t="s">
        <v>1733</v>
      </c>
      <c r="V745" s="7" t="s">
        <v>1747</v>
      </c>
      <c r="W745" s="8" t="s">
        <v>51</v>
      </c>
      <c r="X745" s="3">
        <v>44779</v>
      </c>
      <c r="Y745" s="4">
        <v>44840</v>
      </c>
    </row>
    <row r="746" spans="1:25">
      <c r="A746" s="9">
        <v>745</v>
      </c>
      <c r="B746" s="7" t="s">
        <v>2627</v>
      </c>
      <c r="C746" s="7" t="s">
        <v>26</v>
      </c>
      <c r="D746" s="7" t="s">
        <v>606</v>
      </c>
      <c r="E746" s="7" t="s">
        <v>607</v>
      </c>
      <c r="F746" s="7" t="s">
        <v>420</v>
      </c>
      <c r="G746" s="7" t="s">
        <v>484</v>
      </c>
      <c r="H746" s="7" t="s">
        <v>87</v>
      </c>
      <c r="I746" s="7" t="s">
        <v>32</v>
      </c>
      <c r="J746" s="7" t="s">
        <v>33</v>
      </c>
      <c r="K746" s="7" t="s">
        <v>1514</v>
      </c>
      <c r="L746" s="7" t="s">
        <v>1166</v>
      </c>
      <c r="M746" s="7" t="s">
        <v>1254</v>
      </c>
      <c r="N746" s="7" t="s">
        <v>1515</v>
      </c>
      <c r="O746" s="7">
        <v>491.76</v>
      </c>
      <c r="P746" s="7">
        <v>4</v>
      </c>
      <c r="Q746" s="7">
        <v>83.52</v>
      </c>
      <c r="R746" s="7">
        <v>32.74</v>
      </c>
      <c r="S746" s="7" t="s">
        <v>38</v>
      </c>
      <c r="T746" s="7">
        <v>228</v>
      </c>
      <c r="U746" s="7" t="s">
        <v>1733</v>
      </c>
      <c r="V746" s="7" t="s">
        <v>1734</v>
      </c>
      <c r="W746" s="8" t="s">
        <v>51</v>
      </c>
      <c r="X746" s="3">
        <v>44914</v>
      </c>
      <c r="Y746" s="4">
        <v>44917</v>
      </c>
    </row>
    <row r="747" spans="1:25">
      <c r="A747" s="9">
        <v>746</v>
      </c>
      <c r="B747" s="7" t="s">
        <v>2628</v>
      </c>
      <c r="C747" s="7" t="s">
        <v>26</v>
      </c>
      <c r="D747" s="7" t="s">
        <v>1993</v>
      </c>
      <c r="E747" s="7" t="s">
        <v>1994</v>
      </c>
      <c r="F747" s="7" t="s">
        <v>420</v>
      </c>
      <c r="G747" s="7" t="s">
        <v>452</v>
      </c>
      <c r="H747" s="7" t="s">
        <v>87</v>
      </c>
      <c r="I747" s="7" t="s">
        <v>32</v>
      </c>
      <c r="J747" s="7" t="s">
        <v>33</v>
      </c>
      <c r="K747" s="7" t="s">
        <v>2629</v>
      </c>
      <c r="L747" s="7" t="s">
        <v>1001</v>
      </c>
      <c r="M747" s="7" t="s">
        <v>1002</v>
      </c>
      <c r="N747" s="7" t="s">
        <v>2630</v>
      </c>
      <c r="O747" s="7">
        <v>1611</v>
      </c>
      <c r="P747" s="7">
        <v>6</v>
      </c>
      <c r="Q747" s="7">
        <v>64.44</v>
      </c>
      <c r="R747" s="7">
        <v>125.54</v>
      </c>
      <c r="S747" s="7" t="s">
        <v>38</v>
      </c>
      <c r="T747" s="7">
        <v>695</v>
      </c>
      <c r="U747" s="7" t="s">
        <v>1733</v>
      </c>
      <c r="V747" s="7" t="s">
        <v>1737</v>
      </c>
      <c r="W747" s="8" t="s">
        <v>41</v>
      </c>
      <c r="X747" s="3">
        <v>45173</v>
      </c>
      <c r="Y747" s="4">
        <v>45264</v>
      </c>
    </row>
    <row r="748" spans="1:25">
      <c r="A748" s="9">
        <v>747</v>
      </c>
      <c r="B748" s="7" t="s">
        <v>472</v>
      </c>
      <c r="C748" s="7" t="s">
        <v>26</v>
      </c>
      <c r="D748" s="7" t="s">
        <v>473</v>
      </c>
      <c r="E748" s="7" t="s">
        <v>474</v>
      </c>
      <c r="F748" s="7" t="s">
        <v>420</v>
      </c>
      <c r="G748" s="7" t="s">
        <v>180</v>
      </c>
      <c r="H748" s="7" t="s">
        <v>121</v>
      </c>
      <c r="I748" s="7" t="s">
        <v>32</v>
      </c>
      <c r="J748" s="7" t="s">
        <v>33</v>
      </c>
      <c r="K748" s="7" t="s">
        <v>2631</v>
      </c>
      <c r="L748" s="7" t="s">
        <v>1001</v>
      </c>
      <c r="M748" s="7" t="s">
        <v>1002</v>
      </c>
      <c r="N748" s="7" t="s">
        <v>2632</v>
      </c>
      <c r="O748" s="7">
        <v>759.96</v>
      </c>
      <c r="P748" s="7">
        <v>3</v>
      </c>
      <c r="Q748" s="7">
        <v>30.33</v>
      </c>
      <c r="R748" s="7">
        <v>70.900000000000006</v>
      </c>
      <c r="S748" s="7" t="s">
        <v>38</v>
      </c>
      <c r="T748" s="7">
        <v>141</v>
      </c>
      <c r="U748" s="7" t="s">
        <v>1733</v>
      </c>
      <c r="V748" s="7" t="s">
        <v>1743</v>
      </c>
      <c r="W748" s="8" t="s">
        <v>41</v>
      </c>
      <c r="X748" s="3">
        <v>44733</v>
      </c>
      <c r="Y748" s="4">
        <v>44735</v>
      </c>
    </row>
    <row r="749" spans="1:25">
      <c r="A749" s="9">
        <v>748</v>
      </c>
      <c r="B749" s="7" t="s">
        <v>472</v>
      </c>
      <c r="C749" s="7" t="s">
        <v>26</v>
      </c>
      <c r="D749" s="7" t="s">
        <v>473</v>
      </c>
      <c r="E749" s="7" t="s">
        <v>474</v>
      </c>
      <c r="F749" s="7" t="s">
        <v>420</v>
      </c>
      <c r="G749" s="7" t="s">
        <v>180</v>
      </c>
      <c r="H749" s="7" t="s">
        <v>121</v>
      </c>
      <c r="I749" s="7" t="s">
        <v>32</v>
      </c>
      <c r="J749" s="7" t="s">
        <v>33</v>
      </c>
      <c r="K749" s="7" t="s">
        <v>2633</v>
      </c>
      <c r="L749" s="7" t="s">
        <v>1001</v>
      </c>
      <c r="M749" s="7" t="s">
        <v>1002</v>
      </c>
      <c r="N749" s="7" t="s">
        <v>2634</v>
      </c>
      <c r="O749" s="7">
        <v>861.6</v>
      </c>
      <c r="P749" s="7">
        <v>5</v>
      </c>
      <c r="Q749" s="7">
        <v>275.7</v>
      </c>
      <c r="R749" s="7">
        <v>61.42</v>
      </c>
      <c r="S749" s="7" t="s">
        <v>38</v>
      </c>
      <c r="T749" s="7">
        <v>543</v>
      </c>
      <c r="U749" s="7" t="s">
        <v>1733</v>
      </c>
      <c r="V749" s="7" t="s">
        <v>1747</v>
      </c>
      <c r="W749" s="8" t="s">
        <v>51</v>
      </c>
      <c r="X749" s="3">
        <v>44767</v>
      </c>
      <c r="Y749" s="4">
        <v>44769</v>
      </c>
    </row>
    <row r="750" spans="1:25">
      <c r="A750" s="9">
        <v>749</v>
      </c>
      <c r="B750" s="7" t="s">
        <v>2635</v>
      </c>
      <c r="C750" s="7" t="s">
        <v>26</v>
      </c>
      <c r="D750" s="7" t="s">
        <v>651</v>
      </c>
      <c r="E750" s="7" t="s">
        <v>652</v>
      </c>
      <c r="F750" s="7" t="s">
        <v>420</v>
      </c>
      <c r="G750" s="7" t="s">
        <v>543</v>
      </c>
      <c r="H750" s="7" t="s">
        <v>544</v>
      </c>
      <c r="I750" s="7" t="s">
        <v>32</v>
      </c>
      <c r="J750" s="7" t="s">
        <v>57</v>
      </c>
      <c r="K750" s="7" t="s">
        <v>1465</v>
      </c>
      <c r="L750" s="7" t="s">
        <v>1001</v>
      </c>
      <c r="M750" s="7" t="s">
        <v>1002</v>
      </c>
      <c r="N750" s="7" t="s">
        <v>1466</v>
      </c>
      <c r="O750" s="7">
        <v>871.2</v>
      </c>
      <c r="P750" s="7">
        <v>5</v>
      </c>
      <c r="Q750" s="7">
        <v>357.15</v>
      </c>
      <c r="R750" s="7">
        <v>30.82</v>
      </c>
      <c r="S750" s="7" t="s">
        <v>38</v>
      </c>
      <c r="T750" s="7">
        <v>348</v>
      </c>
      <c r="U750" s="7" t="s">
        <v>1733</v>
      </c>
      <c r="V750" s="7" t="s">
        <v>1734</v>
      </c>
      <c r="W750" s="8" t="s">
        <v>41</v>
      </c>
      <c r="X750" s="3">
        <v>45613</v>
      </c>
      <c r="Y750" s="4">
        <v>45616</v>
      </c>
    </row>
    <row r="751" spans="1:25">
      <c r="A751" s="9">
        <v>750</v>
      </c>
      <c r="B751" s="7" t="s">
        <v>2635</v>
      </c>
      <c r="C751" s="7" t="s">
        <v>26</v>
      </c>
      <c r="D751" s="7" t="s">
        <v>651</v>
      </c>
      <c r="E751" s="7" t="s">
        <v>652</v>
      </c>
      <c r="F751" s="7" t="s">
        <v>420</v>
      </c>
      <c r="G751" s="7" t="s">
        <v>543</v>
      </c>
      <c r="H751" s="7" t="s">
        <v>544</v>
      </c>
      <c r="I751" s="7" t="s">
        <v>32</v>
      </c>
      <c r="J751" s="7" t="s">
        <v>57</v>
      </c>
      <c r="K751" s="7" t="s">
        <v>2636</v>
      </c>
      <c r="L751" s="7" t="s">
        <v>1001</v>
      </c>
      <c r="M751" s="7" t="s">
        <v>1002</v>
      </c>
      <c r="N751" s="7" t="s">
        <v>2637</v>
      </c>
      <c r="O751" s="7">
        <v>94.86</v>
      </c>
      <c r="P751" s="7">
        <v>2</v>
      </c>
      <c r="Q751" s="7">
        <v>33.18</v>
      </c>
      <c r="R751" s="7">
        <v>6.12</v>
      </c>
      <c r="S751" s="7" t="s">
        <v>38</v>
      </c>
      <c r="T751" s="7">
        <v>711</v>
      </c>
      <c r="U751" s="7" t="s">
        <v>1733</v>
      </c>
      <c r="V751" s="7" t="s">
        <v>1737</v>
      </c>
      <c r="W751" s="8" t="s">
        <v>51</v>
      </c>
      <c r="X751" s="3">
        <v>44603</v>
      </c>
      <c r="Y751" s="4">
        <v>44723</v>
      </c>
    </row>
    <row r="752" spans="1:25">
      <c r="A752" s="9">
        <v>751</v>
      </c>
      <c r="B752" s="7" t="s">
        <v>2042</v>
      </c>
      <c r="C752" s="7" t="s">
        <v>26</v>
      </c>
      <c r="D752" s="7" t="s">
        <v>2043</v>
      </c>
      <c r="E752" s="7" t="s">
        <v>2044</v>
      </c>
      <c r="F752" s="7" t="s">
        <v>420</v>
      </c>
      <c r="G752" s="7" t="s">
        <v>815</v>
      </c>
      <c r="H752" s="7" t="s">
        <v>101</v>
      </c>
      <c r="I752" s="7" t="s">
        <v>32</v>
      </c>
      <c r="J752" s="7" t="s">
        <v>102</v>
      </c>
      <c r="K752" s="7" t="s">
        <v>2638</v>
      </c>
      <c r="L752" s="7" t="s">
        <v>1001</v>
      </c>
      <c r="M752" s="7" t="s">
        <v>1018</v>
      </c>
      <c r="N752" s="7" t="s">
        <v>2639</v>
      </c>
      <c r="O752" s="7">
        <v>873</v>
      </c>
      <c r="P752" s="7">
        <v>6</v>
      </c>
      <c r="Q752" s="7">
        <v>384.12</v>
      </c>
      <c r="R752" s="7">
        <v>75.290000000000006</v>
      </c>
      <c r="S752" s="7" t="s">
        <v>38</v>
      </c>
      <c r="T752" s="7">
        <v>184</v>
      </c>
      <c r="U752" s="7" t="s">
        <v>1733</v>
      </c>
      <c r="V752" s="7" t="s">
        <v>1743</v>
      </c>
      <c r="W752" s="8" t="s">
        <v>41</v>
      </c>
      <c r="X752" s="3">
        <v>45432</v>
      </c>
      <c r="Y752" s="4">
        <v>45434</v>
      </c>
    </row>
    <row r="753" spans="1:25">
      <c r="A753" s="9">
        <v>752</v>
      </c>
      <c r="B753" s="7" t="s">
        <v>2640</v>
      </c>
      <c r="C753" s="7" t="s">
        <v>26</v>
      </c>
      <c r="D753" s="7" t="s">
        <v>1365</v>
      </c>
      <c r="E753" s="7" t="s">
        <v>1366</v>
      </c>
      <c r="F753" s="7" t="s">
        <v>420</v>
      </c>
      <c r="G753" s="7" t="s">
        <v>484</v>
      </c>
      <c r="H753" s="7" t="s">
        <v>87</v>
      </c>
      <c r="I753" s="7" t="s">
        <v>32</v>
      </c>
      <c r="J753" s="7" t="s">
        <v>33</v>
      </c>
      <c r="K753" s="7" t="s">
        <v>2403</v>
      </c>
      <c r="L753" s="7" t="s">
        <v>1001</v>
      </c>
      <c r="M753" s="7" t="s">
        <v>1056</v>
      </c>
      <c r="N753" s="7" t="s">
        <v>2404</v>
      </c>
      <c r="O753" s="7">
        <v>509.88</v>
      </c>
      <c r="P753" s="7">
        <v>7</v>
      </c>
      <c r="Q753" s="7">
        <v>71.19</v>
      </c>
      <c r="R753" s="7">
        <v>24.51</v>
      </c>
      <c r="S753" s="7" t="s">
        <v>38</v>
      </c>
      <c r="T753" s="7">
        <v>218</v>
      </c>
      <c r="U753" s="7" t="s">
        <v>1733</v>
      </c>
      <c r="V753" s="7" t="s">
        <v>1747</v>
      </c>
      <c r="W753" s="8" t="s">
        <v>41</v>
      </c>
      <c r="X753" s="3">
        <v>44325</v>
      </c>
      <c r="Y753" s="4">
        <v>44386</v>
      </c>
    </row>
    <row r="754" spans="1:25">
      <c r="A754" s="9">
        <v>753</v>
      </c>
      <c r="B754" s="7" t="s">
        <v>417</v>
      </c>
      <c r="C754" s="7" t="s">
        <v>26</v>
      </c>
      <c r="D754" s="7" t="s">
        <v>418</v>
      </c>
      <c r="E754" s="7" t="s">
        <v>419</v>
      </c>
      <c r="F754" s="7" t="s">
        <v>420</v>
      </c>
      <c r="G754" s="7" t="s">
        <v>421</v>
      </c>
      <c r="H754" s="7" t="s">
        <v>138</v>
      </c>
      <c r="I754" s="7" t="s">
        <v>32</v>
      </c>
      <c r="J754" s="7" t="s">
        <v>57</v>
      </c>
      <c r="K754" s="7" t="s">
        <v>2641</v>
      </c>
      <c r="L754" s="7" t="s">
        <v>1001</v>
      </c>
      <c r="M754" s="7" t="s">
        <v>1056</v>
      </c>
      <c r="N754" s="7" t="s">
        <v>2642</v>
      </c>
      <c r="O754" s="7">
        <v>123.12</v>
      </c>
      <c r="P754" s="7">
        <v>3</v>
      </c>
      <c r="Q754" s="7">
        <v>20.88</v>
      </c>
      <c r="R754" s="7">
        <v>11.2</v>
      </c>
      <c r="S754" s="7" t="s">
        <v>38</v>
      </c>
      <c r="T754" s="7">
        <v>12</v>
      </c>
      <c r="U754" s="7" t="s">
        <v>1733</v>
      </c>
      <c r="V754" s="7" t="s">
        <v>1734</v>
      </c>
      <c r="W754" s="8" t="s">
        <v>51</v>
      </c>
      <c r="X754" s="3">
        <v>44300</v>
      </c>
      <c r="Y754" s="4">
        <v>44300</v>
      </c>
    </row>
    <row r="755" spans="1:25">
      <c r="A755" s="9">
        <v>754</v>
      </c>
      <c r="B755" s="7" t="s">
        <v>1467</v>
      </c>
      <c r="C755" s="7" t="s">
        <v>26</v>
      </c>
      <c r="D755" s="7" t="s">
        <v>1468</v>
      </c>
      <c r="E755" s="7" t="s">
        <v>1469</v>
      </c>
      <c r="F755" s="7" t="s">
        <v>420</v>
      </c>
      <c r="G755" s="7" t="s">
        <v>917</v>
      </c>
      <c r="H755" s="7" t="s">
        <v>87</v>
      </c>
      <c r="I755" s="7" t="s">
        <v>32</v>
      </c>
      <c r="J755" s="7" t="s">
        <v>33</v>
      </c>
      <c r="K755" s="7" t="s">
        <v>2643</v>
      </c>
      <c r="L755" s="7" t="s">
        <v>1001</v>
      </c>
      <c r="M755" s="7" t="s">
        <v>1056</v>
      </c>
      <c r="N755" s="7" t="s">
        <v>2644</v>
      </c>
      <c r="O755" s="7">
        <v>204.54</v>
      </c>
      <c r="P755" s="7">
        <v>2</v>
      </c>
      <c r="Q755" s="7">
        <v>94.08</v>
      </c>
      <c r="R755" s="7">
        <v>16.690000000000001</v>
      </c>
      <c r="S755" s="7" t="s">
        <v>38</v>
      </c>
      <c r="T755" s="7">
        <v>324</v>
      </c>
      <c r="U755" s="7" t="s">
        <v>1733</v>
      </c>
      <c r="V755" s="7" t="s">
        <v>1743</v>
      </c>
      <c r="W755" s="8" t="s">
        <v>41</v>
      </c>
      <c r="X755" s="3">
        <v>45418</v>
      </c>
      <c r="Y755" s="4">
        <v>45479</v>
      </c>
    </row>
    <row r="756" spans="1:25">
      <c r="A756" s="9">
        <v>755</v>
      </c>
      <c r="B756" s="7" t="s">
        <v>438</v>
      </c>
      <c r="C756" s="7" t="s">
        <v>26</v>
      </c>
      <c r="D756" s="7" t="s">
        <v>439</v>
      </c>
      <c r="E756" s="7" t="s">
        <v>440</v>
      </c>
      <c r="F756" s="7" t="s">
        <v>420</v>
      </c>
      <c r="G756" s="7" t="s">
        <v>441</v>
      </c>
      <c r="H756" s="7" t="s">
        <v>283</v>
      </c>
      <c r="I756" s="7" t="s">
        <v>32</v>
      </c>
      <c r="J756" s="7" t="s">
        <v>47</v>
      </c>
      <c r="K756" s="7" t="s">
        <v>2645</v>
      </c>
      <c r="L756" s="7" t="s">
        <v>1001</v>
      </c>
      <c r="M756" s="7" t="s">
        <v>1103</v>
      </c>
      <c r="N756" s="7" t="s">
        <v>2646</v>
      </c>
      <c r="O756" s="7">
        <v>4498.83</v>
      </c>
      <c r="P756" s="7">
        <v>7</v>
      </c>
      <c r="Q756" s="7">
        <v>674.73</v>
      </c>
      <c r="R756" s="7">
        <v>323.75</v>
      </c>
      <c r="S756" s="7" t="s">
        <v>38</v>
      </c>
      <c r="T756" s="7">
        <v>227</v>
      </c>
      <c r="U756" s="7" t="s">
        <v>1733</v>
      </c>
      <c r="V756" s="7" t="s">
        <v>1747</v>
      </c>
      <c r="W756" s="8" t="s">
        <v>51</v>
      </c>
      <c r="X756" s="3">
        <v>44657</v>
      </c>
      <c r="Y756" s="4">
        <v>44718</v>
      </c>
    </row>
    <row r="757" spans="1:25">
      <c r="A757" s="9">
        <v>756</v>
      </c>
      <c r="B757" s="7" t="s">
        <v>2647</v>
      </c>
      <c r="C757" s="7" t="s">
        <v>26</v>
      </c>
      <c r="D757" s="7" t="s">
        <v>2406</v>
      </c>
      <c r="E757" s="7" t="s">
        <v>2407</v>
      </c>
      <c r="F757" s="7" t="s">
        <v>420</v>
      </c>
      <c r="G757" s="7" t="s">
        <v>220</v>
      </c>
      <c r="H757" s="7" t="s">
        <v>101</v>
      </c>
      <c r="I757" s="7" t="s">
        <v>32</v>
      </c>
      <c r="J757" s="7" t="s">
        <v>102</v>
      </c>
      <c r="K757" s="7" t="s">
        <v>2648</v>
      </c>
      <c r="L757" s="7" t="s">
        <v>1001</v>
      </c>
      <c r="M757" s="7" t="s">
        <v>1103</v>
      </c>
      <c r="N757" s="7" t="s">
        <v>1116</v>
      </c>
      <c r="O757" s="7">
        <v>1954.17</v>
      </c>
      <c r="P757" s="7">
        <v>3</v>
      </c>
      <c r="Q757" s="7">
        <v>312.66000000000003</v>
      </c>
      <c r="R757" s="7">
        <v>148.65</v>
      </c>
      <c r="S757" s="7" t="s">
        <v>38</v>
      </c>
      <c r="T757" s="7">
        <v>398</v>
      </c>
      <c r="U757" s="7" t="s">
        <v>1733</v>
      </c>
      <c r="V757" s="7" t="s">
        <v>1734</v>
      </c>
      <c r="W757" s="8" t="s">
        <v>41</v>
      </c>
      <c r="X757" s="3">
        <v>45460</v>
      </c>
      <c r="Y757" s="4">
        <v>45464</v>
      </c>
    </row>
    <row r="758" spans="1:25">
      <c r="A758" s="9">
        <v>757</v>
      </c>
      <c r="B758" s="7" t="s">
        <v>1968</v>
      </c>
      <c r="C758" s="7" t="s">
        <v>26</v>
      </c>
      <c r="D758" s="7" t="s">
        <v>408</v>
      </c>
      <c r="E758" s="7" t="s">
        <v>409</v>
      </c>
      <c r="F758" s="7" t="s">
        <v>310</v>
      </c>
      <c r="G758" s="7" t="s">
        <v>550</v>
      </c>
      <c r="H758" s="7" t="s">
        <v>80</v>
      </c>
      <c r="I758" s="7" t="s">
        <v>32</v>
      </c>
      <c r="J758" s="7" t="s">
        <v>33</v>
      </c>
      <c r="K758" s="7" t="s">
        <v>2649</v>
      </c>
      <c r="L758" s="7" t="s">
        <v>1166</v>
      </c>
      <c r="M758" s="7" t="s">
        <v>1297</v>
      </c>
      <c r="N758" s="7" t="s">
        <v>2650</v>
      </c>
      <c r="O758" s="7">
        <v>352.59</v>
      </c>
      <c r="P758" s="7">
        <v>7</v>
      </c>
      <c r="Q758" s="7">
        <v>158.55000000000001</v>
      </c>
      <c r="R758" s="7">
        <v>14.2</v>
      </c>
      <c r="S758" s="7" t="s">
        <v>38</v>
      </c>
      <c r="T758" s="7">
        <v>126</v>
      </c>
      <c r="U758" s="7" t="s">
        <v>1733</v>
      </c>
      <c r="V758" s="7" t="s">
        <v>1743</v>
      </c>
      <c r="W758" s="8" t="s">
        <v>51</v>
      </c>
      <c r="X758" s="3">
        <v>44439</v>
      </c>
      <c r="Y758" s="4">
        <v>44295</v>
      </c>
    </row>
    <row r="759" spans="1:25">
      <c r="A759" s="9">
        <v>758</v>
      </c>
      <c r="B759" s="7" t="s">
        <v>2651</v>
      </c>
      <c r="C759" s="7" t="s">
        <v>26</v>
      </c>
      <c r="D759" s="7" t="s">
        <v>1525</v>
      </c>
      <c r="E759" s="7" t="s">
        <v>1526</v>
      </c>
      <c r="F759" s="7" t="s">
        <v>310</v>
      </c>
      <c r="G759" s="7" t="s">
        <v>484</v>
      </c>
      <c r="H759" s="7" t="s">
        <v>87</v>
      </c>
      <c r="I759" s="7" t="s">
        <v>32</v>
      </c>
      <c r="J759" s="7" t="s">
        <v>33</v>
      </c>
      <c r="K759" s="7" t="s">
        <v>2652</v>
      </c>
      <c r="L759" s="7" t="s">
        <v>1166</v>
      </c>
      <c r="M759" s="7" t="s">
        <v>1297</v>
      </c>
      <c r="N759" s="7" t="s">
        <v>2653</v>
      </c>
      <c r="O759" s="7">
        <v>94.5</v>
      </c>
      <c r="P759" s="7">
        <v>3</v>
      </c>
      <c r="Q759" s="7">
        <v>40.590000000000003</v>
      </c>
      <c r="R759" s="7">
        <v>5.99</v>
      </c>
      <c r="S759" s="7" t="s">
        <v>38</v>
      </c>
      <c r="T759" s="7">
        <v>603</v>
      </c>
      <c r="U759" s="7" t="s">
        <v>1733</v>
      </c>
      <c r="V759" s="7" t="s">
        <v>1737</v>
      </c>
      <c r="W759" s="8" t="s">
        <v>41</v>
      </c>
      <c r="X759" s="3">
        <v>44789</v>
      </c>
      <c r="Y759" s="4">
        <v>44791</v>
      </c>
    </row>
    <row r="760" spans="1:25">
      <c r="A760" s="9">
        <v>759</v>
      </c>
      <c r="B760" s="7" t="s">
        <v>1896</v>
      </c>
      <c r="C760" s="7" t="s">
        <v>26</v>
      </c>
      <c r="D760" s="7" t="s">
        <v>1897</v>
      </c>
      <c r="E760" s="7" t="s">
        <v>1898</v>
      </c>
      <c r="F760" s="7" t="s">
        <v>310</v>
      </c>
      <c r="G760" s="7" t="s">
        <v>120</v>
      </c>
      <c r="H760" s="7" t="s">
        <v>243</v>
      </c>
      <c r="I760" s="7" t="s">
        <v>32</v>
      </c>
      <c r="J760" s="7" t="s">
        <v>102</v>
      </c>
      <c r="K760" s="7" t="s">
        <v>2654</v>
      </c>
      <c r="L760" s="7" t="s">
        <v>1166</v>
      </c>
      <c r="M760" s="7" t="s">
        <v>1254</v>
      </c>
      <c r="N760" s="7" t="s">
        <v>2655</v>
      </c>
      <c r="O760" s="7">
        <v>747.3</v>
      </c>
      <c r="P760" s="7">
        <v>5</v>
      </c>
      <c r="Q760" s="7">
        <v>283.95</v>
      </c>
      <c r="R760" s="7">
        <v>50.73</v>
      </c>
      <c r="S760" s="7" t="s">
        <v>38</v>
      </c>
      <c r="T760" s="7">
        <v>576</v>
      </c>
      <c r="U760" s="7" t="s">
        <v>1733</v>
      </c>
      <c r="V760" s="7" t="s">
        <v>1743</v>
      </c>
      <c r="W760" s="8" t="s">
        <v>41</v>
      </c>
      <c r="X760" s="3">
        <v>45418</v>
      </c>
      <c r="Y760" s="4">
        <v>45479</v>
      </c>
    </row>
    <row r="761" spans="1:25">
      <c r="A761" s="9">
        <v>760</v>
      </c>
      <c r="B761" s="7" t="s">
        <v>2656</v>
      </c>
      <c r="C761" s="7" t="s">
        <v>26</v>
      </c>
      <c r="D761" s="7" t="s">
        <v>2657</v>
      </c>
      <c r="E761" s="7" t="s">
        <v>2658</v>
      </c>
      <c r="F761" s="7" t="s">
        <v>310</v>
      </c>
      <c r="G761" s="7" t="s">
        <v>815</v>
      </c>
      <c r="H761" s="7" t="s">
        <v>101</v>
      </c>
      <c r="I761" s="7" t="s">
        <v>32</v>
      </c>
      <c r="J761" s="7" t="s">
        <v>102</v>
      </c>
      <c r="K761" s="7" t="s">
        <v>2659</v>
      </c>
      <c r="L761" s="7" t="s">
        <v>1166</v>
      </c>
      <c r="M761" s="7" t="s">
        <v>1167</v>
      </c>
      <c r="N761" s="7" t="s">
        <v>2660</v>
      </c>
      <c r="O761" s="7">
        <v>961.8</v>
      </c>
      <c r="P761" s="7">
        <v>7</v>
      </c>
      <c r="Q761" s="7">
        <v>163.38</v>
      </c>
      <c r="R761" s="7">
        <v>82.58</v>
      </c>
      <c r="S761" s="7" t="s">
        <v>38</v>
      </c>
      <c r="T761" s="7">
        <v>661</v>
      </c>
      <c r="U761" s="7" t="s">
        <v>1733</v>
      </c>
      <c r="V761" s="7" t="s">
        <v>1734</v>
      </c>
      <c r="W761" s="8" t="s">
        <v>41</v>
      </c>
      <c r="X761" s="3">
        <v>44347</v>
      </c>
      <c r="Y761" s="4">
        <v>44347</v>
      </c>
    </row>
    <row r="762" spans="1:25">
      <c r="A762" s="9">
        <v>761</v>
      </c>
      <c r="B762" s="7" t="s">
        <v>2661</v>
      </c>
      <c r="C762" s="7" t="s">
        <v>26</v>
      </c>
      <c r="D762" s="7" t="s">
        <v>2662</v>
      </c>
      <c r="E762" s="7" t="s">
        <v>2663</v>
      </c>
      <c r="F762" s="7" t="s">
        <v>310</v>
      </c>
      <c r="G762" s="7" t="s">
        <v>452</v>
      </c>
      <c r="H762" s="7" t="s">
        <v>87</v>
      </c>
      <c r="I762" s="7" t="s">
        <v>32</v>
      </c>
      <c r="J762" s="7" t="s">
        <v>33</v>
      </c>
      <c r="K762" s="7" t="s">
        <v>2664</v>
      </c>
      <c r="L762" s="7" t="s">
        <v>1166</v>
      </c>
      <c r="M762" s="7" t="s">
        <v>1167</v>
      </c>
      <c r="N762" s="7" t="s">
        <v>2665</v>
      </c>
      <c r="O762" s="7">
        <v>529.29</v>
      </c>
      <c r="P762" s="7">
        <v>3</v>
      </c>
      <c r="Q762" s="7">
        <v>68.760000000000005</v>
      </c>
      <c r="R762" s="7">
        <v>20.51</v>
      </c>
      <c r="S762" s="7" t="s">
        <v>38</v>
      </c>
      <c r="T762" s="7">
        <v>406</v>
      </c>
      <c r="U762" s="7" t="s">
        <v>1733</v>
      </c>
      <c r="V762" s="7" t="s">
        <v>1743</v>
      </c>
      <c r="W762" s="8" t="s">
        <v>41</v>
      </c>
      <c r="X762" s="3">
        <v>45512</v>
      </c>
      <c r="Y762" s="4">
        <v>45512</v>
      </c>
    </row>
    <row r="763" spans="1:25">
      <c r="A763" s="9">
        <v>762</v>
      </c>
      <c r="B763" s="7" t="s">
        <v>358</v>
      </c>
      <c r="C763" s="7" t="s">
        <v>26</v>
      </c>
      <c r="D763" s="7" t="s">
        <v>359</v>
      </c>
      <c r="E763" s="7" t="s">
        <v>360</v>
      </c>
      <c r="F763" s="7" t="s">
        <v>310</v>
      </c>
      <c r="G763" s="7" t="s">
        <v>338</v>
      </c>
      <c r="H763" s="7" t="s">
        <v>339</v>
      </c>
      <c r="I763" s="7" t="s">
        <v>32</v>
      </c>
      <c r="J763" s="7" t="s">
        <v>57</v>
      </c>
      <c r="K763" s="7" t="s">
        <v>2666</v>
      </c>
      <c r="L763" s="7" t="s">
        <v>1166</v>
      </c>
      <c r="M763" s="7" t="s">
        <v>1167</v>
      </c>
      <c r="N763" s="7" t="s">
        <v>2667</v>
      </c>
      <c r="O763" s="7">
        <v>290.7</v>
      </c>
      <c r="P763" s="7">
        <v>6</v>
      </c>
      <c r="Q763" s="7">
        <v>124.92</v>
      </c>
      <c r="R763" s="7">
        <v>16.16</v>
      </c>
      <c r="S763" s="7" t="s">
        <v>38</v>
      </c>
      <c r="T763" s="7">
        <v>331</v>
      </c>
      <c r="U763" s="7" t="s">
        <v>1733</v>
      </c>
      <c r="V763" s="7" t="s">
        <v>1747</v>
      </c>
      <c r="W763" s="8" t="s">
        <v>51</v>
      </c>
      <c r="X763" s="3">
        <v>44737</v>
      </c>
      <c r="Y763" s="4">
        <v>44739</v>
      </c>
    </row>
    <row r="764" spans="1:25">
      <c r="A764" s="9">
        <v>763</v>
      </c>
      <c r="B764" s="7" t="s">
        <v>1570</v>
      </c>
      <c r="C764" s="7" t="s">
        <v>26</v>
      </c>
      <c r="D764" s="7" t="s">
        <v>1386</v>
      </c>
      <c r="E764" s="7" t="s">
        <v>1387</v>
      </c>
      <c r="F764" s="7" t="s">
        <v>310</v>
      </c>
      <c r="G764" s="7" t="s">
        <v>163</v>
      </c>
      <c r="H764" s="7" t="s">
        <v>31</v>
      </c>
      <c r="I764" s="7" t="s">
        <v>32</v>
      </c>
      <c r="J764" s="7" t="s">
        <v>33</v>
      </c>
      <c r="K764" s="7" t="s">
        <v>2668</v>
      </c>
      <c r="L764" s="7" t="s">
        <v>1166</v>
      </c>
      <c r="M764" s="7" t="s">
        <v>1167</v>
      </c>
      <c r="N764" s="7" t="s">
        <v>2669</v>
      </c>
      <c r="O764" s="7">
        <v>507.12</v>
      </c>
      <c r="P764" s="7">
        <v>8</v>
      </c>
      <c r="Q764" s="7">
        <v>182.4</v>
      </c>
      <c r="R764" s="7">
        <v>8.4600000000000009</v>
      </c>
      <c r="S764" s="7" t="s">
        <v>38</v>
      </c>
      <c r="T764" s="7">
        <v>116</v>
      </c>
      <c r="U764" s="7" t="s">
        <v>1733</v>
      </c>
      <c r="V764" s="7" t="s">
        <v>1734</v>
      </c>
      <c r="W764" s="8" t="s">
        <v>41</v>
      </c>
      <c r="X764" s="3">
        <v>44727</v>
      </c>
      <c r="Y764" s="4">
        <v>44729</v>
      </c>
    </row>
    <row r="765" spans="1:25">
      <c r="A765" s="9">
        <v>764</v>
      </c>
      <c r="B765" s="7" t="s">
        <v>1563</v>
      </c>
      <c r="C765" s="7" t="s">
        <v>26</v>
      </c>
      <c r="D765" s="7" t="s">
        <v>1564</v>
      </c>
      <c r="E765" s="7" t="s">
        <v>1565</v>
      </c>
      <c r="F765" s="7" t="s">
        <v>310</v>
      </c>
      <c r="G765" s="7" t="s">
        <v>751</v>
      </c>
      <c r="H765" s="7" t="s">
        <v>101</v>
      </c>
      <c r="I765" s="7" t="s">
        <v>32</v>
      </c>
      <c r="J765" s="7" t="s">
        <v>102</v>
      </c>
      <c r="K765" s="7" t="s">
        <v>2670</v>
      </c>
      <c r="L765" s="7" t="s">
        <v>1001</v>
      </c>
      <c r="M765" s="7" t="s">
        <v>1056</v>
      </c>
      <c r="N765" s="7" t="s">
        <v>2671</v>
      </c>
      <c r="O765" s="7">
        <v>976.08</v>
      </c>
      <c r="P765" s="7">
        <v>4</v>
      </c>
      <c r="Q765" s="7">
        <v>361.08</v>
      </c>
      <c r="R765" s="7">
        <v>51.72</v>
      </c>
      <c r="S765" s="7" t="s">
        <v>38</v>
      </c>
      <c r="T765" s="7">
        <v>97</v>
      </c>
      <c r="U765" s="7" t="s">
        <v>1733</v>
      </c>
      <c r="V765" s="7" t="s">
        <v>1743</v>
      </c>
      <c r="W765" s="8" t="s">
        <v>41</v>
      </c>
      <c r="X765" s="3">
        <v>45371</v>
      </c>
      <c r="Y765" s="4">
        <v>45374</v>
      </c>
    </row>
    <row r="766" spans="1:25">
      <c r="A766" s="9">
        <v>765</v>
      </c>
      <c r="B766" s="7" t="s">
        <v>1957</v>
      </c>
      <c r="C766" s="7" t="s">
        <v>26</v>
      </c>
      <c r="D766" s="7" t="s">
        <v>1958</v>
      </c>
      <c r="E766" s="7" t="s">
        <v>1959</v>
      </c>
      <c r="F766" s="7" t="s">
        <v>310</v>
      </c>
      <c r="G766" s="7" t="s">
        <v>815</v>
      </c>
      <c r="H766" s="7" t="s">
        <v>101</v>
      </c>
      <c r="I766" s="7" t="s">
        <v>32</v>
      </c>
      <c r="J766" s="7" t="s">
        <v>102</v>
      </c>
      <c r="K766" s="7" t="s">
        <v>2672</v>
      </c>
      <c r="L766" s="7" t="s">
        <v>1001</v>
      </c>
      <c r="M766" s="7" t="s">
        <v>1056</v>
      </c>
      <c r="N766" s="7" t="s">
        <v>2673</v>
      </c>
      <c r="O766" s="7">
        <v>38.520000000000003</v>
      </c>
      <c r="P766" s="7">
        <v>1</v>
      </c>
      <c r="Q766" s="7">
        <v>8.4600000000000009</v>
      </c>
      <c r="R766" s="7">
        <v>3.3</v>
      </c>
      <c r="S766" s="7" t="s">
        <v>38</v>
      </c>
      <c r="T766" s="7">
        <v>466</v>
      </c>
      <c r="U766" s="7" t="s">
        <v>1733</v>
      </c>
      <c r="V766" s="7" t="s">
        <v>1747</v>
      </c>
      <c r="W766" s="8" t="s">
        <v>51</v>
      </c>
      <c r="X766" s="3">
        <v>44465</v>
      </c>
      <c r="Y766" s="4">
        <v>44467</v>
      </c>
    </row>
    <row r="767" spans="1:25">
      <c r="A767" s="9">
        <v>766</v>
      </c>
      <c r="B767" s="7" t="s">
        <v>1930</v>
      </c>
      <c r="C767" s="7" t="s">
        <v>26</v>
      </c>
      <c r="D767" s="7" t="s">
        <v>1931</v>
      </c>
      <c r="E767" s="7" t="s">
        <v>1932</v>
      </c>
      <c r="F767" s="7" t="s">
        <v>310</v>
      </c>
      <c r="G767" s="7" t="s">
        <v>271</v>
      </c>
      <c r="H767" s="7" t="s">
        <v>56</v>
      </c>
      <c r="I767" s="7" t="s">
        <v>32</v>
      </c>
      <c r="J767" s="7" t="s">
        <v>57</v>
      </c>
      <c r="K767" s="7" t="s">
        <v>2674</v>
      </c>
      <c r="L767" s="7" t="s">
        <v>1001</v>
      </c>
      <c r="M767" s="7" t="s">
        <v>1018</v>
      </c>
      <c r="N767" s="7" t="s">
        <v>2675</v>
      </c>
      <c r="O767" s="7">
        <v>1140.75</v>
      </c>
      <c r="P767" s="7">
        <v>3</v>
      </c>
      <c r="Q767" s="7">
        <v>0</v>
      </c>
      <c r="R767" s="7">
        <v>119.46</v>
      </c>
      <c r="S767" s="7" t="s">
        <v>38</v>
      </c>
      <c r="T767" s="7">
        <v>740</v>
      </c>
      <c r="U767" s="7" t="s">
        <v>1733</v>
      </c>
      <c r="V767" s="7" t="s">
        <v>1734</v>
      </c>
      <c r="W767" s="8" t="s">
        <v>51</v>
      </c>
      <c r="X767" s="3">
        <v>44948</v>
      </c>
      <c r="Y767" s="4">
        <v>44950</v>
      </c>
    </row>
    <row r="768" spans="1:25">
      <c r="A768" s="9">
        <v>767</v>
      </c>
      <c r="B768" s="7" t="s">
        <v>2676</v>
      </c>
      <c r="C768" s="7" t="s">
        <v>26</v>
      </c>
      <c r="D768" s="7" t="s">
        <v>1009</v>
      </c>
      <c r="E768" s="7" t="s">
        <v>1010</v>
      </c>
      <c r="F768" s="7" t="s">
        <v>310</v>
      </c>
      <c r="G768" s="7" t="s">
        <v>751</v>
      </c>
      <c r="H768" s="7" t="s">
        <v>101</v>
      </c>
      <c r="I768" s="7" t="s">
        <v>32</v>
      </c>
      <c r="J768" s="7" t="s">
        <v>102</v>
      </c>
      <c r="K768" s="7" t="s">
        <v>2677</v>
      </c>
      <c r="L768" s="7" t="s">
        <v>1001</v>
      </c>
      <c r="M768" s="7" t="s">
        <v>1002</v>
      </c>
      <c r="N768" s="7" t="s">
        <v>2678</v>
      </c>
      <c r="O768" s="7">
        <v>1039.08</v>
      </c>
      <c r="P768" s="7">
        <v>4</v>
      </c>
      <c r="Q768" s="7">
        <v>93.48</v>
      </c>
      <c r="R768" s="7">
        <v>71.180000000000007</v>
      </c>
      <c r="S768" s="7" t="s">
        <v>38</v>
      </c>
      <c r="T768" s="7">
        <v>197</v>
      </c>
      <c r="U768" s="7" t="s">
        <v>1733</v>
      </c>
      <c r="V768" s="7" t="s">
        <v>1743</v>
      </c>
      <c r="W768" s="8" t="s">
        <v>41</v>
      </c>
      <c r="X768" s="3">
        <v>44979</v>
      </c>
      <c r="Y768" s="4">
        <v>44984</v>
      </c>
    </row>
    <row r="769" spans="1:25">
      <c r="A769" s="9">
        <v>768</v>
      </c>
      <c r="B769" s="7" t="s">
        <v>1521</v>
      </c>
      <c r="C769" s="7" t="s">
        <v>26</v>
      </c>
      <c r="D769" s="7" t="s">
        <v>1522</v>
      </c>
      <c r="E769" s="7" t="s">
        <v>1523</v>
      </c>
      <c r="F769" s="7" t="s">
        <v>310</v>
      </c>
      <c r="G769" s="7" t="s">
        <v>515</v>
      </c>
      <c r="H769" s="7" t="s">
        <v>87</v>
      </c>
      <c r="I769" s="7" t="s">
        <v>32</v>
      </c>
      <c r="J769" s="7" t="s">
        <v>33</v>
      </c>
      <c r="K769" s="7" t="s">
        <v>2679</v>
      </c>
      <c r="L769" s="7" t="s">
        <v>1001</v>
      </c>
      <c r="M769" s="7" t="s">
        <v>1103</v>
      </c>
      <c r="N769" s="7" t="s">
        <v>2680</v>
      </c>
      <c r="O769" s="7">
        <v>273.36</v>
      </c>
      <c r="P769" s="7">
        <v>4</v>
      </c>
      <c r="Q769" s="7">
        <v>-246.12</v>
      </c>
      <c r="R769" s="7">
        <v>22.58</v>
      </c>
      <c r="S769" s="7" t="s">
        <v>38</v>
      </c>
      <c r="T769" s="7">
        <v>254</v>
      </c>
      <c r="U769" s="7" t="s">
        <v>1733</v>
      </c>
      <c r="V769" s="7" t="s">
        <v>1747</v>
      </c>
      <c r="W769" s="8" t="s">
        <v>41</v>
      </c>
      <c r="X769" s="3">
        <v>44948</v>
      </c>
      <c r="Y769" s="4">
        <v>44950</v>
      </c>
    </row>
    <row r="770" spans="1:25">
      <c r="A770" s="9">
        <v>769</v>
      </c>
      <c r="B770" s="7" t="s">
        <v>2681</v>
      </c>
      <c r="C770" s="7" t="s">
        <v>26</v>
      </c>
      <c r="D770" s="7" t="s">
        <v>1262</v>
      </c>
      <c r="E770" s="7" t="s">
        <v>1263</v>
      </c>
      <c r="F770" s="7" t="s">
        <v>310</v>
      </c>
      <c r="G770" s="7" t="s">
        <v>2682</v>
      </c>
      <c r="H770" s="7" t="s">
        <v>283</v>
      </c>
      <c r="I770" s="7" t="s">
        <v>32</v>
      </c>
      <c r="J770" s="7" t="s">
        <v>47</v>
      </c>
      <c r="K770" s="7" t="s">
        <v>2683</v>
      </c>
      <c r="L770" s="7" t="s">
        <v>1001</v>
      </c>
      <c r="M770" s="7" t="s">
        <v>1103</v>
      </c>
      <c r="N770" s="7" t="s">
        <v>2684</v>
      </c>
      <c r="O770" s="7">
        <v>166.83</v>
      </c>
      <c r="P770" s="7">
        <v>1</v>
      </c>
      <c r="Q770" s="7">
        <v>11.67</v>
      </c>
      <c r="R770" s="7">
        <v>7.11</v>
      </c>
      <c r="S770" s="7" t="s">
        <v>38</v>
      </c>
      <c r="T770" s="7">
        <v>190</v>
      </c>
      <c r="U770" s="7" t="s">
        <v>1733</v>
      </c>
      <c r="V770" s="7" t="s">
        <v>1734</v>
      </c>
      <c r="W770" s="8" t="s">
        <v>41</v>
      </c>
      <c r="X770" s="3">
        <v>45255</v>
      </c>
      <c r="Y770" s="4">
        <v>45259</v>
      </c>
    </row>
    <row r="771" spans="1:25">
      <c r="A771" s="9">
        <v>770</v>
      </c>
      <c r="B771" s="7" t="s">
        <v>313</v>
      </c>
      <c r="C771" s="7" t="s">
        <v>26</v>
      </c>
      <c r="D771" s="7" t="s">
        <v>314</v>
      </c>
      <c r="E771" s="7" t="s">
        <v>315</v>
      </c>
      <c r="F771" s="7" t="s">
        <v>310</v>
      </c>
      <c r="G771" s="7" t="s">
        <v>279</v>
      </c>
      <c r="H771" s="7" t="s">
        <v>279</v>
      </c>
      <c r="I771" s="7" t="s">
        <v>32</v>
      </c>
      <c r="J771" s="7" t="s">
        <v>102</v>
      </c>
      <c r="K771" s="7" t="s">
        <v>2685</v>
      </c>
      <c r="L771" s="7" t="s">
        <v>1001</v>
      </c>
      <c r="M771" s="7" t="s">
        <v>1018</v>
      </c>
      <c r="N771" s="7" t="s">
        <v>2686</v>
      </c>
      <c r="O771" s="7">
        <v>602.76</v>
      </c>
      <c r="P771" s="7">
        <v>2</v>
      </c>
      <c r="Q771" s="7">
        <v>186.84</v>
      </c>
      <c r="R771" s="7">
        <v>36.450000000000003</v>
      </c>
      <c r="S771" s="7" t="s">
        <v>38</v>
      </c>
      <c r="T771" s="7">
        <v>468</v>
      </c>
      <c r="U771" s="7" t="s">
        <v>1733</v>
      </c>
      <c r="V771" s="7" t="s">
        <v>1737</v>
      </c>
      <c r="W771" s="8" t="s">
        <v>51</v>
      </c>
      <c r="X771" s="3">
        <v>45451</v>
      </c>
      <c r="Y771" s="4">
        <v>45543</v>
      </c>
    </row>
    <row r="772" spans="1:25">
      <c r="A772" s="9">
        <v>771</v>
      </c>
      <c r="B772" s="7" t="s">
        <v>1534</v>
      </c>
      <c r="C772" s="7" t="s">
        <v>26</v>
      </c>
      <c r="D772" s="7" t="s">
        <v>1030</v>
      </c>
      <c r="E772" s="7" t="s">
        <v>1031</v>
      </c>
      <c r="F772" s="7" t="s">
        <v>310</v>
      </c>
      <c r="G772" s="7" t="s">
        <v>630</v>
      </c>
      <c r="H772" s="7" t="s">
        <v>101</v>
      </c>
      <c r="I772" s="7" t="s">
        <v>32</v>
      </c>
      <c r="J772" s="7" t="s">
        <v>102</v>
      </c>
      <c r="K772" s="7" t="s">
        <v>2687</v>
      </c>
      <c r="L772" s="7" t="s">
        <v>1166</v>
      </c>
      <c r="M772" s="7" t="s">
        <v>1297</v>
      </c>
      <c r="N772" s="7" t="s">
        <v>2688</v>
      </c>
      <c r="O772" s="7">
        <v>97.86</v>
      </c>
      <c r="P772" s="7">
        <v>2</v>
      </c>
      <c r="Q772" s="7">
        <v>48.9</v>
      </c>
      <c r="R772" s="7">
        <v>7.98</v>
      </c>
      <c r="S772" s="7" t="s">
        <v>38</v>
      </c>
      <c r="T772" s="7">
        <v>227</v>
      </c>
      <c r="U772" s="7" t="s">
        <v>1733</v>
      </c>
      <c r="V772" s="7" t="s">
        <v>1734</v>
      </c>
      <c r="W772" s="8" t="s">
        <v>51</v>
      </c>
      <c r="X772" s="3">
        <v>44936</v>
      </c>
      <c r="Y772" s="4">
        <v>45026</v>
      </c>
    </row>
    <row r="773" spans="1:25">
      <c r="A773" s="9">
        <v>772</v>
      </c>
      <c r="B773" s="7" t="s">
        <v>368</v>
      </c>
      <c r="C773" s="7" t="s">
        <v>26</v>
      </c>
      <c r="D773" s="7" t="s">
        <v>369</v>
      </c>
      <c r="E773" s="7" t="s">
        <v>370</v>
      </c>
      <c r="F773" s="7" t="s">
        <v>310</v>
      </c>
      <c r="G773" s="7" t="s">
        <v>163</v>
      </c>
      <c r="H773" s="7" t="s">
        <v>31</v>
      </c>
      <c r="I773" s="7" t="s">
        <v>32</v>
      </c>
      <c r="J773" s="7" t="s">
        <v>33</v>
      </c>
      <c r="K773" s="7" t="s">
        <v>2689</v>
      </c>
      <c r="L773" s="7" t="s">
        <v>1166</v>
      </c>
      <c r="M773" s="7" t="s">
        <v>1167</v>
      </c>
      <c r="N773" s="7" t="s">
        <v>2690</v>
      </c>
      <c r="O773" s="7">
        <v>911.04</v>
      </c>
      <c r="P773" s="7">
        <v>2</v>
      </c>
      <c r="Q773" s="7">
        <v>282.42</v>
      </c>
      <c r="R773" s="7">
        <v>83.97</v>
      </c>
      <c r="S773" s="7" t="s">
        <v>38</v>
      </c>
      <c r="T773" s="7">
        <v>564</v>
      </c>
      <c r="U773" s="7" t="s">
        <v>1733</v>
      </c>
      <c r="V773" s="7" t="s">
        <v>1737</v>
      </c>
      <c r="W773" s="8" t="s">
        <v>51</v>
      </c>
      <c r="X773" s="3">
        <v>45623</v>
      </c>
      <c r="Y773" s="4">
        <v>45626</v>
      </c>
    </row>
    <row r="774" spans="1:25">
      <c r="A774" s="9">
        <v>773</v>
      </c>
      <c r="B774" s="7" t="s">
        <v>385</v>
      </c>
      <c r="C774" s="7" t="s">
        <v>26</v>
      </c>
      <c r="D774" s="7" t="s">
        <v>386</v>
      </c>
      <c r="E774" s="7" t="s">
        <v>387</v>
      </c>
      <c r="F774" s="7" t="s">
        <v>310</v>
      </c>
      <c r="G774" s="7" t="s">
        <v>388</v>
      </c>
      <c r="H774" s="7" t="s">
        <v>72</v>
      </c>
      <c r="I774" s="7" t="s">
        <v>32</v>
      </c>
      <c r="J774" s="7" t="s">
        <v>57</v>
      </c>
      <c r="K774" s="7" t="s">
        <v>2472</v>
      </c>
      <c r="L774" s="7" t="s">
        <v>1166</v>
      </c>
      <c r="M774" s="7" t="s">
        <v>1167</v>
      </c>
      <c r="N774" s="7" t="s">
        <v>2473</v>
      </c>
      <c r="O774" s="7">
        <v>289.32</v>
      </c>
      <c r="P774" s="7">
        <v>2</v>
      </c>
      <c r="Q774" s="7">
        <v>49.14</v>
      </c>
      <c r="R774" s="7">
        <v>29.2</v>
      </c>
      <c r="S774" s="7" t="s">
        <v>38</v>
      </c>
      <c r="T774" s="7">
        <v>327</v>
      </c>
      <c r="U774" s="7" t="s">
        <v>1733</v>
      </c>
      <c r="V774" s="7" t="s">
        <v>1743</v>
      </c>
      <c r="W774" s="8" t="s">
        <v>51</v>
      </c>
      <c r="X774" s="3">
        <v>44584</v>
      </c>
      <c r="Y774" s="4">
        <v>44588</v>
      </c>
    </row>
    <row r="775" spans="1:25">
      <c r="A775" s="9">
        <v>774</v>
      </c>
      <c r="B775" s="7" t="s">
        <v>198</v>
      </c>
      <c r="C775" s="7" t="s">
        <v>26</v>
      </c>
      <c r="D775" s="7" t="s">
        <v>199</v>
      </c>
      <c r="E775" s="7" t="s">
        <v>200</v>
      </c>
      <c r="F775" s="7" t="s">
        <v>29</v>
      </c>
      <c r="G775" s="7" t="s">
        <v>201</v>
      </c>
      <c r="H775" s="7" t="s">
        <v>87</v>
      </c>
      <c r="I775" s="7" t="s">
        <v>32</v>
      </c>
      <c r="J775" s="7" t="s">
        <v>33</v>
      </c>
      <c r="K775" s="7" t="s">
        <v>2691</v>
      </c>
      <c r="L775" s="7" t="s">
        <v>1166</v>
      </c>
      <c r="M775" s="7" t="s">
        <v>1167</v>
      </c>
      <c r="N775" s="7" t="s">
        <v>2692</v>
      </c>
      <c r="O775" s="7">
        <v>1377</v>
      </c>
      <c r="P775" s="7">
        <v>3</v>
      </c>
      <c r="Q775" s="7">
        <v>179.01</v>
      </c>
      <c r="R775" s="7">
        <v>131.91999999999999</v>
      </c>
      <c r="S775" s="7" t="s">
        <v>38</v>
      </c>
      <c r="T775" s="7">
        <v>110</v>
      </c>
      <c r="U775" s="7" t="s">
        <v>1733</v>
      </c>
      <c r="V775" s="7" t="s">
        <v>1747</v>
      </c>
      <c r="W775" s="8" t="s">
        <v>41</v>
      </c>
      <c r="X775" s="3">
        <v>45623</v>
      </c>
      <c r="Y775" s="4">
        <v>45625</v>
      </c>
    </row>
    <row r="776" spans="1:25">
      <c r="A776" s="9">
        <v>775</v>
      </c>
      <c r="B776" s="7" t="s">
        <v>1829</v>
      </c>
      <c r="C776" s="7" t="s">
        <v>26</v>
      </c>
      <c r="D776" s="7" t="s">
        <v>84</v>
      </c>
      <c r="E776" s="7" t="s">
        <v>85</v>
      </c>
      <c r="F776" s="7" t="s">
        <v>29</v>
      </c>
      <c r="G776" s="7" t="s">
        <v>711</v>
      </c>
      <c r="H776" s="7" t="s">
        <v>87</v>
      </c>
      <c r="I776" s="7" t="s">
        <v>32</v>
      </c>
      <c r="J776" s="7" t="s">
        <v>33</v>
      </c>
      <c r="K776" s="7" t="s">
        <v>1205</v>
      </c>
      <c r="L776" s="7" t="s">
        <v>1166</v>
      </c>
      <c r="M776" s="7" t="s">
        <v>1167</v>
      </c>
      <c r="N776" s="7" t="s">
        <v>1206</v>
      </c>
      <c r="O776" s="7">
        <v>398.61</v>
      </c>
      <c r="P776" s="7">
        <v>3</v>
      </c>
      <c r="Q776" s="7">
        <v>15.93</v>
      </c>
      <c r="R776" s="7">
        <v>33.33</v>
      </c>
      <c r="S776" s="7" t="s">
        <v>38</v>
      </c>
      <c r="T776" s="7">
        <v>76</v>
      </c>
      <c r="U776" s="7" t="s">
        <v>1733</v>
      </c>
      <c r="V776" s="7" t="s">
        <v>1734</v>
      </c>
      <c r="W776" s="8" t="s">
        <v>51</v>
      </c>
      <c r="X776" s="3">
        <v>44522</v>
      </c>
      <c r="Y776" s="4">
        <v>44522</v>
      </c>
    </row>
    <row r="777" spans="1:25">
      <c r="A777" s="9">
        <v>776</v>
      </c>
      <c r="B777" s="7" t="s">
        <v>42</v>
      </c>
      <c r="C777" s="7" t="s">
        <v>26</v>
      </c>
      <c r="D777" s="7" t="s">
        <v>43</v>
      </c>
      <c r="E777" s="7" t="s">
        <v>44</v>
      </c>
      <c r="F777" s="7" t="s">
        <v>29</v>
      </c>
      <c r="G777" s="7" t="s">
        <v>45</v>
      </c>
      <c r="H777" s="7" t="s">
        <v>46</v>
      </c>
      <c r="I777" s="7" t="s">
        <v>32</v>
      </c>
      <c r="J777" s="7" t="s">
        <v>47</v>
      </c>
      <c r="K777" s="7" t="s">
        <v>2693</v>
      </c>
      <c r="L777" s="7" t="s">
        <v>1166</v>
      </c>
      <c r="M777" s="7" t="s">
        <v>1297</v>
      </c>
      <c r="N777" s="7" t="s">
        <v>2694</v>
      </c>
      <c r="O777" s="7">
        <v>141.57</v>
      </c>
      <c r="P777" s="7">
        <v>3</v>
      </c>
      <c r="Q777" s="7">
        <v>49.5</v>
      </c>
      <c r="R777" s="7">
        <v>10.59</v>
      </c>
      <c r="S777" s="7" t="s">
        <v>38</v>
      </c>
      <c r="T777" s="7">
        <v>264</v>
      </c>
      <c r="U777" s="7" t="s">
        <v>1733</v>
      </c>
      <c r="V777" s="7" t="s">
        <v>1743</v>
      </c>
      <c r="W777" s="8" t="s">
        <v>51</v>
      </c>
      <c r="X777" s="3">
        <v>44977</v>
      </c>
      <c r="Y777" s="4">
        <v>44980</v>
      </c>
    </row>
    <row r="778" spans="1:25">
      <c r="A778" s="9">
        <v>777</v>
      </c>
      <c r="B778" s="7" t="s">
        <v>2695</v>
      </c>
      <c r="C778" s="7" t="s">
        <v>26</v>
      </c>
      <c r="D778" s="7" t="s">
        <v>807</v>
      </c>
      <c r="E778" s="7" t="s">
        <v>808</v>
      </c>
      <c r="F778" s="7" t="s">
        <v>29</v>
      </c>
      <c r="G778" s="7" t="s">
        <v>30</v>
      </c>
      <c r="H778" s="7" t="s">
        <v>31</v>
      </c>
      <c r="I778" s="7" t="s">
        <v>32</v>
      </c>
      <c r="J778" s="7" t="s">
        <v>33</v>
      </c>
      <c r="K778" s="7" t="s">
        <v>1304</v>
      </c>
      <c r="L778" s="7" t="s">
        <v>1166</v>
      </c>
      <c r="M778" s="7" t="s">
        <v>1297</v>
      </c>
      <c r="N778" s="7" t="s">
        <v>1305</v>
      </c>
      <c r="O778" s="7">
        <v>142.02000000000001</v>
      </c>
      <c r="P778" s="7">
        <v>3</v>
      </c>
      <c r="Q778" s="7">
        <v>2.79</v>
      </c>
      <c r="R778" s="7">
        <v>8.92</v>
      </c>
      <c r="S778" s="7" t="s">
        <v>38</v>
      </c>
      <c r="T778" s="7">
        <v>113</v>
      </c>
      <c r="U778" s="7" t="s">
        <v>1733</v>
      </c>
      <c r="V778" s="7" t="s">
        <v>1747</v>
      </c>
      <c r="W778" s="8" t="s">
        <v>51</v>
      </c>
      <c r="X778" s="3">
        <v>44936</v>
      </c>
      <c r="Y778" s="4">
        <v>45026</v>
      </c>
    </row>
    <row r="779" spans="1:25">
      <c r="A779" s="9">
        <v>778</v>
      </c>
      <c r="B779" s="7" t="s">
        <v>2696</v>
      </c>
      <c r="C779" s="7" t="s">
        <v>26</v>
      </c>
      <c r="D779" s="7" t="s">
        <v>2697</v>
      </c>
      <c r="E779" s="7" t="s">
        <v>2698</v>
      </c>
      <c r="F779" s="7" t="s">
        <v>29</v>
      </c>
      <c r="G779" s="7" t="s">
        <v>2699</v>
      </c>
      <c r="H779" s="7" t="s">
        <v>31</v>
      </c>
      <c r="I779" s="7" t="s">
        <v>32</v>
      </c>
      <c r="J779" s="7" t="s">
        <v>33</v>
      </c>
      <c r="K779" s="7" t="s">
        <v>2700</v>
      </c>
      <c r="L779" s="7" t="s">
        <v>1166</v>
      </c>
      <c r="M779" s="7" t="s">
        <v>1297</v>
      </c>
      <c r="N779" s="7" t="s">
        <v>2701</v>
      </c>
      <c r="O779" s="7">
        <v>75.78</v>
      </c>
      <c r="P779" s="7">
        <v>3</v>
      </c>
      <c r="Q779" s="7">
        <v>30.24</v>
      </c>
      <c r="R779" s="7">
        <v>4.8499999999999996</v>
      </c>
      <c r="S779" s="7" t="s">
        <v>38</v>
      </c>
      <c r="T779" s="7">
        <v>117</v>
      </c>
      <c r="U779" s="7" t="s">
        <v>1733</v>
      </c>
      <c r="V779" s="7" t="s">
        <v>1737</v>
      </c>
      <c r="W779" s="8" t="s">
        <v>51</v>
      </c>
      <c r="X779" s="3">
        <v>44705</v>
      </c>
      <c r="Y779" s="4">
        <v>44707</v>
      </c>
    </row>
    <row r="780" spans="1:25">
      <c r="A780" s="9">
        <v>779</v>
      </c>
      <c r="B780" s="7" t="s">
        <v>268</v>
      </c>
      <c r="C780" s="7" t="s">
        <v>26</v>
      </c>
      <c r="D780" s="7" t="s">
        <v>269</v>
      </c>
      <c r="E780" s="7" t="s">
        <v>270</v>
      </c>
      <c r="F780" s="7" t="s">
        <v>29</v>
      </c>
      <c r="G780" s="7" t="s">
        <v>271</v>
      </c>
      <c r="H780" s="7" t="s">
        <v>56</v>
      </c>
      <c r="I780" s="7" t="s">
        <v>32</v>
      </c>
      <c r="J780" s="7" t="s">
        <v>57</v>
      </c>
      <c r="K780" s="7" t="s">
        <v>2702</v>
      </c>
      <c r="L780" s="7" t="s">
        <v>1166</v>
      </c>
      <c r="M780" s="7" t="s">
        <v>1297</v>
      </c>
      <c r="N780" s="7" t="s">
        <v>2703</v>
      </c>
      <c r="O780" s="7">
        <v>155.25</v>
      </c>
      <c r="P780" s="7">
        <v>3</v>
      </c>
      <c r="Q780" s="7">
        <v>24.84</v>
      </c>
      <c r="R780" s="7">
        <v>0.52</v>
      </c>
      <c r="S780" s="7" t="s">
        <v>38</v>
      </c>
      <c r="T780" s="7">
        <v>217</v>
      </c>
      <c r="U780" s="7" t="s">
        <v>1733</v>
      </c>
      <c r="V780" s="7" t="s">
        <v>1743</v>
      </c>
      <c r="W780" s="8" t="s">
        <v>51</v>
      </c>
      <c r="X780" s="3">
        <v>44870</v>
      </c>
      <c r="Y780" s="4">
        <v>44697</v>
      </c>
    </row>
    <row r="781" spans="1:25">
      <c r="A781" s="9">
        <v>780</v>
      </c>
      <c r="B781" s="7" t="s">
        <v>262</v>
      </c>
      <c r="C781" s="7" t="s">
        <v>26</v>
      </c>
      <c r="D781" s="7" t="s">
        <v>263</v>
      </c>
      <c r="E781" s="7" t="s">
        <v>264</v>
      </c>
      <c r="F781" s="7" t="s">
        <v>29</v>
      </c>
      <c r="G781" s="7" t="s">
        <v>265</v>
      </c>
      <c r="H781" s="7" t="s">
        <v>80</v>
      </c>
      <c r="I781" s="7" t="s">
        <v>32</v>
      </c>
      <c r="J781" s="7" t="s">
        <v>33</v>
      </c>
      <c r="K781" s="7" t="s">
        <v>2704</v>
      </c>
      <c r="L781" s="7" t="s">
        <v>1001</v>
      </c>
      <c r="M781" s="7" t="s">
        <v>1018</v>
      </c>
      <c r="N781" s="7" t="s">
        <v>2705</v>
      </c>
      <c r="O781" s="7">
        <v>504.72</v>
      </c>
      <c r="P781" s="7">
        <v>3</v>
      </c>
      <c r="Q781" s="7">
        <v>232.11</v>
      </c>
      <c r="R781" s="7">
        <v>32.89</v>
      </c>
      <c r="S781" s="7" t="s">
        <v>38</v>
      </c>
      <c r="T781" s="7">
        <v>525</v>
      </c>
      <c r="U781" s="7" t="s">
        <v>1733</v>
      </c>
      <c r="V781" s="7" t="s">
        <v>1734</v>
      </c>
      <c r="W781" s="8" t="s">
        <v>51</v>
      </c>
      <c r="X781" s="3">
        <v>45296</v>
      </c>
      <c r="Y781" s="4">
        <v>45296</v>
      </c>
    </row>
    <row r="782" spans="1:25">
      <c r="A782" s="9">
        <v>781</v>
      </c>
      <c r="B782" s="7" t="s">
        <v>1861</v>
      </c>
      <c r="C782" s="7" t="s">
        <v>26</v>
      </c>
      <c r="D782" s="7" t="s">
        <v>1862</v>
      </c>
      <c r="E782" s="7" t="s">
        <v>1863</v>
      </c>
      <c r="F782" s="7" t="s">
        <v>29</v>
      </c>
      <c r="G782" s="7" t="s">
        <v>86</v>
      </c>
      <c r="H782" s="7" t="s">
        <v>87</v>
      </c>
      <c r="I782" s="7" t="s">
        <v>32</v>
      </c>
      <c r="J782" s="7" t="s">
        <v>33</v>
      </c>
      <c r="K782" s="7" t="s">
        <v>2706</v>
      </c>
      <c r="L782" s="7" t="s">
        <v>1001</v>
      </c>
      <c r="M782" s="7" t="s">
        <v>1018</v>
      </c>
      <c r="N782" s="7" t="s">
        <v>2707</v>
      </c>
      <c r="O782" s="7">
        <v>367.83</v>
      </c>
      <c r="P782" s="7">
        <v>3</v>
      </c>
      <c r="Q782" s="7">
        <v>47.79</v>
      </c>
      <c r="R782" s="7">
        <v>29.82</v>
      </c>
      <c r="S782" s="7" t="s">
        <v>38</v>
      </c>
      <c r="T782" s="7">
        <v>221</v>
      </c>
      <c r="U782" s="7" t="s">
        <v>1733</v>
      </c>
      <c r="V782" s="7" t="s">
        <v>1737</v>
      </c>
      <c r="W782" s="8" t="s">
        <v>51</v>
      </c>
      <c r="X782" s="3">
        <v>45177</v>
      </c>
      <c r="Y782" s="4">
        <v>45177</v>
      </c>
    </row>
    <row r="783" spans="1:25">
      <c r="A783" s="9">
        <v>782</v>
      </c>
      <c r="B783" s="7" t="s">
        <v>2708</v>
      </c>
      <c r="C783" s="7" t="s">
        <v>26</v>
      </c>
      <c r="D783" s="7" t="s">
        <v>2709</v>
      </c>
      <c r="E783" s="7" t="s">
        <v>2710</v>
      </c>
      <c r="F783" s="7" t="s">
        <v>29</v>
      </c>
      <c r="G783" s="7" t="s">
        <v>1607</v>
      </c>
      <c r="H783" s="7" t="s">
        <v>138</v>
      </c>
      <c r="I783" s="7" t="s">
        <v>32</v>
      </c>
      <c r="J783" s="7" t="s">
        <v>57</v>
      </c>
      <c r="K783" s="7" t="s">
        <v>2711</v>
      </c>
      <c r="L783" s="7" t="s">
        <v>1001</v>
      </c>
      <c r="M783" s="7" t="s">
        <v>1056</v>
      </c>
      <c r="N783" s="7" t="s">
        <v>2712</v>
      </c>
      <c r="O783" s="7">
        <v>762.48</v>
      </c>
      <c r="P783" s="7">
        <v>3</v>
      </c>
      <c r="Q783" s="7">
        <v>121.95</v>
      </c>
      <c r="R783" s="7">
        <v>47.41</v>
      </c>
      <c r="S783" s="7" t="s">
        <v>38</v>
      </c>
      <c r="T783" s="7">
        <v>582</v>
      </c>
      <c r="U783" s="7" t="s">
        <v>1733</v>
      </c>
      <c r="V783" s="7" t="s">
        <v>1747</v>
      </c>
      <c r="W783" s="8" t="s">
        <v>41</v>
      </c>
      <c r="X783" s="3">
        <v>45186</v>
      </c>
      <c r="Y783" s="4">
        <v>45189</v>
      </c>
    </row>
    <row r="784" spans="1:25">
      <c r="A784" s="9">
        <v>783</v>
      </c>
      <c r="B784" s="7" t="s">
        <v>1722</v>
      </c>
      <c r="C784" s="7" t="s">
        <v>26</v>
      </c>
      <c r="D784" s="7" t="s">
        <v>1092</v>
      </c>
      <c r="E784" s="7" t="s">
        <v>1093</v>
      </c>
      <c r="F784" s="7" t="s">
        <v>29</v>
      </c>
      <c r="G784" s="7" t="s">
        <v>767</v>
      </c>
      <c r="H784" s="7" t="s">
        <v>101</v>
      </c>
      <c r="I784" s="7" t="s">
        <v>32</v>
      </c>
      <c r="J784" s="7" t="s">
        <v>102</v>
      </c>
      <c r="K784" s="7" t="s">
        <v>2713</v>
      </c>
      <c r="L784" s="7" t="s">
        <v>1166</v>
      </c>
      <c r="M784" s="7" t="s">
        <v>1254</v>
      </c>
      <c r="N784" s="7" t="s">
        <v>2714</v>
      </c>
      <c r="O784" s="7">
        <v>567.6</v>
      </c>
      <c r="P784" s="7">
        <v>4</v>
      </c>
      <c r="Q784" s="7">
        <v>113.52</v>
      </c>
      <c r="R784" s="7">
        <v>48.63</v>
      </c>
      <c r="S784" s="7" t="s">
        <v>38</v>
      </c>
      <c r="T784" s="7">
        <v>614</v>
      </c>
      <c r="U784" s="7" t="s">
        <v>1733</v>
      </c>
      <c r="V784" s="7" t="s">
        <v>1743</v>
      </c>
      <c r="W784" s="8" t="s">
        <v>41</v>
      </c>
      <c r="X784" s="3">
        <v>44893</v>
      </c>
      <c r="Y784" s="4">
        <v>44895</v>
      </c>
    </row>
    <row r="785" spans="1:25">
      <c r="A785" s="9">
        <v>784</v>
      </c>
      <c r="B785" s="7" t="s">
        <v>1829</v>
      </c>
      <c r="C785" s="7" t="s">
        <v>26</v>
      </c>
      <c r="D785" s="7" t="s">
        <v>84</v>
      </c>
      <c r="E785" s="7" t="s">
        <v>85</v>
      </c>
      <c r="F785" s="7" t="s">
        <v>29</v>
      </c>
      <c r="G785" s="7" t="s">
        <v>711</v>
      </c>
      <c r="H785" s="7" t="s">
        <v>87</v>
      </c>
      <c r="I785" s="7" t="s">
        <v>32</v>
      </c>
      <c r="J785" s="7" t="s">
        <v>33</v>
      </c>
      <c r="K785" s="7" t="s">
        <v>2715</v>
      </c>
      <c r="L785" s="7" t="s">
        <v>1166</v>
      </c>
      <c r="M785" s="7" t="s">
        <v>1254</v>
      </c>
      <c r="N785" s="7" t="s">
        <v>2716</v>
      </c>
      <c r="O785" s="7">
        <v>784.8</v>
      </c>
      <c r="P785" s="7">
        <v>4</v>
      </c>
      <c r="Q785" s="7">
        <v>156.96</v>
      </c>
      <c r="R785" s="7">
        <v>42.97</v>
      </c>
      <c r="S785" s="7" t="s">
        <v>38</v>
      </c>
      <c r="T785" s="7">
        <v>617</v>
      </c>
      <c r="U785" s="7" t="s">
        <v>1733</v>
      </c>
      <c r="V785" s="7" t="s">
        <v>1747</v>
      </c>
      <c r="W785" s="8" t="s">
        <v>41</v>
      </c>
      <c r="X785" s="3">
        <v>45514</v>
      </c>
      <c r="Y785" s="4">
        <v>45575</v>
      </c>
    </row>
    <row r="786" spans="1:25">
      <c r="A786" s="9">
        <v>785</v>
      </c>
      <c r="B786" s="7" t="s">
        <v>2717</v>
      </c>
      <c r="C786" s="7" t="s">
        <v>26</v>
      </c>
      <c r="D786" s="7" t="s">
        <v>174</v>
      </c>
      <c r="E786" s="7" t="s">
        <v>175</v>
      </c>
      <c r="F786" s="7" t="s">
        <v>29</v>
      </c>
      <c r="G786" s="7" t="s">
        <v>751</v>
      </c>
      <c r="H786" s="7" t="s">
        <v>101</v>
      </c>
      <c r="I786" s="7" t="s">
        <v>32</v>
      </c>
      <c r="J786" s="7" t="s">
        <v>102</v>
      </c>
      <c r="K786" s="7" t="s">
        <v>2718</v>
      </c>
      <c r="L786" s="7" t="s">
        <v>1166</v>
      </c>
      <c r="M786" s="7" t="s">
        <v>1254</v>
      </c>
      <c r="N786" s="7" t="s">
        <v>1275</v>
      </c>
      <c r="O786" s="7">
        <v>499.44</v>
      </c>
      <c r="P786" s="7">
        <v>4</v>
      </c>
      <c r="Q786" s="7">
        <v>179.76</v>
      </c>
      <c r="R786" s="7">
        <v>30.63</v>
      </c>
      <c r="S786" s="7" t="s">
        <v>38</v>
      </c>
      <c r="T786" s="7">
        <v>301</v>
      </c>
      <c r="U786" s="7" t="s">
        <v>1733</v>
      </c>
      <c r="V786" s="7" t="s">
        <v>1734</v>
      </c>
      <c r="W786" s="8" t="s">
        <v>51</v>
      </c>
      <c r="X786" s="3">
        <v>44737</v>
      </c>
      <c r="Y786" s="4">
        <v>44739</v>
      </c>
    </row>
    <row r="787" spans="1:25">
      <c r="A787" s="9">
        <v>786</v>
      </c>
      <c r="B787" s="7" t="s">
        <v>232</v>
      </c>
      <c r="C787" s="7" t="s">
        <v>26</v>
      </c>
      <c r="D787" s="7" t="s">
        <v>233</v>
      </c>
      <c r="E787" s="7" t="s">
        <v>234</v>
      </c>
      <c r="F787" s="7" t="s">
        <v>29</v>
      </c>
      <c r="G787" s="7" t="s">
        <v>235</v>
      </c>
      <c r="H787" s="7" t="s">
        <v>46</v>
      </c>
      <c r="I787" s="7" t="s">
        <v>32</v>
      </c>
      <c r="J787" s="7" t="s">
        <v>47</v>
      </c>
      <c r="K787" s="7" t="s">
        <v>1680</v>
      </c>
      <c r="L787" s="7" t="s">
        <v>1166</v>
      </c>
      <c r="M787" s="7" t="s">
        <v>1254</v>
      </c>
      <c r="N787" s="7" t="s">
        <v>1681</v>
      </c>
      <c r="O787" s="7">
        <v>571.32000000000005</v>
      </c>
      <c r="P787" s="7">
        <v>4</v>
      </c>
      <c r="Q787" s="7">
        <v>251.28</v>
      </c>
      <c r="R787" s="7">
        <v>23.86</v>
      </c>
      <c r="S787" s="7" t="s">
        <v>38</v>
      </c>
      <c r="T787" s="7">
        <v>777</v>
      </c>
      <c r="U787" s="7" t="s">
        <v>1733</v>
      </c>
      <c r="V787" s="7" t="s">
        <v>1737</v>
      </c>
      <c r="W787" s="8" t="s">
        <v>41</v>
      </c>
      <c r="X787" s="3">
        <v>44741</v>
      </c>
      <c r="Y787" s="4">
        <v>44568</v>
      </c>
    </row>
    <row r="788" spans="1:25">
      <c r="A788" s="9">
        <v>787</v>
      </c>
      <c r="B788" s="7" t="s">
        <v>1690</v>
      </c>
      <c r="C788" s="7" t="s">
        <v>26</v>
      </c>
      <c r="D788" s="7" t="s">
        <v>1691</v>
      </c>
      <c r="E788" s="7" t="s">
        <v>1692</v>
      </c>
      <c r="F788" s="7" t="s">
        <v>29</v>
      </c>
      <c r="G788" s="7" t="s">
        <v>220</v>
      </c>
      <c r="H788" s="7" t="s">
        <v>101</v>
      </c>
      <c r="I788" s="7" t="s">
        <v>32</v>
      </c>
      <c r="J788" s="7" t="s">
        <v>102</v>
      </c>
      <c r="K788" s="7" t="s">
        <v>2719</v>
      </c>
      <c r="L788" s="7" t="s">
        <v>1166</v>
      </c>
      <c r="M788" s="7" t="s">
        <v>1254</v>
      </c>
      <c r="N788" s="7" t="s">
        <v>2720</v>
      </c>
      <c r="O788" s="7">
        <v>500.4</v>
      </c>
      <c r="P788" s="7">
        <v>4</v>
      </c>
      <c r="Q788" s="7">
        <v>245.16</v>
      </c>
      <c r="R788" s="7">
        <v>12.32</v>
      </c>
      <c r="S788" s="7" t="s">
        <v>38</v>
      </c>
      <c r="T788" s="7">
        <v>90</v>
      </c>
      <c r="U788" s="7" t="s">
        <v>1733</v>
      </c>
      <c r="V788" s="7" t="s">
        <v>1743</v>
      </c>
      <c r="W788" s="8" t="s">
        <v>41</v>
      </c>
      <c r="X788" s="3">
        <v>44439</v>
      </c>
      <c r="Y788" s="4">
        <v>44295</v>
      </c>
    </row>
    <row r="789" spans="1:25">
      <c r="A789" s="9">
        <v>788</v>
      </c>
      <c r="B789" s="7" t="s">
        <v>2721</v>
      </c>
      <c r="C789" s="7" t="s">
        <v>26</v>
      </c>
      <c r="D789" s="7" t="s">
        <v>839</v>
      </c>
      <c r="E789" s="7" t="s">
        <v>840</v>
      </c>
      <c r="F789" s="7" t="s">
        <v>29</v>
      </c>
      <c r="G789" s="7" t="s">
        <v>537</v>
      </c>
      <c r="H789" s="7" t="s">
        <v>229</v>
      </c>
      <c r="I789" s="7" t="s">
        <v>32</v>
      </c>
      <c r="J789" s="7" t="s">
        <v>102</v>
      </c>
      <c r="K789" s="7" t="s">
        <v>1454</v>
      </c>
      <c r="L789" s="7" t="s">
        <v>1166</v>
      </c>
      <c r="M789" s="7" t="s">
        <v>1297</v>
      </c>
      <c r="N789" s="7" t="s">
        <v>1455</v>
      </c>
      <c r="O789" s="7">
        <v>200.04</v>
      </c>
      <c r="P789" s="7">
        <v>4</v>
      </c>
      <c r="Q789" s="7">
        <v>78</v>
      </c>
      <c r="R789" s="7">
        <v>10.98</v>
      </c>
      <c r="S789" s="7" t="s">
        <v>38</v>
      </c>
      <c r="T789" s="7">
        <v>710</v>
      </c>
      <c r="U789" s="7" t="s">
        <v>1733</v>
      </c>
      <c r="V789" s="7" t="s">
        <v>1747</v>
      </c>
      <c r="W789" s="8" t="s">
        <v>41</v>
      </c>
      <c r="X789" s="3">
        <v>44456</v>
      </c>
      <c r="Y789" s="4">
        <v>44458</v>
      </c>
    </row>
    <row r="790" spans="1:25">
      <c r="A790" s="9">
        <v>789</v>
      </c>
      <c r="B790" s="7" t="s">
        <v>257</v>
      </c>
      <c r="C790" s="7" t="s">
        <v>26</v>
      </c>
      <c r="D790" s="7" t="s">
        <v>258</v>
      </c>
      <c r="E790" s="7" t="s">
        <v>259</v>
      </c>
      <c r="F790" s="7" t="s">
        <v>29</v>
      </c>
      <c r="G790" s="7" t="s">
        <v>109</v>
      </c>
      <c r="H790" s="7" t="s">
        <v>101</v>
      </c>
      <c r="I790" s="7" t="s">
        <v>32</v>
      </c>
      <c r="J790" s="7" t="s">
        <v>102</v>
      </c>
      <c r="K790" s="7" t="s">
        <v>1027</v>
      </c>
      <c r="L790" s="7" t="s">
        <v>1001</v>
      </c>
      <c r="M790" s="7" t="s">
        <v>1018</v>
      </c>
      <c r="N790" s="7" t="s">
        <v>1028</v>
      </c>
      <c r="O790" s="7">
        <v>1272.48</v>
      </c>
      <c r="P790" s="7">
        <v>4</v>
      </c>
      <c r="Q790" s="7">
        <v>458.04</v>
      </c>
      <c r="R790" s="7">
        <v>123.23</v>
      </c>
      <c r="S790" s="7" t="s">
        <v>38</v>
      </c>
      <c r="T790" s="7">
        <v>185</v>
      </c>
      <c r="U790" s="7" t="s">
        <v>1733</v>
      </c>
      <c r="V790" s="7" t="s">
        <v>1734</v>
      </c>
      <c r="W790" s="8" t="s">
        <v>51</v>
      </c>
      <c r="X790" s="3">
        <v>44657</v>
      </c>
      <c r="Y790" s="4">
        <v>44718</v>
      </c>
    </row>
    <row r="791" spans="1:25">
      <c r="A791" s="9">
        <v>790</v>
      </c>
      <c r="B791" s="7" t="s">
        <v>1604</v>
      </c>
      <c r="C791" s="7" t="s">
        <v>26</v>
      </c>
      <c r="D791" s="7" t="s">
        <v>1605</v>
      </c>
      <c r="E791" s="7" t="s">
        <v>1606</v>
      </c>
      <c r="F791" s="7" t="s">
        <v>29</v>
      </c>
      <c r="G791" s="7" t="s">
        <v>1607</v>
      </c>
      <c r="H791" s="7" t="s">
        <v>138</v>
      </c>
      <c r="I791" s="7" t="s">
        <v>32</v>
      </c>
      <c r="J791" s="7" t="s">
        <v>57</v>
      </c>
      <c r="K791" s="7" t="s">
        <v>1046</v>
      </c>
      <c r="L791" s="7" t="s">
        <v>1001</v>
      </c>
      <c r="M791" s="7" t="s">
        <v>1018</v>
      </c>
      <c r="N791" s="7" t="s">
        <v>1047</v>
      </c>
      <c r="O791" s="7">
        <v>963.36</v>
      </c>
      <c r="P791" s="7">
        <v>4</v>
      </c>
      <c r="Q791" s="7">
        <v>154.08000000000001</v>
      </c>
      <c r="R791" s="7">
        <v>87.26</v>
      </c>
      <c r="S791" s="7" t="s">
        <v>38</v>
      </c>
      <c r="T791" s="7">
        <v>578</v>
      </c>
      <c r="U791" s="7" t="s">
        <v>1733</v>
      </c>
      <c r="V791" s="7" t="s">
        <v>1737</v>
      </c>
      <c r="W791" s="8" t="s">
        <v>41</v>
      </c>
      <c r="X791" s="3">
        <v>44819</v>
      </c>
      <c r="Y791" s="4">
        <v>44821</v>
      </c>
    </row>
    <row r="792" spans="1:25">
      <c r="A792" s="9">
        <v>791</v>
      </c>
      <c r="B792" s="7" t="s">
        <v>2722</v>
      </c>
      <c r="C792" s="7" t="s">
        <v>26</v>
      </c>
      <c r="D792" s="7" t="s">
        <v>2723</v>
      </c>
      <c r="E792" s="7" t="s">
        <v>2724</v>
      </c>
      <c r="F792" s="7" t="s">
        <v>29</v>
      </c>
      <c r="G792" s="7" t="s">
        <v>2725</v>
      </c>
      <c r="H792" s="7" t="s">
        <v>101</v>
      </c>
      <c r="I792" s="7" t="s">
        <v>32</v>
      </c>
      <c r="J792" s="7" t="s">
        <v>102</v>
      </c>
      <c r="K792" s="7" t="s">
        <v>1651</v>
      </c>
      <c r="L792" s="7" t="s">
        <v>1001</v>
      </c>
      <c r="M792" s="7" t="s">
        <v>1056</v>
      </c>
      <c r="N792" s="7" t="s">
        <v>1652</v>
      </c>
      <c r="O792" s="7">
        <v>157.32</v>
      </c>
      <c r="P792" s="7">
        <v>4</v>
      </c>
      <c r="Q792" s="7">
        <v>66</v>
      </c>
      <c r="R792" s="7">
        <v>9.17</v>
      </c>
      <c r="S792" s="7" t="s">
        <v>38</v>
      </c>
      <c r="T792" s="7">
        <v>229</v>
      </c>
      <c r="U792" s="7" t="s">
        <v>1733</v>
      </c>
      <c r="V792" s="7" t="s">
        <v>1747</v>
      </c>
      <c r="W792" s="8" t="s">
        <v>41</v>
      </c>
      <c r="X792" s="3">
        <v>44346</v>
      </c>
      <c r="Y792" s="4">
        <v>44261</v>
      </c>
    </row>
    <row r="793" spans="1:25">
      <c r="A793" s="9">
        <v>792</v>
      </c>
      <c r="B793" s="7" t="s">
        <v>125</v>
      </c>
      <c r="C793" s="7" t="s">
        <v>26</v>
      </c>
      <c r="D793" s="7" t="s">
        <v>126</v>
      </c>
      <c r="E793" s="7" t="s">
        <v>127</v>
      </c>
      <c r="F793" s="7" t="s">
        <v>29</v>
      </c>
      <c r="G793" s="7" t="s">
        <v>128</v>
      </c>
      <c r="H793" s="7" t="s">
        <v>80</v>
      </c>
      <c r="I793" s="7" t="s">
        <v>32</v>
      </c>
      <c r="J793" s="7" t="s">
        <v>33</v>
      </c>
      <c r="K793" s="7" t="s">
        <v>2726</v>
      </c>
      <c r="L793" s="7" t="s">
        <v>1001</v>
      </c>
      <c r="M793" s="7" t="s">
        <v>1103</v>
      </c>
      <c r="N793" s="7" t="s">
        <v>2727</v>
      </c>
      <c r="O793" s="7">
        <v>497.76</v>
      </c>
      <c r="P793" s="7">
        <v>4</v>
      </c>
      <c r="Q793" s="7">
        <v>94.56</v>
      </c>
      <c r="R793" s="7">
        <v>52.63</v>
      </c>
      <c r="S793" s="7" t="s">
        <v>38</v>
      </c>
      <c r="T793" s="7">
        <v>790</v>
      </c>
      <c r="U793" s="7" t="s">
        <v>1733</v>
      </c>
      <c r="V793" s="7" t="s">
        <v>1734</v>
      </c>
      <c r="W793" s="8" t="s">
        <v>51</v>
      </c>
      <c r="X793" s="3">
        <v>44926</v>
      </c>
      <c r="Y793" s="4">
        <v>45017</v>
      </c>
    </row>
    <row r="794" spans="1:25">
      <c r="A794" s="9">
        <v>793</v>
      </c>
      <c r="B794" s="7" t="s">
        <v>125</v>
      </c>
      <c r="C794" s="7" t="s">
        <v>26</v>
      </c>
      <c r="D794" s="7" t="s">
        <v>126</v>
      </c>
      <c r="E794" s="7" t="s">
        <v>127</v>
      </c>
      <c r="F794" s="7" t="s">
        <v>29</v>
      </c>
      <c r="G794" s="7" t="s">
        <v>128</v>
      </c>
      <c r="H794" s="7" t="s">
        <v>80</v>
      </c>
      <c r="I794" s="7" t="s">
        <v>32</v>
      </c>
      <c r="J794" s="7" t="s">
        <v>33</v>
      </c>
      <c r="K794" s="7" t="s">
        <v>2728</v>
      </c>
      <c r="L794" s="7" t="s">
        <v>1166</v>
      </c>
      <c r="M794" s="7" t="s">
        <v>1297</v>
      </c>
      <c r="N794" s="7" t="s">
        <v>2729</v>
      </c>
      <c r="O794" s="7">
        <v>157.80000000000001</v>
      </c>
      <c r="P794" s="7">
        <v>5</v>
      </c>
      <c r="Q794" s="7">
        <v>12.6</v>
      </c>
      <c r="R794" s="7">
        <v>10.79</v>
      </c>
      <c r="S794" s="7" t="s">
        <v>38</v>
      </c>
      <c r="T794" s="7">
        <v>563</v>
      </c>
      <c r="U794" s="7" t="s">
        <v>1733</v>
      </c>
      <c r="V794" s="7" t="s">
        <v>1737</v>
      </c>
      <c r="W794" s="8" t="s">
        <v>51</v>
      </c>
      <c r="X794" s="3">
        <v>45296</v>
      </c>
      <c r="Y794" s="4">
        <v>45296</v>
      </c>
    </row>
    <row r="795" spans="1:25">
      <c r="A795" s="9">
        <v>794</v>
      </c>
      <c r="B795" s="7" t="s">
        <v>2730</v>
      </c>
      <c r="C795" s="7" t="s">
        <v>26</v>
      </c>
      <c r="D795" s="7" t="s">
        <v>1396</v>
      </c>
      <c r="E795" s="7" t="s">
        <v>1397</v>
      </c>
      <c r="F795" s="7" t="s">
        <v>29</v>
      </c>
      <c r="G795" s="7" t="s">
        <v>279</v>
      </c>
      <c r="H795" s="7" t="s">
        <v>279</v>
      </c>
      <c r="I795" s="7" t="s">
        <v>32</v>
      </c>
      <c r="J795" s="7" t="s">
        <v>102</v>
      </c>
      <c r="K795" s="7" t="s">
        <v>1475</v>
      </c>
      <c r="L795" s="7" t="s">
        <v>1001</v>
      </c>
      <c r="M795" s="7" t="s">
        <v>1018</v>
      </c>
      <c r="N795" s="7" t="s">
        <v>1476</v>
      </c>
      <c r="O795" s="7">
        <v>855.45</v>
      </c>
      <c r="P795" s="7">
        <v>5</v>
      </c>
      <c r="Q795" s="7">
        <v>205.2</v>
      </c>
      <c r="R795" s="7">
        <v>19.95</v>
      </c>
      <c r="S795" s="7" t="s">
        <v>38</v>
      </c>
      <c r="T795" s="7">
        <v>670</v>
      </c>
      <c r="U795" s="7" t="s">
        <v>1733</v>
      </c>
      <c r="V795" s="7" t="s">
        <v>1743</v>
      </c>
      <c r="W795" s="8" t="s">
        <v>41</v>
      </c>
      <c r="X795" s="3">
        <v>45263</v>
      </c>
      <c r="Y795" s="4">
        <v>45263</v>
      </c>
    </row>
    <row r="796" spans="1:25">
      <c r="A796" s="9">
        <v>795</v>
      </c>
      <c r="B796" s="7" t="s">
        <v>2731</v>
      </c>
      <c r="C796" s="7" t="s">
        <v>26</v>
      </c>
      <c r="D796" s="7" t="s">
        <v>2732</v>
      </c>
      <c r="E796" s="7" t="s">
        <v>2733</v>
      </c>
      <c r="F796" s="7" t="s">
        <v>29</v>
      </c>
      <c r="G796" s="7" t="s">
        <v>195</v>
      </c>
      <c r="H796" s="7" t="s">
        <v>87</v>
      </c>
      <c r="I796" s="7" t="s">
        <v>32</v>
      </c>
      <c r="J796" s="7" t="s">
        <v>33</v>
      </c>
      <c r="K796" s="7" t="s">
        <v>2467</v>
      </c>
      <c r="L796" s="7" t="s">
        <v>1001</v>
      </c>
      <c r="M796" s="7" t="s">
        <v>1103</v>
      </c>
      <c r="N796" s="7" t="s">
        <v>2468</v>
      </c>
      <c r="O796" s="7">
        <v>819.54</v>
      </c>
      <c r="P796" s="7">
        <v>6</v>
      </c>
      <c r="Q796" s="7">
        <v>139.32</v>
      </c>
      <c r="R796" s="7">
        <v>41.57</v>
      </c>
      <c r="S796" s="7" t="s">
        <v>38</v>
      </c>
      <c r="T796" s="7">
        <v>533</v>
      </c>
      <c r="U796" s="7" t="s">
        <v>1733</v>
      </c>
      <c r="V796" s="7" t="s">
        <v>1747</v>
      </c>
      <c r="W796" s="8" t="s">
        <v>51</v>
      </c>
      <c r="X796" s="3">
        <v>45360</v>
      </c>
      <c r="Y796" s="4">
        <v>45452</v>
      </c>
    </row>
    <row r="797" spans="1:25">
      <c r="A797" s="9">
        <v>796</v>
      </c>
      <c r="B797" s="7" t="s">
        <v>2734</v>
      </c>
      <c r="C797" s="7" t="s">
        <v>26</v>
      </c>
      <c r="D797" s="7" t="s">
        <v>2735</v>
      </c>
      <c r="E797" s="7" t="s">
        <v>2736</v>
      </c>
      <c r="F797" s="7" t="s">
        <v>29</v>
      </c>
      <c r="G797" s="7" t="s">
        <v>1016</v>
      </c>
      <c r="H797" s="7" t="s">
        <v>283</v>
      </c>
      <c r="I797" s="7" t="s">
        <v>32</v>
      </c>
      <c r="J797" s="7" t="s">
        <v>47</v>
      </c>
      <c r="K797" s="7" t="s">
        <v>2706</v>
      </c>
      <c r="L797" s="7" t="s">
        <v>1001</v>
      </c>
      <c r="M797" s="7" t="s">
        <v>1018</v>
      </c>
      <c r="N797" s="7" t="s">
        <v>2707</v>
      </c>
      <c r="O797" s="7">
        <v>735.66</v>
      </c>
      <c r="P797" s="7">
        <v>6</v>
      </c>
      <c r="Q797" s="7">
        <v>95.58</v>
      </c>
      <c r="R797" s="7">
        <v>36.89</v>
      </c>
      <c r="S797" s="7" t="s">
        <v>38</v>
      </c>
      <c r="T797" s="7">
        <v>455</v>
      </c>
      <c r="U797" s="7" t="s">
        <v>1733</v>
      </c>
      <c r="V797" s="7" t="s">
        <v>1734</v>
      </c>
      <c r="W797" s="8" t="s">
        <v>41</v>
      </c>
      <c r="X797" s="3">
        <v>44584</v>
      </c>
      <c r="Y797" s="4">
        <v>44588</v>
      </c>
    </row>
    <row r="798" spans="1:25">
      <c r="A798" s="9">
        <v>797</v>
      </c>
      <c r="B798" s="7" t="s">
        <v>2737</v>
      </c>
      <c r="C798" s="7" t="s">
        <v>26</v>
      </c>
      <c r="D798" s="7" t="s">
        <v>2499</v>
      </c>
      <c r="E798" s="7" t="s">
        <v>2500</v>
      </c>
      <c r="F798" s="7" t="s">
        <v>29</v>
      </c>
      <c r="G798" s="7" t="s">
        <v>515</v>
      </c>
      <c r="H798" s="7" t="s">
        <v>87</v>
      </c>
      <c r="I798" s="7" t="s">
        <v>32</v>
      </c>
      <c r="J798" s="7" t="s">
        <v>33</v>
      </c>
      <c r="K798" s="7" t="s">
        <v>2738</v>
      </c>
      <c r="L798" s="7" t="s">
        <v>1001</v>
      </c>
      <c r="M798" s="7" t="s">
        <v>1103</v>
      </c>
      <c r="N798" s="7" t="s">
        <v>2739</v>
      </c>
      <c r="O798" s="7">
        <v>369.72</v>
      </c>
      <c r="P798" s="7">
        <v>6</v>
      </c>
      <c r="Q798" s="7">
        <v>-140.58000000000001</v>
      </c>
      <c r="R798" s="7">
        <v>33.020000000000003</v>
      </c>
      <c r="S798" s="7" t="s">
        <v>38</v>
      </c>
      <c r="T798" s="7">
        <v>582</v>
      </c>
      <c r="U798" s="7" t="s">
        <v>1733</v>
      </c>
      <c r="V798" s="7" t="s">
        <v>1737</v>
      </c>
      <c r="W798" s="8" t="s">
        <v>41</v>
      </c>
      <c r="X798" s="3">
        <v>45394</v>
      </c>
      <c r="Y798" s="4">
        <v>45516</v>
      </c>
    </row>
    <row r="799" spans="1:25">
      <c r="A799" s="9">
        <v>798</v>
      </c>
      <c r="B799" s="7" t="s">
        <v>1719</v>
      </c>
      <c r="C799" s="7" t="s">
        <v>26</v>
      </c>
      <c r="D799" s="7" t="s">
        <v>997</v>
      </c>
      <c r="E799" s="7" t="s">
        <v>998</v>
      </c>
      <c r="F799" s="7" t="s">
        <v>29</v>
      </c>
      <c r="G799" s="7" t="s">
        <v>279</v>
      </c>
      <c r="H799" s="7" t="s">
        <v>279</v>
      </c>
      <c r="I799" s="7" t="s">
        <v>32</v>
      </c>
      <c r="J799" s="7" t="s">
        <v>102</v>
      </c>
      <c r="K799" s="7" t="s">
        <v>2740</v>
      </c>
      <c r="L799" s="7" t="s">
        <v>1166</v>
      </c>
      <c r="M799" s="7" t="s">
        <v>1167</v>
      </c>
      <c r="N799" s="7" t="s">
        <v>2741</v>
      </c>
      <c r="O799" s="7">
        <v>338.04</v>
      </c>
      <c r="P799" s="7">
        <v>6</v>
      </c>
      <c r="Q799" s="7">
        <v>94.5</v>
      </c>
      <c r="R799" s="7">
        <v>18.91</v>
      </c>
      <c r="S799" s="7" t="s">
        <v>38</v>
      </c>
      <c r="T799" s="7">
        <v>506</v>
      </c>
      <c r="U799" s="7" t="s">
        <v>1733</v>
      </c>
      <c r="V799" s="7" t="s">
        <v>1743</v>
      </c>
      <c r="W799" s="8" t="s">
        <v>51</v>
      </c>
      <c r="X799" s="3">
        <v>44871</v>
      </c>
      <c r="Y799" s="4">
        <v>44727</v>
      </c>
    </row>
    <row r="800" spans="1:25">
      <c r="A800" s="9">
        <v>799</v>
      </c>
      <c r="B800" s="7" t="s">
        <v>1719</v>
      </c>
      <c r="C800" s="7" t="s">
        <v>26</v>
      </c>
      <c r="D800" s="7" t="s">
        <v>997</v>
      </c>
      <c r="E800" s="7" t="s">
        <v>998</v>
      </c>
      <c r="F800" s="7" t="s">
        <v>29</v>
      </c>
      <c r="G800" s="7" t="s">
        <v>279</v>
      </c>
      <c r="H800" s="7" t="s">
        <v>279</v>
      </c>
      <c r="I800" s="7" t="s">
        <v>32</v>
      </c>
      <c r="J800" s="7" t="s">
        <v>102</v>
      </c>
      <c r="K800" s="7" t="s">
        <v>2742</v>
      </c>
      <c r="L800" s="7" t="s">
        <v>1166</v>
      </c>
      <c r="M800" s="7" t="s">
        <v>1167</v>
      </c>
      <c r="N800" s="7" t="s">
        <v>2743</v>
      </c>
      <c r="O800" s="7">
        <v>705.6</v>
      </c>
      <c r="P800" s="7">
        <v>8</v>
      </c>
      <c r="Q800" s="7">
        <v>331.44</v>
      </c>
      <c r="R800" s="7">
        <v>31.87</v>
      </c>
      <c r="S800" s="7" t="s">
        <v>38</v>
      </c>
      <c r="T800" s="7">
        <v>709</v>
      </c>
      <c r="U800" s="7" t="s">
        <v>1733</v>
      </c>
      <c r="V800" s="7" t="s">
        <v>1747</v>
      </c>
      <c r="W800" s="8" t="s">
        <v>51</v>
      </c>
      <c r="X800" s="3">
        <v>44538</v>
      </c>
      <c r="Y800" s="4">
        <v>44422</v>
      </c>
    </row>
    <row r="801" spans="1:25">
      <c r="A801" s="9">
        <v>800</v>
      </c>
      <c r="B801" s="7" t="s">
        <v>160</v>
      </c>
      <c r="C801" s="7" t="s">
        <v>26</v>
      </c>
      <c r="D801" s="7" t="s">
        <v>161</v>
      </c>
      <c r="E801" s="7" t="s">
        <v>162</v>
      </c>
      <c r="F801" s="7" t="s">
        <v>29</v>
      </c>
      <c r="G801" s="7" t="s">
        <v>163</v>
      </c>
      <c r="H801" s="7" t="s">
        <v>31</v>
      </c>
      <c r="I801" s="7" t="s">
        <v>32</v>
      </c>
      <c r="J801" s="7" t="s">
        <v>33</v>
      </c>
      <c r="K801" s="7" t="s">
        <v>2744</v>
      </c>
      <c r="L801" s="7" t="s">
        <v>1166</v>
      </c>
      <c r="M801" s="7" t="s">
        <v>1167</v>
      </c>
      <c r="N801" s="7" t="s">
        <v>2745</v>
      </c>
      <c r="O801" s="7">
        <v>771.39</v>
      </c>
      <c r="P801" s="7">
        <v>9</v>
      </c>
      <c r="Q801" s="7">
        <v>154.16999999999999</v>
      </c>
      <c r="R801" s="7">
        <v>18.940000000000001</v>
      </c>
      <c r="S801" s="7" t="s">
        <v>38</v>
      </c>
      <c r="T801" s="7">
        <v>605</v>
      </c>
      <c r="U801" s="7" t="s">
        <v>1733</v>
      </c>
      <c r="V801" s="7" t="s">
        <v>1734</v>
      </c>
      <c r="W801" s="8" t="s">
        <v>51</v>
      </c>
      <c r="X801" s="3">
        <v>45588</v>
      </c>
      <c r="Y801" s="4">
        <v>45590</v>
      </c>
    </row>
    <row r="802" spans="1:25">
      <c r="A802" s="9">
        <v>801</v>
      </c>
      <c r="B802" s="7" t="s">
        <v>1881</v>
      </c>
      <c r="C802" s="7" t="s">
        <v>26</v>
      </c>
      <c r="D802" s="7" t="s">
        <v>1882</v>
      </c>
      <c r="E802" s="7" t="s">
        <v>1883</v>
      </c>
      <c r="F802" s="7" t="s">
        <v>29</v>
      </c>
      <c r="G802" s="7" t="s">
        <v>792</v>
      </c>
      <c r="H802" s="7" t="s">
        <v>101</v>
      </c>
      <c r="I802" s="7" t="s">
        <v>32</v>
      </c>
      <c r="J802" s="7" t="s">
        <v>102</v>
      </c>
      <c r="K802" s="7" t="s">
        <v>2746</v>
      </c>
      <c r="L802" s="7" t="s">
        <v>1001</v>
      </c>
      <c r="M802" s="7" t="s">
        <v>1018</v>
      </c>
      <c r="N802" s="7" t="s">
        <v>2747</v>
      </c>
      <c r="O802" s="7">
        <v>2673.81</v>
      </c>
      <c r="P802" s="7">
        <v>9</v>
      </c>
      <c r="Q802" s="7">
        <v>26.73</v>
      </c>
      <c r="R802" s="7">
        <v>237.05</v>
      </c>
      <c r="S802" s="7" t="s">
        <v>38</v>
      </c>
      <c r="T802" s="7">
        <v>56</v>
      </c>
      <c r="U802" s="7" t="s">
        <v>1733</v>
      </c>
      <c r="V802" s="7" t="s">
        <v>1743</v>
      </c>
      <c r="W802" s="8" t="s">
        <v>51</v>
      </c>
      <c r="X802" s="3">
        <v>44839</v>
      </c>
      <c r="Y802" s="4">
        <v>44900</v>
      </c>
    </row>
    <row r="803" spans="1:25">
      <c r="A803" s="9">
        <v>802</v>
      </c>
      <c r="B803" s="7" t="s">
        <v>2748</v>
      </c>
      <c r="C803" s="7" t="s">
        <v>26</v>
      </c>
      <c r="D803" s="7" t="s">
        <v>926</v>
      </c>
      <c r="E803" s="7" t="s">
        <v>927</v>
      </c>
      <c r="F803" s="7" t="s">
        <v>29</v>
      </c>
      <c r="G803" s="7" t="s">
        <v>1893</v>
      </c>
      <c r="H803" s="7" t="s">
        <v>56</v>
      </c>
      <c r="I803" s="7" t="s">
        <v>32</v>
      </c>
      <c r="J803" s="7" t="s">
        <v>57</v>
      </c>
      <c r="K803" s="7" t="s">
        <v>2749</v>
      </c>
      <c r="L803" s="7" t="s">
        <v>1166</v>
      </c>
      <c r="M803" s="7" t="s">
        <v>1254</v>
      </c>
      <c r="N803" s="7" t="s">
        <v>2750</v>
      </c>
      <c r="O803" s="7">
        <v>414.03</v>
      </c>
      <c r="P803" s="7">
        <v>1</v>
      </c>
      <c r="Q803" s="7">
        <v>169.74</v>
      </c>
      <c r="R803" s="7">
        <v>22.44</v>
      </c>
      <c r="S803" s="7" t="s">
        <v>38</v>
      </c>
      <c r="T803" s="7">
        <v>269</v>
      </c>
      <c r="U803" s="7" t="s">
        <v>1733</v>
      </c>
      <c r="V803" s="7" t="s">
        <v>1734</v>
      </c>
      <c r="W803" s="8" t="s">
        <v>41</v>
      </c>
      <c r="X803" s="3">
        <v>45154</v>
      </c>
      <c r="Y803" s="4">
        <v>45156</v>
      </c>
    </row>
    <row r="804" spans="1:25">
      <c r="A804" s="9">
        <v>803</v>
      </c>
      <c r="B804" s="7" t="s">
        <v>301</v>
      </c>
      <c r="C804" s="7" t="s">
        <v>26</v>
      </c>
      <c r="D804" s="7" t="s">
        <v>302</v>
      </c>
      <c r="E804" s="7" t="s">
        <v>303</v>
      </c>
      <c r="F804" s="7" t="s">
        <v>29</v>
      </c>
      <c r="G804" s="7" t="s">
        <v>304</v>
      </c>
      <c r="H804" s="7" t="s">
        <v>87</v>
      </c>
      <c r="I804" s="7" t="s">
        <v>32</v>
      </c>
      <c r="J804" s="7" t="s">
        <v>33</v>
      </c>
      <c r="K804" s="7" t="s">
        <v>2593</v>
      </c>
      <c r="L804" s="7" t="s">
        <v>1166</v>
      </c>
      <c r="M804" s="7" t="s">
        <v>1254</v>
      </c>
      <c r="N804" s="7" t="s">
        <v>2594</v>
      </c>
      <c r="O804" s="7">
        <v>143.37</v>
      </c>
      <c r="P804" s="7">
        <v>1</v>
      </c>
      <c r="Q804" s="7">
        <v>50.16</v>
      </c>
      <c r="R804" s="7">
        <v>10.46</v>
      </c>
      <c r="S804" s="7" t="s">
        <v>38</v>
      </c>
      <c r="T804" s="7">
        <v>584</v>
      </c>
      <c r="U804" s="7" t="s">
        <v>1733</v>
      </c>
      <c r="V804" s="7" t="s">
        <v>1737</v>
      </c>
      <c r="W804" s="8" t="s">
        <v>41</v>
      </c>
      <c r="X804" s="3">
        <v>45284</v>
      </c>
      <c r="Y804" s="4">
        <v>45284</v>
      </c>
    </row>
    <row r="805" spans="1:25">
      <c r="A805" s="9">
        <v>804</v>
      </c>
      <c r="B805" s="7" t="s">
        <v>1722</v>
      </c>
      <c r="C805" s="7" t="s">
        <v>26</v>
      </c>
      <c r="D805" s="7" t="s">
        <v>1092</v>
      </c>
      <c r="E805" s="7" t="s">
        <v>1093</v>
      </c>
      <c r="F805" s="7" t="s">
        <v>29</v>
      </c>
      <c r="G805" s="7" t="s">
        <v>767</v>
      </c>
      <c r="H805" s="7" t="s">
        <v>101</v>
      </c>
      <c r="I805" s="7" t="s">
        <v>32</v>
      </c>
      <c r="J805" s="7" t="s">
        <v>102</v>
      </c>
      <c r="K805" s="7" t="s">
        <v>1259</v>
      </c>
      <c r="L805" s="7" t="s">
        <v>1166</v>
      </c>
      <c r="M805" s="7" t="s">
        <v>1254</v>
      </c>
      <c r="N805" s="7" t="s">
        <v>1260</v>
      </c>
      <c r="O805" s="7">
        <v>125.34</v>
      </c>
      <c r="P805" s="7">
        <v>1</v>
      </c>
      <c r="Q805" s="7">
        <v>56.4</v>
      </c>
      <c r="R805" s="7">
        <v>6.4</v>
      </c>
      <c r="S805" s="7" t="s">
        <v>38</v>
      </c>
      <c r="T805" s="7">
        <v>740</v>
      </c>
      <c r="U805" s="7" t="s">
        <v>1733</v>
      </c>
      <c r="V805" s="7" t="s">
        <v>1743</v>
      </c>
      <c r="W805" s="8" t="s">
        <v>51</v>
      </c>
      <c r="X805" s="3">
        <v>44711</v>
      </c>
      <c r="Y805" s="4">
        <v>44712</v>
      </c>
    </row>
    <row r="806" spans="1:25">
      <c r="A806" s="9">
        <v>805</v>
      </c>
      <c r="B806" s="7" t="s">
        <v>2751</v>
      </c>
      <c r="C806" s="7" t="s">
        <v>26</v>
      </c>
      <c r="D806" s="7" t="s">
        <v>2752</v>
      </c>
      <c r="E806" s="7" t="s">
        <v>2753</v>
      </c>
      <c r="F806" s="7" t="s">
        <v>29</v>
      </c>
      <c r="G806" s="7" t="s">
        <v>2305</v>
      </c>
      <c r="H806" s="7" t="s">
        <v>138</v>
      </c>
      <c r="I806" s="7" t="s">
        <v>32</v>
      </c>
      <c r="J806" s="7" t="s">
        <v>57</v>
      </c>
      <c r="K806" s="7" t="s">
        <v>2754</v>
      </c>
      <c r="L806" s="7" t="s">
        <v>1166</v>
      </c>
      <c r="M806" s="7" t="s">
        <v>1333</v>
      </c>
      <c r="N806" s="7" t="s">
        <v>2755</v>
      </c>
      <c r="O806" s="7">
        <v>270.27</v>
      </c>
      <c r="P806" s="7">
        <v>1</v>
      </c>
      <c r="Q806" s="7">
        <v>10.8</v>
      </c>
      <c r="R806" s="7">
        <v>25.28</v>
      </c>
      <c r="S806" s="7" t="s">
        <v>38</v>
      </c>
      <c r="T806" s="7">
        <v>346</v>
      </c>
      <c r="U806" s="7" t="s">
        <v>1733</v>
      </c>
      <c r="V806" s="7" t="s">
        <v>1747</v>
      </c>
      <c r="W806" s="8" t="s">
        <v>51</v>
      </c>
      <c r="X806" s="3">
        <v>45461</v>
      </c>
      <c r="Y806" s="4">
        <v>45464</v>
      </c>
    </row>
    <row r="807" spans="1:25">
      <c r="A807" s="9">
        <v>806</v>
      </c>
      <c r="B807" s="7" t="s">
        <v>1653</v>
      </c>
      <c r="C807" s="7" t="s">
        <v>26</v>
      </c>
      <c r="D807" s="7" t="s">
        <v>1654</v>
      </c>
      <c r="E807" s="7" t="s">
        <v>1655</v>
      </c>
      <c r="F807" s="7" t="s">
        <v>29</v>
      </c>
      <c r="G807" s="7" t="s">
        <v>137</v>
      </c>
      <c r="H807" s="7" t="s">
        <v>138</v>
      </c>
      <c r="I807" s="7" t="s">
        <v>32</v>
      </c>
      <c r="J807" s="7" t="s">
        <v>57</v>
      </c>
      <c r="K807" s="7" t="s">
        <v>2664</v>
      </c>
      <c r="L807" s="7" t="s">
        <v>1166</v>
      </c>
      <c r="M807" s="7" t="s">
        <v>1167</v>
      </c>
      <c r="N807" s="7" t="s">
        <v>2665</v>
      </c>
      <c r="O807" s="7">
        <v>176.43</v>
      </c>
      <c r="P807" s="7">
        <v>1</v>
      </c>
      <c r="Q807" s="7">
        <v>22.92</v>
      </c>
      <c r="R807" s="7">
        <v>21.09</v>
      </c>
      <c r="S807" s="7" t="s">
        <v>38</v>
      </c>
      <c r="T807" s="7">
        <v>416</v>
      </c>
      <c r="U807" s="7" t="s">
        <v>1733</v>
      </c>
      <c r="V807" s="7" t="s">
        <v>1734</v>
      </c>
      <c r="W807" s="8" t="s">
        <v>51</v>
      </c>
      <c r="X807" s="3">
        <v>44870</v>
      </c>
      <c r="Y807" s="4">
        <v>44697</v>
      </c>
    </row>
    <row r="808" spans="1:25">
      <c r="A808" s="9">
        <v>807</v>
      </c>
      <c r="B808" s="7" t="s">
        <v>2756</v>
      </c>
      <c r="C808" s="7" t="s">
        <v>26</v>
      </c>
      <c r="D808" s="7" t="s">
        <v>2757</v>
      </c>
      <c r="E808" s="7" t="s">
        <v>2758</v>
      </c>
      <c r="F808" s="7" t="s">
        <v>29</v>
      </c>
      <c r="G808" s="7" t="s">
        <v>2123</v>
      </c>
      <c r="H808" s="7" t="s">
        <v>87</v>
      </c>
      <c r="I808" s="7" t="s">
        <v>32</v>
      </c>
      <c r="J808" s="7" t="s">
        <v>33</v>
      </c>
      <c r="K808" s="7" t="s">
        <v>1128</v>
      </c>
      <c r="L808" s="7" t="s">
        <v>1001</v>
      </c>
      <c r="M808" s="7" t="s">
        <v>1103</v>
      </c>
      <c r="N808" s="7" t="s">
        <v>1129</v>
      </c>
      <c r="O808" s="7">
        <v>73.349999999999994</v>
      </c>
      <c r="P808" s="7">
        <v>1</v>
      </c>
      <c r="Q808" s="7">
        <v>2.19</v>
      </c>
      <c r="R808" s="7">
        <v>6.07</v>
      </c>
      <c r="S808" s="7" t="s">
        <v>38</v>
      </c>
      <c r="T808" s="7">
        <v>364</v>
      </c>
      <c r="U808" s="7" t="s">
        <v>1733</v>
      </c>
      <c r="V808" s="7" t="s">
        <v>1737</v>
      </c>
      <c r="W808" s="8" t="s">
        <v>41</v>
      </c>
      <c r="X808" s="3">
        <v>45042</v>
      </c>
      <c r="Y808" s="4">
        <v>45044</v>
      </c>
    </row>
    <row r="809" spans="1:25">
      <c r="A809" s="9">
        <v>808</v>
      </c>
      <c r="B809" s="7" t="s">
        <v>2759</v>
      </c>
      <c r="C809" s="7" t="s">
        <v>26</v>
      </c>
      <c r="D809" s="7" t="s">
        <v>2760</v>
      </c>
      <c r="E809" s="7" t="s">
        <v>2761</v>
      </c>
      <c r="F809" s="7" t="s">
        <v>29</v>
      </c>
      <c r="G809" s="7" t="s">
        <v>120</v>
      </c>
      <c r="H809" s="7" t="s">
        <v>121</v>
      </c>
      <c r="I809" s="7" t="s">
        <v>32</v>
      </c>
      <c r="J809" s="7" t="s">
        <v>33</v>
      </c>
      <c r="K809" s="7" t="s">
        <v>1060</v>
      </c>
      <c r="L809" s="7" t="s">
        <v>1001</v>
      </c>
      <c r="M809" s="7" t="s">
        <v>1056</v>
      </c>
      <c r="N809" s="7" t="s">
        <v>1061</v>
      </c>
      <c r="O809" s="7">
        <v>69.150000000000006</v>
      </c>
      <c r="P809" s="7">
        <v>1</v>
      </c>
      <c r="Q809" s="7">
        <v>26.25</v>
      </c>
      <c r="R809" s="7">
        <v>6.79</v>
      </c>
      <c r="S809" s="7" t="s">
        <v>38</v>
      </c>
      <c r="T809" s="7">
        <v>632</v>
      </c>
      <c r="U809" s="7" t="s">
        <v>1733</v>
      </c>
      <c r="V809" s="7" t="s">
        <v>1743</v>
      </c>
      <c r="W809" s="8" t="s">
        <v>41</v>
      </c>
      <c r="X809" s="3">
        <v>44558</v>
      </c>
      <c r="Y809" s="4">
        <v>44559</v>
      </c>
    </row>
    <row r="810" spans="1:25">
      <c r="A810" s="9">
        <v>809</v>
      </c>
      <c r="B810" s="7" t="s">
        <v>91</v>
      </c>
      <c r="C810" s="7" t="s">
        <v>26</v>
      </c>
      <c r="D810" s="7" t="s">
        <v>92</v>
      </c>
      <c r="E810" s="7" t="s">
        <v>93</v>
      </c>
      <c r="F810" s="7" t="s">
        <v>29</v>
      </c>
      <c r="G810" s="7" t="s">
        <v>94</v>
      </c>
      <c r="H810" s="7" t="s">
        <v>94</v>
      </c>
      <c r="I810" s="7" t="s">
        <v>32</v>
      </c>
      <c r="J810" s="7" t="s">
        <v>57</v>
      </c>
      <c r="K810" s="7" t="s">
        <v>2762</v>
      </c>
      <c r="L810" s="7" t="s">
        <v>1166</v>
      </c>
      <c r="M810" s="7" t="s">
        <v>1254</v>
      </c>
      <c r="N810" s="7" t="s">
        <v>2763</v>
      </c>
      <c r="O810" s="7">
        <v>253.02</v>
      </c>
      <c r="P810" s="7">
        <v>2</v>
      </c>
      <c r="Q810" s="7">
        <v>5.04</v>
      </c>
      <c r="R810" s="7">
        <v>13.6</v>
      </c>
      <c r="S810" s="7" t="s">
        <v>38</v>
      </c>
      <c r="T810" s="7">
        <v>24</v>
      </c>
      <c r="U810" s="7" t="s">
        <v>1733</v>
      </c>
      <c r="V810" s="7" t="s">
        <v>1734</v>
      </c>
      <c r="W810" s="8" t="s">
        <v>41</v>
      </c>
      <c r="X810" s="3">
        <v>44979</v>
      </c>
      <c r="Y810" s="4">
        <v>44984</v>
      </c>
    </row>
    <row r="811" spans="1:25">
      <c r="A811" s="9">
        <v>810</v>
      </c>
      <c r="B811" s="7" t="s">
        <v>1621</v>
      </c>
      <c r="C811" s="7" t="s">
        <v>26</v>
      </c>
      <c r="D811" s="7" t="s">
        <v>1289</v>
      </c>
      <c r="E811" s="7" t="s">
        <v>1290</v>
      </c>
      <c r="F811" s="7" t="s">
        <v>29</v>
      </c>
      <c r="G811" s="7" t="s">
        <v>1622</v>
      </c>
      <c r="H811" s="7" t="s">
        <v>544</v>
      </c>
      <c r="I811" s="7" t="s">
        <v>32</v>
      </c>
      <c r="J811" s="7" t="s">
        <v>57</v>
      </c>
      <c r="K811" s="7" t="s">
        <v>2764</v>
      </c>
      <c r="L811" s="7" t="s">
        <v>1166</v>
      </c>
      <c r="M811" s="7" t="s">
        <v>1297</v>
      </c>
      <c r="N811" s="7" t="s">
        <v>2765</v>
      </c>
      <c r="O811" s="7">
        <v>101.04</v>
      </c>
      <c r="P811" s="7">
        <v>2</v>
      </c>
      <c r="Q811" s="7">
        <v>43.44</v>
      </c>
      <c r="R811" s="7">
        <v>8.42</v>
      </c>
      <c r="S811" s="7" t="s">
        <v>38</v>
      </c>
      <c r="T811" s="7">
        <v>660</v>
      </c>
      <c r="U811" s="7" t="s">
        <v>1733</v>
      </c>
      <c r="V811" s="7" t="s">
        <v>1737</v>
      </c>
      <c r="W811" s="8" t="s">
        <v>41</v>
      </c>
      <c r="X811" s="3">
        <v>45565</v>
      </c>
      <c r="Y811" s="4">
        <v>45332</v>
      </c>
    </row>
    <row r="812" spans="1:25">
      <c r="A812" s="9">
        <v>811</v>
      </c>
      <c r="B812" s="7" t="s">
        <v>225</v>
      </c>
      <c r="C812" s="7" t="s">
        <v>26</v>
      </c>
      <c r="D812" s="7" t="s">
        <v>226</v>
      </c>
      <c r="E812" s="7" t="s">
        <v>227</v>
      </c>
      <c r="F812" s="7" t="s">
        <v>29</v>
      </c>
      <c r="G812" s="7" t="s">
        <v>228</v>
      </c>
      <c r="H812" s="7" t="s">
        <v>229</v>
      </c>
      <c r="I812" s="7" t="s">
        <v>32</v>
      </c>
      <c r="J812" s="7" t="s">
        <v>102</v>
      </c>
      <c r="K812" s="7" t="s">
        <v>2766</v>
      </c>
      <c r="L812" s="7" t="s">
        <v>1166</v>
      </c>
      <c r="M812" s="7" t="s">
        <v>1297</v>
      </c>
      <c r="N812" s="7" t="s">
        <v>2767</v>
      </c>
      <c r="O812" s="7">
        <v>100.92</v>
      </c>
      <c r="P812" s="7">
        <v>2</v>
      </c>
      <c r="Q812" s="7">
        <v>8.0399999999999991</v>
      </c>
      <c r="R812" s="7">
        <v>6.7</v>
      </c>
      <c r="S812" s="7" t="s">
        <v>38</v>
      </c>
      <c r="T812" s="7">
        <v>174</v>
      </c>
      <c r="U812" s="7" t="s">
        <v>1733</v>
      </c>
      <c r="V812" s="7" t="s">
        <v>1743</v>
      </c>
      <c r="W812" s="8" t="s">
        <v>41</v>
      </c>
      <c r="X812" s="3">
        <v>45609</v>
      </c>
      <c r="Y812" s="4">
        <v>45611</v>
      </c>
    </row>
    <row r="813" spans="1:25">
      <c r="A813" s="9">
        <v>812</v>
      </c>
      <c r="B813" s="7" t="s">
        <v>2768</v>
      </c>
      <c r="C813" s="7" t="s">
        <v>26</v>
      </c>
      <c r="D813" s="7" t="s">
        <v>2418</v>
      </c>
      <c r="E813" s="7" t="s">
        <v>2419</v>
      </c>
      <c r="F813" s="7" t="s">
        <v>29</v>
      </c>
      <c r="G813" s="7" t="s">
        <v>2020</v>
      </c>
      <c r="H813" s="7" t="s">
        <v>2020</v>
      </c>
      <c r="I813" s="7" t="s">
        <v>32</v>
      </c>
      <c r="J813" s="7" t="s">
        <v>102</v>
      </c>
      <c r="K813" s="7" t="s">
        <v>2769</v>
      </c>
      <c r="L813" s="7" t="s">
        <v>1166</v>
      </c>
      <c r="M813" s="7" t="s">
        <v>1167</v>
      </c>
      <c r="N813" s="7" t="s">
        <v>2770</v>
      </c>
      <c r="O813" s="7">
        <v>195.78</v>
      </c>
      <c r="P813" s="7">
        <v>2</v>
      </c>
      <c r="Q813" s="7">
        <v>76.319999999999993</v>
      </c>
      <c r="R813" s="7">
        <v>13.49</v>
      </c>
      <c r="S813" s="7" t="s">
        <v>38</v>
      </c>
      <c r="T813" s="7">
        <v>644</v>
      </c>
      <c r="U813" s="7" t="s">
        <v>1733</v>
      </c>
      <c r="V813" s="7" t="s">
        <v>1734</v>
      </c>
      <c r="W813" s="8" t="s">
        <v>51</v>
      </c>
      <c r="X813" s="3">
        <v>44839</v>
      </c>
      <c r="Y813" s="4">
        <v>44900</v>
      </c>
    </row>
    <row r="814" spans="1:25">
      <c r="A814" s="9">
        <v>813</v>
      </c>
      <c r="B814" s="7" t="s">
        <v>1714</v>
      </c>
      <c r="C814" s="7" t="s">
        <v>26</v>
      </c>
      <c r="D814" s="7" t="s">
        <v>1715</v>
      </c>
      <c r="E814" s="7" t="s">
        <v>1716</v>
      </c>
      <c r="F814" s="7" t="s">
        <v>29</v>
      </c>
      <c r="G814" s="7" t="s">
        <v>180</v>
      </c>
      <c r="H814" s="7" t="s">
        <v>121</v>
      </c>
      <c r="I814" s="7" t="s">
        <v>32</v>
      </c>
      <c r="J814" s="7" t="s">
        <v>33</v>
      </c>
      <c r="K814" s="7" t="s">
        <v>2482</v>
      </c>
      <c r="L814" s="7" t="s">
        <v>1166</v>
      </c>
      <c r="M814" s="7" t="s">
        <v>1167</v>
      </c>
      <c r="N814" s="7" t="s">
        <v>2483</v>
      </c>
      <c r="O814" s="7">
        <v>169.44</v>
      </c>
      <c r="P814" s="7">
        <v>2</v>
      </c>
      <c r="Q814" s="7">
        <v>33.840000000000003</v>
      </c>
      <c r="R814" s="7">
        <v>12.29</v>
      </c>
      <c r="S814" s="7" t="s">
        <v>38</v>
      </c>
      <c r="T814" s="7">
        <v>51</v>
      </c>
      <c r="U814" s="7" t="s">
        <v>1733</v>
      </c>
      <c r="V814" s="7" t="s">
        <v>1737</v>
      </c>
      <c r="W814" s="8" t="s">
        <v>41</v>
      </c>
      <c r="X814" s="3">
        <v>44328</v>
      </c>
      <c r="Y814" s="4">
        <v>44451</v>
      </c>
    </row>
    <row r="815" spans="1:25">
      <c r="A815" s="9">
        <v>814</v>
      </c>
      <c r="B815" s="7" t="s">
        <v>160</v>
      </c>
      <c r="C815" s="7" t="s">
        <v>26</v>
      </c>
      <c r="D815" s="7" t="s">
        <v>161</v>
      </c>
      <c r="E815" s="7" t="s">
        <v>162</v>
      </c>
      <c r="F815" s="7" t="s">
        <v>29</v>
      </c>
      <c r="G815" s="7" t="s">
        <v>163</v>
      </c>
      <c r="H815" s="7" t="s">
        <v>31</v>
      </c>
      <c r="I815" s="7" t="s">
        <v>32</v>
      </c>
      <c r="J815" s="7" t="s">
        <v>33</v>
      </c>
      <c r="K815" s="7" t="s">
        <v>2771</v>
      </c>
      <c r="L815" s="7" t="s">
        <v>1001</v>
      </c>
      <c r="M815" s="7" t="s">
        <v>1056</v>
      </c>
      <c r="N815" s="7" t="s">
        <v>2772</v>
      </c>
      <c r="O815" s="7">
        <v>144.9</v>
      </c>
      <c r="P815" s="7">
        <v>2</v>
      </c>
      <c r="Q815" s="7">
        <v>72.42</v>
      </c>
      <c r="R815" s="7">
        <v>10.87</v>
      </c>
      <c r="S815" s="7" t="s">
        <v>38</v>
      </c>
      <c r="T815" s="7">
        <v>745</v>
      </c>
      <c r="U815" s="7" t="s">
        <v>1733</v>
      </c>
      <c r="V815" s="7" t="s">
        <v>1743</v>
      </c>
      <c r="W815" s="8" t="s">
        <v>51</v>
      </c>
      <c r="X815" s="3">
        <v>44462</v>
      </c>
      <c r="Y815" s="4">
        <v>44466</v>
      </c>
    </row>
    <row r="816" spans="1:25">
      <c r="A816" s="9">
        <v>815</v>
      </c>
      <c r="B816" s="7" t="s">
        <v>262</v>
      </c>
      <c r="C816" s="7" t="s">
        <v>26</v>
      </c>
      <c r="D816" s="7" t="s">
        <v>263</v>
      </c>
      <c r="E816" s="7" t="s">
        <v>264</v>
      </c>
      <c r="F816" s="7" t="s">
        <v>29</v>
      </c>
      <c r="G816" s="7" t="s">
        <v>265</v>
      </c>
      <c r="H816" s="7" t="s">
        <v>80</v>
      </c>
      <c r="I816" s="7" t="s">
        <v>32</v>
      </c>
      <c r="J816" s="7" t="s">
        <v>33</v>
      </c>
      <c r="K816" s="7" t="s">
        <v>2773</v>
      </c>
      <c r="L816" s="7" t="s">
        <v>1001</v>
      </c>
      <c r="M816" s="7" t="s">
        <v>1056</v>
      </c>
      <c r="N816" s="7" t="s">
        <v>2774</v>
      </c>
      <c r="O816" s="7">
        <v>227.82</v>
      </c>
      <c r="P816" s="7">
        <v>2</v>
      </c>
      <c r="Q816" s="7">
        <v>0</v>
      </c>
      <c r="R816" s="7">
        <v>8.4</v>
      </c>
      <c r="S816" s="7" t="s">
        <v>38</v>
      </c>
      <c r="T816" s="7">
        <v>464</v>
      </c>
      <c r="U816" s="7" t="s">
        <v>1733</v>
      </c>
      <c r="V816" s="7" t="s">
        <v>1747</v>
      </c>
      <c r="W816" s="8" t="s">
        <v>41</v>
      </c>
      <c r="X816" s="3">
        <v>45614</v>
      </c>
      <c r="Y816" s="4">
        <v>45616</v>
      </c>
    </row>
    <row r="817" spans="1:25">
      <c r="A817" s="9">
        <v>816</v>
      </c>
      <c r="B817" s="7" t="s">
        <v>2775</v>
      </c>
      <c r="C817" s="7" t="s">
        <v>26</v>
      </c>
      <c r="D817" s="7" t="s">
        <v>2776</v>
      </c>
      <c r="E817" s="7" t="s">
        <v>2777</v>
      </c>
      <c r="F817" s="7" t="s">
        <v>29</v>
      </c>
      <c r="G817" s="7" t="s">
        <v>279</v>
      </c>
      <c r="H817" s="7" t="s">
        <v>279</v>
      </c>
      <c r="I817" s="7" t="s">
        <v>32</v>
      </c>
      <c r="J817" s="7" t="s">
        <v>102</v>
      </c>
      <c r="K817" s="7" t="s">
        <v>2778</v>
      </c>
      <c r="L817" s="7" t="s">
        <v>1001</v>
      </c>
      <c r="M817" s="7" t="s">
        <v>1103</v>
      </c>
      <c r="N817" s="7" t="s">
        <v>2779</v>
      </c>
      <c r="O817" s="7">
        <v>336.36</v>
      </c>
      <c r="P817" s="7">
        <v>2</v>
      </c>
      <c r="Q817" s="7">
        <v>117.72</v>
      </c>
      <c r="R817" s="7">
        <v>20.49</v>
      </c>
      <c r="S817" s="7" t="s">
        <v>38</v>
      </c>
      <c r="T817" s="7">
        <v>666</v>
      </c>
      <c r="U817" s="7" t="s">
        <v>1733</v>
      </c>
      <c r="V817" s="7" t="s">
        <v>1734</v>
      </c>
      <c r="W817" s="8" t="s">
        <v>51</v>
      </c>
      <c r="X817" s="3">
        <v>45490</v>
      </c>
      <c r="Y817" s="4">
        <v>45493</v>
      </c>
    </row>
    <row r="818" spans="1:25">
      <c r="A818" s="9">
        <v>817</v>
      </c>
      <c r="B818" s="7" t="s">
        <v>2780</v>
      </c>
      <c r="C818" s="7" t="s">
        <v>26</v>
      </c>
      <c r="D818" s="7" t="s">
        <v>2334</v>
      </c>
      <c r="E818" s="7" t="s">
        <v>2335</v>
      </c>
      <c r="F818" s="7" t="s">
        <v>29</v>
      </c>
      <c r="G818" s="7" t="s">
        <v>1204</v>
      </c>
      <c r="H818" s="7" t="s">
        <v>101</v>
      </c>
      <c r="I818" s="7" t="s">
        <v>32</v>
      </c>
      <c r="J818" s="7" t="s">
        <v>102</v>
      </c>
      <c r="K818" s="7" t="s">
        <v>2781</v>
      </c>
      <c r="L818" s="7" t="s">
        <v>1001</v>
      </c>
      <c r="M818" s="7" t="s">
        <v>1103</v>
      </c>
      <c r="N818" s="7" t="s">
        <v>2782</v>
      </c>
      <c r="O818" s="7">
        <v>179.46</v>
      </c>
      <c r="P818" s="7">
        <v>2</v>
      </c>
      <c r="Q818" s="7">
        <v>43.02</v>
      </c>
      <c r="R818" s="7">
        <v>12.58</v>
      </c>
      <c r="S818" s="7" t="s">
        <v>38</v>
      </c>
      <c r="T818" s="7">
        <v>598</v>
      </c>
      <c r="U818" s="7" t="s">
        <v>1733</v>
      </c>
      <c r="V818" s="7" t="s">
        <v>1737</v>
      </c>
      <c r="W818" s="8" t="s">
        <v>51</v>
      </c>
      <c r="X818" s="3">
        <v>45417</v>
      </c>
      <c r="Y818" s="4">
        <v>45478</v>
      </c>
    </row>
    <row r="819" spans="1:25">
      <c r="A819" s="9">
        <v>818</v>
      </c>
      <c r="B819" s="7" t="s">
        <v>1775</v>
      </c>
      <c r="C819" s="7" t="s">
        <v>26</v>
      </c>
      <c r="D819" s="7" t="s">
        <v>1776</v>
      </c>
      <c r="E819" s="7" t="s">
        <v>1777</v>
      </c>
      <c r="F819" s="7" t="s">
        <v>29</v>
      </c>
      <c r="G819" s="7" t="s">
        <v>452</v>
      </c>
      <c r="H819" s="7" t="s">
        <v>87</v>
      </c>
      <c r="I819" s="7" t="s">
        <v>32</v>
      </c>
      <c r="J819" s="7" t="s">
        <v>33</v>
      </c>
      <c r="K819" s="7" t="s">
        <v>2783</v>
      </c>
      <c r="L819" s="7" t="s">
        <v>35</v>
      </c>
      <c r="M819" s="7" t="s">
        <v>36</v>
      </c>
      <c r="N819" s="7" t="s">
        <v>2784</v>
      </c>
      <c r="O819" s="7">
        <v>27.36</v>
      </c>
      <c r="P819" s="7">
        <v>2</v>
      </c>
      <c r="Q819" s="7">
        <v>8.6999999999999993</v>
      </c>
      <c r="R819" s="7">
        <v>0.6</v>
      </c>
      <c r="S819" s="7" t="s">
        <v>38</v>
      </c>
      <c r="T819" s="7">
        <v>297</v>
      </c>
      <c r="U819" s="7" t="s">
        <v>2785</v>
      </c>
      <c r="V819" s="7" t="s">
        <v>2786</v>
      </c>
      <c r="W819" s="8" t="s">
        <v>51</v>
      </c>
      <c r="X819" s="3">
        <v>44433</v>
      </c>
      <c r="Y819" s="4">
        <v>44435</v>
      </c>
    </row>
    <row r="820" spans="1:25">
      <c r="A820" s="9">
        <v>819</v>
      </c>
      <c r="B820" s="7" t="s">
        <v>1727</v>
      </c>
      <c r="C820" s="7" t="s">
        <v>26</v>
      </c>
      <c r="D820" s="7" t="s">
        <v>69</v>
      </c>
      <c r="E820" s="7" t="s">
        <v>70</v>
      </c>
      <c r="F820" s="7" t="s">
        <v>29</v>
      </c>
      <c r="G820" s="7" t="s">
        <v>602</v>
      </c>
      <c r="H820" s="7" t="s">
        <v>138</v>
      </c>
      <c r="I820" s="7" t="s">
        <v>32</v>
      </c>
      <c r="J820" s="7" t="s">
        <v>57</v>
      </c>
      <c r="K820" s="7" t="s">
        <v>185</v>
      </c>
      <c r="L820" s="7" t="s">
        <v>35</v>
      </c>
      <c r="M820" s="7" t="s">
        <v>36</v>
      </c>
      <c r="N820" s="7" t="s">
        <v>186</v>
      </c>
      <c r="O820" s="7">
        <v>7.74</v>
      </c>
      <c r="P820" s="7">
        <v>2</v>
      </c>
      <c r="Q820" s="7">
        <v>3.66</v>
      </c>
      <c r="R820" s="7">
        <v>0.42</v>
      </c>
      <c r="S820" s="7" t="s">
        <v>38</v>
      </c>
      <c r="T820" s="7">
        <v>795</v>
      </c>
      <c r="U820" s="7" t="s">
        <v>2785</v>
      </c>
      <c r="V820" s="7" t="s">
        <v>2787</v>
      </c>
      <c r="W820" s="8" t="s">
        <v>41</v>
      </c>
      <c r="X820" s="3">
        <v>45358</v>
      </c>
      <c r="Y820" s="4">
        <v>45450</v>
      </c>
    </row>
    <row r="821" spans="1:25">
      <c r="A821" s="9">
        <v>820</v>
      </c>
      <c r="B821" s="7" t="s">
        <v>2788</v>
      </c>
      <c r="C821" s="7" t="s">
        <v>26</v>
      </c>
      <c r="D821" s="7" t="s">
        <v>2789</v>
      </c>
      <c r="E821" s="7" t="s">
        <v>2790</v>
      </c>
      <c r="F821" s="7" t="s">
        <v>29</v>
      </c>
      <c r="G821" s="7" t="s">
        <v>1840</v>
      </c>
      <c r="H821" s="7" t="s">
        <v>229</v>
      </c>
      <c r="I821" s="7" t="s">
        <v>32</v>
      </c>
      <c r="J821" s="7" t="s">
        <v>102</v>
      </c>
      <c r="K821" s="7" t="s">
        <v>576</v>
      </c>
      <c r="L821" s="7" t="s">
        <v>35</v>
      </c>
      <c r="M821" s="7" t="s">
        <v>223</v>
      </c>
      <c r="N821" s="7" t="s">
        <v>577</v>
      </c>
      <c r="O821" s="7">
        <v>95.16</v>
      </c>
      <c r="P821" s="7">
        <v>2</v>
      </c>
      <c r="Q821" s="7">
        <v>26.64</v>
      </c>
      <c r="R821" s="7">
        <v>4.7699999999999996</v>
      </c>
      <c r="S821" s="7" t="s">
        <v>38</v>
      </c>
      <c r="T821" s="7">
        <v>253</v>
      </c>
      <c r="U821" s="7" t="s">
        <v>2785</v>
      </c>
      <c r="V821" s="7" t="s">
        <v>2791</v>
      </c>
      <c r="W821" s="8" t="s">
        <v>41</v>
      </c>
      <c r="X821" s="3">
        <v>45561</v>
      </c>
      <c r="Y821" s="4">
        <v>45564</v>
      </c>
    </row>
    <row r="822" spans="1:25">
      <c r="A822" s="9">
        <v>821</v>
      </c>
      <c r="B822" s="7" t="s">
        <v>206</v>
      </c>
      <c r="C822" s="7" t="s">
        <v>26</v>
      </c>
      <c r="D822" s="7" t="s">
        <v>207</v>
      </c>
      <c r="E822" s="7" t="s">
        <v>208</v>
      </c>
      <c r="F822" s="7" t="s">
        <v>29</v>
      </c>
      <c r="G822" s="7" t="s">
        <v>100</v>
      </c>
      <c r="H822" s="7" t="s">
        <v>101</v>
      </c>
      <c r="I822" s="7" t="s">
        <v>32</v>
      </c>
      <c r="J822" s="7" t="s">
        <v>102</v>
      </c>
      <c r="K822" s="7" t="s">
        <v>2267</v>
      </c>
      <c r="L822" s="7" t="s">
        <v>35</v>
      </c>
      <c r="M822" s="7" t="s">
        <v>223</v>
      </c>
      <c r="N822" s="7" t="s">
        <v>2268</v>
      </c>
      <c r="O822" s="7">
        <v>107.28</v>
      </c>
      <c r="P822" s="7">
        <v>2</v>
      </c>
      <c r="Q822" s="7">
        <v>40.74</v>
      </c>
      <c r="R822" s="7">
        <v>4.25</v>
      </c>
      <c r="S822" s="7" t="s">
        <v>38</v>
      </c>
      <c r="T822" s="7">
        <v>676</v>
      </c>
      <c r="U822" s="7" t="s">
        <v>2785</v>
      </c>
      <c r="V822" s="7" t="s">
        <v>2792</v>
      </c>
      <c r="W822" s="8" t="s">
        <v>41</v>
      </c>
      <c r="X822" s="3">
        <v>44711</v>
      </c>
      <c r="Y822" s="4">
        <v>44712</v>
      </c>
    </row>
    <row r="823" spans="1:25">
      <c r="A823" s="9">
        <v>822</v>
      </c>
      <c r="B823" s="7" t="s">
        <v>211</v>
      </c>
      <c r="C823" s="7" t="s">
        <v>26</v>
      </c>
      <c r="D823" s="7" t="s">
        <v>212</v>
      </c>
      <c r="E823" s="7" t="s">
        <v>213</v>
      </c>
      <c r="F823" s="7" t="s">
        <v>29</v>
      </c>
      <c r="G823" s="7" t="s">
        <v>214</v>
      </c>
      <c r="H823" s="7" t="s">
        <v>121</v>
      </c>
      <c r="I823" s="7" t="s">
        <v>32</v>
      </c>
      <c r="J823" s="7" t="s">
        <v>33</v>
      </c>
      <c r="K823" s="7" t="s">
        <v>2793</v>
      </c>
      <c r="L823" s="7" t="s">
        <v>35</v>
      </c>
      <c r="M823" s="7" t="s">
        <v>74</v>
      </c>
      <c r="N823" s="7" t="s">
        <v>2794</v>
      </c>
      <c r="O823" s="7">
        <v>21.6</v>
      </c>
      <c r="P823" s="7">
        <v>2</v>
      </c>
      <c r="Q823" s="7">
        <v>5.4</v>
      </c>
      <c r="R823" s="7">
        <v>0.47</v>
      </c>
      <c r="S823" s="7" t="s">
        <v>38</v>
      </c>
      <c r="T823" s="7">
        <v>361</v>
      </c>
      <c r="U823" s="7" t="s">
        <v>2785</v>
      </c>
      <c r="V823" s="7" t="s">
        <v>2786</v>
      </c>
      <c r="W823" s="8" t="s">
        <v>41</v>
      </c>
      <c r="X823" s="3">
        <v>45335</v>
      </c>
      <c r="Y823" s="4">
        <v>45337</v>
      </c>
    </row>
    <row r="824" spans="1:25">
      <c r="A824" s="9">
        <v>823</v>
      </c>
      <c r="B824" s="7" t="s">
        <v>1829</v>
      </c>
      <c r="C824" s="7" t="s">
        <v>26</v>
      </c>
      <c r="D824" s="7" t="s">
        <v>84</v>
      </c>
      <c r="E824" s="7" t="s">
        <v>85</v>
      </c>
      <c r="F824" s="7" t="s">
        <v>29</v>
      </c>
      <c r="G824" s="7" t="s">
        <v>711</v>
      </c>
      <c r="H824" s="7" t="s">
        <v>87</v>
      </c>
      <c r="I824" s="7" t="s">
        <v>32</v>
      </c>
      <c r="J824" s="7" t="s">
        <v>33</v>
      </c>
      <c r="K824" s="7" t="s">
        <v>1766</v>
      </c>
      <c r="L824" s="7" t="s">
        <v>35</v>
      </c>
      <c r="M824" s="7" t="s">
        <v>104</v>
      </c>
      <c r="N824" s="7" t="s">
        <v>1767</v>
      </c>
      <c r="O824" s="7">
        <v>17.46</v>
      </c>
      <c r="P824" s="7">
        <v>2</v>
      </c>
      <c r="Q824" s="7">
        <v>6.06</v>
      </c>
      <c r="R824" s="7">
        <v>1.63</v>
      </c>
      <c r="S824" s="7" t="s">
        <v>38</v>
      </c>
      <c r="T824" s="7">
        <v>251</v>
      </c>
      <c r="U824" s="7" t="s">
        <v>2785</v>
      </c>
      <c r="V824" s="7" t="s">
        <v>2787</v>
      </c>
      <c r="W824" s="8" t="s">
        <v>41</v>
      </c>
      <c r="X824" s="3">
        <v>44731</v>
      </c>
      <c r="Y824" s="4">
        <v>44733</v>
      </c>
    </row>
    <row r="825" spans="1:25">
      <c r="A825" s="9">
        <v>824</v>
      </c>
      <c r="B825" s="7" t="s">
        <v>1618</v>
      </c>
      <c r="C825" s="7" t="s">
        <v>26</v>
      </c>
      <c r="D825" s="7" t="s">
        <v>974</v>
      </c>
      <c r="E825" s="7" t="s">
        <v>975</v>
      </c>
      <c r="F825" s="7" t="s">
        <v>29</v>
      </c>
      <c r="G825" s="7" t="s">
        <v>630</v>
      </c>
      <c r="H825" s="7" t="s">
        <v>101</v>
      </c>
      <c r="I825" s="7" t="s">
        <v>32</v>
      </c>
      <c r="J825" s="7" t="s">
        <v>102</v>
      </c>
      <c r="K825" s="7" t="s">
        <v>2795</v>
      </c>
      <c r="L825" s="7" t="s">
        <v>35</v>
      </c>
      <c r="M825" s="7" t="s">
        <v>140</v>
      </c>
      <c r="N825" s="7" t="s">
        <v>2796</v>
      </c>
      <c r="O825" s="7">
        <v>43.56</v>
      </c>
      <c r="P825" s="7">
        <v>2</v>
      </c>
      <c r="Q825" s="7">
        <v>2.58</v>
      </c>
      <c r="R825" s="7">
        <v>4.38</v>
      </c>
      <c r="S825" s="7" t="s">
        <v>38</v>
      </c>
      <c r="T825" s="7">
        <v>159</v>
      </c>
      <c r="U825" s="7" t="s">
        <v>2785</v>
      </c>
      <c r="V825" s="7" t="s">
        <v>2792</v>
      </c>
      <c r="W825" s="8" t="s">
        <v>41</v>
      </c>
      <c r="X825" s="3">
        <v>44937</v>
      </c>
      <c r="Y825" s="4">
        <v>45057</v>
      </c>
    </row>
    <row r="826" spans="1:25">
      <c r="A826" s="9">
        <v>825</v>
      </c>
      <c r="B826" s="7" t="s">
        <v>1621</v>
      </c>
      <c r="C826" s="7" t="s">
        <v>26</v>
      </c>
      <c r="D826" s="7" t="s">
        <v>1289</v>
      </c>
      <c r="E826" s="7" t="s">
        <v>1290</v>
      </c>
      <c r="F826" s="7" t="s">
        <v>29</v>
      </c>
      <c r="G826" s="7" t="s">
        <v>1622</v>
      </c>
      <c r="H826" s="7" t="s">
        <v>544</v>
      </c>
      <c r="I826" s="7" t="s">
        <v>32</v>
      </c>
      <c r="J826" s="7" t="s">
        <v>57</v>
      </c>
      <c r="K826" s="7" t="s">
        <v>2797</v>
      </c>
      <c r="L826" s="7" t="s">
        <v>35</v>
      </c>
      <c r="M826" s="7" t="s">
        <v>140</v>
      </c>
      <c r="N826" s="7" t="s">
        <v>2798</v>
      </c>
      <c r="O826" s="7">
        <v>47.46</v>
      </c>
      <c r="P826" s="7">
        <v>2</v>
      </c>
      <c r="Q826" s="7">
        <v>14.22</v>
      </c>
      <c r="R826" s="7">
        <v>3.84</v>
      </c>
      <c r="S826" s="7" t="s">
        <v>38</v>
      </c>
      <c r="T826" s="7">
        <v>281</v>
      </c>
      <c r="U826" s="7" t="s">
        <v>2785</v>
      </c>
      <c r="V826" s="7" t="s">
        <v>2786</v>
      </c>
      <c r="W826" s="8" t="s">
        <v>51</v>
      </c>
      <c r="X826" s="3">
        <v>45371</v>
      </c>
      <c r="Y826" s="4">
        <v>45374</v>
      </c>
    </row>
    <row r="827" spans="1:25">
      <c r="A827" s="9">
        <v>826</v>
      </c>
      <c r="B827" s="7" t="s">
        <v>2799</v>
      </c>
      <c r="C827" s="7" t="s">
        <v>26</v>
      </c>
      <c r="D827" s="7" t="s">
        <v>1771</v>
      </c>
      <c r="E827" s="7" t="s">
        <v>1772</v>
      </c>
      <c r="F827" s="7" t="s">
        <v>29</v>
      </c>
      <c r="G827" s="7" t="s">
        <v>100</v>
      </c>
      <c r="H827" s="7" t="s">
        <v>101</v>
      </c>
      <c r="I827" s="7" t="s">
        <v>32</v>
      </c>
      <c r="J827" s="7" t="s">
        <v>102</v>
      </c>
      <c r="K827" s="7" t="s">
        <v>2800</v>
      </c>
      <c r="L827" s="7" t="s">
        <v>35</v>
      </c>
      <c r="M827" s="7" t="s">
        <v>299</v>
      </c>
      <c r="N827" s="7" t="s">
        <v>2801</v>
      </c>
      <c r="O827" s="7">
        <v>1139.1600000000001</v>
      </c>
      <c r="P827" s="7">
        <v>2</v>
      </c>
      <c r="Q827" s="7">
        <v>284.76</v>
      </c>
      <c r="R827" s="7">
        <v>110.3</v>
      </c>
      <c r="S827" s="7" t="s">
        <v>38</v>
      </c>
      <c r="T827" s="7">
        <v>415</v>
      </c>
      <c r="U827" s="7" t="s">
        <v>2785</v>
      </c>
      <c r="V827" s="7" t="s">
        <v>2787</v>
      </c>
      <c r="W827" s="8" t="s">
        <v>41</v>
      </c>
      <c r="X827" s="3">
        <v>45227</v>
      </c>
      <c r="Y827" s="4">
        <v>45229</v>
      </c>
    </row>
    <row r="828" spans="1:25">
      <c r="A828" s="9">
        <v>827</v>
      </c>
      <c r="B828" s="7" t="s">
        <v>160</v>
      </c>
      <c r="C828" s="7" t="s">
        <v>26</v>
      </c>
      <c r="D828" s="7" t="s">
        <v>161</v>
      </c>
      <c r="E828" s="7" t="s">
        <v>162</v>
      </c>
      <c r="F828" s="7" t="s">
        <v>29</v>
      </c>
      <c r="G828" s="7" t="s">
        <v>163</v>
      </c>
      <c r="H828" s="7" t="s">
        <v>31</v>
      </c>
      <c r="I828" s="7" t="s">
        <v>32</v>
      </c>
      <c r="J828" s="7" t="s">
        <v>33</v>
      </c>
      <c r="K828" s="7" t="s">
        <v>222</v>
      </c>
      <c r="L828" s="7" t="s">
        <v>35</v>
      </c>
      <c r="M828" s="7" t="s">
        <v>223</v>
      </c>
      <c r="N828" s="7" t="s">
        <v>224</v>
      </c>
      <c r="O828" s="7">
        <v>45.69</v>
      </c>
      <c r="P828" s="7">
        <v>1</v>
      </c>
      <c r="Q828" s="7">
        <v>18.72</v>
      </c>
      <c r="R828" s="7">
        <v>3.41</v>
      </c>
      <c r="S828" s="7" t="s">
        <v>38</v>
      </c>
      <c r="T828" s="7">
        <v>511</v>
      </c>
      <c r="U828" s="7" t="s">
        <v>2785</v>
      </c>
      <c r="V828" s="7" t="s">
        <v>2792</v>
      </c>
      <c r="W828" s="8" t="s">
        <v>51</v>
      </c>
      <c r="X828" s="3">
        <v>44607</v>
      </c>
      <c r="Y828" s="4">
        <v>44610</v>
      </c>
    </row>
    <row r="829" spans="1:25">
      <c r="A829" s="9">
        <v>828</v>
      </c>
      <c r="B829" s="7" t="s">
        <v>1793</v>
      </c>
      <c r="C829" s="7" t="s">
        <v>26</v>
      </c>
      <c r="D829" s="7" t="s">
        <v>1406</v>
      </c>
      <c r="E829" s="7" t="s">
        <v>1407</v>
      </c>
      <c r="F829" s="7" t="s">
        <v>29</v>
      </c>
      <c r="G829" s="7" t="s">
        <v>600</v>
      </c>
      <c r="H829" s="7" t="s">
        <v>121</v>
      </c>
      <c r="I829" s="7" t="s">
        <v>32</v>
      </c>
      <c r="J829" s="7" t="s">
        <v>33</v>
      </c>
      <c r="K829" s="7" t="s">
        <v>345</v>
      </c>
      <c r="L829" s="7" t="s">
        <v>35</v>
      </c>
      <c r="M829" s="7" t="s">
        <v>74</v>
      </c>
      <c r="N829" s="7" t="s">
        <v>346</v>
      </c>
      <c r="O829" s="7">
        <v>196.98</v>
      </c>
      <c r="P829" s="7">
        <v>1</v>
      </c>
      <c r="Q829" s="7">
        <v>84.69</v>
      </c>
      <c r="R829" s="7">
        <v>6.76</v>
      </c>
      <c r="S829" s="7" t="s">
        <v>38</v>
      </c>
      <c r="T829" s="7">
        <v>516</v>
      </c>
      <c r="U829" s="7" t="s">
        <v>2785</v>
      </c>
      <c r="V829" s="7" t="s">
        <v>2786</v>
      </c>
      <c r="W829" s="8" t="s">
        <v>51</v>
      </c>
      <c r="X829" s="3">
        <v>44958</v>
      </c>
      <c r="Y829" s="4">
        <v>45047</v>
      </c>
    </row>
    <row r="830" spans="1:25">
      <c r="A830" s="9">
        <v>829</v>
      </c>
      <c r="B830" s="7" t="s">
        <v>83</v>
      </c>
      <c r="C830" s="7" t="s">
        <v>26</v>
      </c>
      <c r="D830" s="7" t="s">
        <v>84</v>
      </c>
      <c r="E830" s="7" t="s">
        <v>85</v>
      </c>
      <c r="F830" s="7" t="s">
        <v>29</v>
      </c>
      <c r="G830" s="7" t="s">
        <v>86</v>
      </c>
      <c r="H830" s="7" t="s">
        <v>87</v>
      </c>
      <c r="I830" s="7" t="s">
        <v>32</v>
      </c>
      <c r="J830" s="7" t="s">
        <v>33</v>
      </c>
      <c r="K830" s="7" t="s">
        <v>2802</v>
      </c>
      <c r="L830" s="7" t="s">
        <v>35</v>
      </c>
      <c r="M830" s="7" t="s">
        <v>104</v>
      </c>
      <c r="N830" s="7" t="s">
        <v>2803</v>
      </c>
      <c r="O830" s="7">
        <v>6.9</v>
      </c>
      <c r="P830" s="7">
        <v>1</v>
      </c>
      <c r="Q830" s="7">
        <v>1.02</v>
      </c>
      <c r="R830" s="7">
        <v>0.5</v>
      </c>
      <c r="S830" s="7" t="s">
        <v>38</v>
      </c>
      <c r="T830" s="7">
        <v>547</v>
      </c>
      <c r="U830" s="7" t="s">
        <v>2785</v>
      </c>
      <c r="V830" s="7" t="s">
        <v>2787</v>
      </c>
      <c r="W830" s="8" t="s">
        <v>51</v>
      </c>
      <c r="X830" s="3">
        <v>44388</v>
      </c>
      <c r="Y830" s="4">
        <v>44450</v>
      </c>
    </row>
    <row r="831" spans="1:25">
      <c r="A831" s="9">
        <v>830</v>
      </c>
      <c r="B831" s="7" t="s">
        <v>2804</v>
      </c>
      <c r="C831" s="7" t="s">
        <v>26</v>
      </c>
      <c r="D831" s="7" t="s">
        <v>881</v>
      </c>
      <c r="E831" s="7" t="s">
        <v>882</v>
      </c>
      <c r="F831" s="7" t="s">
        <v>29</v>
      </c>
      <c r="G831" s="7" t="s">
        <v>176</v>
      </c>
      <c r="H831" s="7" t="s">
        <v>138</v>
      </c>
      <c r="I831" s="7" t="s">
        <v>32</v>
      </c>
      <c r="J831" s="7" t="s">
        <v>57</v>
      </c>
      <c r="K831" s="7" t="s">
        <v>2805</v>
      </c>
      <c r="L831" s="7" t="s">
        <v>35</v>
      </c>
      <c r="M831" s="7" t="s">
        <v>104</v>
      </c>
      <c r="N831" s="7" t="s">
        <v>2806</v>
      </c>
      <c r="O831" s="7">
        <v>6.27</v>
      </c>
      <c r="P831" s="7">
        <v>1</v>
      </c>
      <c r="Q831" s="7">
        <v>2.94</v>
      </c>
      <c r="R831" s="7">
        <v>0.11</v>
      </c>
      <c r="S831" s="7" t="s">
        <v>38</v>
      </c>
      <c r="T831" s="7">
        <v>799</v>
      </c>
      <c r="U831" s="7" t="s">
        <v>2785</v>
      </c>
      <c r="V831" s="7" t="s">
        <v>2791</v>
      </c>
      <c r="W831" s="8" t="s">
        <v>41</v>
      </c>
      <c r="X831" s="3">
        <v>44450</v>
      </c>
      <c r="Y831" s="4">
        <v>44511</v>
      </c>
    </row>
    <row r="832" spans="1:25">
      <c r="A832" s="9">
        <v>831</v>
      </c>
      <c r="B832" s="7" t="s">
        <v>76</v>
      </c>
      <c r="C832" s="7" t="s">
        <v>26</v>
      </c>
      <c r="D832" s="7" t="s">
        <v>77</v>
      </c>
      <c r="E832" s="7" t="s">
        <v>78</v>
      </c>
      <c r="F832" s="7" t="s">
        <v>29</v>
      </c>
      <c r="G832" s="7" t="s">
        <v>79</v>
      </c>
      <c r="H832" s="7" t="s">
        <v>80</v>
      </c>
      <c r="I832" s="7" t="s">
        <v>32</v>
      </c>
      <c r="J832" s="7" t="s">
        <v>33</v>
      </c>
      <c r="K832" s="7" t="s">
        <v>2807</v>
      </c>
      <c r="L832" s="7" t="s">
        <v>35</v>
      </c>
      <c r="M832" s="7" t="s">
        <v>123</v>
      </c>
      <c r="N832" s="7" t="s">
        <v>2808</v>
      </c>
      <c r="O832" s="7">
        <v>11.13</v>
      </c>
      <c r="P832" s="7">
        <v>1</v>
      </c>
      <c r="Q832" s="7">
        <v>0.75</v>
      </c>
      <c r="R832" s="7">
        <v>1.1399999999999999</v>
      </c>
      <c r="S832" s="7" t="s">
        <v>38</v>
      </c>
      <c r="T832" s="7">
        <v>431</v>
      </c>
      <c r="U832" s="7" t="s">
        <v>2785</v>
      </c>
      <c r="V832" s="7" t="s">
        <v>2792</v>
      </c>
      <c r="W832" s="8" t="s">
        <v>41</v>
      </c>
      <c r="X832" s="3">
        <v>45152</v>
      </c>
      <c r="Y832" s="4">
        <v>45154</v>
      </c>
    </row>
    <row r="833" spans="1:25">
      <c r="A833" s="9">
        <v>832</v>
      </c>
      <c r="B833" s="7" t="s">
        <v>167</v>
      </c>
      <c r="C833" s="7" t="s">
        <v>26</v>
      </c>
      <c r="D833" s="7" t="s">
        <v>168</v>
      </c>
      <c r="E833" s="7" t="s">
        <v>169</v>
      </c>
      <c r="F833" s="7" t="s">
        <v>29</v>
      </c>
      <c r="G833" s="7" t="s">
        <v>170</v>
      </c>
      <c r="H833" s="7" t="s">
        <v>101</v>
      </c>
      <c r="I833" s="7" t="s">
        <v>32</v>
      </c>
      <c r="J833" s="7" t="s">
        <v>102</v>
      </c>
      <c r="K833" s="7" t="s">
        <v>2809</v>
      </c>
      <c r="L833" s="7" t="s">
        <v>35</v>
      </c>
      <c r="M833" s="7" t="s">
        <v>123</v>
      </c>
      <c r="N833" s="7" t="s">
        <v>2810</v>
      </c>
      <c r="O833" s="7">
        <v>8.31</v>
      </c>
      <c r="P833" s="7">
        <v>1</v>
      </c>
      <c r="Q833" s="7">
        <v>0.56999999999999995</v>
      </c>
      <c r="R833" s="7">
        <v>0.25</v>
      </c>
      <c r="S833" s="7" t="s">
        <v>38</v>
      </c>
      <c r="T833" s="7">
        <v>120</v>
      </c>
      <c r="U833" s="7" t="s">
        <v>2785</v>
      </c>
      <c r="V833" s="7" t="s">
        <v>2786</v>
      </c>
      <c r="W833" s="8" t="s">
        <v>41</v>
      </c>
      <c r="X833" s="3">
        <v>44958</v>
      </c>
      <c r="Y833" s="4">
        <v>45047</v>
      </c>
    </row>
    <row r="834" spans="1:25">
      <c r="A834" s="9">
        <v>833</v>
      </c>
      <c r="B834" s="7" t="s">
        <v>2811</v>
      </c>
      <c r="C834" s="7" t="s">
        <v>26</v>
      </c>
      <c r="D834" s="7" t="s">
        <v>2812</v>
      </c>
      <c r="E834" s="7" t="s">
        <v>2813</v>
      </c>
      <c r="F834" s="7" t="s">
        <v>29</v>
      </c>
      <c r="G834" s="7" t="s">
        <v>30</v>
      </c>
      <c r="H834" s="7" t="s">
        <v>31</v>
      </c>
      <c r="I834" s="7" t="s">
        <v>32</v>
      </c>
      <c r="J834" s="7" t="s">
        <v>33</v>
      </c>
      <c r="K834" s="7" t="s">
        <v>139</v>
      </c>
      <c r="L834" s="7" t="s">
        <v>35</v>
      </c>
      <c r="M834" s="7" t="s">
        <v>140</v>
      </c>
      <c r="N834" s="7" t="s">
        <v>141</v>
      </c>
      <c r="O834" s="7">
        <v>44.97</v>
      </c>
      <c r="P834" s="7">
        <v>1</v>
      </c>
      <c r="Q834" s="7">
        <v>21.12</v>
      </c>
      <c r="R834" s="7">
        <v>2.0099999999999998</v>
      </c>
      <c r="S834" s="7" t="s">
        <v>38</v>
      </c>
      <c r="T834" s="7">
        <v>162</v>
      </c>
      <c r="U834" s="7" t="s">
        <v>2785</v>
      </c>
      <c r="V834" s="7" t="s">
        <v>2787</v>
      </c>
      <c r="W834" s="8" t="s">
        <v>41</v>
      </c>
      <c r="X834" s="3">
        <v>45182</v>
      </c>
      <c r="Y834" s="4">
        <v>45182</v>
      </c>
    </row>
    <row r="835" spans="1:25">
      <c r="A835" s="9">
        <v>834</v>
      </c>
      <c r="B835" s="7" t="s">
        <v>160</v>
      </c>
      <c r="C835" s="7" t="s">
        <v>26</v>
      </c>
      <c r="D835" s="7" t="s">
        <v>161</v>
      </c>
      <c r="E835" s="7" t="s">
        <v>162</v>
      </c>
      <c r="F835" s="7" t="s">
        <v>29</v>
      </c>
      <c r="G835" s="7" t="s">
        <v>163</v>
      </c>
      <c r="H835" s="7" t="s">
        <v>31</v>
      </c>
      <c r="I835" s="7" t="s">
        <v>32</v>
      </c>
      <c r="J835" s="7" t="s">
        <v>33</v>
      </c>
      <c r="K835" s="7" t="s">
        <v>434</v>
      </c>
      <c r="L835" s="7" t="s">
        <v>35</v>
      </c>
      <c r="M835" s="7" t="s">
        <v>36</v>
      </c>
      <c r="N835" s="7" t="s">
        <v>435</v>
      </c>
      <c r="O835" s="7">
        <v>88.47</v>
      </c>
      <c r="P835" s="7">
        <v>3</v>
      </c>
      <c r="Q835" s="7">
        <v>37.979999999999997</v>
      </c>
      <c r="R835" s="7">
        <v>5.05</v>
      </c>
      <c r="S835" s="7" t="s">
        <v>38</v>
      </c>
      <c r="T835" s="7">
        <v>744</v>
      </c>
      <c r="U835" s="7" t="s">
        <v>2785</v>
      </c>
      <c r="V835" s="7" t="s">
        <v>2792</v>
      </c>
      <c r="W835" s="8" t="s">
        <v>51</v>
      </c>
      <c r="X835" s="3">
        <v>45241</v>
      </c>
      <c r="Y835" s="4">
        <v>45241</v>
      </c>
    </row>
    <row r="836" spans="1:25">
      <c r="A836" s="9">
        <v>835</v>
      </c>
      <c r="B836" s="7" t="s">
        <v>301</v>
      </c>
      <c r="C836" s="7" t="s">
        <v>26</v>
      </c>
      <c r="D836" s="7" t="s">
        <v>302</v>
      </c>
      <c r="E836" s="7" t="s">
        <v>303</v>
      </c>
      <c r="F836" s="7" t="s">
        <v>29</v>
      </c>
      <c r="G836" s="7" t="s">
        <v>304</v>
      </c>
      <c r="H836" s="7" t="s">
        <v>87</v>
      </c>
      <c r="I836" s="7" t="s">
        <v>32</v>
      </c>
      <c r="J836" s="7" t="s">
        <v>33</v>
      </c>
      <c r="K836" s="7" t="s">
        <v>171</v>
      </c>
      <c r="L836" s="7" t="s">
        <v>35</v>
      </c>
      <c r="M836" s="7" t="s">
        <v>36</v>
      </c>
      <c r="N836" s="7" t="s">
        <v>172</v>
      </c>
      <c r="O836" s="7">
        <v>46.53</v>
      </c>
      <c r="P836" s="7">
        <v>3</v>
      </c>
      <c r="Q836" s="7">
        <v>1.8</v>
      </c>
      <c r="R836" s="7">
        <v>1.55</v>
      </c>
      <c r="S836" s="7" t="s">
        <v>38</v>
      </c>
      <c r="T836" s="7">
        <v>201</v>
      </c>
      <c r="U836" s="7" t="s">
        <v>2785</v>
      </c>
      <c r="V836" s="7" t="s">
        <v>2786</v>
      </c>
      <c r="W836" s="8" t="s">
        <v>51</v>
      </c>
      <c r="X836" s="3">
        <v>45405</v>
      </c>
      <c r="Y836" s="4">
        <v>45408</v>
      </c>
    </row>
    <row r="837" spans="1:25">
      <c r="A837" s="9">
        <v>836</v>
      </c>
      <c r="B837" s="7" t="s">
        <v>2814</v>
      </c>
      <c r="C837" s="7" t="s">
        <v>26</v>
      </c>
      <c r="D837" s="7" t="s">
        <v>936</v>
      </c>
      <c r="E837" s="7" t="s">
        <v>937</v>
      </c>
      <c r="F837" s="7" t="s">
        <v>29</v>
      </c>
      <c r="G837" s="7" t="s">
        <v>271</v>
      </c>
      <c r="H837" s="7" t="s">
        <v>56</v>
      </c>
      <c r="I837" s="7" t="s">
        <v>32</v>
      </c>
      <c r="J837" s="7" t="s">
        <v>57</v>
      </c>
      <c r="K837" s="7" t="s">
        <v>2815</v>
      </c>
      <c r="L837" s="7" t="s">
        <v>35</v>
      </c>
      <c r="M837" s="7" t="s">
        <v>74</v>
      </c>
      <c r="N837" s="7" t="s">
        <v>2816</v>
      </c>
      <c r="O837" s="7">
        <v>143.91</v>
      </c>
      <c r="P837" s="7">
        <v>3</v>
      </c>
      <c r="Q837" s="7">
        <v>63.27</v>
      </c>
      <c r="R837" s="7">
        <v>11.96</v>
      </c>
      <c r="S837" s="7" t="s">
        <v>38</v>
      </c>
      <c r="T837" s="7">
        <v>460</v>
      </c>
      <c r="U837" s="7" t="s">
        <v>2785</v>
      </c>
      <c r="V837" s="7" t="s">
        <v>2791</v>
      </c>
      <c r="W837" s="8" t="s">
        <v>51</v>
      </c>
      <c r="X837" s="3">
        <v>44696</v>
      </c>
      <c r="Y837" s="4">
        <v>44699</v>
      </c>
    </row>
    <row r="838" spans="1:25">
      <c r="A838" s="9">
        <v>837</v>
      </c>
      <c r="B838" s="7" t="s">
        <v>148</v>
      </c>
      <c r="C838" s="7" t="s">
        <v>26</v>
      </c>
      <c r="D838" s="7" t="s">
        <v>149</v>
      </c>
      <c r="E838" s="7" t="s">
        <v>150</v>
      </c>
      <c r="F838" s="7" t="s">
        <v>29</v>
      </c>
      <c r="G838" s="7" t="s">
        <v>151</v>
      </c>
      <c r="H838" s="7" t="s">
        <v>87</v>
      </c>
      <c r="I838" s="7" t="s">
        <v>32</v>
      </c>
      <c r="J838" s="7" t="s">
        <v>33</v>
      </c>
      <c r="K838" s="7" t="s">
        <v>744</v>
      </c>
      <c r="L838" s="7" t="s">
        <v>35</v>
      </c>
      <c r="M838" s="7" t="s">
        <v>74</v>
      </c>
      <c r="N838" s="7" t="s">
        <v>745</v>
      </c>
      <c r="O838" s="7">
        <v>72</v>
      </c>
      <c r="P838" s="7">
        <v>3</v>
      </c>
      <c r="Q838" s="7">
        <v>4.32</v>
      </c>
      <c r="R838" s="7">
        <v>6.26</v>
      </c>
      <c r="S838" s="7" t="s">
        <v>38</v>
      </c>
      <c r="T838" s="7">
        <v>109</v>
      </c>
      <c r="U838" s="7" t="s">
        <v>2785</v>
      </c>
      <c r="V838" s="7" t="s">
        <v>2786</v>
      </c>
      <c r="W838" s="8" t="s">
        <v>41</v>
      </c>
      <c r="X838" s="3">
        <v>44263</v>
      </c>
      <c r="Y838" s="4">
        <v>44355</v>
      </c>
    </row>
    <row r="839" spans="1:25">
      <c r="A839" s="9">
        <v>838</v>
      </c>
      <c r="B839" s="7" t="s">
        <v>61</v>
      </c>
      <c r="C839" s="7" t="s">
        <v>26</v>
      </c>
      <c r="D839" s="7" t="s">
        <v>62</v>
      </c>
      <c r="E839" s="7" t="s">
        <v>63</v>
      </c>
      <c r="F839" s="7" t="s">
        <v>29</v>
      </c>
      <c r="G839" s="7" t="s">
        <v>64</v>
      </c>
      <c r="H839" s="7" t="s">
        <v>56</v>
      </c>
      <c r="I839" s="7" t="s">
        <v>32</v>
      </c>
      <c r="J839" s="7" t="s">
        <v>57</v>
      </c>
      <c r="K839" s="7" t="s">
        <v>2817</v>
      </c>
      <c r="L839" s="7" t="s">
        <v>35</v>
      </c>
      <c r="M839" s="7" t="s">
        <v>89</v>
      </c>
      <c r="N839" s="7" t="s">
        <v>2818</v>
      </c>
      <c r="O839" s="7">
        <v>77.400000000000006</v>
      </c>
      <c r="P839" s="7">
        <v>3</v>
      </c>
      <c r="Q839" s="7">
        <v>34.83</v>
      </c>
      <c r="R839" s="7">
        <v>6.68</v>
      </c>
      <c r="S839" s="7" t="s">
        <v>38</v>
      </c>
      <c r="T839" s="7">
        <v>186</v>
      </c>
      <c r="U839" s="7" t="s">
        <v>2785</v>
      </c>
      <c r="V839" s="7" t="s">
        <v>2787</v>
      </c>
      <c r="W839" s="8" t="s">
        <v>51</v>
      </c>
      <c r="X839" s="3">
        <v>44734</v>
      </c>
      <c r="Y839" s="4">
        <v>44739</v>
      </c>
    </row>
    <row r="840" spans="1:25">
      <c r="A840" s="9">
        <v>839</v>
      </c>
      <c r="B840" s="7" t="s">
        <v>198</v>
      </c>
      <c r="C840" s="7" t="s">
        <v>26</v>
      </c>
      <c r="D840" s="7" t="s">
        <v>199</v>
      </c>
      <c r="E840" s="7" t="s">
        <v>200</v>
      </c>
      <c r="F840" s="7" t="s">
        <v>29</v>
      </c>
      <c r="G840" s="7" t="s">
        <v>201</v>
      </c>
      <c r="H840" s="7" t="s">
        <v>87</v>
      </c>
      <c r="I840" s="7" t="s">
        <v>32</v>
      </c>
      <c r="J840" s="7" t="s">
        <v>33</v>
      </c>
      <c r="K840" s="7" t="s">
        <v>1928</v>
      </c>
      <c r="L840" s="7" t="s">
        <v>35</v>
      </c>
      <c r="M840" s="7" t="s">
        <v>89</v>
      </c>
      <c r="N840" s="7" t="s">
        <v>1929</v>
      </c>
      <c r="O840" s="7">
        <v>145.97999999999999</v>
      </c>
      <c r="P840" s="7">
        <v>3</v>
      </c>
      <c r="Q840" s="7">
        <v>7.29</v>
      </c>
      <c r="R840" s="7">
        <v>5.97</v>
      </c>
      <c r="S840" s="7" t="s">
        <v>38</v>
      </c>
      <c r="T840" s="7">
        <v>663</v>
      </c>
      <c r="U840" s="7" t="s">
        <v>2785</v>
      </c>
      <c r="V840" s="7" t="s">
        <v>2791</v>
      </c>
      <c r="W840" s="8" t="s">
        <v>51</v>
      </c>
      <c r="X840" s="3">
        <v>44461</v>
      </c>
      <c r="Y840" s="4">
        <v>44466</v>
      </c>
    </row>
    <row r="841" spans="1:25">
      <c r="A841" s="9">
        <v>840</v>
      </c>
      <c r="B841" s="7" t="s">
        <v>217</v>
      </c>
      <c r="C841" s="7" t="s">
        <v>26</v>
      </c>
      <c r="D841" s="7" t="s">
        <v>218</v>
      </c>
      <c r="E841" s="7" t="s">
        <v>219</v>
      </c>
      <c r="F841" s="7" t="s">
        <v>29</v>
      </c>
      <c r="G841" s="7" t="s">
        <v>220</v>
      </c>
      <c r="H841" s="7" t="s">
        <v>221</v>
      </c>
      <c r="I841" s="7" t="s">
        <v>32</v>
      </c>
      <c r="J841" s="7" t="s">
        <v>102</v>
      </c>
      <c r="K841" s="7" t="s">
        <v>560</v>
      </c>
      <c r="L841" s="7" t="s">
        <v>35</v>
      </c>
      <c r="M841" s="7" t="s">
        <v>89</v>
      </c>
      <c r="N841" s="7" t="s">
        <v>561</v>
      </c>
      <c r="O841" s="7">
        <v>61.47</v>
      </c>
      <c r="P841" s="7">
        <v>3</v>
      </c>
      <c r="Q841" s="7">
        <v>4.8600000000000003</v>
      </c>
      <c r="R841" s="7">
        <v>5.23</v>
      </c>
      <c r="S841" s="7" t="s">
        <v>38</v>
      </c>
      <c r="T841" s="7">
        <v>58</v>
      </c>
      <c r="U841" s="7" t="s">
        <v>2785</v>
      </c>
      <c r="V841" s="7" t="s">
        <v>2792</v>
      </c>
      <c r="W841" s="8" t="s">
        <v>41</v>
      </c>
      <c r="X841" s="3">
        <v>45255</v>
      </c>
      <c r="Y841" s="4">
        <v>45259</v>
      </c>
    </row>
    <row r="842" spans="1:25">
      <c r="A842" s="9">
        <v>841</v>
      </c>
      <c r="B842" s="7" t="s">
        <v>106</v>
      </c>
      <c r="C842" s="7" t="s">
        <v>26</v>
      </c>
      <c r="D842" s="7" t="s">
        <v>107</v>
      </c>
      <c r="E842" s="7" t="s">
        <v>108</v>
      </c>
      <c r="F842" s="7" t="s">
        <v>29</v>
      </c>
      <c r="G842" s="7" t="s">
        <v>109</v>
      </c>
      <c r="H842" s="7" t="s">
        <v>101</v>
      </c>
      <c r="I842" s="7" t="s">
        <v>32</v>
      </c>
      <c r="J842" s="7" t="s">
        <v>102</v>
      </c>
      <c r="K842" s="7" t="s">
        <v>1764</v>
      </c>
      <c r="L842" s="7" t="s">
        <v>35</v>
      </c>
      <c r="M842" s="7" t="s">
        <v>89</v>
      </c>
      <c r="N842" s="7" t="s">
        <v>1765</v>
      </c>
      <c r="O842" s="7">
        <v>49.32</v>
      </c>
      <c r="P842" s="7">
        <v>3</v>
      </c>
      <c r="Q842" s="7">
        <v>6.39</v>
      </c>
      <c r="R842" s="7">
        <v>3.09</v>
      </c>
      <c r="S842" s="7" t="s">
        <v>38</v>
      </c>
      <c r="T842" s="7">
        <v>601</v>
      </c>
      <c r="U842" s="7" t="s">
        <v>2785</v>
      </c>
      <c r="V842" s="7" t="s">
        <v>2786</v>
      </c>
      <c r="W842" s="8" t="s">
        <v>41</v>
      </c>
      <c r="X842" s="3">
        <v>45441</v>
      </c>
      <c r="Y842" s="4">
        <v>45328</v>
      </c>
    </row>
    <row r="843" spans="1:25">
      <c r="A843" s="9">
        <v>842</v>
      </c>
      <c r="B843" s="7" t="s">
        <v>1621</v>
      </c>
      <c r="C843" s="7" t="s">
        <v>26</v>
      </c>
      <c r="D843" s="7" t="s">
        <v>1289</v>
      </c>
      <c r="E843" s="7" t="s">
        <v>1290</v>
      </c>
      <c r="F843" s="7" t="s">
        <v>29</v>
      </c>
      <c r="G843" s="7" t="s">
        <v>1622</v>
      </c>
      <c r="H843" s="7" t="s">
        <v>544</v>
      </c>
      <c r="I843" s="7" t="s">
        <v>32</v>
      </c>
      <c r="J843" s="7" t="s">
        <v>57</v>
      </c>
      <c r="K843" s="7" t="s">
        <v>2819</v>
      </c>
      <c r="L843" s="7" t="s">
        <v>35</v>
      </c>
      <c r="M843" s="7" t="s">
        <v>123</v>
      </c>
      <c r="N843" s="7" t="s">
        <v>2820</v>
      </c>
      <c r="O843" s="7">
        <v>43.47</v>
      </c>
      <c r="P843" s="7">
        <v>3</v>
      </c>
      <c r="Q843" s="7">
        <v>18.63</v>
      </c>
      <c r="R843" s="7">
        <v>4.3099999999999996</v>
      </c>
      <c r="S843" s="7" t="s">
        <v>38</v>
      </c>
      <c r="T843" s="7">
        <v>779</v>
      </c>
      <c r="U843" s="7" t="s">
        <v>2785</v>
      </c>
      <c r="V843" s="7" t="s">
        <v>2787</v>
      </c>
      <c r="W843" s="8" t="s">
        <v>51</v>
      </c>
      <c r="X843" s="3">
        <v>44438</v>
      </c>
      <c r="Y843" s="4">
        <v>44205</v>
      </c>
    </row>
    <row r="844" spans="1:25">
      <c r="A844" s="9">
        <v>843</v>
      </c>
      <c r="B844" s="7" t="s">
        <v>2695</v>
      </c>
      <c r="C844" s="7" t="s">
        <v>26</v>
      </c>
      <c r="D844" s="7" t="s">
        <v>807</v>
      </c>
      <c r="E844" s="7" t="s">
        <v>808</v>
      </c>
      <c r="F844" s="7" t="s">
        <v>29</v>
      </c>
      <c r="G844" s="7" t="s">
        <v>30</v>
      </c>
      <c r="H844" s="7" t="s">
        <v>31</v>
      </c>
      <c r="I844" s="7" t="s">
        <v>32</v>
      </c>
      <c r="J844" s="7" t="s">
        <v>33</v>
      </c>
      <c r="K844" s="7" t="s">
        <v>2821</v>
      </c>
      <c r="L844" s="7" t="s">
        <v>35</v>
      </c>
      <c r="M844" s="7" t="s">
        <v>130</v>
      </c>
      <c r="N844" s="7" t="s">
        <v>2822</v>
      </c>
      <c r="O844" s="7">
        <v>141.03</v>
      </c>
      <c r="P844" s="7">
        <v>3</v>
      </c>
      <c r="Q844" s="7">
        <v>28.17</v>
      </c>
      <c r="R844" s="7">
        <v>5.19</v>
      </c>
      <c r="S844" s="7" t="s">
        <v>38</v>
      </c>
      <c r="T844" s="7">
        <v>117</v>
      </c>
      <c r="U844" s="7" t="s">
        <v>2785</v>
      </c>
      <c r="V844" s="7" t="s">
        <v>2791</v>
      </c>
      <c r="W844" s="8" t="s">
        <v>41</v>
      </c>
      <c r="X844" s="3">
        <v>44905</v>
      </c>
      <c r="Y844" s="4">
        <v>44848</v>
      </c>
    </row>
    <row r="845" spans="1:25">
      <c r="A845" s="9">
        <v>844</v>
      </c>
      <c r="B845" s="7" t="s">
        <v>1714</v>
      </c>
      <c r="C845" s="7" t="s">
        <v>26</v>
      </c>
      <c r="D845" s="7" t="s">
        <v>1715</v>
      </c>
      <c r="E845" s="7" t="s">
        <v>1716</v>
      </c>
      <c r="F845" s="7" t="s">
        <v>29</v>
      </c>
      <c r="G845" s="7" t="s">
        <v>180</v>
      </c>
      <c r="H845" s="7" t="s">
        <v>121</v>
      </c>
      <c r="I845" s="7" t="s">
        <v>32</v>
      </c>
      <c r="J845" s="7" t="s">
        <v>33</v>
      </c>
      <c r="K845" s="7" t="s">
        <v>2823</v>
      </c>
      <c r="L845" s="7" t="s">
        <v>35</v>
      </c>
      <c r="M845" s="7" t="s">
        <v>130</v>
      </c>
      <c r="N845" s="7" t="s">
        <v>2824</v>
      </c>
      <c r="O845" s="7">
        <v>56.97</v>
      </c>
      <c r="P845" s="7">
        <v>3</v>
      </c>
      <c r="Q845" s="7">
        <v>11.34</v>
      </c>
      <c r="R845" s="7">
        <v>5.0599999999999996</v>
      </c>
      <c r="S845" s="7" t="s">
        <v>38</v>
      </c>
      <c r="T845" s="7">
        <v>177</v>
      </c>
      <c r="U845" s="7" t="s">
        <v>2785</v>
      </c>
      <c r="V845" s="7" t="s">
        <v>2792</v>
      </c>
      <c r="W845" s="8" t="s">
        <v>41</v>
      </c>
      <c r="X845" s="3">
        <v>44497</v>
      </c>
      <c r="Y845" s="4">
        <v>44497</v>
      </c>
    </row>
    <row r="846" spans="1:25">
      <c r="A846" s="9">
        <v>845</v>
      </c>
      <c r="B846" s="7" t="s">
        <v>1780</v>
      </c>
      <c r="C846" s="7" t="s">
        <v>26</v>
      </c>
      <c r="D846" s="7" t="s">
        <v>1781</v>
      </c>
      <c r="E846" s="7" t="s">
        <v>1782</v>
      </c>
      <c r="F846" s="7" t="s">
        <v>29</v>
      </c>
      <c r="G846" s="7" t="s">
        <v>1783</v>
      </c>
      <c r="H846" s="7" t="s">
        <v>1784</v>
      </c>
      <c r="I846" s="7" t="s">
        <v>32</v>
      </c>
      <c r="J846" s="7" t="s">
        <v>47</v>
      </c>
      <c r="K846" s="7" t="s">
        <v>2825</v>
      </c>
      <c r="L846" s="7" t="s">
        <v>35</v>
      </c>
      <c r="M846" s="7" t="s">
        <v>140</v>
      </c>
      <c r="N846" s="7" t="s">
        <v>2826</v>
      </c>
      <c r="O846" s="7">
        <v>45.45</v>
      </c>
      <c r="P846" s="7">
        <v>3</v>
      </c>
      <c r="Q846" s="7">
        <v>14.04</v>
      </c>
      <c r="R846" s="7">
        <v>1.43</v>
      </c>
      <c r="S846" s="7" t="s">
        <v>38</v>
      </c>
      <c r="T846" s="7">
        <v>274</v>
      </c>
      <c r="U846" s="7" t="s">
        <v>2785</v>
      </c>
      <c r="V846" s="7" t="s">
        <v>2786</v>
      </c>
      <c r="W846" s="8" t="s">
        <v>51</v>
      </c>
      <c r="X846" s="3">
        <v>45296</v>
      </c>
      <c r="Y846" s="4">
        <v>45296</v>
      </c>
    </row>
    <row r="847" spans="1:25">
      <c r="A847" s="9">
        <v>846</v>
      </c>
      <c r="B847" s="7" t="s">
        <v>1881</v>
      </c>
      <c r="C847" s="7" t="s">
        <v>26</v>
      </c>
      <c r="D847" s="7" t="s">
        <v>1882</v>
      </c>
      <c r="E847" s="7" t="s">
        <v>1883</v>
      </c>
      <c r="F847" s="7" t="s">
        <v>29</v>
      </c>
      <c r="G847" s="7" t="s">
        <v>792</v>
      </c>
      <c r="H847" s="7" t="s">
        <v>101</v>
      </c>
      <c r="I847" s="7" t="s">
        <v>32</v>
      </c>
      <c r="J847" s="7" t="s">
        <v>102</v>
      </c>
      <c r="K847" s="7" t="s">
        <v>1827</v>
      </c>
      <c r="L847" s="7" t="s">
        <v>35</v>
      </c>
      <c r="M847" s="7" t="s">
        <v>299</v>
      </c>
      <c r="N847" s="7" t="s">
        <v>1828</v>
      </c>
      <c r="O847" s="7">
        <v>203.22</v>
      </c>
      <c r="P847" s="7">
        <v>3</v>
      </c>
      <c r="Q847" s="7">
        <v>46.71</v>
      </c>
      <c r="R847" s="7">
        <v>15.23</v>
      </c>
      <c r="S847" s="7" t="s">
        <v>38</v>
      </c>
      <c r="T847" s="7">
        <v>477</v>
      </c>
      <c r="U847" s="7" t="s">
        <v>2785</v>
      </c>
      <c r="V847" s="7" t="s">
        <v>2787</v>
      </c>
      <c r="W847" s="8" t="s">
        <v>41</v>
      </c>
      <c r="X847" s="3">
        <v>44948</v>
      </c>
      <c r="Y847" s="4">
        <v>44950</v>
      </c>
    </row>
    <row r="848" spans="1:25">
      <c r="A848" s="9">
        <v>847</v>
      </c>
      <c r="B848" s="7" t="s">
        <v>2730</v>
      </c>
      <c r="C848" s="7" t="s">
        <v>26</v>
      </c>
      <c r="D848" s="7" t="s">
        <v>1396</v>
      </c>
      <c r="E848" s="7" t="s">
        <v>1397</v>
      </c>
      <c r="F848" s="7" t="s">
        <v>29</v>
      </c>
      <c r="G848" s="7" t="s">
        <v>279</v>
      </c>
      <c r="H848" s="7" t="s">
        <v>279</v>
      </c>
      <c r="I848" s="7" t="s">
        <v>32</v>
      </c>
      <c r="J848" s="7" t="s">
        <v>102</v>
      </c>
      <c r="K848" s="7" t="s">
        <v>2827</v>
      </c>
      <c r="L848" s="7" t="s">
        <v>35</v>
      </c>
      <c r="M848" s="7" t="s">
        <v>299</v>
      </c>
      <c r="N848" s="7" t="s">
        <v>2828</v>
      </c>
      <c r="O848" s="7">
        <v>130.22999999999999</v>
      </c>
      <c r="P848" s="7">
        <v>3</v>
      </c>
      <c r="Q848" s="7">
        <v>32.49</v>
      </c>
      <c r="R848" s="7">
        <v>10.31</v>
      </c>
      <c r="S848" s="7" t="s">
        <v>38</v>
      </c>
      <c r="T848" s="7">
        <v>669</v>
      </c>
      <c r="U848" s="7" t="s">
        <v>2785</v>
      </c>
      <c r="V848" s="7" t="s">
        <v>2791</v>
      </c>
      <c r="W848" s="8" t="s">
        <v>51</v>
      </c>
      <c r="X848" s="3">
        <v>44718</v>
      </c>
      <c r="Y848" s="4">
        <v>44810</v>
      </c>
    </row>
    <row r="849" spans="1:25">
      <c r="A849" s="9">
        <v>848</v>
      </c>
      <c r="B849" s="7" t="s">
        <v>2829</v>
      </c>
      <c r="C849" s="7" t="s">
        <v>26</v>
      </c>
      <c r="D849" s="7" t="s">
        <v>2830</v>
      </c>
      <c r="E849" s="7" t="s">
        <v>2831</v>
      </c>
      <c r="F849" s="7" t="s">
        <v>29</v>
      </c>
      <c r="G849" s="7" t="s">
        <v>484</v>
      </c>
      <c r="H849" s="7" t="s">
        <v>87</v>
      </c>
      <c r="I849" s="7" t="s">
        <v>32</v>
      </c>
      <c r="J849" s="7" t="s">
        <v>33</v>
      </c>
      <c r="K849" s="7" t="s">
        <v>2832</v>
      </c>
      <c r="L849" s="7" t="s">
        <v>35</v>
      </c>
      <c r="M849" s="7" t="s">
        <v>299</v>
      </c>
      <c r="N849" s="7" t="s">
        <v>2833</v>
      </c>
      <c r="O849" s="7">
        <v>154.80000000000001</v>
      </c>
      <c r="P849" s="7">
        <v>3</v>
      </c>
      <c r="Q849" s="7">
        <v>17.010000000000002</v>
      </c>
      <c r="R849" s="7">
        <v>7.03</v>
      </c>
      <c r="S849" s="7" t="s">
        <v>38</v>
      </c>
      <c r="T849" s="7">
        <v>571</v>
      </c>
      <c r="U849" s="7" t="s">
        <v>2785</v>
      </c>
      <c r="V849" s="7" t="s">
        <v>2792</v>
      </c>
      <c r="W849" s="8" t="s">
        <v>41</v>
      </c>
      <c r="X849" s="3">
        <v>44607</v>
      </c>
      <c r="Y849" s="4">
        <v>44610</v>
      </c>
    </row>
    <row r="850" spans="1:25">
      <c r="A850" s="9">
        <v>849</v>
      </c>
      <c r="B850" s="7" t="s">
        <v>2834</v>
      </c>
      <c r="C850" s="7" t="s">
        <v>26</v>
      </c>
      <c r="D850" s="7" t="s">
        <v>2835</v>
      </c>
      <c r="E850" s="7" t="s">
        <v>2836</v>
      </c>
      <c r="F850" s="7" t="s">
        <v>29</v>
      </c>
      <c r="G850" s="7" t="s">
        <v>515</v>
      </c>
      <c r="H850" s="7" t="s">
        <v>87</v>
      </c>
      <c r="I850" s="7" t="s">
        <v>32</v>
      </c>
      <c r="J850" s="7" t="s">
        <v>33</v>
      </c>
      <c r="K850" s="7" t="s">
        <v>139</v>
      </c>
      <c r="L850" s="7" t="s">
        <v>35</v>
      </c>
      <c r="M850" s="7" t="s">
        <v>140</v>
      </c>
      <c r="N850" s="7" t="s">
        <v>141</v>
      </c>
      <c r="O850" s="7">
        <v>67.454999999999998</v>
      </c>
      <c r="P850" s="7">
        <v>3</v>
      </c>
      <c r="Q850" s="7">
        <v>-4.0949999999999998</v>
      </c>
      <c r="R850" s="7">
        <v>4.5999999999999996</v>
      </c>
      <c r="S850" s="7" t="s">
        <v>38</v>
      </c>
      <c r="T850" s="7">
        <v>698</v>
      </c>
      <c r="U850" s="7" t="s">
        <v>2785</v>
      </c>
      <c r="V850" s="7" t="s">
        <v>2786</v>
      </c>
      <c r="W850" s="8" t="s">
        <v>51</v>
      </c>
      <c r="X850" s="3">
        <v>44734</v>
      </c>
      <c r="Y850" s="4">
        <v>44739</v>
      </c>
    </row>
    <row r="851" spans="1:25">
      <c r="A851" s="9">
        <v>850</v>
      </c>
      <c r="B851" s="7" t="s">
        <v>2837</v>
      </c>
      <c r="C851" s="7" t="s">
        <v>26</v>
      </c>
      <c r="D851" s="7" t="s">
        <v>1123</v>
      </c>
      <c r="E851" s="7" t="s">
        <v>1124</v>
      </c>
      <c r="F851" s="7" t="s">
        <v>29</v>
      </c>
      <c r="G851" s="7" t="s">
        <v>630</v>
      </c>
      <c r="H851" s="7" t="s">
        <v>101</v>
      </c>
      <c r="I851" s="7" t="s">
        <v>32</v>
      </c>
      <c r="J851" s="7" t="s">
        <v>102</v>
      </c>
      <c r="K851" s="7" t="s">
        <v>2838</v>
      </c>
      <c r="L851" s="7" t="s">
        <v>35</v>
      </c>
      <c r="M851" s="7" t="s">
        <v>89</v>
      </c>
      <c r="N851" s="7" t="s">
        <v>2839</v>
      </c>
      <c r="O851" s="7">
        <v>123.72</v>
      </c>
      <c r="P851" s="7">
        <v>4</v>
      </c>
      <c r="Q851" s="7">
        <v>33.36</v>
      </c>
      <c r="R851" s="7">
        <v>7.45</v>
      </c>
      <c r="S851" s="7" t="s">
        <v>38</v>
      </c>
      <c r="T851" s="7">
        <v>245</v>
      </c>
      <c r="U851" s="7" t="s">
        <v>2785</v>
      </c>
      <c r="V851" s="7" t="s">
        <v>2787</v>
      </c>
      <c r="W851" s="8" t="s">
        <v>41</v>
      </c>
      <c r="X851" s="3">
        <v>45614</v>
      </c>
      <c r="Y851" s="4">
        <v>45616</v>
      </c>
    </row>
    <row r="852" spans="1:25">
      <c r="A852" s="9">
        <v>851</v>
      </c>
      <c r="B852" s="7" t="s">
        <v>2721</v>
      </c>
      <c r="C852" s="7" t="s">
        <v>26</v>
      </c>
      <c r="D852" s="7" t="s">
        <v>839</v>
      </c>
      <c r="E852" s="7" t="s">
        <v>840</v>
      </c>
      <c r="F852" s="7" t="s">
        <v>29</v>
      </c>
      <c r="G852" s="7" t="s">
        <v>537</v>
      </c>
      <c r="H852" s="7" t="s">
        <v>229</v>
      </c>
      <c r="I852" s="7" t="s">
        <v>32</v>
      </c>
      <c r="J852" s="7" t="s">
        <v>102</v>
      </c>
      <c r="K852" s="7" t="s">
        <v>2840</v>
      </c>
      <c r="L852" s="7" t="s">
        <v>35</v>
      </c>
      <c r="M852" s="7" t="s">
        <v>130</v>
      </c>
      <c r="N852" s="7" t="s">
        <v>2841</v>
      </c>
      <c r="O852" s="7">
        <v>171</v>
      </c>
      <c r="P852" s="7">
        <v>4</v>
      </c>
      <c r="Q852" s="7">
        <v>32.4</v>
      </c>
      <c r="R852" s="7">
        <v>13.54</v>
      </c>
      <c r="S852" s="7" t="s">
        <v>38</v>
      </c>
      <c r="T852" s="7">
        <v>364</v>
      </c>
      <c r="U852" s="7" t="s">
        <v>2785</v>
      </c>
      <c r="V852" s="7" t="s">
        <v>2792</v>
      </c>
      <c r="W852" s="8" t="s">
        <v>41</v>
      </c>
      <c r="X852" s="3">
        <v>45117</v>
      </c>
      <c r="Y852" s="4">
        <v>45270</v>
      </c>
    </row>
    <row r="853" spans="1:25">
      <c r="A853" s="9">
        <v>852</v>
      </c>
      <c r="B853" s="7" t="s">
        <v>83</v>
      </c>
      <c r="C853" s="7" t="s">
        <v>26</v>
      </c>
      <c r="D853" s="7" t="s">
        <v>84</v>
      </c>
      <c r="E853" s="7" t="s">
        <v>85</v>
      </c>
      <c r="F853" s="7" t="s">
        <v>29</v>
      </c>
      <c r="G853" s="7" t="s">
        <v>86</v>
      </c>
      <c r="H853" s="7" t="s">
        <v>87</v>
      </c>
      <c r="I853" s="7" t="s">
        <v>32</v>
      </c>
      <c r="J853" s="7" t="s">
        <v>33</v>
      </c>
      <c r="K853" s="7" t="s">
        <v>2278</v>
      </c>
      <c r="L853" s="7" t="s">
        <v>35</v>
      </c>
      <c r="M853" s="7" t="s">
        <v>130</v>
      </c>
      <c r="N853" s="7" t="s">
        <v>2279</v>
      </c>
      <c r="O853" s="7">
        <v>118.2</v>
      </c>
      <c r="P853" s="7">
        <v>4</v>
      </c>
      <c r="Q853" s="7">
        <v>48.36</v>
      </c>
      <c r="R853" s="7">
        <v>6.91</v>
      </c>
      <c r="S853" s="7" t="s">
        <v>38</v>
      </c>
      <c r="T853" s="7">
        <v>76</v>
      </c>
      <c r="U853" s="7" t="s">
        <v>2785</v>
      </c>
      <c r="V853" s="7" t="s">
        <v>2786</v>
      </c>
      <c r="W853" s="8" t="s">
        <v>51</v>
      </c>
      <c r="X853" s="3">
        <v>44433</v>
      </c>
      <c r="Y853" s="4">
        <v>44435</v>
      </c>
    </row>
    <row r="854" spans="1:25">
      <c r="A854" s="9">
        <v>853</v>
      </c>
      <c r="B854" s="7" t="s">
        <v>1690</v>
      </c>
      <c r="C854" s="7" t="s">
        <v>26</v>
      </c>
      <c r="D854" s="7" t="s">
        <v>1691</v>
      </c>
      <c r="E854" s="7" t="s">
        <v>1692</v>
      </c>
      <c r="F854" s="7" t="s">
        <v>29</v>
      </c>
      <c r="G854" s="7" t="s">
        <v>220</v>
      </c>
      <c r="H854" s="7" t="s">
        <v>101</v>
      </c>
      <c r="I854" s="7" t="s">
        <v>32</v>
      </c>
      <c r="J854" s="7" t="s">
        <v>102</v>
      </c>
      <c r="K854" s="7" t="s">
        <v>2842</v>
      </c>
      <c r="L854" s="7" t="s">
        <v>35</v>
      </c>
      <c r="M854" s="7" t="s">
        <v>130</v>
      </c>
      <c r="N854" s="7" t="s">
        <v>2843</v>
      </c>
      <c r="O854" s="7">
        <v>54.24</v>
      </c>
      <c r="P854" s="7">
        <v>4</v>
      </c>
      <c r="Q854" s="7">
        <v>15.72</v>
      </c>
      <c r="R854" s="7">
        <v>4.3</v>
      </c>
      <c r="S854" s="7" t="s">
        <v>38</v>
      </c>
      <c r="T854" s="7">
        <v>473</v>
      </c>
      <c r="U854" s="7" t="s">
        <v>2785</v>
      </c>
      <c r="V854" s="7" t="s">
        <v>2787</v>
      </c>
      <c r="W854" s="8" t="s">
        <v>51</v>
      </c>
      <c r="X854" s="3">
        <v>44629</v>
      </c>
      <c r="Y854" s="4">
        <v>44721</v>
      </c>
    </row>
    <row r="855" spans="1:25">
      <c r="A855" s="9">
        <v>854</v>
      </c>
      <c r="B855" s="7" t="s">
        <v>91</v>
      </c>
      <c r="C855" s="7" t="s">
        <v>26</v>
      </c>
      <c r="D855" s="7" t="s">
        <v>92</v>
      </c>
      <c r="E855" s="7" t="s">
        <v>93</v>
      </c>
      <c r="F855" s="7" t="s">
        <v>29</v>
      </c>
      <c r="G855" s="7" t="s">
        <v>94</v>
      </c>
      <c r="H855" s="7" t="s">
        <v>94</v>
      </c>
      <c r="I855" s="7" t="s">
        <v>32</v>
      </c>
      <c r="J855" s="7" t="s">
        <v>57</v>
      </c>
      <c r="K855" s="7" t="s">
        <v>2284</v>
      </c>
      <c r="L855" s="7" t="s">
        <v>35</v>
      </c>
      <c r="M855" s="7" t="s">
        <v>74</v>
      </c>
      <c r="N855" s="7" t="s">
        <v>2285</v>
      </c>
      <c r="O855" s="7">
        <v>231.36</v>
      </c>
      <c r="P855" s="7">
        <v>4</v>
      </c>
      <c r="Q855" s="7">
        <v>64.680000000000007</v>
      </c>
      <c r="R855" s="7">
        <v>12.57</v>
      </c>
      <c r="S855" s="7" t="s">
        <v>38</v>
      </c>
      <c r="T855" s="7">
        <v>432</v>
      </c>
      <c r="U855" s="7" t="s">
        <v>2785</v>
      </c>
      <c r="V855" s="7" t="s">
        <v>2787</v>
      </c>
      <c r="W855" s="8" t="s">
        <v>41</v>
      </c>
      <c r="X855" s="3">
        <v>45189</v>
      </c>
      <c r="Y855" s="4">
        <v>45191</v>
      </c>
    </row>
    <row r="856" spans="1:25">
      <c r="A856" s="9">
        <v>855</v>
      </c>
      <c r="B856" s="7" t="s">
        <v>83</v>
      </c>
      <c r="C856" s="7" t="s">
        <v>26</v>
      </c>
      <c r="D856" s="7" t="s">
        <v>84</v>
      </c>
      <c r="E856" s="7" t="s">
        <v>85</v>
      </c>
      <c r="F856" s="7" t="s">
        <v>29</v>
      </c>
      <c r="G856" s="7" t="s">
        <v>86</v>
      </c>
      <c r="H856" s="7" t="s">
        <v>87</v>
      </c>
      <c r="I856" s="7" t="s">
        <v>32</v>
      </c>
      <c r="J856" s="7" t="s">
        <v>33</v>
      </c>
      <c r="K856" s="7" t="s">
        <v>181</v>
      </c>
      <c r="L856" s="7" t="s">
        <v>35</v>
      </c>
      <c r="M856" s="7" t="s">
        <v>36</v>
      </c>
      <c r="N856" s="7" t="s">
        <v>182</v>
      </c>
      <c r="O856" s="7">
        <v>29.4</v>
      </c>
      <c r="P856" s="7">
        <v>4</v>
      </c>
      <c r="Q856" s="7">
        <v>10.56</v>
      </c>
      <c r="R856" s="7">
        <v>1.9</v>
      </c>
      <c r="S856" s="7" t="s">
        <v>38</v>
      </c>
      <c r="T856" s="7">
        <v>245</v>
      </c>
      <c r="U856" s="7" t="s">
        <v>2785</v>
      </c>
      <c r="V856" s="7" t="s">
        <v>2792</v>
      </c>
      <c r="W856" s="8" t="s">
        <v>51</v>
      </c>
      <c r="X856" s="3">
        <v>45243</v>
      </c>
      <c r="Y856" s="4">
        <v>45245</v>
      </c>
    </row>
    <row r="857" spans="1:25">
      <c r="A857" s="9">
        <v>856</v>
      </c>
      <c r="B857" s="7" t="s">
        <v>2844</v>
      </c>
      <c r="C857" s="7" t="s">
        <v>26</v>
      </c>
      <c r="D857" s="7" t="s">
        <v>2845</v>
      </c>
      <c r="E857" s="7" t="s">
        <v>2846</v>
      </c>
      <c r="F857" s="7" t="s">
        <v>29</v>
      </c>
      <c r="G857" s="7" t="s">
        <v>751</v>
      </c>
      <c r="H857" s="7" t="s">
        <v>101</v>
      </c>
      <c r="I857" s="7" t="s">
        <v>32</v>
      </c>
      <c r="J857" s="7" t="s">
        <v>102</v>
      </c>
      <c r="K857" s="7" t="s">
        <v>2847</v>
      </c>
      <c r="L857" s="7" t="s">
        <v>35</v>
      </c>
      <c r="M857" s="7" t="s">
        <v>89</v>
      </c>
      <c r="N857" s="7" t="s">
        <v>2848</v>
      </c>
      <c r="O857" s="7">
        <v>249.9</v>
      </c>
      <c r="P857" s="7">
        <v>5</v>
      </c>
      <c r="Q857" s="7">
        <v>72.45</v>
      </c>
      <c r="R857" s="7">
        <v>8.6999999999999993</v>
      </c>
      <c r="S857" s="7" t="s">
        <v>38</v>
      </c>
      <c r="T857" s="7">
        <v>378</v>
      </c>
      <c r="U857" s="7" t="s">
        <v>2785</v>
      </c>
      <c r="V857" s="7" t="s">
        <v>2786</v>
      </c>
      <c r="W857" s="8" t="s">
        <v>51</v>
      </c>
      <c r="X857" s="3">
        <v>45184</v>
      </c>
      <c r="Y857" s="4">
        <v>45184</v>
      </c>
    </row>
    <row r="858" spans="1:25">
      <c r="A858" s="9">
        <v>857</v>
      </c>
      <c r="B858" s="7" t="s">
        <v>2722</v>
      </c>
      <c r="C858" s="7" t="s">
        <v>26</v>
      </c>
      <c r="D858" s="7" t="s">
        <v>2723</v>
      </c>
      <c r="E858" s="7" t="s">
        <v>2724</v>
      </c>
      <c r="F858" s="7" t="s">
        <v>29</v>
      </c>
      <c r="G858" s="7" t="s">
        <v>2725</v>
      </c>
      <c r="H858" s="7" t="s">
        <v>101</v>
      </c>
      <c r="I858" s="7" t="s">
        <v>32</v>
      </c>
      <c r="J858" s="7" t="s">
        <v>102</v>
      </c>
      <c r="K858" s="7" t="s">
        <v>2849</v>
      </c>
      <c r="L858" s="7" t="s">
        <v>35</v>
      </c>
      <c r="M858" s="7" t="s">
        <v>89</v>
      </c>
      <c r="N858" s="7" t="s">
        <v>2850</v>
      </c>
      <c r="O858" s="7">
        <v>141.15</v>
      </c>
      <c r="P858" s="7">
        <v>5</v>
      </c>
      <c r="Q858" s="7">
        <v>57.75</v>
      </c>
      <c r="R858" s="7">
        <v>8.2799999999999994</v>
      </c>
      <c r="S858" s="7" t="s">
        <v>38</v>
      </c>
      <c r="T858" s="7">
        <v>508</v>
      </c>
      <c r="U858" s="7" t="s">
        <v>2785</v>
      </c>
      <c r="V858" s="7" t="s">
        <v>2787</v>
      </c>
      <c r="W858" s="8" t="s">
        <v>51</v>
      </c>
      <c r="X858" s="3">
        <v>45394</v>
      </c>
      <c r="Y858" s="4">
        <v>45455</v>
      </c>
    </row>
    <row r="859" spans="1:25">
      <c r="A859" s="9">
        <v>858</v>
      </c>
      <c r="B859" s="7" t="s">
        <v>2851</v>
      </c>
      <c r="C859" s="7" t="s">
        <v>26</v>
      </c>
      <c r="D859" s="7" t="s">
        <v>1300</v>
      </c>
      <c r="E859" s="7" t="s">
        <v>1301</v>
      </c>
      <c r="F859" s="7" t="s">
        <v>29</v>
      </c>
      <c r="G859" s="7" t="s">
        <v>1133</v>
      </c>
      <c r="H859" s="7" t="s">
        <v>121</v>
      </c>
      <c r="I859" s="7" t="s">
        <v>32</v>
      </c>
      <c r="J859" s="7" t="s">
        <v>33</v>
      </c>
      <c r="K859" s="7" t="s">
        <v>2852</v>
      </c>
      <c r="L859" s="7" t="s">
        <v>35</v>
      </c>
      <c r="M859" s="7" t="s">
        <v>89</v>
      </c>
      <c r="N859" s="7" t="s">
        <v>2853</v>
      </c>
      <c r="O859" s="7">
        <v>65.25</v>
      </c>
      <c r="P859" s="7">
        <v>5</v>
      </c>
      <c r="Q859" s="7">
        <v>5.0999999999999996</v>
      </c>
      <c r="R859" s="7">
        <v>4.09</v>
      </c>
      <c r="S859" s="7" t="s">
        <v>38</v>
      </c>
      <c r="T859" s="7">
        <v>105</v>
      </c>
      <c r="U859" s="7" t="s">
        <v>2785</v>
      </c>
      <c r="V859" s="7" t="s">
        <v>2791</v>
      </c>
      <c r="W859" s="8" t="s">
        <v>51</v>
      </c>
      <c r="X859" s="3">
        <v>45460</v>
      </c>
      <c r="Y859" s="4">
        <v>45464</v>
      </c>
    </row>
    <row r="860" spans="1:25">
      <c r="A860" s="9">
        <v>859</v>
      </c>
      <c r="B860" s="7" t="s">
        <v>2854</v>
      </c>
      <c r="C860" s="7" t="s">
        <v>26</v>
      </c>
      <c r="D860" s="7" t="s">
        <v>875</v>
      </c>
      <c r="E860" s="7" t="s">
        <v>876</v>
      </c>
      <c r="F860" s="7" t="s">
        <v>29</v>
      </c>
      <c r="G860" s="7" t="s">
        <v>630</v>
      </c>
      <c r="H860" s="7" t="s">
        <v>101</v>
      </c>
      <c r="I860" s="7" t="s">
        <v>32</v>
      </c>
      <c r="J860" s="7" t="s">
        <v>102</v>
      </c>
      <c r="K860" s="7" t="s">
        <v>2026</v>
      </c>
      <c r="L860" s="7" t="s">
        <v>35</v>
      </c>
      <c r="M860" s="7" t="s">
        <v>123</v>
      </c>
      <c r="N860" s="7" t="s">
        <v>2027</v>
      </c>
      <c r="O860" s="7">
        <v>96.9</v>
      </c>
      <c r="P860" s="7">
        <v>5</v>
      </c>
      <c r="Q860" s="7">
        <v>26.1</v>
      </c>
      <c r="R860" s="7">
        <v>5.18</v>
      </c>
      <c r="S860" s="7" t="s">
        <v>38</v>
      </c>
      <c r="T860" s="7">
        <v>427</v>
      </c>
      <c r="U860" s="7" t="s">
        <v>2785</v>
      </c>
      <c r="V860" s="7" t="s">
        <v>2786</v>
      </c>
      <c r="W860" s="8" t="s">
        <v>41</v>
      </c>
      <c r="X860" s="3">
        <v>44301</v>
      </c>
      <c r="Y860" s="4">
        <v>44303</v>
      </c>
    </row>
    <row r="861" spans="1:25">
      <c r="A861" s="9">
        <v>860</v>
      </c>
      <c r="B861" s="7" t="s">
        <v>2855</v>
      </c>
      <c r="C861" s="7" t="s">
        <v>26</v>
      </c>
      <c r="D861" s="7" t="s">
        <v>2856</v>
      </c>
      <c r="E861" s="7" t="s">
        <v>2857</v>
      </c>
      <c r="F861" s="7" t="s">
        <v>29</v>
      </c>
      <c r="G861" s="7" t="s">
        <v>491</v>
      </c>
      <c r="H861" s="7" t="s">
        <v>229</v>
      </c>
      <c r="I861" s="7" t="s">
        <v>32</v>
      </c>
      <c r="J861" s="7" t="s">
        <v>102</v>
      </c>
      <c r="K861" s="7" t="s">
        <v>912</v>
      </c>
      <c r="L861" s="7" t="s">
        <v>35</v>
      </c>
      <c r="M861" s="7" t="s">
        <v>123</v>
      </c>
      <c r="N861" s="7" t="s">
        <v>913</v>
      </c>
      <c r="O861" s="7">
        <v>72.75</v>
      </c>
      <c r="P861" s="7">
        <v>5</v>
      </c>
      <c r="Q861" s="7">
        <v>8.6999999999999993</v>
      </c>
      <c r="R861" s="7">
        <v>3.63</v>
      </c>
      <c r="S861" s="7" t="s">
        <v>38</v>
      </c>
      <c r="T861" s="7">
        <v>332</v>
      </c>
      <c r="U861" s="7" t="s">
        <v>2785</v>
      </c>
      <c r="V861" s="7" t="s">
        <v>2787</v>
      </c>
      <c r="W861" s="8" t="s">
        <v>41</v>
      </c>
      <c r="X861" s="3">
        <v>45371</v>
      </c>
      <c r="Y861" s="4">
        <v>45374</v>
      </c>
    </row>
    <row r="862" spans="1:25">
      <c r="A862" s="9">
        <v>861</v>
      </c>
      <c r="B862" s="7" t="s">
        <v>268</v>
      </c>
      <c r="C862" s="7" t="s">
        <v>26</v>
      </c>
      <c r="D862" s="7" t="s">
        <v>269</v>
      </c>
      <c r="E862" s="7" t="s">
        <v>270</v>
      </c>
      <c r="F862" s="7" t="s">
        <v>29</v>
      </c>
      <c r="G862" s="7" t="s">
        <v>271</v>
      </c>
      <c r="H862" s="7" t="s">
        <v>56</v>
      </c>
      <c r="I862" s="7" t="s">
        <v>32</v>
      </c>
      <c r="J862" s="7" t="s">
        <v>57</v>
      </c>
      <c r="K862" s="7" t="s">
        <v>2858</v>
      </c>
      <c r="L862" s="7" t="s">
        <v>35</v>
      </c>
      <c r="M862" s="7" t="s">
        <v>123</v>
      </c>
      <c r="N862" s="7" t="s">
        <v>2022</v>
      </c>
      <c r="O862" s="7">
        <v>67.5</v>
      </c>
      <c r="P862" s="7">
        <v>5</v>
      </c>
      <c r="Q862" s="7">
        <v>6.75</v>
      </c>
      <c r="R862" s="7">
        <v>2.23</v>
      </c>
      <c r="S862" s="7" t="s">
        <v>38</v>
      </c>
      <c r="T862" s="7">
        <v>527</v>
      </c>
      <c r="U862" s="7" t="s">
        <v>2785</v>
      </c>
      <c r="V862" s="7" t="s">
        <v>2791</v>
      </c>
      <c r="W862" s="8" t="s">
        <v>41</v>
      </c>
      <c r="X862" s="3">
        <v>45146</v>
      </c>
      <c r="Y862" s="4">
        <v>45238</v>
      </c>
    </row>
    <row r="863" spans="1:25">
      <c r="A863" s="9">
        <v>862</v>
      </c>
      <c r="B863" s="7" t="s">
        <v>2859</v>
      </c>
      <c r="C863" s="7" t="s">
        <v>26</v>
      </c>
      <c r="D863" s="7" t="s">
        <v>2860</v>
      </c>
      <c r="E863" s="7" t="s">
        <v>2861</v>
      </c>
      <c r="F863" s="7" t="s">
        <v>29</v>
      </c>
      <c r="G863" s="7" t="s">
        <v>600</v>
      </c>
      <c r="H863" s="7" t="s">
        <v>121</v>
      </c>
      <c r="I863" s="7" t="s">
        <v>32</v>
      </c>
      <c r="J863" s="7" t="s">
        <v>33</v>
      </c>
      <c r="K863" s="7" t="s">
        <v>2862</v>
      </c>
      <c r="L863" s="7" t="s">
        <v>35</v>
      </c>
      <c r="M863" s="7" t="s">
        <v>140</v>
      </c>
      <c r="N863" s="7" t="s">
        <v>2863</v>
      </c>
      <c r="O863" s="7">
        <v>87</v>
      </c>
      <c r="P863" s="7">
        <v>5</v>
      </c>
      <c r="Q863" s="7">
        <v>40.799999999999997</v>
      </c>
      <c r="R863" s="7">
        <v>6.6</v>
      </c>
      <c r="S863" s="7" t="s">
        <v>38</v>
      </c>
      <c r="T863" s="7">
        <v>747</v>
      </c>
      <c r="U863" s="7" t="s">
        <v>2785</v>
      </c>
      <c r="V863" s="7" t="s">
        <v>2786</v>
      </c>
      <c r="W863" s="8" t="s">
        <v>41</v>
      </c>
      <c r="X863" s="3">
        <v>45441</v>
      </c>
      <c r="Y863" s="4">
        <v>45328</v>
      </c>
    </row>
    <row r="864" spans="1:25">
      <c r="A864" s="9">
        <v>863</v>
      </c>
      <c r="B864" s="7" t="s">
        <v>2864</v>
      </c>
      <c r="C864" s="7" t="s">
        <v>26</v>
      </c>
      <c r="D864" s="7" t="s">
        <v>92</v>
      </c>
      <c r="E864" s="7" t="s">
        <v>93</v>
      </c>
      <c r="F864" s="7" t="s">
        <v>29</v>
      </c>
      <c r="G864" s="7" t="s">
        <v>1032</v>
      </c>
      <c r="H864" s="7" t="s">
        <v>87</v>
      </c>
      <c r="I864" s="7" t="s">
        <v>32</v>
      </c>
      <c r="J864" s="7" t="s">
        <v>33</v>
      </c>
      <c r="K864" s="7" t="s">
        <v>2865</v>
      </c>
      <c r="L864" s="7" t="s">
        <v>35</v>
      </c>
      <c r="M864" s="7" t="s">
        <v>36</v>
      </c>
      <c r="N864" s="7" t="s">
        <v>2866</v>
      </c>
      <c r="O864" s="7">
        <v>78.12</v>
      </c>
      <c r="P864" s="7">
        <v>6</v>
      </c>
      <c r="Q864" s="7">
        <v>14.76</v>
      </c>
      <c r="R864" s="7">
        <v>4.67</v>
      </c>
      <c r="S864" s="7" t="s">
        <v>38</v>
      </c>
      <c r="T864" s="7">
        <v>236</v>
      </c>
      <c r="U864" s="7" t="s">
        <v>2785</v>
      </c>
      <c r="V864" s="7" t="s">
        <v>2787</v>
      </c>
      <c r="W864" s="8" t="s">
        <v>51</v>
      </c>
      <c r="X864" s="3">
        <v>45119</v>
      </c>
      <c r="Y864" s="4">
        <v>45272</v>
      </c>
    </row>
    <row r="865" spans="1:25">
      <c r="A865" s="9">
        <v>864</v>
      </c>
      <c r="B865" s="7" t="s">
        <v>117</v>
      </c>
      <c r="C865" s="7" t="s">
        <v>26</v>
      </c>
      <c r="D865" s="7" t="s">
        <v>118</v>
      </c>
      <c r="E865" s="7" t="s">
        <v>119</v>
      </c>
      <c r="F865" s="7" t="s">
        <v>29</v>
      </c>
      <c r="G865" s="7" t="s">
        <v>120</v>
      </c>
      <c r="H865" s="7" t="s">
        <v>121</v>
      </c>
      <c r="I865" s="7" t="s">
        <v>32</v>
      </c>
      <c r="J865" s="7" t="s">
        <v>33</v>
      </c>
      <c r="K865" s="7" t="s">
        <v>2198</v>
      </c>
      <c r="L865" s="7" t="s">
        <v>35</v>
      </c>
      <c r="M865" s="7" t="s">
        <v>104</v>
      </c>
      <c r="N865" s="7" t="s">
        <v>2199</v>
      </c>
      <c r="O865" s="7">
        <v>53.64</v>
      </c>
      <c r="P865" s="7">
        <v>6</v>
      </c>
      <c r="Q865" s="7">
        <v>15.48</v>
      </c>
      <c r="R865" s="7">
        <v>2.09</v>
      </c>
      <c r="S865" s="7" t="s">
        <v>38</v>
      </c>
      <c r="T865" s="7">
        <v>340</v>
      </c>
      <c r="U865" s="7" t="s">
        <v>2785</v>
      </c>
      <c r="V865" s="7" t="s">
        <v>2792</v>
      </c>
      <c r="W865" s="8" t="s">
        <v>51</v>
      </c>
      <c r="X865" s="3">
        <v>45301</v>
      </c>
      <c r="Y865" s="4">
        <v>45392</v>
      </c>
    </row>
    <row r="866" spans="1:25">
      <c r="A866" s="9">
        <v>865</v>
      </c>
      <c r="B866" s="7" t="s">
        <v>1702</v>
      </c>
      <c r="C866" s="7" t="s">
        <v>26</v>
      </c>
      <c r="D866" s="7" t="s">
        <v>1703</v>
      </c>
      <c r="E866" s="7" t="s">
        <v>1704</v>
      </c>
      <c r="F866" s="7" t="s">
        <v>29</v>
      </c>
      <c r="G866" s="7" t="s">
        <v>220</v>
      </c>
      <c r="H866" s="7" t="s">
        <v>221</v>
      </c>
      <c r="I866" s="7" t="s">
        <v>32</v>
      </c>
      <c r="J866" s="7" t="s">
        <v>102</v>
      </c>
      <c r="K866" s="7" t="s">
        <v>2867</v>
      </c>
      <c r="L866" s="7" t="s">
        <v>35</v>
      </c>
      <c r="M866" s="7" t="s">
        <v>140</v>
      </c>
      <c r="N866" s="7" t="s">
        <v>2868</v>
      </c>
      <c r="O866" s="7">
        <v>270.54000000000002</v>
      </c>
      <c r="P866" s="7">
        <v>6</v>
      </c>
      <c r="Q866" s="7">
        <v>40.5</v>
      </c>
      <c r="R866" s="7">
        <v>5.19</v>
      </c>
      <c r="S866" s="7" t="s">
        <v>38</v>
      </c>
      <c r="T866" s="7">
        <v>638</v>
      </c>
      <c r="U866" s="7" t="s">
        <v>2785</v>
      </c>
      <c r="V866" s="7" t="s">
        <v>2786</v>
      </c>
      <c r="W866" s="8" t="s">
        <v>51</v>
      </c>
      <c r="X866" s="3">
        <v>45174</v>
      </c>
      <c r="Y866" s="4">
        <v>45235</v>
      </c>
    </row>
    <row r="867" spans="1:25">
      <c r="A867" s="9">
        <v>866</v>
      </c>
      <c r="B867" s="7" t="s">
        <v>2695</v>
      </c>
      <c r="C867" s="7" t="s">
        <v>26</v>
      </c>
      <c r="D867" s="7" t="s">
        <v>807</v>
      </c>
      <c r="E867" s="7" t="s">
        <v>808</v>
      </c>
      <c r="F867" s="7" t="s">
        <v>29</v>
      </c>
      <c r="G867" s="7" t="s">
        <v>30</v>
      </c>
      <c r="H867" s="7" t="s">
        <v>31</v>
      </c>
      <c r="I867" s="7" t="s">
        <v>32</v>
      </c>
      <c r="J867" s="7" t="s">
        <v>33</v>
      </c>
      <c r="K867" s="7" t="s">
        <v>2869</v>
      </c>
      <c r="L867" s="7" t="s">
        <v>35</v>
      </c>
      <c r="M867" s="7" t="s">
        <v>123</v>
      </c>
      <c r="N867" s="7" t="s">
        <v>2870</v>
      </c>
      <c r="O867" s="7">
        <v>130.62</v>
      </c>
      <c r="P867" s="7">
        <v>7</v>
      </c>
      <c r="Q867" s="7">
        <v>10.29</v>
      </c>
      <c r="R867" s="7">
        <v>1</v>
      </c>
      <c r="S867" s="7" t="s">
        <v>38</v>
      </c>
      <c r="T867" s="7">
        <v>522</v>
      </c>
      <c r="U867" s="7" t="s">
        <v>2785</v>
      </c>
      <c r="V867" s="7" t="s">
        <v>2787</v>
      </c>
      <c r="W867" s="8" t="s">
        <v>41</v>
      </c>
      <c r="X867" s="3">
        <v>45596</v>
      </c>
      <c r="Y867" s="4">
        <v>45333</v>
      </c>
    </row>
    <row r="868" spans="1:25">
      <c r="A868" s="9">
        <v>867</v>
      </c>
      <c r="B868" s="7" t="s">
        <v>1738</v>
      </c>
      <c r="C868" s="7" t="s">
        <v>26</v>
      </c>
      <c r="D868" s="7" t="s">
        <v>1739</v>
      </c>
      <c r="E868" s="7" t="s">
        <v>1740</v>
      </c>
      <c r="F868" s="7" t="s">
        <v>29</v>
      </c>
      <c r="G868" s="7" t="s">
        <v>600</v>
      </c>
      <c r="H868" s="7" t="s">
        <v>121</v>
      </c>
      <c r="I868" s="7" t="s">
        <v>32</v>
      </c>
      <c r="J868" s="7" t="s">
        <v>33</v>
      </c>
      <c r="K868" s="7" t="s">
        <v>2871</v>
      </c>
      <c r="L868" s="7" t="s">
        <v>35</v>
      </c>
      <c r="M868" s="7" t="s">
        <v>140</v>
      </c>
      <c r="N868" s="7" t="s">
        <v>2872</v>
      </c>
      <c r="O868" s="7">
        <v>314.16000000000003</v>
      </c>
      <c r="P868" s="7">
        <v>7</v>
      </c>
      <c r="Q868" s="7">
        <v>94.08</v>
      </c>
      <c r="R868" s="7">
        <v>22.66</v>
      </c>
      <c r="S868" s="7" t="s">
        <v>38</v>
      </c>
      <c r="T868" s="7">
        <v>317</v>
      </c>
      <c r="U868" s="7" t="s">
        <v>2785</v>
      </c>
      <c r="V868" s="7" t="s">
        <v>2791</v>
      </c>
      <c r="W868" s="8" t="s">
        <v>41</v>
      </c>
      <c r="X868" s="3">
        <v>44653</v>
      </c>
      <c r="Y868" s="4">
        <v>44775</v>
      </c>
    </row>
    <row r="869" spans="1:25">
      <c r="A869" s="9">
        <v>868</v>
      </c>
      <c r="B869" s="7" t="s">
        <v>2873</v>
      </c>
      <c r="C869" s="7" t="s">
        <v>26</v>
      </c>
      <c r="D869" s="7" t="s">
        <v>1626</v>
      </c>
      <c r="E869" s="7" t="s">
        <v>1627</v>
      </c>
      <c r="F869" s="7" t="s">
        <v>29</v>
      </c>
      <c r="G869" s="7" t="s">
        <v>145</v>
      </c>
      <c r="H869" s="7" t="s">
        <v>121</v>
      </c>
      <c r="I869" s="7" t="s">
        <v>32</v>
      </c>
      <c r="J869" s="7" t="s">
        <v>33</v>
      </c>
      <c r="K869" s="7" t="s">
        <v>2874</v>
      </c>
      <c r="L869" s="7" t="s">
        <v>35</v>
      </c>
      <c r="M869" s="7" t="s">
        <v>299</v>
      </c>
      <c r="N869" s="7" t="s">
        <v>2875</v>
      </c>
      <c r="O869" s="7">
        <v>691.95</v>
      </c>
      <c r="P869" s="7">
        <v>7</v>
      </c>
      <c r="Q869" s="7">
        <v>297.36</v>
      </c>
      <c r="R869" s="7">
        <v>41.54</v>
      </c>
      <c r="S869" s="7" t="s">
        <v>38</v>
      </c>
      <c r="T869" s="7">
        <v>37</v>
      </c>
      <c r="U869" s="7" t="s">
        <v>2785</v>
      </c>
      <c r="V869" s="7" t="s">
        <v>2792</v>
      </c>
      <c r="W869" s="8" t="s">
        <v>51</v>
      </c>
      <c r="X869" s="3">
        <v>44665</v>
      </c>
      <c r="Y869" s="4">
        <v>44667</v>
      </c>
    </row>
    <row r="870" spans="1:25">
      <c r="A870" s="9">
        <v>869</v>
      </c>
      <c r="B870" s="7" t="s">
        <v>268</v>
      </c>
      <c r="C870" s="7" t="s">
        <v>26</v>
      </c>
      <c r="D870" s="7" t="s">
        <v>269</v>
      </c>
      <c r="E870" s="7" t="s">
        <v>270</v>
      </c>
      <c r="F870" s="7" t="s">
        <v>29</v>
      </c>
      <c r="G870" s="7" t="s">
        <v>271</v>
      </c>
      <c r="H870" s="7" t="s">
        <v>56</v>
      </c>
      <c r="I870" s="7" t="s">
        <v>32</v>
      </c>
      <c r="J870" s="7" t="s">
        <v>57</v>
      </c>
      <c r="K870" s="7" t="s">
        <v>2876</v>
      </c>
      <c r="L870" s="7" t="s">
        <v>35</v>
      </c>
      <c r="M870" s="7" t="s">
        <v>89</v>
      </c>
      <c r="N870" s="7" t="s">
        <v>2877</v>
      </c>
      <c r="O870" s="7">
        <v>379.44</v>
      </c>
      <c r="P870" s="7">
        <v>8</v>
      </c>
      <c r="Q870" s="7">
        <v>174.48</v>
      </c>
      <c r="R870" s="7">
        <v>34.72</v>
      </c>
      <c r="S870" s="7" t="s">
        <v>38</v>
      </c>
      <c r="T870" s="7">
        <v>396</v>
      </c>
      <c r="U870" s="7" t="s">
        <v>2785</v>
      </c>
      <c r="V870" s="7" t="s">
        <v>2786</v>
      </c>
      <c r="W870" s="8" t="s">
        <v>51</v>
      </c>
      <c r="X870" s="3">
        <v>45328</v>
      </c>
      <c r="Y870" s="4">
        <v>45388</v>
      </c>
    </row>
    <row r="871" spans="1:25">
      <c r="A871" s="9">
        <v>870</v>
      </c>
      <c r="B871" s="7" t="s">
        <v>2878</v>
      </c>
      <c r="C871" s="7" t="s">
        <v>26</v>
      </c>
      <c r="D871" s="7" t="s">
        <v>2879</v>
      </c>
      <c r="E871" s="7" t="s">
        <v>2880</v>
      </c>
      <c r="F871" s="7" t="s">
        <v>29</v>
      </c>
      <c r="G871" s="7" t="s">
        <v>64</v>
      </c>
      <c r="H871" s="7" t="s">
        <v>56</v>
      </c>
      <c r="I871" s="7" t="s">
        <v>32</v>
      </c>
      <c r="J871" s="7" t="s">
        <v>57</v>
      </c>
      <c r="K871" s="7" t="s">
        <v>1928</v>
      </c>
      <c r="L871" s="7" t="s">
        <v>35</v>
      </c>
      <c r="M871" s="7" t="s">
        <v>89</v>
      </c>
      <c r="N871" s="7" t="s">
        <v>1929</v>
      </c>
      <c r="O871" s="7">
        <v>389.28</v>
      </c>
      <c r="P871" s="7">
        <v>8</v>
      </c>
      <c r="Q871" s="7">
        <v>19.440000000000001</v>
      </c>
      <c r="R871" s="7">
        <v>17.72</v>
      </c>
      <c r="S871" s="7" t="s">
        <v>38</v>
      </c>
      <c r="T871" s="7">
        <v>30</v>
      </c>
      <c r="U871" s="7" t="s">
        <v>2785</v>
      </c>
      <c r="V871" s="7" t="s">
        <v>2787</v>
      </c>
      <c r="W871" s="8" t="s">
        <v>41</v>
      </c>
      <c r="X871" s="3">
        <v>44657</v>
      </c>
      <c r="Y871" s="4">
        <v>44718</v>
      </c>
    </row>
    <row r="872" spans="1:25">
      <c r="A872" s="9">
        <v>871</v>
      </c>
      <c r="B872" s="7" t="s">
        <v>2881</v>
      </c>
      <c r="C872" s="7" t="s">
        <v>26</v>
      </c>
      <c r="D872" s="7" t="s">
        <v>1406</v>
      </c>
      <c r="E872" s="7" t="s">
        <v>1407</v>
      </c>
      <c r="F872" s="7" t="s">
        <v>29</v>
      </c>
      <c r="G872" s="7" t="s">
        <v>515</v>
      </c>
      <c r="H872" s="7" t="s">
        <v>87</v>
      </c>
      <c r="I872" s="7" t="s">
        <v>32</v>
      </c>
      <c r="J872" s="7" t="s">
        <v>33</v>
      </c>
      <c r="K872" s="7" t="s">
        <v>2882</v>
      </c>
      <c r="L872" s="7" t="s">
        <v>35</v>
      </c>
      <c r="M872" s="7" t="s">
        <v>104</v>
      </c>
      <c r="N872" s="7" t="s">
        <v>2883</v>
      </c>
      <c r="O872" s="7">
        <v>36.96</v>
      </c>
      <c r="P872" s="7">
        <v>8</v>
      </c>
      <c r="Q872" s="7">
        <v>-27.36</v>
      </c>
      <c r="R872" s="7">
        <v>2.41</v>
      </c>
      <c r="S872" s="7" t="s">
        <v>38</v>
      </c>
      <c r="T872" s="7">
        <v>415</v>
      </c>
      <c r="U872" s="7" t="s">
        <v>2785</v>
      </c>
      <c r="V872" s="7" t="s">
        <v>2791</v>
      </c>
      <c r="W872" s="8" t="s">
        <v>51</v>
      </c>
      <c r="X872" s="3">
        <v>45451</v>
      </c>
      <c r="Y872" s="4">
        <v>45481</v>
      </c>
    </row>
    <row r="873" spans="1:25">
      <c r="A873" s="9">
        <v>872</v>
      </c>
      <c r="B873" s="7" t="s">
        <v>198</v>
      </c>
      <c r="C873" s="7" t="s">
        <v>26</v>
      </c>
      <c r="D873" s="7" t="s">
        <v>199</v>
      </c>
      <c r="E873" s="7" t="s">
        <v>200</v>
      </c>
      <c r="F873" s="7" t="s">
        <v>29</v>
      </c>
      <c r="G873" s="7" t="s">
        <v>201</v>
      </c>
      <c r="H873" s="7" t="s">
        <v>87</v>
      </c>
      <c r="I873" s="7" t="s">
        <v>32</v>
      </c>
      <c r="J873" s="7" t="s">
        <v>33</v>
      </c>
      <c r="K873" s="7" t="s">
        <v>2884</v>
      </c>
      <c r="L873" s="7" t="s">
        <v>35</v>
      </c>
      <c r="M873" s="7" t="s">
        <v>104</v>
      </c>
      <c r="N873" s="7" t="s">
        <v>2885</v>
      </c>
      <c r="O873" s="7">
        <v>106.8</v>
      </c>
      <c r="P873" s="7">
        <v>10</v>
      </c>
      <c r="Q873" s="7">
        <v>35.1</v>
      </c>
      <c r="R873" s="7">
        <v>3.79</v>
      </c>
      <c r="S873" s="7" t="s">
        <v>38</v>
      </c>
      <c r="T873" s="7">
        <v>278</v>
      </c>
      <c r="U873" s="7" t="s">
        <v>2785</v>
      </c>
      <c r="V873" s="7" t="s">
        <v>2792</v>
      </c>
      <c r="W873" s="8" t="s">
        <v>51</v>
      </c>
      <c r="X873" s="3">
        <v>44522</v>
      </c>
      <c r="Y873" s="4">
        <v>44522</v>
      </c>
    </row>
    <row r="874" spans="1:25">
      <c r="A874" s="9">
        <v>873</v>
      </c>
      <c r="B874" s="7" t="s">
        <v>179</v>
      </c>
      <c r="C874" s="7" t="s">
        <v>26</v>
      </c>
      <c r="D874" s="7" t="s">
        <v>168</v>
      </c>
      <c r="E874" s="7" t="s">
        <v>169</v>
      </c>
      <c r="F874" s="7" t="s">
        <v>29</v>
      </c>
      <c r="G874" s="7" t="s">
        <v>180</v>
      </c>
      <c r="H874" s="7" t="s">
        <v>121</v>
      </c>
      <c r="I874" s="7" t="s">
        <v>32</v>
      </c>
      <c r="J874" s="7" t="s">
        <v>33</v>
      </c>
      <c r="K874" s="7" t="s">
        <v>981</v>
      </c>
      <c r="L874" s="7" t="s">
        <v>35</v>
      </c>
      <c r="M874" s="7" t="s">
        <v>123</v>
      </c>
      <c r="N874" s="7" t="s">
        <v>982</v>
      </c>
      <c r="O874" s="7">
        <v>218.4</v>
      </c>
      <c r="P874" s="7">
        <v>13</v>
      </c>
      <c r="Q874" s="7">
        <v>69.81</v>
      </c>
      <c r="R874" s="7">
        <v>14.14</v>
      </c>
      <c r="S874" s="7" t="s">
        <v>38</v>
      </c>
      <c r="T874" s="7">
        <v>704</v>
      </c>
      <c r="U874" s="7" t="s">
        <v>2785</v>
      </c>
      <c r="V874" s="7" t="s">
        <v>2786</v>
      </c>
      <c r="W874" s="8" t="s">
        <v>51</v>
      </c>
      <c r="X874" s="3">
        <v>44516</v>
      </c>
      <c r="Y874" s="4">
        <v>44516</v>
      </c>
    </row>
    <row r="875" spans="1:25">
      <c r="A875" s="9">
        <v>874</v>
      </c>
      <c r="B875" s="7" t="s">
        <v>160</v>
      </c>
      <c r="C875" s="7" t="s">
        <v>26</v>
      </c>
      <c r="D875" s="7" t="s">
        <v>161</v>
      </c>
      <c r="E875" s="7" t="s">
        <v>162</v>
      </c>
      <c r="F875" s="7" t="s">
        <v>29</v>
      </c>
      <c r="G875" s="7" t="s">
        <v>163</v>
      </c>
      <c r="H875" s="7" t="s">
        <v>31</v>
      </c>
      <c r="I875" s="7" t="s">
        <v>32</v>
      </c>
      <c r="J875" s="7" t="s">
        <v>33</v>
      </c>
      <c r="K875" s="7" t="s">
        <v>2081</v>
      </c>
      <c r="L875" s="7" t="s">
        <v>35</v>
      </c>
      <c r="M875" s="7" t="s">
        <v>140</v>
      </c>
      <c r="N875" s="7" t="s">
        <v>2082</v>
      </c>
      <c r="O875" s="7">
        <v>185.46</v>
      </c>
      <c r="P875" s="7">
        <v>11</v>
      </c>
      <c r="Q875" s="7">
        <v>59.07</v>
      </c>
      <c r="R875" s="7">
        <v>19.420000000000002</v>
      </c>
      <c r="S875" s="7" t="s">
        <v>38</v>
      </c>
      <c r="T875" s="7">
        <v>669</v>
      </c>
      <c r="U875" s="7" t="s">
        <v>2785</v>
      </c>
      <c r="V875" s="7" t="s">
        <v>2787</v>
      </c>
      <c r="W875" s="8" t="s">
        <v>51</v>
      </c>
      <c r="X875" s="3">
        <v>45512</v>
      </c>
      <c r="Y875" s="4">
        <v>45512</v>
      </c>
    </row>
    <row r="876" spans="1:25">
      <c r="A876" s="9">
        <v>875</v>
      </c>
      <c r="B876" s="7" t="s">
        <v>2886</v>
      </c>
      <c r="C876" s="7" t="s">
        <v>26</v>
      </c>
      <c r="D876" s="7" t="s">
        <v>2887</v>
      </c>
      <c r="E876" s="7" t="s">
        <v>2888</v>
      </c>
      <c r="F876" s="7" t="s">
        <v>310</v>
      </c>
      <c r="G876" s="7" t="s">
        <v>94</v>
      </c>
      <c r="H876" s="7" t="s">
        <v>94</v>
      </c>
      <c r="I876" s="7" t="s">
        <v>32</v>
      </c>
      <c r="J876" s="7" t="s">
        <v>57</v>
      </c>
      <c r="K876" s="7" t="s">
        <v>2889</v>
      </c>
      <c r="L876" s="7" t="s">
        <v>35</v>
      </c>
      <c r="M876" s="7" t="s">
        <v>123</v>
      </c>
      <c r="N876" s="7" t="s">
        <v>2890</v>
      </c>
      <c r="O876" s="7">
        <v>118.2</v>
      </c>
      <c r="P876" s="7">
        <v>10</v>
      </c>
      <c r="Q876" s="7">
        <v>0.9</v>
      </c>
      <c r="R876" s="7">
        <v>11.26</v>
      </c>
      <c r="S876" s="7" t="s">
        <v>38</v>
      </c>
      <c r="T876" s="7">
        <v>383</v>
      </c>
      <c r="U876" s="7" t="s">
        <v>2785</v>
      </c>
      <c r="V876" s="7" t="s">
        <v>2791</v>
      </c>
      <c r="W876" s="8" t="s">
        <v>51</v>
      </c>
      <c r="X876" s="3">
        <v>44497</v>
      </c>
      <c r="Y876" s="4">
        <v>44497</v>
      </c>
    </row>
    <row r="877" spans="1:25">
      <c r="A877" s="9">
        <v>876</v>
      </c>
      <c r="B877" s="7" t="s">
        <v>318</v>
      </c>
      <c r="C877" s="7" t="s">
        <v>26</v>
      </c>
      <c r="D877" s="7" t="s">
        <v>319</v>
      </c>
      <c r="E877" s="7" t="s">
        <v>320</v>
      </c>
      <c r="F877" s="7" t="s">
        <v>310</v>
      </c>
      <c r="G877" s="7" t="s">
        <v>180</v>
      </c>
      <c r="H877" s="7" t="s">
        <v>121</v>
      </c>
      <c r="I877" s="7" t="s">
        <v>32</v>
      </c>
      <c r="J877" s="7" t="s">
        <v>33</v>
      </c>
      <c r="K877" s="7" t="s">
        <v>2891</v>
      </c>
      <c r="L877" s="7" t="s">
        <v>35</v>
      </c>
      <c r="M877" s="7" t="s">
        <v>140</v>
      </c>
      <c r="N877" s="7" t="s">
        <v>2892</v>
      </c>
      <c r="O877" s="7">
        <v>315</v>
      </c>
      <c r="P877" s="7">
        <v>14</v>
      </c>
      <c r="Q877" s="7">
        <v>91.14</v>
      </c>
      <c r="R877" s="7">
        <v>25.92</v>
      </c>
      <c r="S877" s="7" t="s">
        <v>38</v>
      </c>
      <c r="T877" s="7">
        <v>302</v>
      </c>
      <c r="U877" s="7" t="s">
        <v>2785</v>
      </c>
      <c r="V877" s="7" t="s">
        <v>2792</v>
      </c>
      <c r="W877" s="8" t="s">
        <v>51</v>
      </c>
      <c r="X877" s="3">
        <v>45063</v>
      </c>
      <c r="Y877" s="4">
        <v>45063</v>
      </c>
    </row>
    <row r="878" spans="1:25">
      <c r="A878" s="9">
        <v>877</v>
      </c>
      <c r="B878" s="7" t="s">
        <v>1930</v>
      </c>
      <c r="C878" s="7" t="s">
        <v>26</v>
      </c>
      <c r="D878" s="7" t="s">
        <v>1931</v>
      </c>
      <c r="E878" s="7" t="s">
        <v>1932</v>
      </c>
      <c r="F878" s="7" t="s">
        <v>310</v>
      </c>
      <c r="G878" s="7" t="s">
        <v>271</v>
      </c>
      <c r="H878" s="7" t="s">
        <v>56</v>
      </c>
      <c r="I878" s="7" t="s">
        <v>32</v>
      </c>
      <c r="J878" s="7" t="s">
        <v>57</v>
      </c>
      <c r="K878" s="7" t="s">
        <v>538</v>
      </c>
      <c r="L878" s="7" t="s">
        <v>35</v>
      </c>
      <c r="M878" s="7" t="s">
        <v>140</v>
      </c>
      <c r="N878" s="7" t="s">
        <v>539</v>
      </c>
      <c r="O878" s="7">
        <v>417.06</v>
      </c>
      <c r="P878" s="7">
        <v>14</v>
      </c>
      <c r="Q878" s="7">
        <v>45.78</v>
      </c>
      <c r="R878" s="7">
        <v>2.4900000000000002</v>
      </c>
      <c r="S878" s="7" t="s">
        <v>38</v>
      </c>
      <c r="T878" s="7">
        <v>196</v>
      </c>
      <c r="U878" s="7" t="s">
        <v>2785</v>
      </c>
      <c r="V878" s="7" t="s">
        <v>2786</v>
      </c>
      <c r="W878" s="8" t="s">
        <v>41</v>
      </c>
      <c r="X878" s="3">
        <v>44558</v>
      </c>
      <c r="Y878" s="4">
        <v>44559</v>
      </c>
    </row>
    <row r="879" spans="1:25">
      <c r="A879" s="9">
        <v>878</v>
      </c>
      <c r="B879" s="7" t="s">
        <v>1563</v>
      </c>
      <c r="C879" s="7" t="s">
        <v>26</v>
      </c>
      <c r="D879" s="7" t="s">
        <v>1564</v>
      </c>
      <c r="E879" s="7" t="s">
        <v>1565</v>
      </c>
      <c r="F879" s="7" t="s">
        <v>310</v>
      </c>
      <c r="G879" s="7" t="s">
        <v>751</v>
      </c>
      <c r="H879" s="7" t="s">
        <v>101</v>
      </c>
      <c r="I879" s="7" t="s">
        <v>32</v>
      </c>
      <c r="J879" s="7" t="s">
        <v>102</v>
      </c>
      <c r="K879" s="7" t="s">
        <v>580</v>
      </c>
      <c r="L879" s="7" t="s">
        <v>35</v>
      </c>
      <c r="M879" s="7" t="s">
        <v>36</v>
      </c>
      <c r="N879" s="7" t="s">
        <v>581</v>
      </c>
      <c r="O879" s="7">
        <v>112.08</v>
      </c>
      <c r="P879" s="7">
        <v>8</v>
      </c>
      <c r="Q879" s="7">
        <v>4.32</v>
      </c>
      <c r="R879" s="7">
        <v>7.02</v>
      </c>
      <c r="S879" s="7" t="s">
        <v>38</v>
      </c>
      <c r="T879" s="7">
        <v>701</v>
      </c>
      <c r="U879" s="7" t="s">
        <v>2785</v>
      </c>
      <c r="V879" s="7" t="s">
        <v>2787</v>
      </c>
      <c r="W879" s="8" t="s">
        <v>41</v>
      </c>
      <c r="X879" s="3">
        <v>45524</v>
      </c>
      <c r="Y879" s="4">
        <v>45526</v>
      </c>
    </row>
    <row r="880" spans="1:25">
      <c r="A880" s="9">
        <v>879</v>
      </c>
      <c r="B880" s="7" t="s">
        <v>2893</v>
      </c>
      <c r="C880" s="7" t="s">
        <v>26</v>
      </c>
      <c r="D880" s="7" t="s">
        <v>2894</v>
      </c>
      <c r="E880" s="7" t="s">
        <v>2895</v>
      </c>
      <c r="F880" s="7" t="s">
        <v>310</v>
      </c>
      <c r="G880" s="7" t="s">
        <v>228</v>
      </c>
      <c r="H880" s="7" t="s">
        <v>229</v>
      </c>
      <c r="I880" s="7" t="s">
        <v>32</v>
      </c>
      <c r="J880" s="7" t="s">
        <v>102</v>
      </c>
      <c r="K880" s="7" t="s">
        <v>291</v>
      </c>
      <c r="L880" s="7" t="s">
        <v>35</v>
      </c>
      <c r="M880" s="7" t="s">
        <v>36</v>
      </c>
      <c r="N880" s="7" t="s">
        <v>292</v>
      </c>
      <c r="O880" s="7">
        <v>99.84</v>
      </c>
      <c r="P880" s="7">
        <v>8</v>
      </c>
      <c r="Q880" s="7">
        <v>8.8800000000000008</v>
      </c>
      <c r="R880" s="7">
        <v>4.6399999999999997</v>
      </c>
      <c r="S880" s="7" t="s">
        <v>38</v>
      </c>
      <c r="T880" s="7">
        <v>328</v>
      </c>
      <c r="U880" s="7" t="s">
        <v>2785</v>
      </c>
      <c r="V880" s="7" t="s">
        <v>2791</v>
      </c>
      <c r="W880" s="8" t="s">
        <v>51</v>
      </c>
      <c r="X880" s="3">
        <v>45239</v>
      </c>
      <c r="Y880" s="4">
        <v>45183</v>
      </c>
    </row>
    <row r="881" spans="1:25">
      <c r="A881" s="9">
        <v>880</v>
      </c>
      <c r="B881" s="7" t="s">
        <v>2896</v>
      </c>
      <c r="C881" s="7" t="s">
        <v>26</v>
      </c>
      <c r="D881" s="7" t="s">
        <v>1980</v>
      </c>
      <c r="E881" s="7" t="s">
        <v>1981</v>
      </c>
      <c r="F881" s="7" t="s">
        <v>310</v>
      </c>
      <c r="G881" s="7" t="s">
        <v>2699</v>
      </c>
      <c r="H881" s="7" t="s">
        <v>31</v>
      </c>
      <c r="I881" s="7" t="s">
        <v>32</v>
      </c>
      <c r="J881" s="7" t="s">
        <v>33</v>
      </c>
      <c r="K881" s="7" t="s">
        <v>746</v>
      </c>
      <c r="L881" s="7" t="s">
        <v>35</v>
      </c>
      <c r="M881" s="7" t="s">
        <v>123</v>
      </c>
      <c r="N881" s="7" t="s">
        <v>747</v>
      </c>
      <c r="O881" s="7">
        <v>91.98</v>
      </c>
      <c r="P881" s="7">
        <v>7</v>
      </c>
      <c r="Q881" s="7">
        <v>40.32</v>
      </c>
      <c r="R881" s="7">
        <v>7.99</v>
      </c>
      <c r="S881" s="7" t="s">
        <v>38</v>
      </c>
      <c r="T881" s="7">
        <v>595</v>
      </c>
      <c r="U881" s="7" t="s">
        <v>2785</v>
      </c>
      <c r="V881" s="7" t="s">
        <v>2792</v>
      </c>
      <c r="W881" s="8" t="s">
        <v>41</v>
      </c>
      <c r="X881" s="3">
        <v>45456</v>
      </c>
      <c r="Y881" s="4">
        <v>45458</v>
      </c>
    </row>
    <row r="882" spans="1:25">
      <c r="A882" s="9">
        <v>881</v>
      </c>
      <c r="B882" s="7" t="s">
        <v>1554</v>
      </c>
      <c r="C882" s="7" t="s">
        <v>26</v>
      </c>
      <c r="D882" s="7" t="s">
        <v>324</v>
      </c>
      <c r="E882" s="7" t="s">
        <v>325</v>
      </c>
      <c r="F882" s="7" t="s">
        <v>310</v>
      </c>
      <c r="G882" s="7" t="s">
        <v>180</v>
      </c>
      <c r="H882" s="7" t="s">
        <v>121</v>
      </c>
      <c r="I882" s="7" t="s">
        <v>32</v>
      </c>
      <c r="J882" s="7" t="s">
        <v>33</v>
      </c>
      <c r="K882" s="7" t="s">
        <v>383</v>
      </c>
      <c r="L882" s="7" t="s">
        <v>35</v>
      </c>
      <c r="M882" s="7" t="s">
        <v>74</v>
      </c>
      <c r="N882" s="7" t="s">
        <v>384</v>
      </c>
      <c r="O882" s="7">
        <v>75.39</v>
      </c>
      <c r="P882" s="7">
        <v>7</v>
      </c>
      <c r="Q882" s="7">
        <v>21</v>
      </c>
      <c r="R882" s="7">
        <v>2.7</v>
      </c>
      <c r="S882" s="7" t="s">
        <v>38</v>
      </c>
      <c r="T882" s="7">
        <v>415</v>
      </c>
      <c r="U882" s="7" t="s">
        <v>2785</v>
      </c>
      <c r="V882" s="7" t="s">
        <v>2786</v>
      </c>
      <c r="W882" s="8" t="s">
        <v>41</v>
      </c>
      <c r="X882" s="3">
        <v>44463</v>
      </c>
      <c r="Y882" s="4">
        <v>44465</v>
      </c>
    </row>
    <row r="883" spans="1:25">
      <c r="A883" s="9">
        <v>882</v>
      </c>
      <c r="B883" s="7" t="s">
        <v>1545</v>
      </c>
      <c r="C883" s="7" t="s">
        <v>26</v>
      </c>
      <c r="D883" s="7" t="s">
        <v>1546</v>
      </c>
      <c r="E883" s="7" t="s">
        <v>1547</v>
      </c>
      <c r="F883" s="7" t="s">
        <v>310</v>
      </c>
      <c r="G883" s="7" t="s">
        <v>176</v>
      </c>
      <c r="H883" s="7" t="s">
        <v>138</v>
      </c>
      <c r="I883" s="7" t="s">
        <v>32</v>
      </c>
      <c r="J883" s="7" t="s">
        <v>57</v>
      </c>
      <c r="K883" s="7" t="s">
        <v>1886</v>
      </c>
      <c r="L883" s="7" t="s">
        <v>35</v>
      </c>
      <c r="M883" s="7" t="s">
        <v>140</v>
      </c>
      <c r="N883" s="7" t="s">
        <v>1887</v>
      </c>
      <c r="O883" s="7">
        <v>203.76</v>
      </c>
      <c r="P883" s="7">
        <v>6</v>
      </c>
      <c r="Q883" s="7">
        <v>44.82</v>
      </c>
      <c r="R883" s="7">
        <v>14.44</v>
      </c>
      <c r="S883" s="7" t="s">
        <v>38</v>
      </c>
      <c r="T883" s="7">
        <v>513</v>
      </c>
      <c r="U883" s="7" t="s">
        <v>2785</v>
      </c>
      <c r="V883" s="7" t="s">
        <v>2787</v>
      </c>
      <c r="W883" s="8" t="s">
        <v>41</v>
      </c>
      <c r="X883" s="3">
        <v>45266</v>
      </c>
      <c r="Y883" s="4">
        <v>45091</v>
      </c>
    </row>
    <row r="884" spans="1:25">
      <c r="A884" s="9">
        <v>883</v>
      </c>
      <c r="B884" s="7" t="s">
        <v>358</v>
      </c>
      <c r="C884" s="7" t="s">
        <v>26</v>
      </c>
      <c r="D884" s="7" t="s">
        <v>359</v>
      </c>
      <c r="E884" s="7" t="s">
        <v>360</v>
      </c>
      <c r="F884" s="7" t="s">
        <v>310</v>
      </c>
      <c r="G884" s="7" t="s">
        <v>338</v>
      </c>
      <c r="H884" s="7" t="s">
        <v>339</v>
      </c>
      <c r="I884" s="7" t="s">
        <v>32</v>
      </c>
      <c r="J884" s="7" t="s">
        <v>57</v>
      </c>
      <c r="K884" s="7" t="s">
        <v>2897</v>
      </c>
      <c r="L884" s="7" t="s">
        <v>35</v>
      </c>
      <c r="M884" s="7" t="s">
        <v>89</v>
      </c>
      <c r="N884" s="7" t="s">
        <v>2898</v>
      </c>
      <c r="O884" s="7">
        <v>87.45</v>
      </c>
      <c r="P884" s="7">
        <v>5</v>
      </c>
      <c r="Q884" s="7">
        <v>19.2</v>
      </c>
      <c r="R884" s="7">
        <v>3.95</v>
      </c>
      <c r="S884" s="7" t="s">
        <v>38</v>
      </c>
      <c r="T884" s="7">
        <v>257</v>
      </c>
      <c r="U884" s="7" t="s">
        <v>2785</v>
      </c>
      <c r="V884" s="7" t="s">
        <v>2786</v>
      </c>
      <c r="W884" s="8" t="s">
        <v>41</v>
      </c>
      <c r="X884" s="3">
        <v>44305</v>
      </c>
      <c r="Y884" s="4">
        <v>44308</v>
      </c>
    </row>
    <row r="885" spans="1:25">
      <c r="A885" s="9">
        <v>884</v>
      </c>
      <c r="B885" s="7" t="s">
        <v>2899</v>
      </c>
      <c r="C885" s="7" t="s">
        <v>26</v>
      </c>
      <c r="D885" s="7" t="s">
        <v>765</v>
      </c>
      <c r="E885" s="7" t="s">
        <v>766</v>
      </c>
      <c r="F885" s="7" t="s">
        <v>310</v>
      </c>
      <c r="G885" s="7" t="s">
        <v>1607</v>
      </c>
      <c r="H885" s="7" t="s">
        <v>138</v>
      </c>
      <c r="I885" s="7" t="s">
        <v>32</v>
      </c>
      <c r="J885" s="7" t="s">
        <v>57</v>
      </c>
      <c r="K885" s="7" t="s">
        <v>2900</v>
      </c>
      <c r="L885" s="7" t="s">
        <v>35</v>
      </c>
      <c r="M885" s="7" t="s">
        <v>74</v>
      </c>
      <c r="N885" s="7" t="s">
        <v>2901</v>
      </c>
      <c r="O885" s="7">
        <v>670.65</v>
      </c>
      <c r="P885" s="7">
        <v>5</v>
      </c>
      <c r="Q885" s="7">
        <v>321.89999999999998</v>
      </c>
      <c r="R885" s="7">
        <v>23.64</v>
      </c>
      <c r="S885" s="7" t="s">
        <v>38</v>
      </c>
      <c r="T885" s="7">
        <v>475</v>
      </c>
      <c r="U885" s="7" t="s">
        <v>2785</v>
      </c>
      <c r="V885" s="7" t="s">
        <v>2791</v>
      </c>
      <c r="W885" s="8" t="s">
        <v>41</v>
      </c>
      <c r="X885" s="3">
        <v>45429</v>
      </c>
      <c r="Y885" s="4">
        <v>45434</v>
      </c>
    </row>
    <row r="886" spans="1:25">
      <c r="A886" s="9">
        <v>885</v>
      </c>
      <c r="B886" s="7" t="s">
        <v>1906</v>
      </c>
      <c r="C886" s="7" t="s">
        <v>26</v>
      </c>
      <c r="D886" s="7" t="s">
        <v>1907</v>
      </c>
      <c r="E886" s="7" t="s">
        <v>1908</v>
      </c>
      <c r="F886" s="7" t="s">
        <v>310</v>
      </c>
      <c r="G886" s="7" t="s">
        <v>1909</v>
      </c>
      <c r="H886" s="7" t="s">
        <v>283</v>
      </c>
      <c r="I886" s="7" t="s">
        <v>32</v>
      </c>
      <c r="J886" s="7" t="s">
        <v>47</v>
      </c>
      <c r="K886" s="7" t="s">
        <v>2902</v>
      </c>
      <c r="L886" s="7" t="s">
        <v>35</v>
      </c>
      <c r="M886" s="7" t="s">
        <v>74</v>
      </c>
      <c r="N886" s="7" t="s">
        <v>2903</v>
      </c>
      <c r="O886" s="7">
        <v>51.45</v>
      </c>
      <c r="P886" s="7">
        <v>5</v>
      </c>
      <c r="Q886" s="7">
        <v>20.55</v>
      </c>
      <c r="R886" s="7">
        <v>3.14</v>
      </c>
      <c r="S886" s="7" t="s">
        <v>38</v>
      </c>
      <c r="T886" s="7">
        <v>305</v>
      </c>
      <c r="U886" s="7" t="s">
        <v>2785</v>
      </c>
      <c r="V886" s="7" t="s">
        <v>2792</v>
      </c>
      <c r="W886" s="8" t="s">
        <v>41</v>
      </c>
      <c r="X886" s="3">
        <v>45243</v>
      </c>
      <c r="Y886" s="4">
        <v>45245</v>
      </c>
    </row>
    <row r="887" spans="1:25">
      <c r="A887" s="9">
        <v>886</v>
      </c>
      <c r="B887" s="7" t="s">
        <v>2904</v>
      </c>
      <c r="C887" s="7" t="s">
        <v>26</v>
      </c>
      <c r="D887" s="7" t="s">
        <v>1931</v>
      </c>
      <c r="E887" s="7" t="s">
        <v>1932</v>
      </c>
      <c r="F887" s="7" t="s">
        <v>310</v>
      </c>
      <c r="G887" s="7" t="s">
        <v>249</v>
      </c>
      <c r="H887" s="7" t="s">
        <v>250</v>
      </c>
      <c r="I887" s="7" t="s">
        <v>32</v>
      </c>
      <c r="J887" s="7" t="s">
        <v>47</v>
      </c>
      <c r="K887" s="7" t="s">
        <v>2838</v>
      </c>
      <c r="L887" s="7" t="s">
        <v>35</v>
      </c>
      <c r="M887" s="7" t="s">
        <v>89</v>
      </c>
      <c r="N887" s="7" t="s">
        <v>2839</v>
      </c>
      <c r="O887" s="7">
        <v>123.72</v>
      </c>
      <c r="P887" s="7">
        <v>4</v>
      </c>
      <c r="Q887" s="7">
        <v>33.36</v>
      </c>
      <c r="R887" s="7">
        <v>1.49</v>
      </c>
      <c r="S887" s="7" t="s">
        <v>38</v>
      </c>
      <c r="T887" s="7">
        <v>616</v>
      </c>
      <c r="U887" s="7" t="s">
        <v>2785</v>
      </c>
      <c r="V887" s="7" t="s">
        <v>2787</v>
      </c>
      <c r="W887" s="8" t="s">
        <v>51</v>
      </c>
      <c r="X887" s="3">
        <v>45280</v>
      </c>
      <c r="Y887" s="4">
        <v>45283</v>
      </c>
    </row>
    <row r="888" spans="1:25">
      <c r="A888" s="9">
        <v>887</v>
      </c>
      <c r="B888" s="7" t="s">
        <v>1896</v>
      </c>
      <c r="C888" s="7" t="s">
        <v>26</v>
      </c>
      <c r="D888" s="7" t="s">
        <v>1897</v>
      </c>
      <c r="E888" s="7" t="s">
        <v>1898</v>
      </c>
      <c r="F888" s="7" t="s">
        <v>310</v>
      </c>
      <c r="G888" s="7" t="s">
        <v>120</v>
      </c>
      <c r="H888" s="7" t="s">
        <v>243</v>
      </c>
      <c r="I888" s="7" t="s">
        <v>32</v>
      </c>
      <c r="J888" s="7" t="s">
        <v>102</v>
      </c>
      <c r="K888" s="7" t="s">
        <v>2905</v>
      </c>
      <c r="L888" s="7" t="s">
        <v>35</v>
      </c>
      <c r="M888" s="7" t="s">
        <v>130</v>
      </c>
      <c r="N888" s="7" t="s">
        <v>2906</v>
      </c>
      <c r="O888" s="7">
        <v>46.32</v>
      </c>
      <c r="P888" s="7">
        <v>4</v>
      </c>
      <c r="Q888" s="7">
        <v>3.24</v>
      </c>
      <c r="R888" s="7">
        <v>3.13</v>
      </c>
      <c r="S888" s="7" t="s">
        <v>38</v>
      </c>
      <c r="T888" s="7">
        <v>360</v>
      </c>
      <c r="U888" s="7" t="s">
        <v>2785</v>
      </c>
      <c r="V888" s="7" t="s">
        <v>2791</v>
      </c>
      <c r="W888" s="8" t="s">
        <v>41</v>
      </c>
      <c r="X888" s="3">
        <v>44551</v>
      </c>
      <c r="Y888" s="4">
        <v>44558</v>
      </c>
    </row>
    <row r="889" spans="1:25">
      <c r="A889" s="9">
        <v>888</v>
      </c>
      <c r="B889" s="7" t="s">
        <v>1943</v>
      </c>
      <c r="C889" s="7" t="s">
        <v>26</v>
      </c>
      <c r="D889" s="7" t="s">
        <v>1517</v>
      </c>
      <c r="E889" s="7" t="s">
        <v>1518</v>
      </c>
      <c r="F889" s="7" t="s">
        <v>310</v>
      </c>
      <c r="G889" s="7" t="s">
        <v>618</v>
      </c>
      <c r="H889" s="7" t="s">
        <v>509</v>
      </c>
      <c r="I889" s="7" t="s">
        <v>32</v>
      </c>
      <c r="J889" s="7" t="s">
        <v>47</v>
      </c>
      <c r="K889" s="7" t="s">
        <v>2907</v>
      </c>
      <c r="L889" s="7" t="s">
        <v>35</v>
      </c>
      <c r="M889" s="7" t="s">
        <v>223</v>
      </c>
      <c r="N889" s="7" t="s">
        <v>2908</v>
      </c>
      <c r="O889" s="7">
        <v>107.76</v>
      </c>
      <c r="P889" s="7">
        <v>4</v>
      </c>
      <c r="Q889" s="7">
        <v>45.24</v>
      </c>
      <c r="R889" s="7">
        <v>6.99</v>
      </c>
      <c r="S889" s="7" t="s">
        <v>38</v>
      </c>
      <c r="T889" s="7">
        <v>530</v>
      </c>
      <c r="U889" s="7" t="s">
        <v>2785</v>
      </c>
      <c r="V889" s="7" t="s">
        <v>2792</v>
      </c>
      <c r="W889" s="8" t="s">
        <v>41</v>
      </c>
      <c r="X889" s="3">
        <v>44377</v>
      </c>
      <c r="Y889" s="4">
        <v>44384</v>
      </c>
    </row>
    <row r="890" spans="1:25">
      <c r="A890" s="9">
        <v>889</v>
      </c>
      <c r="B890" s="7" t="s">
        <v>2909</v>
      </c>
      <c r="C890" s="7" t="s">
        <v>26</v>
      </c>
      <c r="D890" s="7" t="s">
        <v>2910</v>
      </c>
      <c r="E890" s="7" t="s">
        <v>2911</v>
      </c>
      <c r="F890" s="7" t="s">
        <v>310</v>
      </c>
      <c r="G890" s="7" t="s">
        <v>2130</v>
      </c>
      <c r="H890" s="7" t="s">
        <v>87</v>
      </c>
      <c r="I890" s="7" t="s">
        <v>32</v>
      </c>
      <c r="J890" s="7" t="s">
        <v>33</v>
      </c>
      <c r="K890" s="7" t="s">
        <v>321</v>
      </c>
      <c r="L890" s="7" t="s">
        <v>35</v>
      </c>
      <c r="M890" s="7" t="s">
        <v>299</v>
      </c>
      <c r="N890" s="7" t="s">
        <v>322</v>
      </c>
      <c r="O890" s="7">
        <v>200.79</v>
      </c>
      <c r="P890" s="7">
        <v>3</v>
      </c>
      <c r="Q890" s="7">
        <v>8.01</v>
      </c>
      <c r="R890" s="7">
        <v>17.77</v>
      </c>
      <c r="S890" s="7" t="s">
        <v>38</v>
      </c>
      <c r="T890" s="7">
        <v>177</v>
      </c>
      <c r="U890" s="7" t="s">
        <v>2785</v>
      </c>
      <c r="V890" s="7" t="s">
        <v>2787</v>
      </c>
      <c r="W890" s="8" t="s">
        <v>51</v>
      </c>
      <c r="X890" s="3">
        <v>45451</v>
      </c>
      <c r="Y890" s="4">
        <v>45634</v>
      </c>
    </row>
    <row r="891" spans="1:25">
      <c r="A891" s="9">
        <v>890</v>
      </c>
      <c r="B891" s="7" t="s">
        <v>358</v>
      </c>
      <c r="C891" s="7" t="s">
        <v>26</v>
      </c>
      <c r="D891" s="7" t="s">
        <v>359</v>
      </c>
      <c r="E891" s="7" t="s">
        <v>360</v>
      </c>
      <c r="F891" s="7" t="s">
        <v>310</v>
      </c>
      <c r="G891" s="7" t="s">
        <v>338</v>
      </c>
      <c r="H891" s="7" t="s">
        <v>339</v>
      </c>
      <c r="I891" s="7" t="s">
        <v>32</v>
      </c>
      <c r="J891" s="7" t="s">
        <v>57</v>
      </c>
      <c r="K891" s="7" t="s">
        <v>305</v>
      </c>
      <c r="L891" s="7" t="s">
        <v>35</v>
      </c>
      <c r="M891" s="7" t="s">
        <v>140</v>
      </c>
      <c r="N891" s="7" t="s">
        <v>306</v>
      </c>
      <c r="O891" s="7">
        <v>149.4</v>
      </c>
      <c r="P891" s="7">
        <v>3</v>
      </c>
      <c r="Q891" s="7">
        <v>13.41</v>
      </c>
      <c r="R891" s="7">
        <v>6.82</v>
      </c>
      <c r="S891" s="7" t="s">
        <v>38</v>
      </c>
      <c r="T891" s="7">
        <v>450</v>
      </c>
      <c r="U891" s="7" t="s">
        <v>2785</v>
      </c>
      <c r="V891" s="7" t="s">
        <v>2791</v>
      </c>
      <c r="W891" s="8" t="s">
        <v>41</v>
      </c>
      <c r="X891" s="3">
        <v>44796</v>
      </c>
      <c r="Y891" s="4">
        <v>44802</v>
      </c>
    </row>
    <row r="892" spans="1:25">
      <c r="A892" s="9">
        <v>891</v>
      </c>
      <c r="B892" s="7" t="s">
        <v>1535</v>
      </c>
      <c r="C892" s="7" t="s">
        <v>26</v>
      </c>
      <c r="D892" s="7" t="s">
        <v>1536</v>
      </c>
      <c r="E892" s="7" t="s">
        <v>1537</v>
      </c>
      <c r="F892" s="7" t="s">
        <v>310</v>
      </c>
      <c r="G892" s="7" t="s">
        <v>271</v>
      </c>
      <c r="H892" s="7" t="s">
        <v>56</v>
      </c>
      <c r="I892" s="7" t="s">
        <v>32</v>
      </c>
      <c r="J892" s="7" t="s">
        <v>57</v>
      </c>
      <c r="K892" s="7" t="s">
        <v>2912</v>
      </c>
      <c r="L892" s="7" t="s">
        <v>35</v>
      </c>
      <c r="M892" s="7" t="s">
        <v>140</v>
      </c>
      <c r="N892" s="7" t="s">
        <v>2913</v>
      </c>
      <c r="O892" s="7">
        <v>63.27</v>
      </c>
      <c r="P892" s="7">
        <v>3</v>
      </c>
      <c r="Q892" s="7">
        <v>31.59</v>
      </c>
      <c r="R892" s="7">
        <v>3.64</v>
      </c>
      <c r="S892" s="7" t="s">
        <v>38</v>
      </c>
      <c r="T892" s="7">
        <v>467</v>
      </c>
      <c r="U892" s="7" t="s">
        <v>2785</v>
      </c>
      <c r="V892" s="7" t="s">
        <v>2792</v>
      </c>
      <c r="W892" s="8" t="s">
        <v>51</v>
      </c>
      <c r="X892" s="3">
        <v>44796</v>
      </c>
      <c r="Y892" s="4">
        <v>44802</v>
      </c>
    </row>
    <row r="893" spans="1:25">
      <c r="A893" s="9">
        <v>892</v>
      </c>
      <c r="B893" s="7" t="s">
        <v>1570</v>
      </c>
      <c r="C893" s="7" t="s">
        <v>26</v>
      </c>
      <c r="D893" s="7" t="s">
        <v>1386</v>
      </c>
      <c r="E893" s="7" t="s">
        <v>1387</v>
      </c>
      <c r="F893" s="7" t="s">
        <v>310</v>
      </c>
      <c r="G893" s="7" t="s">
        <v>163</v>
      </c>
      <c r="H893" s="7" t="s">
        <v>31</v>
      </c>
      <c r="I893" s="7" t="s">
        <v>32</v>
      </c>
      <c r="J893" s="7" t="s">
        <v>33</v>
      </c>
      <c r="K893" s="7" t="s">
        <v>2914</v>
      </c>
      <c r="L893" s="7" t="s">
        <v>35</v>
      </c>
      <c r="M893" s="7" t="s">
        <v>89</v>
      </c>
      <c r="N893" s="7" t="s">
        <v>2915</v>
      </c>
      <c r="O893" s="7">
        <v>151.38</v>
      </c>
      <c r="P893" s="7">
        <v>3</v>
      </c>
      <c r="Q893" s="7">
        <v>52.92</v>
      </c>
      <c r="R893" s="7">
        <v>14.93</v>
      </c>
      <c r="S893" s="7" t="s">
        <v>38</v>
      </c>
      <c r="T893" s="7">
        <v>381</v>
      </c>
      <c r="U893" s="7" t="s">
        <v>2785</v>
      </c>
      <c r="V893" s="7" t="s">
        <v>2786</v>
      </c>
      <c r="W893" s="8" t="s">
        <v>41</v>
      </c>
      <c r="X893" s="3">
        <v>44642</v>
      </c>
      <c r="Y893" s="4">
        <v>44648</v>
      </c>
    </row>
    <row r="894" spans="1:25">
      <c r="A894" s="9">
        <v>893</v>
      </c>
      <c r="B894" s="7" t="s">
        <v>1535</v>
      </c>
      <c r="C894" s="7" t="s">
        <v>26</v>
      </c>
      <c r="D894" s="7" t="s">
        <v>1536</v>
      </c>
      <c r="E894" s="7" t="s">
        <v>1537</v>
      </c>
      <c r="F894" s="7" t="s">
        <v>310</v>
      </c>
      <c r="G894" s="7" t="s">
        <v>271</v>
      </c>
      <c r="H894" s="7" t="s">
        <v>56</v>
      </c>
      <c r="I894" s="7" t="s">
        <v>32</v>
      </c>
      <c r="J894" s="7" t="s">
        <v>57</v>
      </c>
      <c r="K894" s="7" t="s">
        <v>371</v>
      </c>
      <c r="L894" s="7" t="s">
        <v>35</v>
      </c>
      <c r="M894" s="7" t="s">
        <v>130</v>
      </c>
      <c r="N894" s="7" t="s">
        <v>372</v>
      </c>
      <c r="O894" s="7">
        <v>115.11</v>
      </c>
      <c r="P894" s="7">
        <v>3</v>
      </c>
      <c r="Q894" s="7">
        <v>13.77</v>
      </c>
      <c r="R894" s="7">
        <v>9.6999999999999993</v>
      </c>
      <c r="S894" s="7" t="s">
        <v>38</v>
      </c>
      <c r="T894" s="7">
        <v>129</v>
      </c>
      <c r="U894" s="7" t="s">
        <v>2785</v>
      </c>
      <c r="V894" s="7" t="s">
        <v>2787</v>
      </c>
      <c r="W894" s="8" t="s">
        <v>51</v>
      </c>
      <c r="X894" s="3">
        <v>44364</v>
      </c>
      <c r="Y894" s="4">
        <v>44370</v>
      </c>
    </row>
    <row r="895" spans="1:25">
      <c r="A895" s="9">
        <v>894</v>
      </c>
      <c r="B895" s="7" t="s">
        <v>2916</v>
      </c>
      <c r="C895" s="7" t="s">
        <v>26</v>
      </c>
      <c r="D895" s="7" t="s">
        <v>2917</v>
      </c>
      <c r="E895" s="7" t="s">
        <v>2918</v>
      </c>
      <c r="F895" s="7" t="s">
        <v>310</v>
      </c>
      <c r="G895" s="7" t="s">
        <v>851</v>
      </c>
      <c r="H895" s="7" t="s">
        <v>31</v>
      </c>
      <c r="I895" s="7" t="s">
        <v>32</v>
      </c>
      <c r="J895" s="7" t="s">
        <v>33</v>
      </c>
      <c r="K895" s="7" t="s">
        <v>2234</v>
      </c>
      <c r="L895" s="7" t="s">
        <v>35</v>
      </c>
      <c r="M895" s="7" t="s">
        <v>130</v>
      </c>
      <c r="N895" s="7" t="s">
        <v>2235</v>
      </c>
      <c r="O895" s="7">
        <v>80.099999999999994</v>
      </c>
      <c r="P895" s="7">
        <v>3</v>
      </c>
      <c r="Q895" s="7">
        <v>39.24</v>
      </c>
      <c r="R895" s="7">
        <v>7.88</v>
      </c>
      <c r="S895" s="7" t="s">
        <v>38</v>
      </c>
      <c r="T895" s="7">
        <v>589</v>
      </c>
      <c r="U895" s="7" t="s">
        <v>2785</v>
      </c>
      <c r="V895" s="7" t="s">
        <v>2791</v>
      </c>
      <c r="W895" s="8" t="s">
        <v>51</v>
      </c>
      <c r="X895" s="3">
        <v>45373</v>
      </c>
      <c r="Y895" s="4">
        <v>45377</v>
      </c>
    </row>
    <row r="896" spans="1:25">
      <c r="A896" s="9">
        <v>895</v>
      </c>
      <c r="B896" s="7" t="s">
        <v>1563</v>
      </c>
      <c r="C896" s="7" t="s">
        <v>26</v>
      </c>
      <c r="D896" s="7" t="s">
        <v>1564</v>
      </c>
      <c r="E896" s="7" t="s">
        <v>1565</v>
      </c>
      <c r="F896" s="7" t="s">
        <v>310</v>
      </c>
      <c r="G896" s="7" t="s">
        <v>751</v>
      </c>
      <c r="H896" s="7" t="s">
        <v>101</v>
      </c>
      <c r="I896" s="7" t="s">
        <v>32</v>
      </c>
      <c r="J896" s="7" t="s">
        <v>102</v>
      </c>
      <c r="K896" s="7" t="s">
        <v>2105</v>
      </c>
      <c r="L896" s="7" t="s">
        <v>35</v>
      </c>
      <c r="M896" s="7" t="s">
        <v>74</v>
      </c>
      <c r="N896" s="7" t="s">
        <v>2106</v>
      </c>
      <c r="O896" s="7">
        <v>50.94</v>
      </c>
      <c r="P896" s="7">
        <v>3</v>
      </c>
      <c r="Q896" s="7">
        <v>7.56</v>
      </c>
      <c r="R896" s="7">
        <v>3.21</v>
      </c>
      <c r="S896" s="7" t="s">
        <v>38</v>
      </c>
      <c r="T896" s="7">
        <v>699</v>
      </c>
      <c r="U896" s="7" t="s">
        <v>2785</v>
      </c>
      <c r="V896" s="7" t="s">
        <v>2792</v>
      </c>
      <c r="W896" s="8" t="s">
        <v>51</v>
      </c>
      <c r="X896" s="3">
        <v>45542</v>
      </c>
      <c r="Y896" s="4">
        <v>45486</v>
      </c>
    </row>
    <row r="897" spans="1:25">
      <c r="A897" s="9">
        <v>896</v>
      </c>
      <c r="B897" s="7" t="s">
        <v>2909</v>
      </c>
      <c r="C897" s="7" t="s">
        <v>26</v>
      </c>
      <c r="D897" s="7" t="s">
        <v>2910</v>
      </c>
      <c r="E897" s="7" t="s">
        <v>2911</v>
      </c>
      <c r="F897" s="7" t="s">
        <v>310</v>
      </c>
      <c r="G897" s="7" t="s">
        <v>2130</v>
      </c>
      <c r="H897" s="7" t="s">
        <v>87</v>
      </c>
      <c r="I897" s="7" t="s">
        <v>32</v>
      </c>
      <c r="J897" s="7" t="s">
        <v>33</v>
      </c>
      <c r="K897" s="7" t="s">
        <v>2919</v>
      </c>
      <c r="L897" s="7" t="s">
        <v>35</v>
      </c>
      <c r="M897" s="7" t="s">
        <v>36</v>
      </c>
      <c r="N897" s="7" t="s">
        <v>2920</v>
      </c>
      <c r="O897" s="7">
        <v>95.85</v>
      </c>
      <c r="P897" s="7">
        <v>3</v>
      </c>
      <c r="Q897" s="7">
        <v>22.95</v>
      </c>
      <c r="R897" s="7">
        <v>8.82</v>
      </c>
      <c r="S897" s="7" t="s">
        <v>38</v>
      </c>
      <c r="T897" s="7">
        <v>766</v>
      </c>
      <c r="U897" s="7" t="s">
        <v>2785</v>
      </c>
      <c r="V897" s="7" t="s">
        <v>2787</v>
      </c>
      <c r="W897" s="8" t="s">
        <v>51</v>
      </c>
      <c r="X897" s="3">
        <v>45440</v>
      </c>
      <c r="Y897" s="4">
        <v>45297</v>
      </c>
    </row>
    <row r="898" spans="1:25">
      <c r="A898" s="9">
        <v>897</v>
      </c>
      <c r="B898" s="7" t="s">
        <v>353</v>
      </c>
      <c r="C898" s="7" t="s">
        <v>26</v>
      </c>
      <c r="D898" s="7" t="s">
        <v>354</v>
      </c>
      <c r="E898" s="7" t="s">
        <v>355</v>
      </c>
      <c r="F898" s="7" t="s">
        <v>310</v>
      </c>
      <c r="G898" s="7" t="s">
        <v>220</v>
      </c>
      <c r="H898" s="7" t="s">
        <v>101</v>
      </c>
      <c r="I898" s="7" t="s">
        <v>32</v>
      </c>
      <c r="J898" s="7" t="s">
        <v>102</v>
      </c>
      <c r="K898" s="7" t="s">
        <v>2921</v>
      </c>
      <c r="L898" s="7" t="s">
        <v>35</v>
      </c>
      <c r="M898" s="7" t="s">
        <v>223</v>
      </c>
      <c r="N898" s="7" t="s">
        <v>2922</v>
      </c>
      <c r="O898" s="7">
        <v>53.91</v>
      </c>
      <c r="P898" s="7">
        <v>1</v>
      </c>
      <c r="Q898" s="7">
        <v>10.23</v>
      </c>
      <c r="R898" s="7">
        <v>3.18</v>
      </c>
      <c r="S898" s="7" t="s">
        <v>38</v>
      </c>
      <c r="T898" s="7">
        <v>740</v>
      </c>
      <c r="U898" s="7" t="s">
        <v>2785</v>
      </c>
      <c r="V898" s="7" t="s">
        <v>2786</v>
      </c>
      <c r="W898" s="8" t="s">
        <v>51</v>
      </c>
      <c r="X898" s="3">
        <v>45582</v>
      </c>
      <c r="Y898" s="4">
        <v>45586</v>
      </c>
    </row>
    <row r="899" spans="1:25">
      <c r="A899" s="9">
        <v>898</v>
      </c>
      <c r="B899" s="7" t="s">
        <v>353</v>
      </c>
      <c r="C899" s="7" t="s">
        <v>26</v>
      </c>
      <c r="D899" s="7" t="s">
        <v>354</v>
      </c>
      <c r="E899" s="7" t="s">
        <v>355</v>
      </c>
      <c r="F899" s="7" t="s">
        <v>310</v>
      </c>
      <c r="G899" s="7" t="s">
        <v>220</v>
      </c>
      <c r="H899" s="7" t="s">
        <v>101</v>
      </c>
      <c r="I899" s="7" t="s">
        <v>32</v>
      </c>
      <c r="J899" s="7" t="s">
        <v>102</v>
      </c>
      <c r="K899" s="7" t="s">
        <v>2923</v>
      </c>
      <c r="L899" s="7" t="s">
        <v>35</v>
      </c>
      <c r="M899" s="7" t="s">
        <v>36</v>
      </c>
      <c r="N899" s="7" t="s">
        <v>2924</v>
      </c>
      <c r="O899" s="7">
        <v>27.99</v>
      </c>
      <c r="P899" s="7">
        <v>1</v>
      </c>
      <c r="Q899" s="7">
        <v>3.9</v>
      </c>
      <c r="R899" s="7">
        <v>1.97</v>
      </c>
      <c r="S899" s="7" t="s">
        <v>38</v>
      </c>
      <c r="T899" s="7">
        <v>230</v>
      </c>
      <c r="U899" s="7" t="s">
        <v>2785</v>
      </c>
      <c r="V899" s="7" t="s">
        <v>2787</v>
      </c>
      <c r="W899" s="8" t="s">
        <v>41</v>
      </c>
      <c r="X899" s="3">
        <v>45582</v>
      </c>
      <c r="Y899" s="4">
        <v>45586</v>
      </c>
    </row>
    <row r="900" spans="1:25">
      <c r="A900" s="9">
        <v>899</v>
      </c>
      <c r="B900" s="7" t="s">
        <v>1535</v>
      </c>
      <c r="C900" s="7" t="s">
        <v>26</v>
      </c>
      <c r="D900" s="7" t="s">
        <v>1536</v>
      </c>
      <c r="E900" s="7" t="s">
        <v>1537</v>
      </c>
      <c r="F900" s="7" t="s">
        <v>310</v>
      </c>
      <c r="G900" s="7" t="s">
        <v>271</v>
      </c>
      <c r="H900" s="7" t="s">
        <v>56</v>
      </c>
      <c r="I900" s="7" t="s">
        <v>32</v>
      </c>
      <c r="J900" s="7" t="s">
        <v>57</v>
      </c>
      <c r="K900" s="7" t="s">
        <v>2925</v>
      </c>
      <c r="L900" s="7" t="s">
        <v>35</v>
      </c>
      <c r="M900" s="7" t="s">
        <v>299</v>
      </c>
      <c r="N900" s="7" t="s">
        <v>2926</v>
      </c>
      <c r="O900" s="7">
        <v>194.34</v>
      </c>
      <c r="P900" s="7">
        <v>2</v>
      </c>
      <c r="Q900" s="7">
        <v>36.9</v>
      </c>
      <c r="R900" s="7">
        <v>15.91</v>
      </c>
      <c r="S900" s="7" t="s">
        <v>38</v>
      </c>
      <c r="T900" s="7">
        <v>470</v>
      </c>
      <c r="U900" s="7" t="s">
        <v>2785</v>
      </c>
      <c r="V900" s="7" t="s">
        <v>2791</v>
      </c>
      <c r="W900" s="8" t="s">
        <v>41</v>
      </c>
      <c r="X900" s="3">
        <v>45582</v>
      </c>
      <c r="Y900" s="4">
        <v>45586</v>
      </c>
    </row>
    <row r="901" spans="1:25">
      <c r="A901" s="9">
        <v>900</v>
      </c>
      <c r="B901" s="7" t="s">
        <v>1896</v>
      </c>
      <c r="C901" s="7" t="s">
        <v>26</v>
      </c>
      <c r="D901" s="7" t="s">
        <v>1897</v>
      </c>
      <c r="E901" s="7" t="s">
        <v>1898</v>
      </c>
      <c r="F901" s="7" t="s">
        <v>310</v>
      </c>
      <c r="G901" s="7" t="s">
        <v>120</v>
      </c>
      <c r="H901" s="7" t="s">
        <v>243</v>
      </c>
      <c r="I901" s="7" t="s">
        <v>32</v>
      </c>
      <c r="J901" s="7" t="s">
        <v>102</v>
      </c>
      <c r="K901" s="7" t="s">
        <v>2927</v>
      </c>
      <c r="L901" s="7" t="s">
        <v>35</v>
      </c>
      <c r="M901" s="7" t="s">
        <v>140</v>
      </c>
      <c r="N901" s="7" t="s">
        <v>2928</v>
      </c>
      <c r="O901" s="7">
        <v>39.6</v>
      </c>
      <c r="P901" s="7">
        <v>2</v>
      </c>
      <c r="Q901" s="7">
        <v>16.98</v>
      </c>
      <c r="R901" s="7">
        <v>0.85</v>
      </c>
      <c r="S901" s="7" t="s">
        <v>38</v>
      </c>
      <c r="T901" s="7">
        <v>132</v>
      </c>
      <c r="U901" s="7" t="s">
        <v>2785</v>
      </c>
      <c r="V901" s="7" t="s">
        <v>2792</v>
      </c>
      <c r="W901" s="8" t="s">
        <v>51</v>
      </c>
      <c r="X901" s="3">
        <v>45483</v>
      </c>
      <c r="Y901" s="4">
        <v>45606</v>
      </c>
    </row>
    <row r="902" spans="1:25">
      <c r="A902" s="9">
        <v>901</v>
      </c>
      <c r="B902" s="7" t="s">
        <v>2929</v>
      </c>
      <c r="C902" s="7" t="s">
        <v>26</v>
      </c>
      <c r="D902" s="7" t="s">
        <v>2930</v>
      </c>
      <c r="E902" s="7" t="s">
        <v>2931</v>
      </c>
      <c r="F902" s="7" t="s">
        <v>310</v>
      </c>
      <c r="G902" s="7" t="s">
        <v>382</v>
      </c>
      <c r="H902" s="7" t="s">
        <v>138</v>
      </c>
      <c r="I902" s="7" t="s">
        <v>32</v>
      </c>
      <c r="J902" s="7" t="s">
        <v>57</v>
      </c>
      <c r="K902" s="7" t="s">
        <v>2932</v>
      </c>
      <c r="L902" s="7" t="s">
        <v>35</v>
      </c>
      <c r="M902" s="7" t="s">
        <v>130</v>
      </c>
      <c r="N902" s="7" t="s">
        <v>2933</v>
      </c>
      <c r="O902" s="7">
        <v>36.659999999999997</v>
      </c>
      <c r="P902" s="7">
        <v>2</v>
      </c>
      <c r="Q902" s="7">
        <v>2.88</v>
      </c>
      <c r="R902" s="7">
        <v>1</v>
      </c>
      <c r="S902" s="7" t="s">
        <v>38</v>
      </c>
      <c r="T902" s="7">
        <v>175</v>
      </c>
      <c r="U902" s="7" t="s">
        <v>2785</v>
      </c>
      <c r="V902" s="7" t="s">
        <v>2786</v>
      </c>
      <c r="W902" s="8" t="s">
        <v>41</v>
      </c>
      <c r="X902" s="3">
        <v>45542</v>
      </c>
      <c r="Y902" s="4">
        <v>45486</v>
      </c>
    </row>
    <row r="903" spans="1:25">
      <c r="A903" s="9">
        <v>902</v>
      </c>
      <c r="B903" s="7" t="s">
        <v>2886</v>
      </c>
      <c r="C903" s="7" t="s">
        <v>26</v>
      </c>
      <c r="D903" s="7" t="s">
        <v>2887</v>
      </c>
      <c r="E903" s="7" t="s">
        <v>2888</v>
      </c>
      <c r="F903" s="7" t="s">
        <v>310</v>
      </c>
      <c r="G903" s="7" t="s">
        <v>94</v>
      </c>
      <c r="H903" s="7" t="s">
        <v>94</v>
      </c>
      <c r="I903" s="7" t="s">
        <v>32</v>
      </c>
      <c r="J903" s="7" t="s">
        <v>57</v>
      </c>
      <c r="K903" s="7" t="s">
        <v>762</v>
      </c>
      <c r="L903" s="7" t="s">
        <v>35</v>
      </c>
      <c r="M903" s="7" t="s">
        <v>74</v>
      </c>
      <c r="N903" s="7" t="s">
        <v>763</v>
      </c>
      <c r="O903" s="7">
        <v>34.979999999999997</v>
      </c>
      <c r="P903" s="7">
        <v>2</v>
      </c>
      <c r="Q903" s="7">
        <v>11.16</v>
      </c>
      <c r="R903" s="7">
        <v>2.65</v>
      </c>
      <c r="S903" s="7" t="s">
        <v>38</v>
      </c>
      <c r="T903" s="7">
        <v>617</v>
      </c>
      <c r="U903" s="7" t="s">
        <v>2785</v>
      </c>
      <c r="V903" s="7" t="s">
        <v>2787</v>
      </c>
      <c r="W903" s="8" t="s">
        <v>41</v>
      </c>
      <c r="X903" s="3">
        <v>45607</v>
      </c>
      <c r="Y903" s="4">
        <v>45611</v>
      </c>
    </row>
    <row r="904" spans="1:25">
      <c r="A904" s="9">
        <v>903</v>
      </c>
      <c r="B904" s="7" t="s">
        <v>1511</v>
      </c>
      <c r="C904" s="7" t="s">
        <v>26</v>
      </c>
      <c r="D904" s="7" t="s">
        <v>1512</v>
      </c>
      <c r="E904" s="7" t="s">
        <v>1513</v>
      </c>
      <c r="F904" s="7" t="s">
        <v>310</v>
      </c>
      <c r="G904" s="7" t="s">
        <v>1453</v>
      </c>
      <c r="H904" s="7" t="s">
        <v>87</v>
      </c>
      <c r="I904" s="7" t="s">
        <v>32</v>
      </c>
      <c r="J904" s="7" t="s">
        <v>33</v>
      </c>
      <c r="K904" s="7" t="s">
        <v>2934</v>
      </c>
      <c r="L904" s="7" t="s">
        <v>35</v>
      </c>
      <c r="M904" s="7" t="s">
        <v>223</v>
      </c>
      <c r="N904" s="7" t="s">
        <v>2935</v>
      </c>
      <c r="O904" s="7">
        <v>47.04</v>
      </c>
      <c r="P904" s="7">
        <v>2</v>
      </c>
      <c r="Q904" s="7">
        <v>17.399999999999999</v>
      </c>
      <c r="R904" s="7">
        <v>3.49</v>
      </c>
      <c r="S904" s="7" t="s">
        <v>38</v>
      </c>
      <c r="T904" s="7">
        <v>639</v>
      </c>
      <c r="U904" s="7" t="s">
        <v>2785</v>
      </c>
      <c r="V904" s="7" t="s">
        <v>2792</v>
      </c>
      <c r="W904" s="8" t="s">
        <v>51</v>
      </c>
      <c r="X904" s="3">
        <v>45306</v>
      </c>
      <c r="Y904" s="4">
        <v>45310</v>
      </c>
    </row>
    <row r="905" spans="1:25">
      <c r="A905" s="9">
        <v>904</v>
      </c>
      <c r="B905" s="7" t="s">
        <v>415</v>
      </c>
      <c r="C905" s="7" t="s">
        <v>26</v>
      </c>
      <c r="D905" s="7" t="s">
        <v>324</v>
      </c>
      <c r="E905" s="7" t="s">
        <v>325</v>
      </c>
      <c r="F905" s="7" t="s">
        <v>310</v>
      </c>
      <c r="G905" s="7" t="s">
        <v>228</v>
      </c>
      <c r="H905" s="7" t="s">
        <v>229</v>
      </c>
      <c r="I905" s="7" t="s">
        <v>32</v>
      </c>
      <c r="J905" s="7" t="s">
        <v>102</v>
      </c>
      <c r="K905" s="7" t="s">
        <v>2936</v>
      </c>
      <c r="L905" s="7" t="s">
        <v>35</v>
      </c>
      <c r="M905" s="7" t="s">
        <v>223</v>
      </c>
      <c r="N905" s="7" t="s">
        <v>2937</v>
      </c>
      <c r="O905" s="7">
        <v>28.44</v>
      </c>
      <c r="P905" s="7">
        <v>2</v>
      </c>
      <c r="Q905" s="7">
        <v>0</v>
      </c>
      <c r="R905" s="7">
        <v>2.75</v>
      </c>
      <c r="S905" s="7" t="s">
        <v>38</v>
      </c>
      <c r="T905" s="7">
        <v>78</v>
      </c>
      <c r="U905" s="7" t="s">
        <v>2785</v>
      </c>
      <c r="V905" s="7" t="s">
        <v>2786</v>
      </c>
      <c r="W905" s="8" t="s">
        <v>51</v>
      </c>
      <c r="X905" s="3">
        <v>44819</v>
      </c>
      <c r="Y905" s="4">
        <v>44823</v>
      </c>
    </row>
    <row r="906" spans="1:25">
      <c r="A906" s="9">
        <v>905</v>
      </c>
      <c r="B906" s="7" t="s">
        <v>1524</v>
      </c>
      <c r="C906" s="7" t="s">
        <v>26</v>
      </c>
      <c r="D906" s="7" t="s">
        <v>1525</v>
      </c>
      <c r="E906" s="7" t="s">
        <v>1526</v>
      </c>
      <c r="F906" s="7" t="s">
        <v>310</v>
      </c>
      <c r="G906" s="7" t="s">
        <v>163</v>
      </c>
      <c r="H906" s="7" t="s">
        <v>31</v>
      </c>
      <c r="I906" s="7" t="s">
        <v>32</v>
      </c>
      <c r="J906" s="7" t="s">
        <v>33</v>
      </c>
      <c r="K906" s="7" t="s">
        <v>34</v>
      </c>
      <c r="L906" s="7" t="s">
        <v>35</v>
      </c>
      <c r="M906" s="7" t="s">
        <v>36</v>
      </c>
      <c r="N906" s="7" t="s">
        <v>37</v>
      </c>
      <c r="O906" s="7">
        <v>56.52</v>
      </c>
      <c r="P906" s="7">
        <v>2</v>
      </c>
      <c r="Q906" s="7">
        <v>23.7</v>
      </c>
      <c r="R906" s="7">
        <v>2.77</v>
      </c>
      <c r="S906" s="7" t="s">
        <v>38</v>
      </c>
      <c r="T906" s="7">
        <v>780</v>
      </c>
      <c r="U906" s="7" t="s">
        <v>2785</v>
      </c>
      <c r="V906" s="7" t="s">
        <v>2787</v>
      </c>
      <c r="W906" s="8" t="s">
        <v>51</v>
      </c>
      <c r="X906" s="3">
        <v>45258</v>
      </c>
      <c r="Y906" s="4">
        <v>44969</v>
      </c>
    </row>
    <row r="907" spans="1:25">
      <c r="A907" s="9">
        <v>906</v>
      </c>
      <c r="B907" s="7" t="s">
        <v>2635</v>
      </c>
      <c r="C907" s="7" t="s">
        <v>26</v>
      </c>
      <c r="D907" s="7" t="s">
        <v>651</v>
      </c>
      <c r="E907" s="7" t="s">
        <v>652</v>
      </c>
      <c r="F907" s="7" t="s">
        <v>420</v>
      </c>
      <c r="G907" s="7" t="s">
        <v>543</v>
      </c>
      <c r="H907" s="7" t="s">
        <v>544</v>
      </c>
      <c r="I907" s="7" t="s">
        <v>32</v>
      </c>
      <c r="J907" s="7" t="s">
        <v>57</v>
      </c>
      <c r="K907" s="7" t="s">
        <v>2938</v>
      </c>
      <c r="L907" s="7" t="s">
        <v>35</v>
      </c>
      <c r="M907" s="7" t="s">
        <v>74</v>
      </c>
      <c r="N907" s="7" t="s">
        <v>2939</v>
      </c>
      <c r="O907" s="7">
        <v>423.24</v>
      </c>
      <c r="P907" s="7">
        <v>2</v>
      </c>
      <c r="Q907" s="7">
        <v>21.12</v>
      </c>
      <c r="R907" s="7">
        <v>47.53</v>
      </c>
      <c r="S907" s="7" t="s">
        <v>38</v>
      </c>
      <c r="T907" s="7">
        <v>74</v>
      </c>
      <c r="U907" s="7" t="s">
        <v>2785</v>
      </c>
      <c r="V907" s="7" t="s">
        <v>2791</v>
      </c>
      <c r="W907" s="8" t="s">
        <v>41</v>
      </c>
      <c r="X907" s="3">
        <v>45602</v>
      </c>
      <c r="Y907" s="4">
        <v>45458</v>
      </c>
    </row>
    <row r="908" spans="1:25">
      <c r="A908" s="9">
        <v>907</v>
      </c>
      <c r="B908" s="7" t="s">
        <v>2940</v>
      </c>
      <c r="C908" s="7" t="s">
        <v>26</v>
      </c>
      <c r="D908" s="7" t="s">
        <v>2941</v>
      </c>
      <c r="E908" s="7" t="s">
        <v>2942</v>
      </c>
      <c r="F908" s="7" t="s">
        <v>420</v>
      </c>
      <c r="G908" s="7" t="s">
        <v>271</v>
      </c>
      <c r="H908" s="7" t="s">
        <v>56</v>
      </c>
      <c r="I908" s="7" t="s">
        <v>32</v>
      </c>
      <c r="J908" s="7" t="s">
        <v>57</v>
      </c>
      <c r="K908" s="7" t="s">
        <v>782</v>
      </c>
      <c r="L908" s="7" t="s">
        <v>35</v>
      </c>
      <c r="M908" s="7" t="s">
        <v>74</v>
      </c>
      <c r="N908" s="7" t="s">
        <v>783</v>
      </c>
      <c r="O908" s="7">
        <v>408.36</v>
      </c>
      <c r="P908" s="7">
        <v>2</v>
      </c>
      <c r="Q908" s="7">
        <v>57.12</v>
      </c>
      <c r="R908" s="7">
        <v>39.770000000000003</v>
      </c>
      <c r="S908" s="7" t="s">
        <v>38</v>
      </c>
      <c r="T908" s="7">
        <v>800</v>
      </c>
      <c r="U908" s="7" t="s">
        <v>2785</v>
      </c>
      <c r="V908" s="7" t="s">
        <v>2792</v>
      </c>
      <c r="W908" s="8" t="s">
        <v>51</v>
      </c>
      <c r="X908" s="3">
        <v>45477</v>
      </c>
      <c r="Y908" s="4">
        <v>45630</v>
      </c>
    </row>
    <row r="909" spans="1:25">
      <c r="A909" s="9">
        <v>908</v>
      </c>
      <c r="B909" s="7" t="s">
        <v>1447</v>
      </c>
      <c r="C909" s="7" t="s">
        <v>26</v>
      </c>
      <c r="D909" s="7" t="s">
        <v>1448</v>
      </c>
      <c r="E909" s="7" t="s">
        <v>1449</v>
      </c>
      <c r="F909" s="7" t="s">
        <v>420</v>
      </c>
      <c r="G909" s="7" t="s">
        <v>730</v>
      </c>
      <c r="H909" s="7" t="s">
        <v>101</v>
      </c>
      <c r="I909" s="7" t="s">
        <v>32</v>
      </c>
      <c r="J909" s="7" t="s">
        <v>102</v>
      </c>
      <c r="K909" s="7" t="s">
        <v>230</v>
      </c>
      <c r="L909" s="7" t="s">
        <v>35</v>
      </c>
      <c r="M909" s="7" t="s">
        <v>74</v>
      </c>
      <c r="N909" s="7" t="s">
        <v>231</v>
      </c>
      <c r="O909" s="7">
        <v>47.4</v>
      </c>
      <c r="P909" s="7">
        <v>2</v>
      </c>
      <c r="Q909" s="7">
        <v>9.9</v>
      </c>
      <c r="R909" s="7">
        <v>3.98</v>
      </c>
      <c r="S909" s="7" t="s">
        <v>38</v>
      </c>
      <c r="T909" s="7">
        <v>632</v>
      </c>
      <c r="U909" s="7" t="s">
        <v>2785</v>
      </c>
      <c r="V909" s="7" t="s">
        <v>2786</v>
      </c>
      <c r="W909" s="8" t="s">
        <v>41</v>
      </c>
      <c r="X909" s="3">
        <v>45595</v>
      </c>
      <c r="Y909" s="4">
        <v>45362</v>
      </c>
    </row>
    <row r="910" spans="1:25">
      <c r="A910" s="9">
        <v>909</v>
      </c>
      <c r="B910" s="7" t="s">
        <v>1447</v>
      </c>
      <c r="C910" s="7" t="s">
        <v>26</v>
      </c>
      <c r="D910" s="7" t="s">
        <v>1448</v>
      </c>
      <c r="E910" s="7" t="s">
        <v>1449</v>
      </c>
      <c r="F910" s="7" t="s">
        <v>420</v>
      </c>
      <c r="G910" s="7" t="s">
        <v>730</v>
      </c>
      <c r="H910" s="7" t="s">
        <v>101</v>
      </c>
      <c r="I910" s="7" t="s">
        <v>32</v>
      </c>
      <c r="J910" s="7" t="s">
        <v>102</v>
      </c>
      <c r="K910" s="7" t="s">
        <v>2943</v>
      </c>
      <c r="L910" s="7" t="s">
        <v>35</v>
      </c>
      <c r="M910" s="7" t="s">
        <v>223</v>
      </c>
      <c r="N910" s="7" t="s">
        <v>2944</v>
      </c>
      <c r="O910" s="7">
        <v>33.18</v>
      </c>
      <c r="P910" s="7">
        <v>2</v>
      </c>
      <c r="Q910" s="7">
        <v>1.98</v>
      </c>
      <c r="R910" s="7">
        <v>2.52</v>
      </c>
      <c r="S910" s="7" t="s">
        <v>38</v>
      </c>
      <c r="T910" s="7">
        <v>497</v>
      </c>
      <c r="U910" s="7" t="s">
        <v>2785</v>
      </c>
      <c r="V910" s="7" t="s">
        <v>2787</v>
      </c>
      <c r="W910" s="8" t="s">
        <v>41</v>
      </c>
      <c r="X910" s="3">
        <v>44528</v>
      </c>
      <c r="Y910" s="4">
        <v>44239</v>
      </c>
    </row>
    <row r="911" spans="1:25">
      <c r="A911" s="9">
        <v>910</v>
      </c>
      <c r="B911" s="7" t="s">
        <v>2017</v>
      </c>
      <c r="C911" s="7" t="s">
        <v>26</v>
      </c>
      <c r="D911" s="7" t="s">
        <v>2018</v>
      </c>
      <c r="E911" s="7" t="s">
        <v>2019</v>
      </c>
      <c r="F911" s="7" t="s">
        <v>420</v>
      </c>
      <c r="G911" s="7" t="s">
        <v>2020</v>
      </c>
      <c r="H911" s="7" t="s">
        <v>2020</v>
      </c>
      <c r="I911" s="7" t="s">
        <v>32</v>
      </c>
      <c r="J911" s="7" t="s">
        <v>102</v>
      </c>
      <c r="K911" s="7" t="s">
        <v>2945</v>
      </c>
      <c r="L911" s="7" t="s">
        <v>35</v>
      </c>
      <c r="M911" s="7" t="s">
        <v>123</v>
      </c>
      <c r="N911" s="7" t="s">
        <v>2946</v>
      </c>
      <c r="O911" s="7">
        <v>22.92</v>
      </c>
      <c r="P911" s="7">
        <v>2</v>
      </c>
      <c r="Q911" s="7">
        <v>10.98</v>
      </c>
      <c r="R911" s="7">
        <v>1.26</v>
      </c>
      <c r="S911" s="7" t="s">
        <v>38</v>
      </c>
      <c r="T911" s="7">
        <v>540</v>
      </c>
      <c r="U911" s="7" t="s">
        <v>2785</v>
      </c>
      <c r="V911" s="7" t="s">
        <v>2791</v>
      </c>
      <c r="W911" s="8" t="s">
        <v>51</v>
      </c>
      <c r="X911" s="3">
        <v>45581</v>
      </c>
      <c r="Y911" s="4">
        <v>45585</v>
      </c>
    </row>
    <row r="912" spans="1:25">
      <c r="A912" s="9">
        <v>911</v>
      </c>
      <c r="B912" s="7" t="s">
        <v>424</v>
      </c>
      <c r="C912" s="7" t="s">
        <v>26</v>
      </c>
      <c r="D912" s="7" t="s">
        <v>425</v>
      </c>
      <c r="E912" s="7" t="s">
        <v>426</v>
      </c>
      <c r="F912" s="7" t="s">
        <v>420</v>
      </c>
      <c r="G912" s="7" t="s">
        <v>427</v>
      </c>
      <c r="H912" s="7" t="s">
        <v>80</v>
      </c>
      <c r="I912" s="7" t="s">
        <v>32</v>
      </c>
      <c r="J912" s="7" t="s">
        <v>33</v>
      </c>
      <c r="K912" s="7" t="s">
        <v>2947</v>
      </c>
      <c r="L912" s="7" t="s">
        <v>35</v>
      </c>
      <c r="M912" s="7" t="s">
        <v>140</v>
      </c>
      <c r="N912" s="7" t="s">
        <v>2948</v>
      </c>
      <c r="O912" s="7">
        <v>33.24</v>
      </c>
      <c r="P912" s="7">
        <v>2</v>
      </c>
      <c r="Q912" s="7">
        <v>12.24</v>
      </c>
      <c r="R912" s="7">
        <v>0.83</v>
      </c>
      <c r="S912" s="7" t="s">
        <v>38</v>
      </c>
      <c r="T912" s="7">
        <v>338</v>
      </c>
      <c r="U912" s="7" t="s">
        <v>2785</v>
      </c>
      <c r="V912" s="7" t="s">
        <v>2792</v>
      </c>
      <c r="W912" s="8" t="s">
        <v>41</v>
      </c>
      <c r="X912" s="3">
        <v>45183</v>
      </c>
      <c r="Y912" s="4">
        <v>45187</v>
      </c>
    </row>
    <row r="913" spans="1:25">
      <c r="A913" s="9">
        <v>912</v>
      </c>
      <c r="B913" s="7" t="s">
        <v>430</v>
      </c>
      <c r="C913" s="7" t="s">
        <v>26</v>
      </c>
      <c r="D913" s="7" t="s">
        <v>431</v>
      </c>
      <c r="E913" s="7" t="s">
        <v>432</v>
      </c>
      <c r="F913" s="7" t="s">
        <v>420</v>
      </c>
      <c r="G913" s="7" t="s">
        <v>433</v>
      </c>
      <c r="H913" s="7" t="s">
        <v>121</v>
      </c>
      <c r="I913" s="7" t="s">
        <v>32</v>
      </c>
      <c r="J913" s="7" t="s">
        <v>33</v>
      </c>
      <c r="K913" s="7" t="s">
        <v>2949</v>
      </c>
      <c r="L913" s="7" t="s">
        <v>35</v>
      </c>
      <c r="M913" s="7" t="s">
        <v>123</v>
      </c>
      <c r="N913" s="7" t="s">
        <v>2950</v>
      </c>
      <c r="O913" s="7">
        <v>33.36</v>
      </c>
      <c r="P913" s="7">
        <v>2</v>
      </c>
      <c r="Q913" s="7">
        <v>15</v>
      </c>
      <c r="R913" s="7">
        <v>0.82</v>
      </c>
      <c r="S913" s="7" t="s">
        <v>38</v>
      </c>
      <c r="T913" s="7">
        <v>312</v>
      </c>
      <c r="U913" s="7" t="s">
        <v>2785</v>
      </c>
      <c r="V913" s="7" t="s">
        <v>2786</v>
      </c>
      <c r="W913" s="8" t="s">
        <v>41</v>
      </c>
      <c r="X913" s="3">
        <v>45164</v>
      </c>
      <c r="Y913" s="4">
        <v>45168</v>
      </c>
    </row>
    <row r="914" spans="1:25">
      <c r="A914" s="9">
        <v>913</v>
      </c>
      <c r="B914" s="7" t="s">
        <v>2951</v>
      </c>
      <c r="C914" s="7" t="s">
        <v>26</v>
      </c>
      <c r="D914" s="7" t="s">
        <v>2952</v>
      </c>
      <c r="E914" s="7" t="s">
        <v>2953</v>
      </c>
      <c r="F914" s="7" t="s">
        <v>420</v>
      </c>
      <c r="G914" s="7" t="s">
        <v>938</v>
      </c>
      <c r="H914" s="7" t="s">
        <v>80</v>
      </c>
      <c r="I914" s="7" t="s">
        <v>32</v>
      </c>
      <c r="J914" s="7" t="s">
        <v>33</v>
      </c>
      <c r="K914" s="7" t="s">
        <v>2954</v>
      </c>
      <c r="L914" s="7" t="s">
        <v>35</v>
      </c>
      <c r="M914" s="7" t="s">
        <v>130</v>
      </c>
      <c r="N914" s="7" t="s">
        <v>2955</v>
      </c>
      <c r="O914" s="7">
        <v>49.26</v>
      </c>
      <c r="P914" s="7">
        <v>2</v>
      </c>
      <c r="Q914" s="7">
        <v>4.92</v>
      </c>
      <c r="R914" s="7">
        <v>0.6</v>
      </c>
      <c r="S914" s="7" t="s">
        <v>38</v>
      </c>
      <c r="T914" s="7">
        <v>224</v>
      </c>
      <c r="U914" s="7" t="s">
        <v>2785</v>
      </c>
      <c r="V914" s="7" t="s">
        <v>2787</v>
      </c>
      <c r="W914" s="8" t="s">
        <v>51</v>
      </c>
      <c r="X914" s="3">
        <v>45382</v>
      </c>
      <c r="Y914" s="4">
        <v>45386</v>
      </c>
    </row>
    <row r="915" spans="1:25">
      <c r="A915" s="9">
        <v>914</v>
      </c>
      <c r="B915" s="7" t="s">
        <v>1997</v>
      </c>
      <c r="C915" s="7" t="s">
        <v>26</v>
      </c>
      <c r="D915" s="7" t="s">
        <v>1492</v>
      </c>
      <c r="E915" s="7" t="s">
        <v>1493</v>
      </c>
      <c r="F915" s="7" t="s">
        <v>420</v>
      </c>
      <c r="G915" s="7" t="s">
        <v>1508</v>
      </c>
      <c r="H915" s="7" t="s">
        <v>87</v>
      </c>
      <c r="I915" s="7" t="s">
        <v>32</v>
      </c>
      <c r="J915" s="7" t="s">
        <v>33</v>
      </c>
      <c r="K915" s="7" t="s">
        <v>960</v>
      </c>
      <c r="L915" s="7" t="s">
        <v>35</v>
      </c>
      <c r="M915" s="7" t="s">
        <v>89</v>
      </c>
      <c r="N915" s="7" t="s">
        <v>961</v>
      </c>
      <c r="O915" s="7">
        <v>18.690000000000001</v>
      </c>
      <c r="P915" s="7">
        <v>1</v>
      </c>
      <c r="Q915" s="7">
        <v>0.54</v>
      </c>
      <c r="R915" s="7">
        <v>1.44</v>
      </c>
      <c r="S915" s="7" t="s">
        <v>38</v>
      </c>
      <c r="T915" s="7">
        <v>110</v>
      </c>
      <c r="U915" s="7" t="s">
        <v>2785</v>
      </c>
      <c r="V915" s="7" t="s">
        <v>2791</v>
      </c>
      <c r="W915" s="8" t="s">
        <v>51</v>
      </c>
      <c r="X915" s="3">
        <v>45102</v>
      </c>
      <c r="Y915" s="4">
        <v>45107</v>
      </c>
    </row>
    <row r="916" spans="1:25">
      <c r="A916" s="9">
        <v>915</v>
      </c>
      <c r="B916" s="7" t="s">
        <v>2956</v>
      </c>
      <c r="C916" s="7" t="s">
        <v>26</v>
      </c>
      <c r="D916" s="7" t="s">
        <v>2957</v>
      </c>
      <c r="E916" s="7" t="s">
        <v>2958</v>
      </c>
      <c r="F916" s="7" t="s">
        <v>420</v>
      </c>
      <c r="G916" s="7" t="s">
        <v>195</v>
      </c>
      <c r="H916" s="7" t="s">
        <v>283</v>
      </c>
      <c r="I916" s="7" t="s">
        <v>32</v>
      </c>
      <c r="J916" s="7" t="s">
        <v>47</v>
      </c>
      <c r="K916" s="7" t="s">
        <v>2145</v>
      </c>
      <c r="L916" s="7" t="s">
        <v>35</v>
      </c>
      <c r="M916" s="7" t="s">
        <v>104</v>
      </c>
      <c r="N916" s="7" t="s">
        <v>2146</v>
      </c>
      <c r="O916" s="7">
        <v>6.75</v>
      </c>
      <c r="P916" s="7">
        <v>1</v>
      </c>
      <c r="Q916" s="7">
        <v>1.89</v>
      </c>
      <c r="R916" s="7">
        <v>0.45</v>
      </c>
      <c r="S916" s="7" t="s">
        <v>38</v>
      </c>
      <c r="T916" s="7">
        <v>688</v>
      </c>
      <c r="U916" s="7" t="s">
        <v>2785</v>
      </c>
      <c r="V916" s="7" t="s">
        <v>2792</v>
      </c>
      <c r="W916" s="8" t="s">
        <v>41</v>
      </c>
      <c r="X916" s="3">
        <v>44501</v>
      </c>
      <c r="Y916" s="4">
        <v>44211</v>
      </c>
    </row>
    <row r="917" spans="1:25">
      <c r="A917" s="9">
        <v>916</v>
      </c>
      <c r="B917" s="7" t="s">
        <v>2959</v>
      </c>
      <c r="C917" s="7" t="s">
        <v>26</v>
      </c>
      <c r="D917" s="7" t="s">
        <v>668</v>
      </c>
      <c r="E917" s="7" t="s">
        <v>669</v>
      </c>
      <c r="F917" s="7" t="s">
        <v>420</v>
      </c>
      <c r="G917" s="7" t="s">
        <v>515</v>
      </c>
      <c r="H917" s="7" t="s">
        <v>87</v>
      </c>
      <c r="I917" s="7" t="s">
        <v>32</v>
      </c>
      <c r="J917" s="7" t="s">
        <v>33</v>
      </c>
      <c r="K917" s="7" t="s">
        <v>2960</v>
      </c>
      <c r="L917" s="7" t="s">
        <v>35</v>
      </c>
      <c r="M917" s="7" t="s">
        <v>223</v>
      </c>
      <c r="N917" s="7" t="s">
        <v>2961</v>
      </c>
      <c r="O917" s="7">
        <v>8.43</v>
      </c>
      <c r="P917" s="7">
        <v>1</v>
      </c>
      <c r="Q917" s="7">
        <v>-0.51</v>
      </c>
      <c r="R917" s="7">
        <v>0.89</v>
      </c>
      <c r="S917" s="7" t="s">
        <v>38</v>
      </c>
      <c r="T917" s="7">
        <v>152</v>
      </c>
      <c r="U917" s="7" t="s">
        <v>2785</v>
      </c>
      <c r="V917" s="7" t="s">
        <v>2786</v>
      </c>
      <c r="W917" s="8" t="s">
        <v>41</v>
      </c>
      <c r="X917" s="3">
        <v>45641</v>
      </c>
      <c r="Y917" s="4">
        <v>45645</v>
      </c>
    </row>
    <row r="918" spans="1:25">
      <c r="A918" s="9">
        <v>917</v>
      </c>
      <c r="B918" s="7" t="s">
        <v>467</v>
      </c>
      <c r="C918" s="7" t="s">
        <v>26</v>
      </c>
      <c r="D918" s="7" t="s">
        <v>468</v>
      </c>
      <c r="E918" s="7" t="s">
        <v>469</v>
      </c>
      <c r="F918" s="7" t="s">
        <v>420</v>
      </c>
      <c r="G918" s="7" t="s">
        <v>157</v>
      </c>
      <c r="H918" s="7" t="s">
        <v>56</v>
      </c>
      <c r="I918" s="7" t="s">
        <v>32</v>
      </c>
      <c r="J918" s="7" t="s">
        <v>57</v>
      </c>
      <c r="K918" s="7" t="s">
        <v>2962</v>
      </c>
      <c r="L918" s="7" t="s">
        <v>35</v>
      </c>
      <c r="M918" s="7" t="s">
        <v>36</v>
      </c>
      <c r="N918" s="7" t="s">
        <v>2963</v>
      </c>
      <c r="O918" s="7">
        <v>13.23</v>
      </c>
      <c r="P918" s="7">
        <v>3</v>
      </c>
      <c r="Q918" s="7">
        <v>3.96</v>
      </c>
      <c r="R918" s="7">
        <v>1.04</v>
      </c>
      <c r="S918" s="7" t="s">
        <v>38</v>
      </c>
      <c r="T918" s="7">
        <v>648</v>
      </c>
      <c r="U918" s="7" t="s">
        <v>2785</v>
      </c>
      <c r="V918" s="7" t="s">
        <v>2791</v>
      </c>
      <c r="W918" s="8" t="s">
        <v>41</v>
      </c>
      <c r="X918" s="3">
        <v>45637</v>
      </c>
      <c r="Y918" s="4">
        <v>45612</v>
      </c>
    </row>
    <row r="919" spans="1:25">
      <c r="A919" s="9">
        <v>918</v>
      </c>
      <c r="B919" s="7" t="s">
        <v>2964</v>
      </c>
      <c r="C919" s="7" t="s">
        <v>26</v>
      </c>
      <c r="D919" s="7" t="s">
        <v>2965</v>
      </c>
      <c r="E919" s="7" t="s">
        <v>2966</v>
      </c>
      <c r="F919" s="7" t="s">
        <v>420</v>
      </c>
      <c r="G919" s="7" t="s">
        <v>338</v>
      </c>
      <c r="H919" s="7" t="s">
        <v>339</v>
      </c>
      <c r="I919" s="7" t="s">
        <v>32</v>
      </c>
      <c r="J919" s="7" t="s">
        <v>57</v>
      </c>
      <c r="K919" s="7" t="s">
        <v>2967</v>
      </c>
      <c r="L919" s="7" t="s">
        <v>35</v>
      </c>
      <c r="M919" s="7" t="s">
        <v>74</v>
      </c>
      <c r="N919" s="7" t="s">
        <v>2968</v>
      </c>
      <c r="O919" s="7">
        <v>164.07</v>
      </c>
      <c r="P919" s="7">
        <v>3</v>
      </c>
      <c r="Q919" s="7">
        <v>21.24</v>
      </c>
      <c r="R919" s="7">
        <v>12.29</v>
      </c>
      <c r="S919" s="7" t="s">
        <v>38</v>
      </c>
      <c r="T919" s="7">
        <v>763</v>
      </c>
      <c r="U919" s="7" t="s">
        <v>2785</v>
      </c>
      <c r="V919" s="7" t="s">
        <v>2787</v>
      </c>
      <c r="W919" s="8" t="s">
        <v>41</v>
      </c>
      <c r="X919" s="3">
        <v>44748</v>
      </c>
      <c r="Y919" s="4">
        <v>44871</v>
      </c>
    </row>
    <row r="920" spans="1:25">
      <c r="A920" s="9">
        <v>919</v>
      </c>
      <c r="B920" s="7" t="s">
        <v>2647</v>
      </c>
      <c r="C920" s="7" t="s">
        <v>26</v>
      </c>
      <c r="D920" s="7" t="s">
        <v>2406</v>
      </c>
      <c r="E920" s="7" t="s">
        <v>2407</v>
      </c>
      <c r="F920" s="7" t="s">
        <v>420</v>
      </c>
      <c r="G920" s="7" t="s">
        <v>220</v>
      </c>
      <c r="H920" s="7" t="s">
        <v>101</v>
      </c>
      <c r="I920" s="7" t="s">
        <v>32</v>
      </c>
      <c r="J920" s="7" t="s">
        <v>102</v>
      </c>
      <c r="K920" s="7" t="s">
        <v>371</v>
      </c>
      <c r="L920" s="7" t="s">
        <v>35</v>
      </c>
      <c r="M920" s="7" t="s">
        <v>130</v>
      </c>
      <c r="N920" s="7" t="s">
        <v>372</v>
      </c>
      <c r="O920" s="7">
        <v>115.11</v>
      </c>
      <c r="P920" s="7">
        <v>3</v>
      </c>
      <c r="Q920" s="7">
        <v>13.77</v>
      </c>
      <c r="R920" s="7">
        <v>8.51</v>
      </c>
      <c r="S920" s="7" t="s">
        <v>38</v>
      </c>
      <c r="T920" s="7">
        <v>397</v>
      </c>
      <c r="U920" s="7" t="s">
        <v>2785</v>
      </c>
      <c r="V920" s="7" t="s">
        <v>2791</v>
      </c>
      <c r="W920" s="8" t="s">
        <v>51</v>
      </c>
      <c r="X920" s="3">
        <v>45101</v>
      </c>
      <c r="Y920" s="4">
        <v>45105</v>
      </c>
    </row>
    <row r="921" spans="1:25">
      <c r="A921" s="9">
        <v>920</v>
      </c>
      <c r="B921" s="7" t="s">
        <v>1447</v>
      </c>
      <c r="C921" s="7" t="s">
        <v>26</v>
      </c>
      <c r="D921" s="7" t="s">
        <v>1448</v>
      </c>
      <c r="E921" s="7" t="s">
        <v>1449</v>
      </c>
      <c r="F921" s="7" t="s">
        <v>420</v>
      </c>
      <c r="G921" s="7" t="s">
        <v>730</v>
      </c>
      <c r="H921" s="7" t="s">
        <v>101</v>
      </c>
      <c r="I921" s="7" t="s">
        <v>32</v>
      </c>
      <c r="J921" s="7" t="s">
        <v>102</v>
      </c>
      <c r="K921" s="7" t="s">
        <v>2969</v>
      </c>
      <c r="L921" s="7" t="s">
        <v>35</v>
      </c>
      <c r="M921" s="7" t="s">
        <v>130</v>
      </c>
      <c r="N921" s="7" t="s">
        <v>2970</v>
      </c>
      <c r="O921" s="7">
        <v>111.42</v>
      </c>
      <c r="P921" s="7">
        <v>3</v>
      </c>
      <c r="Q921" s="7">
        <v>24.48</v>
      </c>
      <c r="R921" s="7">
        <v>5.52</v>
      </c>
      <c r="S921" s="7" t="s">
        <v>38</v>
      </c>
      <c r="T921" s="7">
        <v>506</v>
      </c>
      <c r="U921" s="7" t="s">
        <v>2785</v>
      </c>
      <c r="V921" s="7" t="s">
        <v>2786</v>
      </c>
      <c r="W921" s="8" t="s">
        <v>41</v>
      </c>
      <c r="X921" s="3">
        <v>45268</v>
      </c>
      <c r="Y921" s="4">
        <v>45154</v>
      </c>
    </row>
    <row r="922" spans="1:25">
      <c r="A922" s="9">
        <v>921</v>
      </c>
      <c r="B922" s="7" t="s">
        <v>2971</v>
      </c>
      <c r="C922" s="7" t="s">
        <v>26</v>
      </c>
      <c r="D922" s="7" t="s">
        <v>425</v>
      </c>
      <c r="E922" s="7" t="s">
        <v>426</v>
      </c>
      <c r="F922" s="7" t="s">
        <v>420</v>
      </c>
      <c r="G922" s="7" t="s">
        <v>2123</v>
      </c>
      <c r="H922" s="7" t="s">
        <v>87</v>
      </c>
      <c r="I922" s="7" t="s">
        <v>32</v>
      </c>
      <c r="J922" s="7" t="s">
        <v>33</v>
      </c>
      <c r="K922" s="7" t="s">
        <v>2972</v>
      </c>
      <c r="L922" s="7" t="s">
        <v>35</v>
      </c>
      <c r="M922" s="7" t="s">
        <v>74</v>
      </c>
      <c r="N922" s="7" t="s">
        <v>2973</v>
      </c>
      <c r="O922" s="7">
        <v>79.290000000000006</v>
      </c>
      <c r="P922" s="7">
        <v>3</v>
      </c>
      <c r="Q922" s="7">
        <v>18.18</v>
      </c>
      <c r="R922" s="7">
        <v>4.5999999999999996</v>
      </c>
      <c r="S922" s="7" t="s">
        <v>38</v>
      </c>
      <c r="T922" s="7">
        <v>432</v>
      </c>
      <c r="U922" s="7" t="s">
        <v>2785</v>
      </c>
      <c r="V922" s="7" t="s">
        <v>2791</v>
      </c>
      <c r="W922" s="8" t="s">
        <v>41</v>
      </c>
      <c r="X922" s="3">
        <v>45161</v>
      </c>
      <c r="Y922" s="4">
        <v>45165</v>
      </c>
    </row>
    <row r="923" spans="1:25">
      <c r="A923" s="9">
        <v>922</v>
      </c>
      <c r="B923" s="7" t="s">
        <v>2009</v>
      </c>
      <c r="C923" s="7" t="s">
        <v>26</v>
      </c>
      <c r="D923" s="7" t="s">
        <v>2010</v>
      </c>
      <c r="E923" s="7" t="s">
        <v>2011</v>
      </c>
      <c r="F923" s="7" t="s">
        <v>420</v>
      </c>
      <c r="G923" s="7" t="s">
        <v>279</v>
      </c>
      <c r="H923" s="7" t="s">
        <v>279</v>
      </c>
      <c r="I923" s="7" t="s">
        <v>32</v>
      </c>
      <c r="J923" s="7" t="s">
        <v>102</v>
      </c>
      <c r="K923" s="7" t="s">
        <v>2974</v>
      </c>
      <c r="L923" s="7" t="s">
        <v>35</v>
      </c>
      <c r="M923" s="7" t="s">
        <v>223</v>
      </c>
      <c r="N923" s="7" t="s">
        <v>2975</v>
      </c>
      <c r="O923" s="7">
        <v>53.64</v>
      </c>
      <c r="P923" s="7">
        <v>3</v>
      </c>
      <c r="Q923" s="7">
        <v>11.25</v>
      </c>
      <c r="R923" s="7">
        <v>4.3899999999999997</v>
      </c>
      <c r="S923" s="7" t="s">
        <v>38</v>
      </c>
      <c r="T923" s="7">
        <v>412</v>
      </c>
      <c r="U923" s="7" t="s">
        <v>2785</v>
      </c>
      <c r="V923" s="7" t="s">
        <v>2792</v>
      </c>
      <c r="W923" s="8" t="s">
        <v>51</v>
      </c>
      <c r="X923" s="3">
        <v>45642</v>
      </c>
      <c r="Y923" s="4">
        <v>45647</v>
      </c>
    </row>
    <row r="924" spans="1:25">
      <c r="A924" s="9">
        <v>923</v>
      </c>
      <c r="B924" s="7" t="s">
        <v>2627</v>
      </c>
      <c r="C924" s="7" t="s">
        <v>26</v>
      </c>
      <c r="D924" s="7" t="s">
        <v>606</v>
      </c>
      <c r="E924" s="7" t="s">
        <v>607</v>
      </c>
      <c r="F924" s="7" t="s">
        <v>420</v>
      </c>
      <c r="G924" s="7" t="s">
        <v>484</v>
      </c>
      <c r="H924" s="7" t="s">
        <v>87</v>
      </c>
      <c r="I924" s="7" t="s">
        <v>32</v>
      </c>
      <c r="J924" s="7" t="s">
        <v>33</v>
      </c>
      <c r="K924" s="7" t="s">
        <v>2976</v>
      </c>
      <c r="L924" s="7" t="s">
        <v>35</v>
      </c>
      <c r="M924" s="7" t="s">
        <v>123</v>
      </c>
      <c r="N924" s="7" t="s">
        <v>2977</v>
      </c>
      <c r="O924" s="7">
        <v>34.47</v>
      </c>
      <c r="P924" s="7">
        <v>3</v>
      </c>
      <c r="Q924" s="7">
        <v>9.99</v>
      </c>
      <c r="R924" s="7">
        <v>2.8</v>
      </c>
      <c r="S924" s="7" t="s">
        <v>38</v>
      </c>
      <c r="T924" s="7">
        <v>720</v>
      </c>
      <c r="U924" s="7" t="s">
        <v>2785</v>
      </c>
      <c r="V924" s="7" t="s">
        <v>2786</v>
      </c>
      <c r="W924" s="8" t="s">
        <v>51</v>
      </c>
      <c r="X924" s="3">
        <v>45454</v>
      </c>
      <c r="Y924" s="4">
        <v>45607</v>
      </c>
    </row>
    <row r="925" spans="1:25">
      <c r="A925" s="9">
        <v>924</v>
      </c>
      <c r="B925" s="7" t="s">
        <v>2978</v>
      </c>
      <c r="C925" s="7" t="s">
        <v>26</v>
      </c>
      <c r="D925" s="7" t="s">
        <v>2979</v>
      </c>
      <c r="E925" s="7" t="s">
        <v>2980</v>
      </c>
      <c r="F925" s="7" t="s">
        <v>420</v>
      </c>
      <c r="G925" s="7" t="s">
        <v>515</v>
      </c>
      <c r="H925" s="7" t="s">
        <v>87</v>
      </c>
      <c r="I925" s="7" t="s">
        <v>32</v>
      </c>
      <c r="J925" s="7" t="s">
        <v>33</v>
      </c>
      <c r="K925" s="7" t="s">
        <v>2981</v>
      </c>
      <c r="L925" s="7" t="s">
        <v>35</v>
      </c>
      <c r="M925" s="7" t="s">
        <v>74</v>
      </c>
      <c r="N925" s="7" t="s">
        <v>1963</v>
      </c>
      <c r="O925" s="7">
        <v>192.55500000000001</v>
      </c>
      <c r="P925" s="7">
        <v>3</v>
      </c>
      <c r="Q925" s="7">
        <v>-154.125</v>
      </c>
      <c r="R925" s="7">
        <v>9.94</v>
      </c>
      <c r="S925" s="7" t="s">
        <v>38</v>
      </c>
      <c r="T925" s="7">
        <v>382</v>
      </c>
      <c r="U925" s="7" t="s">
        <v>2785</v>
      </c>
      <c r="V925" s="7" t="s">
        <v>2787</v>
      </c>
      <c r="W925" s="8" t="s">
        <v>51</v>
      </c>
      <c r="X925" s="3">
        <v>45091</v>
      </c>
      <c r="Y925" s="4">
        <v>45095</v>
      </c>
    </row>
    <row r="926" spans="1:25">
      <c r="A926" s="9">
        <v>925</v>
      </c>
      <c r="B926" s="7" t="s">
        <v>1447</v>
      </c>
      <c r="C926" s="7" t="s">
        <v>26</v>
      </c>
      <c r="D926" s="7" t="s">
        <v>1448</v>
      </c>
      <c r="E926" s="7" t="s">
        <v>1449</v>
      </c>
      <c r="F926" s="7" t="s">
        <v>420</v>
      </c>
      <c r="G926" s="7" t="s">
        <v>730</v>
      </c>
      <c r="H926" s="7" t="s">
        <v>101</v>
      </c>
      <c r="I926" s="7" t="s">
        <v>32</v>
      </c>
      <c r="J926" s="7" t="s">
        <v>102</v>
      </c>
      <c r="K926" s="7" t="s">
        <v>2982</v>
      </c>
      <c r="L926" s="7" t="s">
        <v>35</v>
      </c>
      <c r="M926" s="7" t="s">
        <v>299</v>
      </c>
      <c r="N926" s="7" t="s">
        <v>2983</v>
      </c>
      <c r="O926" s="7">
        <v>2080.3200000000002</v>
      </c>
      <c r="P926" s="7">
        <v>4</v>
      </c>
      <c r="Q926" s="7">
        <v>603.24</v>
      </c>
      <c r="R926" s="7">
        <v>113.36</v>
      </c>
      <c r="S926" s="7" t="s">
        <v>38</v>
      </c>
      <c r="T926" s="7">
        <v>624</v>
      </c>
      <c r="U926" s="7" t="s">
        <v>2785</v>
      </c>
      <c r="V926" s="7" t="s">
        <v>2791</v>
      </c>
      <c r="W926" s="8" t="s">
        <v>51</v>
      </c>
      <c r="X926" s="3">
        <v>44934</v>
      </c>
      <c r="Y926" s="4">
        <v>45054</v>
      </c>
    </row>
    <row r="927" spans="1:25">
      <c r="A927" s="9">
        <v>926</v>
      </c>
      <c r="B927" s="7" t="s">
        <v>2984</v>
      </c>
      <c r="C927" s="7" t="s">
        <v>26</v>
      </c>
      <c r="D927" s="7" t="s">
        <v>2985</v>
      </c>
      <c r="E927" s="7" t="s">
        <v>2986</v>
      </c>
      <c r="F927" s="7" t="s">
        <v>420</v>
      </c>
      <c r="G927" s="7" t="s">
        <v>1508</v>
      </c>
      <c r="H927" s="7" t="s">
        <v>87</v>
      </c>
      <c r="I927" s="7" t="s">
        <v>32</v>
      </c>
      <c r="J927" s="7" t="s">
        <v>33</v>
      </c>
      <c r="K927" s="7" t="s">
        <v>2987</v>
      </c>
      <c r="L927" s="7" t="s">
        <v>35</v>
      </c>
      <c r="M927" s="7" t="s">
        <v>89</v>
      </c>
      <c r="N927" s="7" t="s">
        <v>2988</v>
      </c>
      <c r="O927" s="7">
        <v>205.44</v>
      </c>
      <c r="P927" s="7">
        <v>4</v>
      </c>
      <c r="Q927" s="7">
        <v>28.68</v>
      </c>
      <c r="R927" s="7">
        <v>19.87</v>
      </c>
      <c r="S927" s="7" t="s">
        <v>38</v>
      </c>
      <c r="T927" s="7">
        <v>718</v>
      </c>
      <c r="U927" s="7" t="s">
        <v>2785</v>
      </c>
      <c r="V927" s="7" t="s">
        <v>2792</v>
      </c>
      <c r="W927" s="8" t="s">
        <v>41</v>
      </c>
      <c r="X927" s="3">
        <v>44619</v>
      </c>
      <c r="Y927" s="4">
        <v>44654</v>
      </c>
    </row>
    <row r="928" spans="1:25">
      <c r="A928" s="9">
        <v>927</v>
      </c>
      <c r="B928" s="7" t="s">
        <v>2989</v>
      </c>
      <c r="C928" s="7" t="s">
        <v>26</v>
      </c>
      <c r="D928" s="7" t="s">
        <v>1993</v>
      </c>
      <c r="E928" s="7" t="s">
        <v>1994</v>
      </c>
      <c r="F928" s="7" t="s">
        <v>420</v>
      </c>
      <c r="G928" s="7" t="s">
        <v>220</v>
      </c>
      <c r="H928" s="7" t="s">
        <v>221</v>
      </c>
      <c r="I928" s="7" t="s">
        <v>32</v>
      </c>
      <c r="J928" s="7" t="s">
        <v>102</v>
      </c>
      <c r="K928" s="7" t="s">
        <v>2990</v>
      </c>
      <c r="L928" s="7" t="s">
        <v>35</v>
      </c>
      <c r="M928" s="7" t="s">
        <v>140</v>
      </c>
      <c r="N928" s="7" t="s">
        <v>2226</v>
      </c>
      <c r="O928" s="7">
        <v>106.32</v>
      </c>
      <c r="P928" s="7">
        <v>4</v>
      </c>
      <c r="Q928" s="7">
        <v>31.8</v>
      </c>
      <c r="R928" s="7">
        <v>9.16</v>
      </c>
      <c r="S928" s="7" t="s">
        <v>38</v>
      </c>
      <c r="T928" s="7">
        <v>621</v>
      </c>
      <c r="U928" s="7" t="s">
        <v>2785</v>
      </c>
      <c r="V928" s="7" t="s">
        <v>2786</v>
      </c>
      <c r="W928" s="8" t="s">
        <v>51</v>
      </c>
      <c r="X928" s="3">
        <v>45491</v>
      </c>
      <c r="Y928" s="4">
        <v>45498</v>
      </c>
    </row>
    <row r="929" spans="1:25">
      <c r="A929" s="9">
        <v>928</v>
      </c>
      <c r="B929" s="7" t="s">
        <v>2991</v>
      </c>
      <c r="C929" s="7" t="s">
        <v>26</v>
      </c>
      <c r="D929" s="7" t="s">
        <v>2485</v>
      </c>
      <c r="E929" s="7" t="s">
        <v>2486</v>
      </c>
      <c r="F929" s="7" t="s">
        <v>420</v>
      </c>
      <c r="G929" s="7" t="s">
        <v>2992</v>
      </c>
      <c r="H929" s="7" t="s">
        <v>339</v>
      </c>
      <c r="I929" s="7" t="s">
        <v>32</v>
      </c>
      <c r="J929" s="7" t="s">
        <v>57</v>
      </c>
      <c r="K929" s="7" t="s">
        <v>185</v>
      </c>
      <c r="L929" s="7" t="s">
        <v>35</v>
      </c>
      <c r="M929" s="7" t="s">
        <v>36</v>
      </c>
      <c r="N929" s="7" t="s">
        <v>186</v>
      </c>
      <c r="O929" s="7">
        <v>19.350000000000001</v>
      </c>
      <c r="P929" s="7">
        <v>5</v>
      </c>
      <c r="Q929" s="7">
        <v>9.15</v>
      </c>
      <c r="R929" s="7">
        <v>2.0299999999999998</v>
      </c>
      <c r="S929" s="7" t="s">
        <v>38</v>
      </c>
      <c r="T929" s="7">
        <v>389</v>
      </c>
      <c r="U929" s="7" t="s">
        <v>2785</v>
      </c>
      <c r="V929" s="7" t="s">
        <v>2787</v>
      </c>
      <c r="W929" s="8" t="s">
        <v>41</v>
      </c>
      <c r="X929" s="3">
        <v>45034</v>
      </c>
      <c r="Y929" s="4">
        <v>45039</v>
      </c>
    </row>
    <row r="930" spans="1:25">
      <c r="A930" s="9">
        <v>929</v>
      </c>
      <c r="B930" s="7" t="s">
        <v>2993</v>
      </c>
      <c r="C930" s="7" t="s">
        <v>26</v>
      </c>
      <c r="D930" s="7" t="s">
        <v>2994</v>
      </c>
      <c r="E930" s="7" t="s">
        <v>2995</v>
      </c>
      <c r="F930" s="7" t="s">
        <v>420</v>
      </c>
      <c r="G930" s="7" t="s">
        <v>608</v>
      </c>
      <c r="H930" s="7" t="s">
        <v>80</v>
      </c>
      <c r="I930" s="7" t="s">
        <v>32</v>
      </c>
      <c r="J930" s="7" t="s">
        <v>33</v>
      </c>
      <c r="K930" s="7" t="s">
        <v>2996</v>
      </c>
      <c r="L930" s="7" t="s">
        <v>35</v>
      </c>
      <c r="M930" s="7" t="s">
        <v>104</v>
      </c>
      <c r="N930" s="7" t="s">
        <v>2997</v>
      </c>
      <c r="O930" s="7">
        <v>59.25</v>
      </c>
      <c r="P930" s="7">
        <v>5</v>
      </c>
      <c r="Q930" s="7">
        <v>27.75</v>
      </c>
      <c r="R930" s="7">
        <v>4.2699999999999996</v>
      </c>
      <c r="S930" s="7" t="s">
        <v>38</v>
      </c>
      <c r="T930" s="7">
        <v>402</v>
      </c>
      <c r="U930" s="7" t="s">
        <v>2785</v>
      </c>
      <c r="V930" s="7" t="s">
        <v>2791</v>
      </c>
      <c r="W930" s="8" t="s">
        <v>41</v>
      </c>
      <c r="X930" s="3">
        <v>45320</v>
      </c>
      <c r="Y930" s="4">
        <v>45353</v>
      </c>
    </row>
    <row r="931" spans="1:25">
      <c r="A931" s="9">
        <v>930</v>
      </c>
      <c r="B931" s="7" t="s">
        <v>2035</v>
      </c>
      <c r="C931" s="7" t="s">
        <v>26</v>
      </c>
      <c r="D931" s="7" t="s">
        <v>2036</v>
      </c>
      <c r="E931" s="7" t="s">
        <v>2037</v>
      </c>
      <c r="F931" s="7" t="s">
        <v>420</v>
      </c>
      <c r="G931" s="7" t="s">
        <v>170</v>
      </c>
      <c r="H931" s="7" t="s">
        <v>101</v>
      </c>
      <c r="I931" s="7" t="s">
        <v>32</v>
      </c>
      <c r="J931" s="7" t="s">
        <v>102</v>
      </c>
      <c r="K931" s="7" t="s">
        <v>2998</v>
      </c>
      <c r="L931" s="7" t="s">
        <v>35</v>
      </c>
      <c r="M931" s="7" t="s">
        <v>130</v>
      </c>
      <c r="N931" s="7" t="s">
        <v>2999</v>
      </c>
      <c r="O931" s="7">
        <v>132.84</v>
      </c>
      <c r="P931" s="7">
        <v>6</v>
      </c>
      <c r="Q931" s="7">
        <v>37.08</v>
      </c>
      <c r="R931" s="7">
        <v>7.72</v>
      </c>
      <c r="S931" s="7" t="s">
        <v>38</v>
      </c>
      <c r="T931" s="7">
        <v>706</v>
      </c>
      <c r="U931" s="7" t="s">
        <v>2785</v>
      </c>
      <c r="V931" s="7" t="s">
        <v>2792</v>
      </c>
      <c r="W931" s="8" t="s">
        <v>51</v>
      </c>
      <c r="X931" s="3">
        <v>45091</v>
      </c>
      <c r="Y931" s="4">
        <v>45095</v>
      </c>
    </row>
    <row r="932" spans="1:25">
      <c r="A932" s="9">
        <v>931</v>
      </c>
      <c r="B932" s="7" t="s">
        <v>2956</v>
      </c>
      <c r="C932" s="7" t="s">
        <v>26</v>
      </c>
      <c r="D932" s="7" t="s">
        <v>2957</v>
      </c>
      <c r="E932" s="7" t="s">
        <v>2958</v>
      </c>
      <c r="F932" s="7" t="s">
        <v>420</v>
      </c>
      <c r="G932" s="7" t="s">
        <v>195</v>
      </c>
      <c r="H932" s="7" t="s">
        <v>283</v>
      </c>
      <c r="I932" s="7" t="s">
        <v>32</v>
      </c>
      <c r="J932" s="7" t="s">
        <v>47</v>
      </c>
      <c r="K932" s="7" t="s">
        <v>2325</v>
      </c>
      <c r="L932" s="7" t="s">
        <v>35</v>
      </c>
      <c r="M932" s="7" t="s">
        <v>104</v>
      </c>
      <c r="N932" s="7" t="s">
        <v>2326</v>
      </c>
      <c r="O932" s="7">
        <v>125.73</v>
      </c>
      <c r="P932" s="7">
        <v>11</v>
      </c>
      <c r="Q932" s="7">
        <v>36.299999999999997</v>
      </c>
      <c r="R932" s="7">
        <v>10.57</v>
      </c>
      <c r="S932" s="7" t="s">
        <v>38</v>
      </c>
      <c r="T932" s="7">
        <v>764</v>
      </c>
      <c r="U932" s="7" t="s">
        <v>2785</v>
      </c>
      <c r="V932" s="7" t="s">
        <v>2786</v>
      </c>
      <c r="W932" s="8" t="s">
        <v>51</v>
      </c>
      <c r="X932" s="3">
        <v>45091</v>
      </c>
      <c r="Y932" s="4">
        <v>45095</v>
      </c>
    </row>
    <row r="933" spans="1:25">
      <c r="A933" s="9">
        <v>932</v>
      </c>
      <c r="B933" s="7" t="s">
        <v>3000</v>
      </c>
      <c r="C933" s="7" t="s">
        <v>26</v>
      </c>
      <c r="D933" s="7" t="s">
        <v>1947</v>
      </c>
      <c r="E933" s="7" t="s">
        <v>1948</v>
      </c>
      <c r="F933" s="7" t="s">
        <v>310</v>
      </c>
      <c r="G933" s="7" t="s">
        <v>100</v>
      </c>
      <c r="H933" s="7" t="s">
        <v>101</v>
      </c>
      <c r="I933" s="7" t="s">
        <v>32</v>
      </c>
      <c r="J933" s="7" t="s">
        <v>102</v>
      </c>
      <c r="K933" s="7" t="s">
        <v>1923</v>
      </c>
      <c r="L933" s="7" t="s">
        <v>35</v>
      </c>
      <c r="M933" s="7" t="s">
        <v>104</v>
      </c>
      <c r="N933" s="7" t="s">
        <v>1924</v>
      </c>
      <c r="O933" s="7">
        <v>33</v>
      </c>
      <c r="P933" s="7">
        <v>4</v>
      </c>
      <c r="Q933" s="7">
        <v>0.24</v>
      </c>
      <c r="R933" s="7">
        <v>4.4000000000000004</v>
      </c>
      <c r="S933" s="7" t="s">
        <v>487</v>
      </c>
      <c r="T933" s="7">
        <v>707</v>
      </c>
      <c r="U933" s="7" t="s">
        <v>2785</v>
      </c>
      <c r="V933" s="7" t="s">
        <v>2792</v>
      </c>
      <c r="W933" s="8" t="s">
        <v>51</v>
      </c>
      <c r="X933" s="3">
        <v>45425</v>
      </c>
      <c r="Y933" s="4">
        <v>45429</v>
      </c>
    </row>
    <row r="934" spans="1:25">
      <c r="A934" s="9">
        <v>933</v>
      </c>
      <c r="B934" s="7" t="s">
        <v>494</v>
      </c>
      <c r="C934" s="7" t="s">
        <v>26</v>
      </c>
      <c r="D934" s="7" t="s">
        <v>495</v>
      </c>
      <c r="E934" s="7" t="s">
        <v>496</v>
      </c>
      <c r="F934" s="7" t="s">
        <v>310</v>
      </c>
      <c r="G934" s="7" t="s">
        <v>497</v>
      </c>
      <c r="H934" s="7" t="s">
        <v>101</v>
      </c>
      <c r="I934" s="7" t="s">
        <v>32</v>
      </c>
      <c r="J934" s="7" t="s">
        <v>102</v>
      </c>
      <c r="K934" s="7" t="s">
        <v>470</v>
      </c>
      <c r="L934" s="7" t="s">
        <v>35</v>
      </c>
      <c r="M934" s="7" t="s">
        <v>123</v>
      </c>
      <c r="N934" s="7" t="s">
        <v>471</v>
      </c>
      <c r="O934" s="7">
        <v>56.52</v>
      </c>
      <c r="P934" s="7">
        <v>3</v>
      </c>
      <c r="Q934" s="7">
        <v>19.170000000000002</v>
      </c>
      <c r="R934" s="7">
        <v>4.3</v>
      </c>
      <c r="S934" s="7" t="s">
        <v>487</v>
      </c>
      <c r="T934" s="7">
        <v>387</v>
      </c>
      <c r="U934" s="7" t="s">
        <v>2785</v>
      </c>
      <c r="V934" s="7" t="s">
        <v>2787</v>
      </c>
      <c r="W934" s="8" t="s">
        <v>51</v>
      </c>
      <c r="X934" s="3">
        <v>45425</v>
      </c>
      <c r="Y934" s="4">
        <v>45429</v>
      </c>
    </row>
    <row r="935" spans="1:25">
      <c r="A935" s="9">
        <v>934</v>
      </c>
      <c r="B935" s="7" t="s">
        <v>1385</v>
      </c>
      <c r="C935" s="7" t="s">
        <v>26</v>
      </c>
      <c r="D935" s="7" t="s">
        <v>1386</v>
      </c>
      <c r="E935" s="7" t="s">
        <v>1387</v>
      </c>
      <c r="F935" s="7" t="s">
        <v>310</v>
      </c>
      <c r="G935" s="7" t="s">
        <v>100</v>
      </c>
      <c r="H935" s="7" t="s">
        <v>101</v>
      </c>
      <c r="I935" s="7" t="s">
        <v>32</v>
      </c>
      <c r="J935" s="7" t="s">
        <v>102</v>
      </c>
      <c r="K935" s="7" t="s">
        <v>3001</v>
      </c>
      <c r="L935" s="7" t="s">
        <v>35</v>
      </c>
      <c r="M935" s="7" t="s">
        <v>140</v>
      </c>
      <c r="N935" s="7" t="s">
        <v>539</v>
      </c>
      <c r="O935" s="7">
        <v>62.4</v>
      </c>
      <c r="P935" s="7">
        <v>2</v>
      </c>
      <c r="Q935" s="7">
        <v>3.12</v>
      </c>
      <c r="R935" s="7">
        <v>8.9</v>
      </c>
      <c r="S935" s="7" t="s">
        <v>487</v>
      </c>
      <c r="T935" s="7">
        <v>606</v>
      </c>
      <c r="U935" s="7" t="s">
        <v>2785</v>
      </c>
      <c r="V935" s="7" t="s">
        <v>2792</v>
      </c>
      <c r="W935" s="8" t="s">
        <v>41</v>
      </c>
      <c r="X935" s="3">
        <v>44691</v>
      </c>
      <c r="Y935" s="4">
        <v>44814</v>
      </c>
    </row>
    <row r="936" spans="1:25">
      <c r="A936" s="9">
        <v>935</v>
      </c>
      <c r="B936" s="7" t="s">
        <v>1372</v>
      </c>
      <c r="C936" s="7" t="s">
        <v>26</v>
      </c>
      <c r="D936" s="7" t="s">
        <v>628</v>
      </c>
      <c r="E936" s="7" t="s">
        <v>629</v>
      </c>
      <c r="F936" s="7" t="s">
        <v>420</v>
      </c>
      <c r="G936" s="7" t="s">
        <v>404</v>
      </c>
      <c r="H936" s="7" t="s">
        <v>221</v>
      </c>
      <c r="I936" s="7" t="s">
        <v>32</v>
      </c>
      <c r="J936" s="7" t="s">
        <v>102</v>
      </c>
      <c r="K936" s="7" t="s">
        <v>3002</v>
      </c>
      <c r="L936" s="7" t="s">
        <v>35</v>
      </c>
      <c r="M936" s="7" t="s">
        <v>123</v>
      </c>
      <c r="N936" s="7" t="s">
        <v>3003</v>
      </c>
      <c r="O936" s="7">
        <v>28.74</v>
      </c>
      <c r="P936" s="7">
        <v>2</v>
      </c>
      <c r="Q936" s="7">
        <v>8.2799999999999994</v>
      </c>
      <c r="R936" s="7">
        <v>2.17</v>
      </c>
      <c r="S936" s="7" t="s">
        <v>487</v>
      </c>
      <c r="T936" s="7">
        <v>244</v>
      </c>
      <c r="U936" s="7" t="s">
        <v>2785</v>
      </c>
      <c r="V936" s="7" t="s">
        <v>2791</v>
      </c>
      <c r="W936" s="8" t="s">
        <v>51</v>
      </c>
      <c r="X936" s="3">
        <v>45213</v>
      </c>
      <c r="Y936" s="4">
        <v>45218</v>
      </c>
    </row>
    <row r="937" spans="1:25">
      <c r="A937" s="9">
        <v>936</v>
      </c>
      <c r="B937" s="7" t="s">
        <v>505</v>
      </c>
      <c r="C937" s="7" t="s">
        <v>26</v>
      </c>
      <c r="D937" s="7" t="s">
        <v>506</v>
      </c>
      <c r="E937" s="7" t="s">
        <v>507</v>
      </c>
      <c r="F937" s="7" t="s">
        <v>420</v>
      </c>
      <c r="G937" s="7" t="s">
        <v>508</v>
      </c>
      <c r="H937" s="7" t="s">
        <v>509</v>
      </c>
      <c r="I937" s="7" t="s">
        <v>32</v>
      </c>
      <c r="J937" s="7" t="s">
        <v>47</v>
      </c>
      <c r="K937" s="7" t="s">
        <v>1977</v>
      </c>
      <c r="L937" s="7" t="s">
        <v>35</v>
      </c>
      <c r="M937" s="7" t="s">
        <v>223</v>
      </c>
      <c r="N937" s="7" t="s">
        <v>1978</v>
      </c>
      <c r="O937" s="7">
        <v>93.18</v>
      </c>
      <c r="P937" s="7">
        <v>2</v>
      </c>
      <c r="Q937" s="7">
        <v>36.299999999999997</v>
      </c>
      <c r="R937" s="7">
        <v>10.55</v>
      </c>
      <c r="S937" s="7" t="s">
        <v>487</v>
      </c>
      <c r="T937" s="7">
        <v>215</v>
      </c>
      <c r="U937" s="7" t="s">
        <v>2785</v>
      </c>
      <c r="V937" s="7" t="s">
        <v>2792</v>
      </c>
      <c r="W937" s="8" t="s">
        <v>51</v>
      </c>
      <c r="X937" s="3">
        <v>45613</v>
      </c>
      <c r="Y937" s="4">
        <v>45617</v>
      </c>
    </row>
    <row r="938" spans="1:25">
      <c r="A938" s="9">
        <v>937</v>
      </c>
      <c r="B938" s="7" t="s">
        <v>505</v>
      </c>
      <c r="C938" s="7" t="s">
        <v>26</v>
      </c>
      <c r="D938" s="7" t="s">
        <v>506</v>
      </c>
      <c r="E938" s="7" t="s">
        <v>507</v>
      </c>
      <c r="F938" s="7" t="s">
        <v>420</v>
      </c>
      <c r="G938" s="7" t="s">
        <v>508</v>
      </c>
      <c r="H938" s="7" t="s">
        <v>509</v>
      </c>
      <c r="I938" s="7" t="s">
        <v>32</v>
      </c>
      <c r="J938" s="7" t="s">
        <v>47</v>
      </c>
      <c r="K938" s="7" t="s">
        <v>3004</v>
      </c>
      <c r="L938" s="7" t="s">
        <v>35</v>
      </c>
      <c r="M938" s="7" t="s">
        <v>36</v>
      </c>
      <c r="N938" s="7" t="s">
        <v>3005</v>
      </c>
      <c r="O938" s="7">
        <v>58.08</v>
      </c>
      <c r="P938" s="7">
        <v>4</v>
      </c>
      <c r="Q938" s="7">
        <v>16.8</v>
      </c>
      <c r="R938" s="7">
        <v>2.83</v>
      </c>
      <c r="S938" s="7" t="s">
        <v>487</v>
      </c>
      <c r="T938" s="7">
        <v>152</v>
      </c>
      <c r="U938" s="7" t="s">
        <v>2785</v>
      </c>
      <c r="V938" s="7" t="s">
        <v>2786</v>
      </c>
      <c r="W938" s="8" t="s">
        <v>51</v>
      </c>
      <c r="X938" s="3">
        <v>45104</v>
      </c>
      <c r="Y938" s="4">
        <v>44992</v>
      </c>
    </row>
    <row r="939" spans="1:25">
      <c r="A939" s="9">
        <v>938</v>
      </c>
      <c r="B939" s="7" t="s">
        <v>2066</v>
      </c>
      <c r="C939" s="7" t="s">
        <v>26</v>
      </c>
      <c r="D939" s="7" t="s">
        <v>2067</v>
      </c>
      <c r="E939" s="7" t="s">
        <v>2068</v>
      </c>
      <c r="F939" s="7" t="s">
        <v>420</v>
      </c>
      <c r="G939" s="7" t="s">
        <v>220</v>
      </c>
      <c r="H939" s="7" t="s">
        <v>221</v>
      </c>
      <c r="I939" s="7" t="s">
        <v>32</v>
      </c>
      <c r="J939" s="7" t="s">
        <v>102</v>
      </c>
      <c r="K939" s="7" t="s">
        <v>3006</v>
      </c>
      <c r="L939" s="7" t="s">
        <v>35</v>
      </c>
      <c r="M939" s="7" t="s">
        <v>74</v>
      </c>
      <c r="N939" s="7" t="s">
        <v>3007</v>
      </c>
      <c r="O939" s="7">
        <v>244.44</v>
      </c>
      <c r="P939" s="7">
        <v>14</v>
      </c>
      <c r="Q939" s="7">
        <v>7.14</v>
      </c>
      <c r="R939" s="7">
        <v>32.729999999999997</v>
      </c>
      <c r="S939" s="7" t="s">
        <v>487</v>
      </c>
      <c r="T939" s="7">
        <v>739</v>
      </c>
      <c r="U939" s="7" t="s">
        <v>2785</v>
      </c>
      <c r="V939" s="7" t="s">
        <v>2787</v>
      </c>
      <c r="W939" s="8" t="s">
        <v>41</v>
      </c>
      <c r="X939" s="3">
        <v>44852</v>
      </c>
      <c r="Y939" s="4">
        <v>44858</v>
      </c>
    </row>
    <row r="940" spans="1:25">
      <c r="A940" s="9">
        <v>939</v>
      </c>
      <c r="B940" s="7" t="s">
        <v>3008</v>
      </c>
      <c r="C940" s="7" t="s">
        <v>26</v>
      </c>
      <c r="D940" s="7" t="s">
        <v>3009</v>
      </c>
      <c r="E940" s="7" t="s">
        <v>3010</v>
      </c>
      <c r="F940" s="7" t="s">
        <v>420</v>
      </c>
      <c r="G940" s="7" t="s">
        <v>452</v>
      </c>
      <c r="H940" s="7" t="s">
        <v>87</v>
      </c>
      <c r="I940" s="7" t="s">
        <v>32</v>
      </c>
      <c r="J940" s="7" t="s">
        <v>33</v>
      </c>
      <c r="K940" s="7" t="s">
        <v>3011</v>
      </c>
      <c r="L940" s="7" t="s">
        <v>35</v>
      </c>
      <c r="M940" s="7" t="s">
        <v>130</v>
      </c>
      <c r="N940" s="7" t="s">
        <v>3012</v>
      </c>
      <c r="O940" s="7">
        <v>94.5</v>
      </c>
      <c r="P940" s="7">
        <v>9</v>
      </c>
      <c r="Q940" s="7">
        <v>10.26</v>
      </c>
      <c r="R940" s="7">
        <v>11.99</v>
      </c>
      <c r="S940" s="7" t="s">
        <v>487</v>
      </c>
      <c r="T940" s="7">
        <v>662</v>
      </c>
      <c r="U940" s="7" t="s">
        <v>2785</v>
      </c>
      <c r="V940" s="7" t="s">
        <v>2791</v>
      </c>
      <c r="W940" s="8" t="s">
        <v>41</v>
      </c>
      <c r="X940" s="3">
        <v>44514</v>
      </c>
      <c r="Y940" s="4">
        <v>44520</v>
      </c>
    </row>
    <row r="941" spans="1:25">
      <c r="A941" s="9">
        <v>940</v>
      </c>
      <c r="B941" s="7" t="s">
        <v>529</v>
      </c>
      <c r="C941" s="7" t="s">
        <v>26</v>
      </c>
      <c r="D941" s="7" t="s">
        <v>530</v>
      </c>
      <c r="E941" s="7" t="s">
        <v>531</v>
      </c>
      <c r="F941" s="7" t="s">
        <v>29</v>
      </c>
      <c r="G941" s="7" t="s">
        <v>86</v>
      </c>
      <c r="H941" s="7" t="s">
        <v>87</v>
      </c>
      <c r="I941" s="7" t="s">
        <v>32</v>
      </c>
      <c r="J941" s="7" t="s">
        <v>33</v>
      </c>
      <c r="K941" s="7" t="s">
        <v>3013</v>
      </c>
      <c r="L941" s="7" t="s">
        <v>35</v>
      </c>
      <c r="M941" s="7" t="s">
        <v>130</v>
      </c>
      <c r="N941" s="7" t="s">
        <v>3014</v>
      </c>
      <c r="O941" s="7">
        <v>258.3</v>
      </c>
      <c r="P941" s="7">
        <v>6</v>
      </c>
      <c r="Q941" s="7">
        <v>46.44</v>
      </c>
      <c r="R941" s="7">
        <v>33.5</v>
      </c>
      <c r="S941" s="7" t="s">
        <v>487</v>
      </c>
      <c r="T941" s="7">
        <v>607</v>
      </c>
      <c r="U941" s="7" t="s">
        <v>2785</v>
      </c>
      <c r="V941" s="7" t="s">
        <v>2792</v>
      </c>
      <c r="W941" s="8" t="s">
        <v>41</v>
      </c>
      <c r="X941" s="3">
        <v>44521</v>
      </c>
      <c r="Y941" s="4">
        <v>44526</v>
      </c>
    </row>
    <row r="942" spans="1:25">
      <c r="A942" s="9">
        <v>941</v>
      </c>
      <c r="B942" s="7" t="s">
        <v>3015</v>
      </c>
      <c r="C942" s="7" t="s">
        <v>26</v>
      </c>
      <c r="D942" s="7" t="s">
        <v>2413</v>
      </c>
      <c r="E942" s="7" t="s">
        <v>2414</v>
      </c>
      <c r="F942" s="7" t="s">
        <v>29</v>
      </c>
      <c r="G942" s="7" t="s">
        <v>228</v>
      </c>
      <c r="H942" s="7" t="s">
        <v>229</v>
      </c>
      <c r="I942" s="7" t="s">
        <v>32</v>
      </c>
      <c r="J942" s="7" t="s">
        <v>102</v>
      </c>
      <c r="K942" s="7" t="s">
        <v>3016</v>
      </c>
      <c r="L942" s="7" t="s">
        <v>35</v>
      </c>
      <c r="M942" s="7" t="s">
        <v>89</v>
      </c>
      <c r="N942" s="7" t="s">
        <v>3017</v>
      </c>
      <c r="O942" s="7">
        <v>243.36</v>
      </c>
      <c r="P942" s="7">
        <v>6</v>
      </c>
      <c r="Q942" s="7">
        <v>80.28</v>
      </c>
      <c r="R942" s="7">
        <v>26.74</v>
      </c>
      <c r="S942" s="7" t="s">
        <v>487</v>
      </c>
      <c r="T942" s="7">
        <v>584</v>
      </c>
      <c r="U942" s="7" t="s">
        <v>2785</v>
      </c>
      <c r="V942" s="7" t="s">
        <v>2786</v>
      </c>
      <c r="W942" s="8" t="s">
        <v>51</v>
      </c>
      <c r="X942" s="3">
        <v>45239</v>
      </c>
      <c r="Y942" s="4">
        <v>45185</v>
      </c>
    </row>
    <row r="943" spans="1:25">
      <c r="A943" s="9">
        <v>942</v>
      </c>
      <c r="B943" s="7" t="s">
        <v>1430</v>
      </c>
      <c r="C943" s="7" t="s">
        <v>26</v>
      </c>
      <c r="D943" s="7" t="s">
        <v>1431</v>
      </c>
      <c r="E943" s="7" t="s">
        <v>1432</v>
      </c>
      <c r="F943" s="7" t="s">
        <v>29</v>
      </c>
      <c r="G943" s="7" t="s">
        <v>711</v>
      </c>
      <c r="H943" s="7" t="s">
        <v>87</v>
      </c>
      <c r="I943" s="7" t="s">
        <v>32</v>
      </c>
      <c r="J943" s="7" t="s">
        <v>33</v>
      </c>
      <c r="K943" s="7" t="s">
        <v>2052</v>
      </c>
      <c r="L943" s="7" t="s">
        <v>35</v>
      </c>
      <c r="M943" s="7" t="s">
        <v>104</v>
      </c>
      <c r="N943" s="7" t="s">
        <v>2053</v>
      </c>
      <c r="O943" s="7">
        <v>65.55</v>
      </c>
      <c r="P943" s="7">
        <v>5</v>
      </c>
      <c r="Q943" s="7">
        <v>28.8</v>
      </c>
      <c r="R943" s="7">
        <v>7.73</v>
      </c>
      <c r="S943" s="7" t="s">
        <v>487</v>
      </c>
      <c r="T943" s="7">
        <v>324</v>
      </c>
      <c r="U943" s="7" t="s">
        <v>2785</v>
      </c>
      <c r="V943" s="7" t="s">
        <v>2787</v>
      </c>
      <c r="W943" s="8" t="s">
        <v>51</v>
      </c>
      <c r="X943" s="3">
        <v>44236</v>
      </c>
      <c r="Y943" s="4">
        <v>44356</v>
      </c>
    </row>
    <row r="944" spans="1:25">
      <c r="A944" s="9">
        <v>943</v>
      </c>
      <c r="B944" s="7" t="s">
        <v>3018</v>
      </c>
      <c r="C944" s="7" t="s">
        <v>26</v>
      </c>
      <c r="D944" s="7" t="s">
        <v>1665</v>
      </c>
      <c r="E944" s="7" t="s">
        <v>1666</v>
      </c>
      <c r="F944" s="7" t="s">
        <v>29</v>
      </c>
      <c r="G944" s="7" t="s">
        <v>1204</v>
      </c>
      <c r="H944" s="7" t="s">
        <v>101</v>
      </c>
      <c r="I944" s="7" t="s">
        <v>32</v>
      </c>
      <c r="J944" s="7" t="s">
        <v>102</v>
      </c>
      <c r="K944" s="7" t="s">
        <v>3019</v>
      </c>
      <c r="L944" s="7" t="s">
        <v>35</v>
      </c>
      <c r="M944" s="7" t="s">
        <v>123</v>
      </c>
      <c r="N944" s="7" t="s">
        <v>3020</v>
      </c>
      <c r="O944" s="7">
        <v>72.75</v>
      </c>
      <c r="P944" s="7">
        <v>5</v>
      </c>
      <c r="Q944" s="7">
        <v>5.7</v>
      </c>
      <c r="R944" s="7">
        <v>12.37</v>
      </c>
      <c r="S944" s="7" t="s">
        <v>487</v>
      </c>
      <c r="T944" s="7">
        <v>395</v>
      </c>
      <c r="U944" s="7" t="s">
        <v>2785</v>
      </c>
      <c r="V944" s="7" t="s">
        <v>2791</v>
      </c>
      <c r="W944" s="8" t="s">
        <v>51</v>
      </c>
      <c r="X944" s="3">
        <v>45145</v>
      </c>
      <c r="Y944" s="4">
        <v>45120</v>
      </c>
    </row>
    <row r="945" spans="1:25">
      <c r="A945" s="9">
        <v>944</v>
      </c>
      <c r="B945" s="7" t="s">
        <v>1415</v>
      </c>
      <c r="C945" s="7" t="s">
        <v>26</v>
      </c>
      <c r="D945" s="7" t="s">
        <v>1416</v>
      </c>
      <c r="E945" s="7" t="s">
        <v>1417</v>
      </c>
      <c r="F945" s="7" t="s">
        <v>29</v>
      </c>
      <c r="G945" s="7" t="s">
        <v>600</v>
      </c>
      <c r="H945" s="7" t="s">
        <v>121</v>
      </c>
      <c r="I945" s="7" t="s">
        <v>32</v>
      </c>
      <c r="J945" s="7" t="s">
        <v>33</v>
      </c>
      <c r="K945" s="7" t="s">
        <v>3021</v>
      </c>
      <c r="L945" s="7" t="s">
        <v>35</v>
      </c>
      <c r="M945" s="7" t="s">
        <v>140</v>
      </c>
      <c r="N945" s="7" t="s">
        <v>3022</v>
      </c>
      <c r="O945" s="7">
        <v>98.88</v>
      </c>
      <c r="P945" s="7">
        <v>4</v>
      </c>
      <c r="Q945" s="7">
        <v>37.56</v>
      </c>
      <c r="R945" s="7">
        <v>15.36</v>
      </c>
      <c r="S945" s="7" t="s">
        <v>487</v>
      </c>
      <c r="T945" s="7">
        <v>296</v>
      </c>
      <c r="U945" s="7" t="s">
        <v>2785</v>
      </c>
      <c r="V945" s="7" t="s">
        <v>2792</v>
      </c>
      <c r="W945" s="8" t="s">
        <v>41</v>
      </c>
      <c r="X945" s="3">
        <v>45145</v>
      </c>
      <c r="Y945" s="4">
        <v>45120</v>
      </c>
    </row>
    <row r="946" spans="1:25">
      <c r="A946" s="9">
        <v>945</v>
      </c>
      <c r="B946" s="7" t="s">
        <v>3015</v>
      </c>
      <c r="C946" s="7" t="s">
        <v>26</v>
      </c>
      <c r="D946" s="7" t="s">
        <v>2413</v>
      </c>
      <c r="E946" s="7" t="s">
        <v>2414</v>
      </c>
      <c r="F946" s="7" t="s">
        <v>29</v>
      </c>
      <c r="G946" s="7" t="s">
        <v>228</v>
      </c>
      <c r="H946" s="7" t="s">
        <v>229</v>
      </c>
      <c r="I946" s="7" t="s">
        <v>32</v>
      </c>
      <c r="J946" s="7" t="s">
        <v>102</v>
      </c>
      <c r="K946" s="7" t="s">
        <v>3001</v>
      </c>
      <c r="L946" s="7" t="s">
        <v>35</v>
      </c>
      <c r="M946" s="7" t="s">
        <v>140</v>
      </c>
      <c r="N946" s="7" t="s">
        <v>539</v>
      </c>
      <c r="O946" s="7">
        <v>62.4</v>
      </c>
      <c r="P946" s="7">
        <v>2</v>
      </c>
      <c r="Q946" s="7">
        <v>3.12</v>
      </c>
      <c r="R946" s="7">
        <v>12.47</v>
      </c>
      <c r="S946" s="7" t="s">
        <v>487</v>
      </c>
      <c r="T946" s="7">
        <v>128</v>
      </c>
      <c r="U946" s="7" t="s">
        <v>2785</v>
      </c>
      <c r="V946" s="7" t="s">
        <v>2787</v>
      </c>
      <c r="W946" s="8" t="s">
        <v>41</v>
      </c>
      <c r="X946" s="3">
        <v>45423</v>
      </c>
      <c r="Y946" s="4">
        <v>45546</v>
      </c>
    </row>
    <row r="947" spans="1:25">
      <c r="A947" s="9">
        <v>946</v>
      </c>
      <c r="B947" s="7" t="s">
        <v>3023</v>
      </c>
      <c r="C947" s="7" t="s">
        <v>26</v>
      </c>
      <c r="D947" s="7" t="s">
        <v>2084</v>
      </c>
      <c r="E947" s="7" t="s">
        <v>2085</v>
      </c>
      <c r="F947" s="7" t="s">
        <v>29</v>
      </c>
      <c r="G947" s="7" t="s">
        <v>543</v>
      </c>
      <c r="H947" s="7" t="s">
        <v>544</v>
      </c>
      <c r="I947" s="7" t="s">
        <v>32</v>
      </c>
      <c r="J947" s="7" t="s">
        <v>57</v>
      </c>
      <c r="K947" s="7" t="s">
        <v>2026</v>
      </c>
      <c r="L947" s="7" t="s">
        <v>35</v>
      </c>
      <c r="M947" s="7" t="s">
        <v>123</v>
      </c>
      <c r="N947" s="7" t="s">
        <v>2027</v>
      </c>
      <c r="O947" s="7">
        <v>38.76</v>
      </c>
      <c r="P947" s="7">
        <v>2</v>
      </c>
      <c r="Q947" s="7">
        <v>10.44</v>
      </c>
      <c r="R947" s="7">
        <v>3.49</v>
      </c>
      <c r="S947" s="7" t="s">
        <v>487</v>
      </c>
      <c r="T947" s="7">
        <v>447</v>
      </c>
      <c r="U947" s="7" t="s">
        <v>2785</v>
      </c>
      <c r="V947" s="7" t="s">
        <v>2791</v>
      </c>
      <c r="W947" s="8" t="s">
        <v>51</v>
      </c>
      <c r="X947" s="3">
        <v>44465</v>
      </c>
      <c r="Y947" s="4">
        <v>44469</v>
      </c>
    </row>
    <row r="948" spans="1:25">
      <c r="A948" s="9">
        <v>947</v>
      </c>
      <c r="B948" s="7" t="s">
        <v>3024</v>
      </c>
      <c r="C948" s="7" t="s">
        <v>26</v>
      </c>
      <c r="D948" s="7" t="s">
        <v>3025</v>
      </c>
      <c r="E948" s="7" t="s">
        <v>3026</v>
      </c>
      <c r="F948" s="7" t="s">
        <v>29</v>
      </c>
      <c r="G948" s="7" t="s">
        <v>3027</v>
      </c>
      <c r="H948" s="7" t="s">
        <v>101</v>
      </c>
      <c r="I948" s="7" t="s">
        <v>32</v>
      </c>
      <c r="J948" s="7" t="s">
        <v>102</v>
      </c>
      <c r="K948" s="7" t="s">
        <v>110</v>
      </c>
      <c r="L948" s="7" t="s">
        <v>35</v>
      </c>
      <c r="M948" s="7" t="s">
        <v>104</v>
      </c>
      <c r="N948" s="7" t="s">
        <v>111</v>
      </c>
      <c r="O948" s="7">
        <v>17.399999999999999</v>
      </c>
      <c r="P948" s="7">
        <v>2</v>
      </c>
      <c r="Q948" s="7">
        <v>1.38</v>
      </c>
      <c r="R948" s="7">
        <v>1.38</v>
      </c>
      <c r="S948" s="7" t="s">
        <v>487</v>
      </c>
      <c r="T948" s="7">
        <v>602</v>
      </c>
      <c r="U948" s="7" t="s">
        <v>2785</v>
      </c>
      <c r="V948" s="7" t="s">
        <v>2786</v>
      </c>
      <c r="W948" s="8" t="s">
        <v>41</v>
      </c>
      <c r="X948" s="3">
        <v>45440</v>
      </c>
      <c r="Y948" s="4">
        <v>45328</v>
      </c>
    </row>
    <row r="949" spans="1:25">
      <c r="A949" s="9">
        <v>948</v>
      </c>
      <c r="B949" s="7" t="s">
        <v>2083</v>
      </c>
      <c r="C949" s="7" t="s">
        <v>26</v>
      </c>
      <c r="D949" s="7" t="s">
        <v>2084</v>
      </c>
      <c r="E949" s="7" t="s">
        <v>2085</v>
      </c>
      <c r="F949" s="7" t="s">
        <v>29</v>
      </c>
      <c r="G949" s="7" t="s">
        <v>1508</v>
      </c>
      <c r="H949" s="7" t="s">
        <v>87</v>
      </c>
      <c r="I949" s="7" t="s">
        <v>32</v>
      </c>
      <c r="J949" s="7" t="s">
        <v>33</v>
      </c>
      <c r="K949" s="7" t="s">
        <v>3028</v>
      </c>
      <c r="L949" s="7" t="s">
        <v>35</v>
      </c>
      <c r="M949" s="7" t="s">
        <v>223</v>
      </c>
      <c r="N949" s="7" t="s">
        <v>3029</v>
      </c>
      <c r="O949" s="7">
        <v>247.35</v>
      </c>
      <c r="P949" s="7">
        <v>5</v>
      </c>
      <c r="Q949" s="7">
        <v>56.85</v>
      </c>
      <c r="R949" s="7">
        <v>36.56</v>
      </c>
      <c r="S949" s="7" t="s">
        <v>487</v>
      </c>
      <c r="T949" s="7">
        <v>511</v>
      </c>
      <c r="U949" s="7" t="s">
        <v>2785</v>
      </c>
      <c r="V949" s="7" t="s">
        <v>2791</v>
      </c>
      <c r="W949" s="8" t="s">
        <v>51</v>
      </c>
      <c r="X949" s="3">
        <v>44487</v>
      </c>
      <c r="Y949" s="4">
        <v>44492</v>
      </c>
    </row>
    <row r="950" spans="1:25">
      <c r="A950" s="9">
        <v>949</v>
      </c>
      <c r="B950" s="7" t="s">
        <v>1400</v>
      </c>
      <c r="C950" s="7" t="s">
        <v>26</v>
      </c>
      <c r="D950" s="7" t="s">
        <v>1401</v>
      </c>
      <c r="E950" s="7" t="s">
        <v>1402</v>
      </c>
      <c r="F950" s="7" t="s">
        <v>29</v>
      </c>
      <c r="G950" s="7" t="s">
        <v>751</v>
      </c>
      <c r="H950" s="7" t="s">
        <v>101</v>
      </c>
      <c r="I950" s="7" t="s">
        <v>32</v>
      </c>
      <c r="J950" s="7" t="s">
        <v>102</v>
      </c>
      <c r="K950" s="7" t="s">
        <v>576</v>
      </c>
      <c r="L950" s="7" t="s">
        <v>35</v>
      </c>
      <c r="M950" s="7" t="s">
        <v>223</v>
      </c>
      <c r="N950" s="7" t="s">
        <v>577</v>
      </c>
      <c r="O950" s="7">
        <v>285.48</v>
      </c>
      <c r="P950" s="7">
        <v>6</v>
      </c>
      <c r="Q950" s="7">
        <v>79.92</v>
      </c>
      <c r="R950" s="7">
        <v>35.94</v>
      </c>
      <c r="S950" s="7" t="s">
        <v>487</v>
      </c>
      <c r="T950" s="7">
        <v>369</v>
      </c>
      <c r="U950" s="7" t="s">
        <v>2785</v>
      </c>
      <c r="V950" s="7" t="s">
        <v>2792</v>
      </c>
      <c r="W950" s="8" t="s">
        <v>41</v>
      </c>
      <c r="X950" s="3">
        <v>45635</v>
      </c>
      <c r="Y950" s="4">
        <v>45551</v>
      </c>
    </row>
    <row r="951" spans="1:25">
      <c r="A951" s="9">
        <v>950</v>
      </c>
      <c r="B951" s="7" t="s">
        <v>1400</v>
      </c>
      <c r="C951" s="7" t="s">
        <v>26</v>
      </c>
      <c r="D951" s="7" t="s">
        <v>1401</v>
      </c>
      <c r="E951" s="7" t="s">
        <v>1402</v>
      </c>
      <c r="F951" s="7" t="s">
        <v>29</v>
      </c>
      <c r="G951" s="7" t="s">
        <v>751</v>
      </c>
      <c r="H951" s="7" t="s">
        <v>101</v>
      </c>
      <c r="I951" s="7" t="s">
        <v>32</v>
      </c>
      <c r="J951" s="7" t="s">
        <v>102</v>
      </c>
      <c r="K951" s="7" t="s">
        <v>2921</v>
      </c>
      <c r="L951" s="7" t="s">
        <v>35</v>
      </c>
      <c r="M951" s="7" t="s">
        <v>223</v>
      </c>
      <c r="N951" s="7" t="s">
        <v>2922</v>
      </c>
      <c r="O951" s="7">
        <v>269.55</v>
      </c>
      <c r="P951" s="7">
        <v>5</v>
      </c>
      <c r="Q951" s="7">
        <v>51.15</v>
      </c>
      <c r="R951" s="7">
        <v>30.39</v>
      </c>
      <c r="S951" s="7" t="s">
        <v>487</v>
      </c>
      <c r="T951" s="7">
        <v>76</v>
      </c>
      <c r="U951" s="7" t="s">
        <v>2785</v>
      </c>
      <c r="V951" s="7" t="s">
        <v>2786</v>
      </c>
      <c r="W951" s="8" t="s">
        <v>51</v>
      </c>
      <c r="X951" s="3">
        <v>45612</v>
      </c>
      <c r="Y951" s="4">
        <v>45618</v>
      </c>
    </row>
    <row r="952" spans="1:25">
      <c r="A952" s="9">
        <v>951</v>
      </c>
      <c r="B952" s="7" t="s">
        <v>2083</v>
      </c>
      <c r="C952" s="7" t="s">
        <v>26</v>
      </c>
      <c r="D952" s="7" t="s">
        <v>2084</v>
      </c>
      <c r="E952" s="7" t="s">
        <v>2085</v>
      </c>
      <c r="F952" s="7" t="s">
        <v>29</v>
      </c>
      <c r="G952" s="7" t="s">
        <v>1508</v>
      </c>
      <c r="H952" s="7" t="s">
        <v>87</v>
      </c>
      <c r="I952" s="7" t="s">
        <v>32</v>
      </c>
      <c r="J952" s="7" t="s">
        <v>33</v>
      </c>
      <c r="K952" s="7" t="s">
        <v>3030</v>
      </c>
      <c r="L952" s="7" t="s">
        <v>35</v>
      </c>
      <c r="M952" s="7" t="s">
        <v>223</v>
      </c>
      <c r="N952" s="7" t="s">
        <v>3031</v>
      </c>
      <c r="O952" s="7">
        <v>99.12</v>
      </c>
      <c r="P952" s="7">
        <v>4</v>
      </c>
      <c r="Q952" s="7">
        <v>27.72</v>
      </c>
      <c r="R952" s="7">
        <v>8.67</v>
      </c>
      <c r="S952" s="7" t="s">
        <v>487</v>
      </c>
      <c r="T952" s="7">
        <v>515</v>
      </c>
      <c r="U952" s="7" t="s">
        <v>2785</v>
      </c>
      <c r="V952" s="7" t="s">
        <v>2791</v>
      </c>
      <c r="W952" s="8" t="s">
        <v>51</v>
      </c>
      <c r="X952" s="3">
        <v>44479</v>
      </c>
      <c r="Y952" s="4">
        <v>44485</v>
      </c>
    </row>
    <row r="953" spans="1:25">
      <c r="A953" s="9">
        <v>952</v>
      </c>
      <c r="B953" s="7" t="s">
        <v>3032</v>
      </c>
      <c r="C953" s="7" t="s">
        <v>26</v>
      </c>
      <c r="D953" s="7" t="s">
        <v>1086</v>
      </c>
      <c r="E953" s="7" t="s">
        <v>1087</v>
      </c>
      <c r="F953" s="7" t="s">
        <v>29</v>
      </c>
      <c r="G953" s="7" t="s">
        <v>433</v>
      </c>
      <c r="H953" s="7" t="s">
        <v>121</v>
      </c>
      <c r="I953" s="7" t="s">
        <v>32</v>
      </c>
      <c r="J953" s="7" t="s">
        <v>33</v>
      </c>
      <c r="K953" s="7" t="s">
        <v>3033</v>
      </c>
      <c r="L953" s="7" t="s">
        <v>35</v>
      </c>
      <c r="M953" s="7" t="s">
        <v>223</v>
      </c>
      <c r="N953" s="7" t="s">
        <v>3034</v>
      </c>
      <c r="O953" s="7">
        <v>26.67</v>
      </c>
      <c r="P953" s="7">
        <v>1</v>
      </c>
      <c r="Q953" s="7">
        <v>11.46</v>
      </c>
      <c r="R953" s="7">
        <v>1.5</v>
      </c>
      <c r="S953" s="7" t="s">
        <v>487</v>
      </c>
      <c r="T953" s="7">
        <v>459</v>
      </c>
      <c r="U953" s="7" t="s">
        <v>2785</v>
      </c>
      <c r="V953" s="7" t="s">
        <v>2787</v>
      </c>
      <c r="W953" s="8" t="s">
        <v>51</v>
      </c>
      <c r="X953" s="3">
        <v>45589</v>
      </c>
      <c r="Y953" s="4">
        <v>45593</v>
      </c>
    </row>
    <row r="954" spans="1:25">
      <c r="A954" s="9">
        <v>953</v>
      </c>
      <c r="B954" s="7" t="s">
        <v>2099</v>
      </c>
      <c r="C954" s="7" t="s">
        <v>26</v>
      </c>
      <c r="D954" s="7" t="s">
        <v>870</v>
      </c>
      <c r="E954" s="7" t="s">
        <v>871</v>
      </c>
      <c r="F954" s="7" t="s">
        <v>29</v>
      </c>
      <c r="G954" s="7" t="s">
        <v>543</v>
      </c>
      <c r="H954" s="7" t="s">
        <v>544</v>
      </c>
      <c r="I954" s="7" t="s">
        <v>32</v>
      </c>
      <c r="J954" s="7" t="s">
        <v>57</v>
      </c>
      <c r="K954" s="7" t="s">
        <v>3035</v>
      </c>
      <c r="L954" s="7" t="s">
        <v>35</v>
      </c>
      <c r="M954" s="7" t="s">
        <v>74</v>
      </c>
      <c r="N954" s="7" t="s">
        <v>3036</v>
      </c>
      <c r="O954" s="7">
        <v>566.4</v>
      </c>
      <c r="P954" s="7">
        <v>4</v>
      </c>
      <c r="Q954" s="7">
        <v>135.84</v>
      </c>
      <c r="R954" s="7">
        <v>88.98</v>
      </c>
      <c r="S954" s="7" t="s">
        <v>487</v>
      </c>
      <c r="T954" s="7">
        <v>502</v>
      </c>
      <c r="U954" s="7" t="s">
        <v>2785</v>
      </c>
      <c r="V954" s="7" t="s">
        <v>2791</v>
      </c>
      <c r="W954" s="8" t="s">
        <v>51</v>
      </c>
      <c r="X954" s="3">
        <v>44739</v>
      </c>
      <c r="Y954" s="4">
        <v>44599</v>
      </c>
    </row>
    <row r="955" spans="1:25">
      <c r="A955" s="9">
        <v>954</v>
      </c>
      <c r="B955" s="7" t="s">
        <v>534</v>
      </c>
      <c r="C955" s="7" t="s">
        <v>26</v>
      </c>
      <c r="D955" s="7" t="s">
        <v>535</v>
      </c>
      <c r="E955" s="7" t="s">
        <v>536</v>
      </c>
      <c r="F955" s="7" t="s">
        <v>29</v>
      </c>
      <c r="G955" s="7" t="s">
        <v>537</v>
      </c>
      <c r="H955" s="7" t="s">
        <v>229</v>
      </c>
      <c r="I955" s="7" t="s">
        <v>32</v>
      </c>
      <c r="J955" s="7" t="s">
        <v>102</v>
      </c>
      <c r="K955" s="7" t="s">
        <v>1962</v>
      </c>
      <c r="L955" s="7" t="s">
        <v>35</v>
      </c>
      <c r="M955" s="7" t="s">
        <v>74</v>
      </c>
      <c r="N955" s="7" t="s">
        <v>1963</v>
      </c>
      <c r="O955" s="7">
        <v>511.68</v>
      </c>
      <c r="P955" s="7">
        <v>4</v>
      </c>
      <c r="Q955" s="7">
        <v>30.6</v>
      </c>
      <c r="R955" s="7">
        <v>58.79</v>
      </c>
      <c r="S955" s="7" t="s">
        <v>487</v>
      </c>
      <c r="T955" s="7">
        <v>7</v>
      </c>
      <c r="U955" s="7" t="s">
        <v>2785</v>
      </c>
      <c r="V955" s="7" t="s">
        <v>2786</v>
      </c>
      <c r="W955" s="8" t="s">
        <v>41</v>
      </c>
      <c r="X955" s="3">
        <v>44233</v>
      </c>
      <c r="Y955" s="4">
        <v>44383</v>
      </c>
    </row>
    <row r="956" spans="1:25">
      <c r="A956" s="9">
        <v>955</v>
      </c>
      <c r="B956" s="7" t="s">
        <v>1418</v>
      </c>
      <c r="C956" s="7" t="s">
        <v>26</v>
      </c>
      <c r="D956" s="7" t="s">
        <v>1419</v>
      </c>
      <c r="E956" s="7" t="s">
        <v>1420</v>
      </c>
      <c r="F956" s="7" t="s">
        <v>29</v>
      </c>
      <c r="G956" s="7" t="s">
        <v>176</v>
      </c>
      <c r="H956" s="7" t="s">
        <v>138</v>
      </c>
      <c r="I956" s="7" t="s">
        <v>32</v>
      </c>
      <c r="J956" s="7" t="s">
        <v>57</v>
      </c>
      <c r="K956" s="7" t="s">
        <v>2309</v>
      </c>
      <c r="L956" s="7" t="s">
        <v>35</v>
      </c>
      <c r="M956" s="7" t="s">
        <v>74</v>
      </c>
      <c r="N956" s="7" t="s">
        <v>2310</v>
      </c>
      <c r="O956" s="7">
        <v>289.35000000000002</v>
      </c>
      <c r="P956" s="7">
        <v>5</v>
      </c>
      <c r="Q956" s="7">
        <v>54.9</v>
      </c>
      <c r="R956" s="7">
        <v>22.79</v>
      </c>
      <c r="S956" s="7" t="s">
        <v>487</v>
      </c>
      <c r="T956" s="7">
        <v>281</v>
      </c>
      <c r="U956" s="7" t="s">
        <v>2785</v>
      </c>
      <c r="V956" s="7" t="s">
        <v>2787</v>
      </c>
      <c r="W956" s="8" t="s">
        <v>51</v>
      </c>
      <c r="X956" s="3">
        <v>44688</v>
      </c>
      <c r="Y956" s="4">
        <v>44902</v>
      </c>
    </row>
    <row r="957" spans="1:25">
      <c r="A957" s="9">
        <v>956</v>
      </c>
      <c r="B957" s="7" t="s">
        <v>2102</v>
      </c>
      <c r="C957" s="7" t="s">
        <v>26</v>
      </c>
      <c r="D957" s="7" t="s">
        <v>2103</v>
      </c>
      <c r="E957" s="7" t="s">
        <v>2104</v>
      </c>
      <c r="F957" s="7" t="s">
        <v>29</v>
      </c>
      <c r="G957" s="7" t="s">
        <v>851</v>
      </c>
      <c r="H957" s="7" t="s">
        <v>31</v>
      </c>
      <c r="I957" s="7" t="s">
        <v>32</v>
      </c>
      <c r="J957" s="7" t="s">
        <v>33</v>
      </c>
      <c r="K957" s="7" t="s">
        <v>2100</v>
      </c>
      <c r="L957" s="7" t="s">
        <v>35</v>
      </c>
      <c r="M957" s="7" t="s">
        <v>74</v>
      </c>
      <c r="N957" s="7" t="s">
        <v>2101</v>
      </c>
      <c r="O957" s="7">
        <v>124.68</v>
      </c>
      <c r="P957" s="7">
        <v>4</v>
      </c>
      <c r="Q957" s="7">
        <v>3.72</v>
      </c>
      <c r="R957" s="7">
        <v>17.690000000000001</v>
      </c>
      <c r="S957" s="7" t="s">
        <v>487</v>
      </c>
      <c r="T957" s="7">
        <v>531</v>
      </c>
      <c r="U957" s="7" t="s">
        <v>2785</v>
      </c>
      <c r="V957" s="7" t="s">
        <v>2791</v>
      </c>
      <c r="W957" s="8" t="s">
        <v>41</v>
      </c>
      <c r="X957" s="3">
        <v>45070</v>
      </c>
      <c r="Y957" s="4">
        <v>45076</v>
      </c>
    </row>
    <row r="958" spans="1:25">
      <c r="A958" s="9">
        <v>957</v>
      </c>
      <c r="B958" s="7" t="s">
        <v>3037</v>
      </c>
      <c r="C958" s="7" t="s">
        <v>26</v>
      </c>
      <c r="D958" s="7" t="s">
        <v>118</v>
      </c>
      <c r="E958" s="7" t="s">
        <v>119</v>
      </c>
      <c r="F958" s="7" t="s">
        <v>29</v>
      </c>
      <c r="G958" s="7" t="s">
        <v>79</v>
      </c>
      <c r="H958" s="7" t="s">
        <v>80</v>
      </c>
      <c r="I958" s="7" t="s">
        <v>32</v>
      </c>
      <c r="J958" s="7" t="s">
        <v>33</v>
      </c>
      <c r="K958" s="7" t="s">
        <v>2138</v>
      </c>
      <c r="L958" s="7" t="s">
        <v>35</v>
      </c>
      <c r="M958" s="7" t="s">
        <v>74</v>
      </c>
      <c r="N958" s="7" t="s">
        <v>2139</v>
      </c>
      <c r="O958" s="7">
        <v>397.8</v>
      </c>
      <c r="P958" s="7">
        <v>2</v>
      </c>
      <c r="Q958" s="7">
        <v>55.68</v>
      </c>
      <c r="R958" s="7">
        <v>81.69</v>
      </c>
      <c r="S958" s="7" t="s">
        <v>487</v>
      </c>
      <c r="T958" s="7">
        <v>451</v>
      </c>
      <c r="U958" s="7" t="s">
        <v>2785</v>
      </c>
      <c r="V958" s="7" t="s">
        <v>2792</v>
      </c>
      <c r="W958" s="8" t="s">
        <v>51</v>
      </c>
      <c r="X958" s="3">
        <v>45137</v>
      </c>
      <c r="Y958" s="4">
        <v>44993</v>
      </c>
    </row>
    <row r="959" spans="1:25">
      <c r="A959" s="9">
        <v>958</v>
      </c>
      <c r="B959" s="7" t="s">
        <v>2078</v>
      </c>
      <c r="C959" s="7" t="s">
        <v>26</v>
      </c>
      <c r="D959" s="7" t="s">
        <v>27</v>
      </c>
      <c r="E959" s="7" t="s">
        <v>28</v>
      </c>
      <c r="F959" s="7" t="s">
        <v>29</v>
      </c>
      <c r="G959" s="7" t="s">
        <v>600</v>
      </c>
      <c r="H959" s="7" t="s">
        <v>121</v>
      </c>
      <c r="I959" s="7" t="s">
        <v>32</v>
      </c>
      <c r="J959" s="7" t="s">
        <v>33</v>
      </c>
      <c r="K959" s="7" t="s">
        <v>479</v>
      </c>
      <c r="L959" s="7" t="s">
        <v>35</v>
      </c>
      <c r="M959" s="7" t="s">
        <v>74</v>
      </c>
      <c r="N959" s="7" t="s">
        <v>480</v>
      </c>
      <c r="O959" s="7">
        <v>33.06</v>
      </c>
      <c r="P959" s="7">
        <v>2</v>
      </c>
      <c r="Q959" s="7">
        <v>11.52</v>
      </c>
      <c r="R959" s="7">
        <v>5.19</v>
      </c>
      <c r="S959" s="7" t="s">
        <v>487</v>
      </c>
      <c r="T959" s="7">
        <v>759</v>
      </c>
      <c r="U959" s="7" t="s">
        <v>2785</v>
      </c>
      <c r="V959" s="7" t="s">
        <v>2786</v>
      </c>
      <c r="W959" s="8" t="s">
        <v>51</v>
      </c>
      <c r="X959" s="3">
        <v>45512</v>
      </c>
      <c r="Y959" s="4">
        <v>45519</v>
      </c>
    </row>
    <row r="960" spans="1:25">
      <c r="A960" s="9">
        <v>959</v>
      </c>
      <c r="B960" s="7" t="s">
        <v>529</v>
      </c>
      <c r="C960" s="7" t="s">
        <v>26</v>
      </c>
      <c r="D960" s="7" t="s">
        <v>530</v>
      </c>
      <c r="E960" s="7" t="s">
        <v>531</v>
      </c>
      <c r="F960" s="7" t="s">
        <v>29</v>
      </c>
      <c r="G960" s="7" t="s">
        <v>86</v>
      </c>
      <c r="H960" s="7" t="s">
        <v>87</v>
      </c>
      <c r="I960" s="7" t="s">
        <v>32</v>
      </c>
      <c r="J960" s="7" t="s">
        <v>33</v>
      </c>
      <c r="K960" s="7" t="s">
        <v>3038</v>
      </c>
      <c r="L960" s="7" t="s">
        <v>35</v>
      </c>
      <c r="M960" s="7" t="s">
        <v>36</v>
      </c>
      <c r="N960" s="7" t="s">
        <v>3039</v>
      </c>
      <c r="O960" s="7">
        <v>154.26</v>
      </c>
      <c r="P960" s="7">
        <v>3</v>
      </c>
      <c r="Q960" s="7">
        <v>60.12</v>
      </c>
      <c r="R960" s="7">
        <v>11.91</v>
      </c>
      <c r="S960" s="7" t="s">
        <v>487</v>
      </c>
      <c r="T960" s="7">
        <v>154</v>
      </c>
      <c r="U960" s="7" t="s">
        <v>2785</v>
      </c>
      <c r="V960" s="7" t="s">
        <v>2787</v>
      </c>
      <c r="W960" s="8" t="s">
        <v>51</v>
      </c>
      <c r="X960" s="3">
        <v>45157</v>
      </c>
      <c r="Y960" s="4">
        <v>45162</v>
      </c>
    </row>
    <row r="961" spans="1:25">
      <c r="A961" s="9">
        <v>960</v>
      </c>
      <c r="B961" s="7" t="s">
        <v>3040</v>
      </c>
      <c r="C961" s="7" t="s">
        <v>26</v>
      </c>
      <c r="D961" s="7" t="s">
        <v>3041</v>
      </c>
      <c r="E961" s="7" t="s">
        <v>3042</v>
      </c>
      <c r="F961" s="7" t="s">
        <v>420</v>
      </c>
      <c r="G961" s="7" t="s">
        <v>79</v>
      </c>
      <c r="H961" s="7" t="s">
        <v>80</v>
      </c>
      <c r="I961" s="7" t="s">
        <v>32</v>
      </c>
      <c r="J961" s="7" t="s">
        <v>33</v>
      </c>
      <c r="K961" s="7" t="s">
        <v>470</v>
      </c>
      <c r="L961" s="7" t="s">
        <v>35</v>
      </c>
      <c r="M961" s="7" t="s">
        <v>123</v>
      </c>
      <c r="N961" s="7" t="s">
        <v>471</v>
      </c>
      <c r="O961" s="7">
        <v>75.36</v>
      </c>
      <c r="P961" s="7">
        <v>4</v>
      </c>
      <c r="Q961" s="7">
        <v>25.56</v>
      </c>
      <c r="R961" s="7">
        <v>12.21</v>
      </c>
      <c r="S961" s="7" t="s">
        <v>596</v>
      </c>
      <c r="T961" s="7">
        <v>311</v>
      </c>
      <c r="U961" s="7" t="s">
        <v>2785</v>
      </c>
      <c r="V961" s="7" t="s">
        <v>2792</v>
      </c>
      <c r="W961" s="8" t="s">
        <v>41</v>
      </c>
      <c r="X961" s="3">
        <v>45181</v>
      </c>
      <c r="Y961" s="4">
        <v>45276</v>
      </c>
    </row>
    <row r="962" spans="1:25">
      <c r="A962" s="9">
        <v>961</v>
      </c>
      <c r="B962" s="7" t="s">
        <v>3043</v>
      </c>
      <c r="C962" s="7" t="s">
        <v>26</v>
      </c>
      <c r="D962" s="7" t="s">
        <v>3044</v>
      </c>
      <c r="E962" s="7" t="s">
        <v>3045</v>
      </c>
      <c r="F962" s="7" t="s">
        <v>310</v>
      </c>
      <c r="G962" s="7" t="s">
        <v>433</v>
      </c>
      <c r="H962" s="7" t="s">
        <v>31</v>
      </c>
      <c r="I962" s="7" t="s">
        <v>32</v>
      </c>
      <c r="J962" s="7" t="s">
        <v>33</v>
      </c>
      <c r="K962" s="7" t="s">
        <v>3046</v>
      </c>
      <c r="L962" s="7" t="s">
        <v>35</v>
      </c>
      <c r="M962" s="7" t="s">
        <v>74</v>
      </c>
      <c r="N962" s="7" t="s">
        <v>3047</v>
      </c>
      <c r="O962" s="7">
        <v>97.8</v>
      </c>
      <c r="P962" s="7">
        <v>4</v>
      </c>
      <c r="Q962" s="7">
        <v>13.68</v>
      </c>
      <c r="R962" s="7">
        <v>7.66</v>
      </c>
      <c r="S962" s="7" t="s">
        <v>596</v>
      </c>
      <c r="T962" s="7">
        <v>645</v>
      </c>
      <c r="U962" s="7" t="s">
        <v>2785</v>
      </c>
      <c r="V962" s="7" t="s">
        <v>2786</v>
      </c>
      <c r="W962" s="8" t="s">
        <v>41</v>
      </c>
      <c r="X962" s="3">
        <v>44746</v>
      </c>
      <c r="Y962" s="4">
        <v>44899</v>
      </c>
    </row>
    <row r="963" spans="1:25">
      <c r="A963" s="9">
        <v>962</v>
      </c>
      <c r="B963" s="7" t="s">
        <v>1350</v>
      </c>
      <c r="C963" s="7" t="s">
        <v>26</v>
      </c>
      <c r="D963" s="7" t="s">
        <v>168</v>
      </c>
      <c r="E963" s="7" t="s">
        <v>169</v>
      </c>
      <c r="F963" s="7" t="s">
        <v>29</v>
      </c>
      <c r="G963" s="7" t="s">
        <v>1351</v>
      </c>
      <c r="H963" s="7" t="s">
        <v>779</v>
      </c>
      <c r="I963" s="7" t="s">
        <v>32</v>
      </c>
      <c r="J963" s="7" t="s">
        <v>47</v>
      </c>
      <c r="K963" s="7" t="s">
        <v>981</v>
      </c>
      <c r="L963" s="7" t="s">
        <v>35</v>
      </c>
      <c r="M963" s="7" t="s">
        <v>123</v>
      </c>
      <c r="N963" s="7" t="s">
        <v>982</v>
      </c>
      <c r="O963" s="7">
        <v>16.8</v>
      </c>
      <c r="P963" s="7">
        <v>1</v>
      </c>
      <c r="Q963" s="7">
        <v>5.37</v>
      </c>
      <c r="R963" s="7">
        <v>1.94</v>
      </c>
      <c r="S963" s="7" t="s">
        <v>596</v>
      </c>
      <c r="T963" s="7">
        <v>608</v>
      </c>
      <c r="U963" s="7" t="s">
        <v>2785</v>
      </c>
      <c r="V963" s="7" t="s">
        <v>2792</v>
      </c>
      <c r="W963" s="8" t="s">
        <v>51</v>
      </c>
      <c r="X963" s="3">
        <v>45145</v>
      </c>
      <c r="Y963" s="4">
        <v>45120</v>
      </c>
    </row>
    <row r="964" spans="1:25">
      <c r="A964" s="9">
        <v>963</v>
      </c>
      <c r="B964" s="7" t="s">
        <v>605</v>
      </c>
      <c r="C964" s="7" t="s">
        <v>26</v>
      </c>
      <c r="D964" s="7" t="s">
        <v>606</v>
      </c>
      <c r="E964" s="7" t="s">
        <v>607</v>
      </c>
      <c r="F964" s="7" t="s">
        <v>420</v>
      </c>
      <c r="G964" s="7" t="s">
        <v>608</v>
      </c>
      <c r="H964" s="7" t="s">
        <v>80</v>
      </c>
      <c r="I964" s="7" t="s">
        <v>32</v>
      </c>
      <c r="J964" s="7" t="s">
        <v>33</v>
      </c>
      <c r="K964" s="7" t="s">
        <v>2181</v>
      </c>
      <c r="L964" s="7" t="s">
        <v>35</v>
      </c>
      <c r="M964" s="7" t="s">
        <v>36</v>
      </c>
      <c r="N964" s="7" t="s">
        <v>2182</v>
      </c>
      <c r="O964" s="7">
        <v>101.76</v>
      </c>
      <c r="P964" s="7">
        <v>2</v>
      </c>
      <c r="Q964" s="7">
        <v>0</v>
      </c>
      <c r="R964" s="7">
        <v>15.04</v>
      </c>
      <c r="S964" s="7" t="s">
        <v>596</v>
      </c>
      <c r="T964" s="7">
        <v>357</v>
      </c>
      <c r="U964" s="7" t="s">
        <v>2785</v>
      </c>
      <c r="V964" s="7" t="s">
        <v>2786</v>
      </c>
      <c r="W964" s="8" t="s">
        <v>51</v>
      </c>
      <c r="X964" s="3">
        <v>45622</v>
      </c>
      <c r="Y964" s="4">
        <v>45334</v>
      </c>
    </row>
    <row r="965" spans="1:25">
      <c r="A965" s="9">
        <v>964</v>
      </c>
      <c r="B965" s="7" t="s">
        <v>3048</v>
      </c>
      <c r="C965" s="7" t="s">
        <v>627</v>
      </c>
      <c r="D965" s="7" t="s">
        <v>3049</v>
      </c>
      <c r="E965" s="7" t="s">
        <v>3050</v>
      </c>
      <c r="F965" s="7" t="s">
        <v>420</v>
      </c>
      <c r="G965" s="7" t="s">
        <v>630</v>
      </c>
      <c r="H965" s="7" t="s">
        <v>101</v>
      </c>
      <c r="I965" s="7" t="s">
        <v>32</v>
      </c>
      <c r="J965" s="7" t="s">
        <v>102</v>
      </c>
      <c r="K965" s="7" t="s">
        <v>3051</v>
      </c>
      <c r="L965" s="7" t="s">
        <v>35</v>
      </c>
      <c r="M965" s="7" t="s">
        <v>104</v>
      </c>
      <c r="N965" s="7" t="s">
        <v>3052</v>
      </c>
      <c r="O965" s="7">
        <v>74.55</v>
      </c>
      <c r="P965" s="7">
        <v>7</v>
      </c>
      <c r="Q965" s="7">
        <v>17.850000000000001</v>
      </c>
      <c r="R965" s="7">
        <v>12.29</v>
      </c>
      <c r="S965" s="7" t="s">
        <v>38</v>
      </c>
      <c r="T965" s="7">
        <v>248</v>
      </c>
      <c r="U965" s="7" t="s">
        <v>2785</v>
      </c>
      <c r="V965" s="7" t="s">
        <v>2791</v>
      </c>
      <c r="W965" s="8" t="s">
        <v>51</v>
      </c>
      <c r="X965" s="3">
        <v>44424</v>
      </c>
      <c r="Y965" s="4">
        <v>44428</v>
      </c>
    </row>
    <row r="966" spans="1:25">
      <c r="A966" s="9">
        <v>965</v>
      </c>
      <c r="B966" s="7" t="s">
        <v>3053</v>
      </c>
      <c r="C966" s="7" t="s">
        <v>617</v>
      </c>
      <c r="D966" s="7" t="s">
        <v>3054</v>
      </c>
      <c r="E966" s="7" t="s">
        <v>3055</v>
      </c>
      <c r="F966" s="7" t="s">
        <v>420</v>
      </c>
      <c r="G966" s="7" t="s">
        <v>809</v>
      </c>
      <c r="H966" s="7" t="s">
        <v>87</v>
      </c>
      <c r="I966" s="7" t="s">
        <v>32</v>
      </c>
      <c r="J966" s="7" t="s">
        <v>33</v>
      </c>
      <c r="K966" s="7" t="s">
        <v>3056</v>
      </c>
      <c r="L966" s="7" t="s">
        <v>35</v>
      </c>
      <c r="M966" s="7" t="s">
        <v>89</v>
      </c>
      <c r="N966" s="7" t="s">
        <v>3057</v>
      </c>
      <c r="O966" s="7">
        <v>43.5</v>
      </c>
      <c r="P966" s="7">
        <v>5</v>
      </c>
      <c r="Q966" s="7">
        <v>6</v>
      </c>
      <c r="R966" s="7">
        <v>15.52</v>
      </c>
      <c r="S966" s="7" t="s">
        <v>661</v>
      </c>
      <c r="T966" s="7">
        <v>249</v>
      </c>
      <c r="U966" s="7" t="s">
        <v>2785</v>
      </c>
      <c r="V966" s="7" t="s">
        <v>2792</v>
      </c>
      <c r="W966" s="8" t="s">
        <v>51</v>
      </c>
      <c r="X966" s="3">
        <v>44235</v>
      </c>
      <c r="Y966" s="4">
        <v>44385</v>
      </c>
    </row>
    <row r="967" spans="1:25">
      <c r="A967" s="9">
        <v>966</v>
      </c>
      <c r="B967" s="7" t="s">
        <v>2519</v>
      </c>
      <c r="C967" s="7" t="s">
        <v>627</v>
      </c>
      <c r="D967" s="7" t="s">
        <v>2520</v>
      </c>
      <c r="E967" s="7" t="s">
        <v>2521</v>
      </c>
      <c r="F967" s="7" t="s">
        <v>420</v>
      </c>
      <c r="G967" s="7" t="s">
        <v>388</v>
      </c>
      <c r="H967" s="7" t="s">
        <v>72</v>
      </c>
      <c r="I967" s="7" t="s">
        <v>32</v>
      </c>
      <c r="J967" s="7" t="s">
        <v>57</v>
      </c>
      <c r="K967" s="7" t="s">
        <v>768</v>
      </c>
      <c r="L967" s="7" t="s">
        <v>35</v>
      </c>
      <c r="M967" s="7" t="s">
        <v>140</v>
      </c>
      <c r="N967" s="7" t="s">
        <v>769</v>
      </c>
      <c r="O967" s="7">
        <v>113.52</v>
      </c>
      <c r="P967" s="7">
        <v>4</v>
      </c>
      <c r="Q967" s="7">
        <v>6.72</v>
      </c>
      <c r="R967" s="7">
        <v>20.29</v>
      </c>
      <c r="S967" s="7" t="s">
        <v>661</v>
      </c>
      <c r="T967" s="7">
        <v>599</v>
      </c>
      <c r="U967" s="7" t="s">
        <v>2785</v>
      </c>
      <c r="V967" s="7" t="s">
        <v>2787</v>
      </c>
      <c r="W967" s="8" t="s">
        <v>41</v>
      </c>
      <c r="X967" s="3">
        <v>45481</v>
      </c>
      <c r="Y967" s="4">
        <v>45634</v>
      </c>
    </row>
    <row r="968" spans="1:25">
      <c r="A968" s="9">
        <v>967</v>
      </c>
      <c r="B968" s="7" t="s">
        <v>2503</v>
      </c>
      <c r="C968" s="7" t="s">
        <v>627</v>
      </c>
      <c r="D968" s="7" t="s">
        <v>2024</v>
      </c>
      <c r="E968" s="7" t="s">
        <v>2025</v>
      </c>
      <c r="F968" s="7" t="s">
        <v>420</v>
      </c>
      <c r="G968" s="7" t="s">
        <v>55</v>
      </c>
      <c r="H968" s="7" t="s">
        <v>56</v>
      </c>
      <c r="I968" s="7" t="s">
        <v>32</v>
      </c>
      <c r="J968" s="7" t="s">
        <v>57</v>
      </c>
      <c r="K968" s="7" t="s">
        <v>3058</v>
      </c>
      <c r="L968" s="7" t="s">
        <v>35</v>
      </c>
      <c r="M968" s="7" t="s">
        <v>140</v>
      </c>
      <c r="N968" s="7" t="s">
        <v>3059</v>
      </c>
      <c r="O968" s="7">
        <v>114</v>
      </c>
      <c r="P968" s="7">
        <v>4</v>
      </c>
      <c r="Q968" s="7">
        <v>45.6</v>
      </c>
      <c r="R968" s="7">
        <v>20.149999999999999</v>
      </c>
      <c r="S968" s="7" t="s">
        <v>38</v>
      </c>
      <c r="T968" s="7">
        <v>69</v>
      </c>
      <c r="U968" s="7" t="s">
        <v>2785</v>
      </c>
      <c r="V968" s="7" t="s">
        <v>2791</v>
      </c>
      <c r="W968" s="8" t="s">
        <v>51</v>
      </c>
      <c r="X968" s="3">
        <v>45307</v>
      </c>
      <c r="Y968" s="4">
        <v>45314</v>
      </c>
    </row>
    <row r="969" spans="1:25">
      <c r="A969" s="9">
        <v>968</v>
      </c>
      <c r="B969" s="7" t="s">
        <v>2457</v>
      </c>
      <c r="C969" s="7" t="s">
        <v>617</v>
      </c>
      <c r="D969" s="7" t="s">
        <v>2458</v>
      </c>
      <c r="E969" s="7" t="s">
        <v>2459</v>
      </c>
      <c r="F969" s="7" t="s">
        <v>420</v>
      </c>
      <c r="G969" s="7" t="s">
        <v>2460</v>
      </c>
      <c r="H969" s="7" t="s">
        <v>101</v>
      </c>
      <c r="I969" s="7" t="s">
        <v>32</v>
      </c>
      <c r="J969" s="7" t="s">
        <v>102</v>
      </c>
      <c r="K969" s="7" t="s">
        <v>485</v>
      </c>
      <c r="L969" s="7" t="s">
        <v>35</v>
      </c>
      <c r="M969" s="7" t="s">
        <v>140</v>
      </c>
      <c r="N969" s="7" t="s">
        <v>486</v>
      </c>
      <c r="O969" s="7">
        <v>210.12</v>
      </c>
      <c r="P969" s="7">
        <v>4</v>
      </c>
      <c r="Q969" s="7">
        <v>25.2</v>
      </c>
      <c r="R969" s="7">
        <v>5.34</v>
      </c>
      <c r="S969" s="7" t="s">
        <v>38</v>
      </c>
      <c r="T969" s="7">
        <v>430</v>
      </c>
      <c r="U969" s="7" t="s">
        <v>2785</v>
      </c>
      <c r="V969" s="7" t="s">
        <v>2792</v>
      </c>
      <c r="W969" s="8" t="s">
        <v>51</v>
      </c>
      <c r="X969" s="3">
        <v>44854</v>
      </c>
      <c r="Y969" s="4">
        <v>44858</v>
      </c>
    </row>
    <row r="970" spans="1:25">
      <c r="A970" s="9">
        <v>969</v>
      </c>
      <c r="B970" s="7" t="s">
        <v>1326</v>
      </c>
      <c r="C970" s="7" t="s">
        <v>617</v>
      </c>
      <c r="D970" s="7" t="s">
        <v>673</v>
      </c>
      <c r="E970" s="7" t="s">
        <v>674</v>
      </c>
      <c r="F970" s="7" t="s">
        <v>420</v>
      </c>
      <c r="G970" s="7" t="s">
        <v>1327</v>
      </c>
      <c r="H970" s="7" t="s">
        <v>339</v>
      </c>
      <c r="I970" s="7" t="s">
        <v>32</v>
      </c>
      <c r="J970" s="7" t="s">
        <v>57</v>
      </c>
      <c r="K970" s="7" t="s">
        <v>3060</v>
      </c>
      <c r="L970" s="7" t="s">
        <v>35</v>
      </c>
      <c r="M970" s="7" t="s">
        <v>104</v>
      </c>
      <c r="N970" s="7" t="s">
        <v>3061</v>
      </c>
      <c r="O970" s="7">
        <v>34.200000000000003</v>
      </c>
      <c r="P970" s="7">
        <v>4</v>
      </c>
      <c r="Q970" s="7">
        <v>12.6</v>
      </c>
      <c r="R970" s="7">
        <v>5.32</v>
      </c>
      <c r="S970" s="7" t="s">
        <v>487</v>
      </c>
      <c r="T970" s="7">
        <v>786</v>
      </c>
      <c r="U970" s="7" t="s">
        <v>2785</v>
      </c>
      <c r="V970" s="7" t="s">
        <v>2786</v>
      </c>
      <c r="W970" s="8" t="s">
        <v>51</v>
      </c>
      <c r="X970" s="3">
        <v>44892</v>
      </c>
      <c r="Y970" s="4">
        <v>44632</v>
      </c>
    </row>
    <row r="971" spans="1:25">
      <c r="A971" s="9">
        <v>970</v>
      </c>
      <c r="B971" s="7" t="s">
        <v>672</v>
      </c>
      <c r="C971" s="7" t="s">
        <v>617</v>
      </c>
      <c r="D971" s="7" t="s">
        <v>673</v>
      </c>
      <c r="E971" s="7" t="s">
        <v>674</v>
      </c>
      <c r="F971" s="7" t="s">
        <v>420</v>
      </c>
      <c r="G971" s="7" t="s">
        <v>675</v>
      </c>
      <c r="H971" s="7" t="s">
        <v>87</v>
      </c>
      <c r="I971" s="7" t="s">
        <v>32</v>
      </c>
      <c r="J971" s="7" t="s">
        <v>33</v>
      </c>
      <c r="K971" s="7" t="s">
        <v>3062</v>
      </c>
      <c r="L971" s="7" t="s">
        <v>35</v>
      </c>
      <c r="M971" s="7" t="s">
        <v>123</v>
      </c>
      <c r="N971" s="7" t="s">
        <v>3063</v>
      </c>
      <c r="O971" s="7">
        <v>56.76</v>
      </c>
      <c r="P971" s="7">
        <v>4</v>
      </c>
      <c r="Q971" s="7">
        <v>3.96</v>
      </c>
      <c r="R971" s="7">
        <v>3.35</v>
      </c>
      <c r="S971" s="7" t="s">
        <v>38</v>
      </c>
      <c r="T971" s="7">
        <v>247</v>
      </c>
      <c r="U971" s="7" t="s">
        <v>2785</v>
      </c>
      <c r="V971" s="7" t="s">
        <v>2787</v>
      </c>
      <c r="W971" s="8" t="s">
        <v>51</v>
      </c>
      <c r="X971" s="3">
        <v>45287</v>
      </c>
      <c r="Y971" s="4">
        <v>45291</v>
      </c>
    </row>
    <row r="972" spans="1:25">
      <c r="A972" s="9">
        <v>971</v>
      </c>
      <c r="B972" s="7" t="s">
        <v>1228</v>
      </c>
      <c r="C972" s="7" t="s">
        <v>627</v>
      </c>
      <c r="D972" s="7" t="s">
        <v>1229</v>
      </c>
      <c r="E972" s="7" t="s">
        <v>1230</v>
      </c>
      <c r="F972" s="7" t="s">
        <v>420</v>
      </c>
      <c r="G972" s="7" t="s">
        <v>1231</v>
      </c>
      <c r="H972" s="7" t="s">
        <v>101</v>
      </c>
      <c r="I972" s="7" t="s">
        <v>32</v>
      </c>
      <c r="J972" s="7" t="s">
        <v>102</v>
      </c>
      <c r="K972" s="7" t="s">
        <v>3064</v>
      </c>
      <c r="L972" s="7" t="s">
        <v>35</v>
      </c>
      <c r="M972" s="7" t="s">
        <v>74</v>
      </c>
      <c r="N972" s="7" t="s">
        <v>3065</v>
      </c>
      <c r="O972" s="7">
        <v>71.91</v>
      </c>
      <c r="P972" s="7">
        <v>3</v>
      </c>
      <c r="Q972" s="7">
        <v>20.79</v>
      </c>
      <c r="R972" s="7">
        <v>17.72</v>
      </c>
      <c r="S972" s="7" t="s">
        <v>661</v>
      </c>
      <c r="T972" s="7">
        <v>138</v>
      </c>
      <c r="U972" s="7" t="s">
        <v>2785</v>
      </c>
      <c r="V972" s="7" t="s">
        <v>2791</v>
      </c>
      <c r="W972" s="8" t="s">
        <v>41</v>
      </c>
      <c r="X972" s="3">
        <v>45149</v>
      </c>
      <c r="Y972" s="4">
        <v>45243</v>
      </c>
    </row>
    <row r="973" spans="1:25">
      <c r="A973" s="9">
        <v>972</v>
      </c>
      <c r="B973" s="7" t="s">
        <v>3066</v>
      </c>
      <c r="C973" s="7" t="s">
        <v>617</v>
      </c>
      <c r="D973" s="7" t="s">
        <v>639</v>
      </c>
      <c r="E973" s="7" t="s">
        <v>640</v>
      </c>
      <c r="F973" s="7" t="s">
        <v>420</v>
      </c>
      <c r="G973" s="7" t="s">
        <v>543</v>
      </c>
      <c r="H973" s="7" t="s">
        <v>544</v>
      </c>
      <c r="I973" s="7" t="s">
        <v>32</v>
      </c>
      <c r="J973" s="7" t="s">
        <v>57</v>
      </c>
      <c r="K973" s="7" t="s">
        <v>3067</v>
      </c>
      <c r="L973" s="7" t="s">
        <v>35</v>
      </c>
      <c r="M973" s="7" t="s">
        <v>140</v>
      </c>
      <c r="N973" s="7" t="s">
        <v>3068</v>
      </c>
      <c r="O973" s="7">
        <v>79.38</v>
      </c>
      <c r="P973" s="7">
        <v>3</v>
      </c>
      <c r="Q973" s="7">
        <v>25.38</v>
      </c>
      <c r="R973" s="7">
        <v>13.82</v>
      </c>
      <c r="S973" s="7" t="s">
        <v>487</v>
      </c>
      <c r="T973" s="7">
        <v>628</v>
      </c>
      <c r="U973" s="7" t="s">
        <v>2785</v>
      </c>
      <c r="V973" s="7" t="s">
        <v>2792</v>
      </c>
      <c r="W973" s="8" t="s">
        <v>41</v>
      </c>
      <c r="X973" s="3">
        <v>44895</v>
      </c>
      <c r="Y973" s="4">
        <v>44663</v>
      </c>
    </row>
    <row r="974" spans="1:25">
      <c r="A974" s="9">
        <v>973</v>
      </c>
      <c r="B974" s="7" t="s">
        <v>1321</v>
      </c>
      <c r="C974" s="7" t="s">
        <v>617</v>
      </c>
      <c r="D974" s="7" t="s">
        <v>1322</v>
      </c>
      <c r="E974" s="7" t="s">
        <v>1323</v>
      </c>
      <c r="F974" s="7" t="s">
        <v>420</v>
      </c>
      <c r="G974" s="7" t="s">
        <v>556</v>
      </c>
      <c r="H974" s="7" t="s">
        <v>138</v>
      </c>
      <c r="I974" s="7" t="s">
        <v>32</v>
      </c>
      <c r="J974" s="7" t="s">
        <v>57</v>
      </c>
      <c r="K974" s="7" t="s">
        <v>3069</v>
      </c>
      <c r="L974" s="7" t="s">
        <v>35</v>
      </c>
      <c r="M974" s="7" t="s">
        <v>130</v>
      </c>
      <c r="N974" s="7" t="s">
        <v>3070</v>
      </c>
      <c r="O974" s="7">
        <v>85.14</v>
      </c>
      <c r="P974" s="7">
        <v>3</v>
      </c>
      <c r="Q974" s="7">
        <v>13.59</v>
      </c>
      <c r="R974" s="7">
        <v>10.86</v>
      </c>
      <c r="S974" s="7" t="s">
        <v>38</v>
      </c>
      <c r="T974" s="7">
        <v>116</v>
      </c>
      <c r="U974" s="7" t="s">
        <v>2785</v>
      </c>
      <c r="V974" s="7" t="s">
        <v>2786</v>
      </c>
      <c r="W974" s="8" t="s">
        <v>41</v>
      </c>
      <c r="X974" s="3">
        <v>44879</v>
      </c>
      <c r="Y974" s="4">
        <v>44883</v>
      </c>
    </row>
    <row r="975" spans="1:25">
      <c r="A975" s="9">
        <v>974</v>
      </c>
      <c r="B975" s="7" t="s">
        <v>2452</v>
      </c>
      <c r="C975" s="7" t="s">
        <v>679</v>
      </c>
      <c r="D975" s="7" t="s">
        <v>2453</v>
      </c>
      <c r="E975" s="7" t="s">
        <v>2454</v>
      </c>
      <c r="F975" s="7" t="s">
        <v>420</v>
      </c>
      <c r="G975" s="7" t="s">
        <v>433</v>
      </c>
      <c r="H975" s="7" t="s">
        <v>121</v>
      </c>
      <c r="I975" s="7" t="s">
        <v>32</v>
      </c>
      <c r="J975" s="7" t="s">
        <v>33</v>
      </c>
      <c r="K975" s="7" t="s">
        <v>1888</v>
      </c>
      <c r="L975" s="7" t="s">
        <v>35</v>
      </c>
      <c r="M975" s="7" t="s">
        <v>104</v>
      </c>
      <c r="N975" s="7" t="s">
        <v>1889</v>
      </c>
      <c r="O975" s="7">
        <v>6.54</v>
      </c>
      <c r="P975" s="7">
        <v>1</v>
      </c>
      <c r="Q975" s="7">
        <v>1.83</v>
      </c>
      <c r="R975" s="7">
        <v>1.5</v>
      </c>
      <c r="S975" s="7" t="s">
        <v>661</v>
      </c>
      <c r="T975" s="7">
        <v>617</v>
      </c>
      <c r="U975" s="7" t="s">
        <v>2785</v>
      </c>
      <c r="V975" s="7" t="s">
        <v>2791</v>
      </c>
      <c r="W975" s="8" t="s">
        <v>51</v>
      </c>
      <c r="X975" s="3">
        <v>45614</v>
      </c>
      <c r="Y975" s="4">
        <v>45618</v>
      </c>
    </row>
    <row r="976" spans="1:25">
      <c r="A976" s="9">
        <v>975</v>
      </c>
      <c r="B976" s="7" t="s">
        <v>3071</v>
      </c>
      <c r="C976" s="7" t="s">
        <v>627</v>
      </c>
      <c r="D976" s="7" t="s">
        <v>2010</v>
      </c>
      <c r="E976" s="7" t="s">
        <v>2011</v>
      </c>
      <c r="F976" s="7" t="s">
        <v>420</v>
      </c>
      <c r="G976" s="7" t="s">
        <v>271</v>
      </c>
      <c r="H976" s="7" t="s">
        <v>56</v>
      </c>
      <c r="I976" s="7" t="s">
        <v>32</v>
      </c>
      <c r="J976" s="7" t="s">
        <v>57</v>
      </c>
      <c r="K976" s="7" t="s">
        <v>3072</v>
      </c>
      <c r="L976" s="7" t="s">
        <v>35</v>
      </c>
      <c r="M976" s="7" t="s">
        <v>74</v>
      </c>
      <c r="N976" s="7" t="s">
        <v>3073</v>
      </c>
      <c r="O976" s="7">
        <v>34.020000000000003</v>
      </c>
      <c r="P976" s="7">
        <v>2</v>
      </c>
      <c r="Q976" s="7">
        <v>3.36</v>
      </c>
      <c r="R976" s="7">
        <v>13.61</v>
      </c>
      <c r="S976" s="7" t="s">
        <v>661</v>
      </c>
      <c r="T976" s="7">
        <v>211</v>
      </c>
      <c r="U976" s="7" t="s">
        <v>2785</v>
      </c>
      <c r="V976" s="7" t="s">
        <v>2792</v>
      </c>
      <c r="W976" s="8" t="s">
        <v>51</v>
      </c>
      <c r="X976" s="3">
        <v>44891</v>
      </c>
      <c r="Y976" s="4">
        <v>44632</v>
      </c>
    </row>
    <row r="977" spans="1:25">
      <c r="A977" s="9">
        <v>976</v>
      </c>
      <c r="B977" s="7" t="s">
        <v>662</v>
      </c>
      <c r="C977" s="7" t="s">
        <v>627</v>
      </c>
      <c r="D977" s="7" t="s">
        <v>663</v>
      </c>
      <c r="E977" s="7" t="s">
        <v>664</v>
      </c>
      <c r="F977" s="7" t="s">
        <v>420</v>
      </c>
      <c r="G977" s="7" t="s">
        <v>157</v>
      </c>
      <c r="H977" s="7" t="s">
        <v>56</v>
      </c>
      <c r="I977" s="7" t="s">
        <v>32</v>
      </c>
      <c r="J977" s="7" t="s">
        <v>57</v>
      </c>
      <c r="K977" s="7" t="s">
        <v>3074</v>
      </c>
      <c r="L977" s="7" t="s">
        <v>35</v>
      </c>
      <c r="M977" s="7" t="s">
        <v>140</v>
      </c>
      <c r="N977" s="7" t="s">
        <v>3075</v>
      </c>
      <c r="O977" s="7">
        <v>40.56</v>
      </c>
      <c r="P977" s="7">
        <v>2</v>
      </c>
      <c r="Q977" s="7">
        <v>2.82</v>
      </c>
      <c r="R977" s="7">
        <v>1.22</v>
      </c>
      <c r="S977" s="7" t="s">
        <v>487</v>
      </c>
      <c r="T977" s="7">
        <v>149</v>
      </c>
      <c r="U977" s="7" t="s">
        <v>2785</v>
      </c>
      <c r="V977" s="7" t="s">
        <v>2786</v>
      </c>
      <c r="W977" s="8" t="s">
        <v>41</v>
      </c>
      <c r="X977" s="3">
        <v>44238</v>
      </c>
      <c r="Y977" s="4">
        <v>44388</v>
      </c>
    </row>
    <row r="978" spans="1:25">
      <c r="A978" s="9">
        <v>977</v>
      </c>
      <c r="B978" s="7" t="s">
        <v>3076</v>
      </c>
      <c r="C978" s="7" t="s">
        <v>617</v>
      </c>
      <c r="D978" s="7" t="s">
        <v>3077</v>
      </c>
      <c r="E978" s="7" t="s">
        <v>3078</v>
      </c>
      <c r="F978" s="7" t="s">
        <v>420</v>
      </c>
      <c r="G978" s="7" t="s">
        <v>2305</v>
      </c>
      <c r="H978" s="7" t="s">
        <v>138</v>
      </c>
      <c r="I978" s="7" t="s">
        <v>32</v>
      </c>
      <c r="J978" s="7" t="s">
        <v>57</v>
      </c>
      <c r="K978" s="7" t="s">
        <v>3079</v>
      </c>
      <c r="L978" s="7" t="s">
        <v>35</v>
      </c>
      <c r="M978" s="7" t="s">
        <v>74</v>
      </c>
      <c r="N978" s="7" t="s">
        <v>3080</v>
      </c>
      <c r="O978" s="7">
        <v>94.98</v>
      </c>
      <c r="P978" s="7">
        <v>2</v>
      </c>
      <c r="Q978" s="7">
        <v>0</v>
      </c>
      <c r="R978" s="7">
        <v>10.86</v>
      </c>
      <c r="S978" s="7" t="s">
        <v>38</v>
      </c>
      <c r="T978" s="7">
        <v>445</v>
      </c>
      <c r="U978" s="7" t="s">
        <v>2785</v>
      </c>
      <c r="V978" s="7" t="s">
        <v>2791</v>
      </c>
      <c r="W978" s="8" t="s">
        <v>41</v>
      </c>
      <c r="X978" s="3">
        <v>44787</v>
      </c>
      <c r="Y978" s="4">
        <v>44792</v>
      </c>
    </row>
    <row r="979" spans="1:25">
      <c r="A979" s="9">
        <v>978</v>
      </c>
      <c r="B979" s="7" t="s">
        <v>1201</v>
      </c>
      <c r="C979" s="7" t="s">
        <v>617</v>
      </c>
      <c r="D979" s="7" t="s">
        <v>1202</v>
      </c>
      <c r="E979" s="7" t="s">
        <v>1203</v>
      </c>
      <c r="F979" s="7" t="s">
        <v>420</v>
      </c>
      <c r="G979" s="7" t="s">
        <v>1204</v>
      </c>
      <c r="H979" s="7" t="s">
        <v>101</v>
      </c>
      <c r="I979" s="7" t="s">
        <v>32</v>
      </c>
      <c r="J979" s="7" t="s">
        <v>102</v>
      </c>
      <c r="K979" s="7" t="s">
        <v>3081</v>
      </c>
      <c r="L979" s="7" t="s">
        <v>35</v>
      </c>
      <c r="M979" s="7" t="s">
        <v>140</v>
      </c>
      <c r="N979" s="7" t="s">
        <v>3082</v>
      </c>
      <c r="O979" s="7">
        <v>49.02</v>
      </c>
      <c r="P979" s="7">
        <v>2</v>
      </c>
      <c r="Q979" s="7">
        <v>1.44</v>
      </c>
      <c r="R979" s="7">
        <v>10.73</v>
      </c>
      <c r="S979" s="7" t="s">
        <v>487</v>
      </c>
      <c r="T979" s="7">
        <v>361</v>
      </c>
      <c r="U979" s="7" t="s">
        <v>2785</v>
      </c>
      <c r="V979" s="7" t="s">
        <v>2792</v>
      </c>
      <c r="W979" s="8" t="s">
        <v>41</v>
      </c>
      <c r="X979" s="3">
        <v>44346</v>
      </c>
      <c r="Y979" s="4">
        <v>44292</v>
      </c>
    </row>
    <row r="980" spans="1:25">
      <c r="A980" s="9">
        <v>979</v>
      </c>
      <c r="B980" s="7" t="s">
        <v>621</v>
      </c>
      <c r="C980" s="7" t="s">
        <v>617</v>
      </c>
      <c r="D980" s="7" t="s">
        <v>622</v>
      </c>
      <c r="E980" s="7" t="s">
        <v>623</v>
      </c>
      <c r="F980" s="7" t="s">
        <v>420</v>
      </c>
      <c r="G980" s="7" t="s">
        <v>441</v>
      </c>
      <c r="H980" s="7" t="s">
        <v>283</v>
      </c>
      <c r="I980" s="7" t="s">
        <v>32</v>
      </c>
      <c r="J980" s="7" t="s">
        <v>47</v>
      </c>
      <c r="K980" s="7" t="s">
        <v>3083</v>
      </c>
      <c r="L980" s="7" t="s">
        <v>35</v>
      </c>
      <c r="M980" s="7" t="s">
        <v>89</v>
      </c>
      <c r="N980" s="7" t="s">
        <v>3084</v>
      </c>
      <c r="O980" s="7">
        <v>50.58</v>
      </c>
      <c r="P980" s="7">
        <v>2</v>
      </c>
      <c r="Q980" s="7">
        <v>15.66</v>
      </c>
      <c r="R980" s="7">
        <v>6.68</v>
      </c>
      <c r="S980" s="7" t="s">
        <v>487</v>
      </c>
      <c r="T980" s="7">
        <v>45</v>
      </c>
      <c r="U980" s="7" t="s">
        <v>2785</v>
      </c>
      <c r="V980" s="7" t="s">
        <v>2786</v>
      </c>
      <c r="W980" s="8" t="s">
        <v>41</v>
      </c>
      <c r="X980" s="3">
        <v>44859</v>
      </c>
      <c r="Y980" s="4">
        <v>44863</v>
      </c>
    </row>
    <row r="981" spans="1:25">
      <c r="A981" s="9">
        <v>980</v>
      </c>
      <c r="B981" s="7" t="s">
        <v>1201</v>
      </c>
      <c r="C981" s="7" t="s">
        <v>617</v>
      </c>
      <c r="D981" s="7" t="s">
        <v>1202</v>
      </c>
      <c r="E981" s="7" t="s">
        <v>1203</v>
      </c>
      <c r="F981" s="7" t="s">
        <v>420</v>
      </c>
      <c r="G981" s="7" t="s">
        <v>1204</v>
      </c>
      <c r="H981" s="7" t="s">
        <v>101</v>
      </c>
      <c r="I981" s="7" t="s">
        <v>32</v>
      </c>
      <c r="J981" s="7" t="s">
        <v>102</v>
      </c>
      <c r="K981" s="7" t="s">
        <v>3085</v>
      </c>
      <c r="L981" s="7" t="s">
        <v>35</v>
      </c>
      <c r="M981" s="7" t="s">
        <v>130</v>
      </c>
      <c r="N981" s="7" t="s">
        <v>3086</v>
      </c>
      <c r="O981" s="7">
        <v>69</v>
      </c>
      <c r="P981" s="7">
        <v>2</v>
      </c>
      <c r="Q981" s="7">
        <v>19.32</v>
      </c>
      <c r="R981" s="7">
        <v>6.56</v>
      </c>
      <c r="S981" s="7" t="s">
        <v>487</v>
      </c>
      <c r="T981" s="7">
        <v>771</v>
      </c>
      <c r="U981" s="7" t="s">
        <v>2785</v>
      </c>
      <c r="V981" s="7" t="s">
        <v>2787</v>
      </c>
      <c r="W981" s="8" t="s">
        <v>41</v>
      </c>
      <c r="X981" s="3">
        <v>44801</v>
      </c>
      <c r="Y981" s="4">
        <v>44601</v>
      </c>
    </row>
    <row r="982" spans="1:25">
      <c r="A982" s="9">
        <v>981</v>
      </c>
      <c r="B982" s="7" t="s">
        <v>2402</v>
      </c>
      <c r="C982" s="7" t="s">
        <v>617</v>
      </c>
      <c r="D982" s="7" t="s">
        <v>1492</v>
      </c>
      <c r="E982" s="7" t="s">
        <v>1493</v>
      </c>
      <c r="F982" s="7" t="s">
        <v>420</v>
      </c>
      <c r="G982" s="7" t="s">
        <v>751</v>
      </c>
      <c r="H982" s="7" t="s">
        <v>101</v>
      </c>
      <c r="I982" s="7" t="s">
        <v>32</v>
      </c>
      <c r="J982" s="7" t="s">
        <v>102</v>
      </c>
      <c r="K982" s="7" t="s">
        <v>3087</v>
      </c>
      <c r="L982" s="7" t="s">
        <v>35</v>
      </c>
      <c r="M982" s="7" t="s">
        <v>140</v>
      </c>
      <c r="N982" s="7" t="s">
        <v>3088</v>
      </c>
      <c r="O982" s="7">
        <v>44.82</v>
      </c>
      <c r="P982" s="7">
        <v>2</v>
      </c>
      <c r="Q982" s="7">
        <v>2.64</v>
      </c>
      <c r="R982" s="7">
        <v>6.24</v>
      </c>
      <c r="S982" s="7" t="s">
        <v>487</v>
      </c>
      <c r="T982" s="7">
        <v>301</v>
      </c>
      <c r="U982" s="7" t="s">
        <v>2785</v>
      </c>
      <c r="V982" s="7" t="s">
        <v>2791</v>
      </c>
      <c r="W982" s="8" t="s">
        <v>51</v>
      </c>
      <c r="X982" s="3">
        <v>44466</v>
      </c>
      <c r="Y982" s="4">
        <v>44206</v>
      </c>
    </row>
    <row r="983" spans="1:25">
      <c r="A983" s="9">
        <v>982</v>
      </c>
      <c r="B983" s="7" t="s">
        <v>633</v>
      </c>
      <c r="C983" s="7" t="s">
        <v>617</v>
      </c>
      <c r="D983" s="7" t="s">
        <v>634</v>
      </c>
      <c r="E983" s="7" t="s">
        <v>635</v>
      </c>
      <c r="F983" s="7" t="s">
        <v>420</v>
      </c>
      <c r="G983" s="7" t="s">
        <v>452</v>
      </c>
      <c r="H983" s="7" t="s">
        <v>87</v>
      </c>
      <c r="I983" s="7" t="s">
        <v>32</v>
      </c>
      <c r="J983" s="7" t="s">
        <v>33</v>
      </c>
      <c r="K983" s="7" t="s">
        <v>3089</v>
      </c>
      <c r="L983" s="7" t="s">
        <v>35</v>
      </c>
      <c r="M983" s="7" t="s">
        <v>74</v>
      </c>
      <c r="N983" s="7" t="s">
        <v>3090</v>
      </c>
      <c r="O983" s="7">
        <v>37.5</v>
      </c>
      <c r="P983" s="7">
        <v>2</v>
      </c>
      <c r="Q983" s="7">
        <v>6</v>
      </c>
      <c r="R983" s="7">
        <v>3.62</v>
      </c>
      <c r="S983" s="7" t="s">
        <v>38</v>
      </c>
      <c r="T983" s="7">
        <v>160</v>
      </c>
      <c r="U983" s="7" t="s">
        <v>2785</v>
      </c>
      <c r="V983" s="7" t="s">
        <v>2792</v>
      </c>
      <c r="W983" s="8" t="s">
        <v>41</v>
      </c>
      <c r="X983" s="3">
        <v>45399</v>
      </c>
      <c r="Y983" s="4">
        <v>45404</v>
      </c>
    </row>
    <row r="984" spans="1:25">
      <c r="A984" s="9">
        <v>983</v>
      </c>
      <c r="B984" s="7" t="s">
        <v>3091</v>
      </c>
      <c r="C984" s="7" t="s">
        <v>679</v>
      </c>
      <c r="D984" s="7" t="s">
        <v>1053</v>
      </c>
      <c r="E984" s="7" t="s">
        <v>1054</v>
      </c>
      <c r="F984" s="7" t="s">
        <v>310</v>
      </c>
      <c r="G984" s="7" t="s">
        <v>249</v>
      </c>
      <c r="H984" s="7" t="s">
        <v>250</v>
      </c>
      <c r="I984" s="7" t="s">
        <v>32</v>
      </c>
      <c r="J984" s="7" t="s">
        <v>47</v>
      </c>
      <c r="K984" s="7" t="s">
        <v>3092</v>
      </c>
      <c r="L984" s="7" t="s">
        <v>35</v>
      </c>
      <c r="M984" s="7" t="s">
        <v>74</v>
      </c>
      <c r="N984" s="7" t="s">
        <v>3093</v>
      </c>
      <c r="O984" s="7">
        <v>53.91</v>
      </c>
      <c r="P984" s="7">
        <v>3</v>
      </c>
      <c r="Q984" s="7">
        <v>24.75</v>
      </c>
      <c r="R984" s="7">
        <v>12.35</v>
      </c>
      <c r="S984" s="7" t="s">
        <v>487</v>
      </c>
      <c r="T984" s="7">
        <v>764</v>
      </c>
      <c r="U984" s="7" t="s">
        <v>2785</v>
      </c>
      <c r="V984" s="7" t="s">
        <v>2787</v>
      </c>
      <c r="W984" s="8" t="s">
        <v>41</v>
      </c>
      <c r="X984" s="3">
        <v>44854</v>
      </c>
      <c r="Y984" s="4">
        <v>44858</v>
      </c>
    </row>
    <row r="985" spans="1:25">
      <c r="A985" s="9">
        <v>984</v>
      </c>
      <c r="B985" s="7" t="s">
        <v>727</v>
      </c>
      <c r="C985" s="7" t="s">
        <v>627</v>
      </c>
      <c r="D985" s="7" t="s">
        <v>728</v>
      </c>
      <c r="E985" s="7" t="s">
        <v>729</v>
      </c>
      <c r="F985" s="7" t="s">
        <v>310</v>
      </c>
      <c r="G985" s="7" t="s">
        <v>730</v>
      </c>
      <c r="H985" s="7" t="s">
        <v>101</v>
      </c>
      <c r="I985" s="7" t="s">
        <v>32</v>
      </c>
      <c r="J985" s="7" t="s">
        <v>102</v>
      </c>
      <c r="K985" s="7" t="s">
        <v>3094</v>
      </c>
      <c r="L985" s="7" t="s">
        <v>35</v>
      </c>
      <c r="M985" s="7" t="s">
        <v>89</v>
      </c>
      <c r="N985" s="7" t="s">
        <v>3095</v>
      </c>
      <c r="O985" s="7">
        <v>179.82</v>
      </c>
      <c r="P985" s="7">
        <v>9</v>
      </c>
      <c r="Q985" s="7">
        <v>68.31</v>
      </c>
      <c r="R985" s="7">
        <v>32.15</v>
      </c>
      <c r="S985" s="7" t="s">
        <v>487</v>
      </c>
      <c r="T985" s="7">
        <v>106</v>
      </c>
      <c r="U985" s="7" t="s">
        <v>2785</v>
      </c>
      <c r="V985" s="7" t="s">
        <v>2791</v>
      </c>
      <c r="W985" s="8" t="s">
        <v>41</v>
      </c>
      <c r="X985" s="3">
        <v>45291</v>
      </c>
      <c r="Y985" s="4">
        <v>45444</v>
      </c>
    </row>
    <row r="986" spans="1:25">
      <c r="A986" s="9">
        <v>985</v>
      </c>
      <c r="B986" s="7" t="s">
        <v>2189</v>
      </c>
      <c r="C986" s="7" t="s">
        <v>627</v>
      </c>
      <c r="D986" s="7" t="s">
        <v>1517</v>
      </c>
      <c r="E986" s="7" t="s">
        <v>1518</v>
      </c>
      <c r="F986" s="7" t="s">
        <v>310</v>
      </c>
      <c r="G986" s="7" t="s">
        <v>521</v>
      </c>
      <c r="H986" s="7" t="s">
        <v>31</v>
      </c>
      <c r="I986" s="7" t="s">
        <v>32</v>
      </c>
      <c r="J986" s="7" t="s">
        <v>33</v>
      </c>
      <c r="K986" s="7" t="s">
        <v>3096</v>
      </c>
      <c r="L986" s="7" t="s">
        <v>35</v>
      </c>
      <c r="M986" s="7" t="s">
        <v>36</v>
      </c>
      <c r="N986" s="7" t="s">
        <v>3097</v>
      </c>
      <c r="O986" s="7">
        <v>52.65</v>
      </c>
      <c r="P986" s="7">
        <v>5</v>
      </c>
      <c r="Q986" s="7">
        <v>8.85</v>
      </c>
      <c r="R986" s="7">
        <v>13.73</v>
      </c>
      <c r="S986" s="7" t="s">
        <v>487</v>
      </c>
      <c r="T986" s="7">
        <v>657</v>
      </c>
      <c r="U986" s="7" t="s">
        <v>2785</v>
      </c>
      <c r="V986" s="7" t="s">
        <v>2792</v>
      </c>
      <c r="W986" s="8" t="s">
        <v>51</v>
      </c>
      <c r="X986" s="3">
        <v>45481</v>
      </c>
      <c r="Y986" s="4">
        <v>45634</v>
      </c>
    </row>
    <row r="987" spans="1:25">
      <c r="A987" s="9">
        <v>986</v>
      </c>
      <c r="B987" s="7" t="s">
        <v>1172</v>
      </c>
      <c r="C987" s="7" t="s">
        <v>627</v>
      </c>
      <c r="D987" s="7" t="s">
        <v>1173</v>
      </c>
      <c r="E987" s="7" t="s">
        <v>1174</v>
      </c>
      <c r="F987" s="7" t="s">
        <v>310</v>
      </c>
      <c r="G987" s="7" t="s">
        <v>809</v>
      </c>
      <c r="H987" s="7" t="s">
        <v>87</v>
      </c>
      <c r="I987" s="7" t="s">
        <v>32</v>
      </c>
      <c r="J987" s="7" t="s">
        <v>33</v>
      </c>
      <c r="K987" s="7" t="s">
        <v>3098</v>
      </c>
      <c r="L987" s="7" t="s">
        <v>35</v>
      </c>
      <c r="M987" s="7" t="s">
        <v>223</v>
      </c>
      <c r="N987" s="7" t="s">
        <v>3099</v>
      </c>
      <c r="O987" s="7">
        <v>190.44</v>
      </c>
      <c r="P987" s="7">
        <v>4</v>
      </c>
      <c r="Q987" s="7">
        <v>32.28</v>
      </c>
      <c r="R987" s="7">
        <v>26.14</v>
      </c>
      <c r="S987" s="7" t="s">
        <v>38</v>
      </c>
      <c r="T987" s="7">
        <v>407</v>
      </c>
      <c r="U987" s="7" t="s">
        <v>2785</v>
      </c>
      <c r="V987" s="7" t="s">
        <v>2786</v>
      </c>
      <c r="W987" s="8" t="s">
        <v>41</v>
      </c>
      <c r="X987" s="3">
        <v>45403</v>
      </c>
      <c r="Y987" s="4">
        <v>45407</v>
      </c>
    </row>
    <row r="988" spans="1:25">
      <c r="A988" s="9">
        <v>987</v>
      </c>
      <c r="B988" s="7" t="s">
        <v>3100</v>
      </c>
      <c r="C988" s="7" t="s">
        <v>627</v>
      </c>
      <c r="D988" s="7" t="s">
        <v>3101</v>
      </c>
      <c r="E988" s="7" t="s">
        <v>3102</v>
      </c>
      <c r="F988" s="7" t="s">
        <v>310</v>
      </c>
      <c r="G988" s="7" t="s">
        <v>184</v>
      </c>
      <c r="H988" s="7" t="s">
        <v>87</v>
      </c>
      <c r="I988" s="7" t="s">
        <v>32</v>
      </c>
      <c r="J988" s="7" t="s">
        <v>33</v>
      </c>
      <c r="K988" s="7" t="s">
        <v>906</v>
      </c>
      <c r="L988" s="7" t="s">
        <v>35</v>
      </c>
      <c r="M988" s="7" t="s">
        <v>140</v>
      </c>
      <c r="N988" s="7" t="s">
        <v>907</v>
      </c>
      <c r="O988" s="7">
        <v>41.22</v>
      </c>
      <c r="P988" s="7">
        <v>3</v>
      </c>
      <c r="Q988" s="7">
        <v>18.54</v>
      </c>
      <c r="R988" s="7">
        <v>12.3</v>
      </c>
      <c r="S988" s="7" t="s">
        <v>661</v>
      </c>
      <c r="T988" s="7">
        <v>448</v>
      </c>
      <c r="U988" s="7" t="s">
        <v>2785</v>
      </c>
      <c r="V988" s="7" t="s">
        <v>2787</v>
      </c>
      <c r="W988" s="8" t="s">
        <v>41</v>
      </c>
      <c r="X988" s="3">
        <v>45085</v>
      </c>
      <c r="Y988" s="4">
        <v>45207</v>
      </c>
    </row>
    <row r="989" spans="1:25">
      <c r="A989" s="9">
        <v>988</v>
      </c>
      <c r="B989" s="7" t="s">
        <v>3103</v>
      </c>
      <c r="C989" s="7" t="s">
        <v>627</v>
      </c>
      <c r="D989" s="7" t="s">
        <v>3104</v>
      </c>
      <c r="E989" s="7" t="s">
        <v>3105</v>
      </c>
      <c r="F989" s="7" t="s">
        <v>310</v>
      </c>
      <c r="G989" s="7" t="s">
        <v>109</v>
      </c>
      <c r="H989" s="7" t="s">
        <v>101</v>
      </c>
      <c r="I989" s="7" t="s">
        <v>32</v>
      </c>
      <c r="J989" s="7" t="s">
        <v>102</v>
      </c>
      <c r="K989" s="7" t="s">
        <v>3106</v>
      </c>
      <c r="L989" s="7" t="s">
        <v>35</v>
      </c>
      <c r="M989" s="7" t="s">
        <v>223</v>
      </c>
      <c r="N989" s="7" t="s">
        <v>3107</v>
      </c>
      <c r="O989" s="7">
        <v>66.599999999999994</v>
      </c>
      <c r="P989" s="7">
        <v>3</v>
      </c>
      <c r="Q989" s="7">
        <v>31.95</v>
      </c>
      <c r="R989" s="7">
        <v>12.25</v>
      </c>
      <c r="S989" s="7" t="s">
        <v>38</v>
      </c>
      <c r="T989" s="7">
        <v>744</v>
      </c>
      <c r="U989" s="7" t="s">
        <v>2785</v>
      </c>
      <c r="V989" s="7" t="s">
        <v>2791</v>
      </c>
      <c r="W989" s="8" t="s">
        <v>51</v>
      </c>
      <c r="X989" s="3">
        <v>45371</v>
      </c>
      <c r="Y989" s="4">
        <v>45375</v>
      </c>
    </row>
    <row r="990" spans="1:25">
      <c r="A990" s="9">
        <v>989</v>
      </c>
      <c r="B990" s="7" t="s">
        <v>2176</v>
      </c>
      <c r="C990" s="7" t="s">
        <v>627</v>
      </c>
      <c r="D990" s="7" t="s">
        <v>2055</v>
      </c>
      <c r="E990" s="7" t="s">
        <v>2056</v>
      </c>
      <c r="F990" s="7" t="s">
        <v>310</v>
      </c>
      <c r="G990" s="7" t="s">
        <v>228</v>
      </c>
      <c r="H990" s="7" t="s">
        <v>229</v>
      </c>
      <c r="I990" s="7" t="s">
        <v>32</v>
      </c>
      <c r="J990" s="7" t="s">
        <v>102</v>
      </c>
      <c r="K990" s="7" t="s">
        <v>3108</v>
      </c>
      <c r="L990" s="7" t="s">
        <v>35</v>
      </c>
      <c r="M990" s="7" t="s">
        <v>223</v>
      </c>
      <c r="N990" s="7" t="s">
        <v>3109</v>
      </c>
      <c r="O990" s="7">
        <v>52.65</v>
      </c>
      <c r="P990" s="7">
        <v>1</v>
      </c>
      <c r="Q990" s="7">
        <v>17.88</v>
      </c>
      <c r="R990" s="7">
        <v>24.3</v>
      </c>
      <c r="S990" s="7" t="s">
        <v>661</v>
      </c>
      <c r="T990" s="7">
        <v>583</v>
      </c>
      <c r="U990" s="7" t="s">
        <v>2785</v>
      </c>
      <c r="V990" s="7" t="s">
        <v>2792</v>
      </c>
      <c r="W990" s="8" t="s">
        <v>41</v>
      </c>
      <c r="X990" s="3">
        <v>44294</v>
      </c>
      <c r="Y990" s="4">
        <v>44416</v>
      </c>
    </row>
    <row r="991" spans="1:25">
      <c r="A991" s="9">
        <v>990</v>
      </c>
      <c r="B991" s="7" t="s">
        <v>3100</v>
      </c>
      <c r="C991" s="7" t="s">
        <v>627</v>
      </c>
      <c r="D991" s="7" t="s">
        <v>3101</v>
      </c>
      <c r="E991" s="7" t="s">
        <v>3102</v>
      </c>
      <c r="F991" s="7" t="s">
        <v>310</v>
      </c>
      <c r="G991" s="7" t="s">
        <v>184</v>
      </c>
      <c r="H991" s="7" t="s">
        <v>87</v>
      </c>
      <c r="I991" s="7" t="s">
        <v>32</v>
      </c>
      <c r="J991" s="7" t="s">
        <v>33</v>
      </c>
      <c r="K991" s="7" t="s">
        <v>3110</v>
      </c>
      <c r="L991" s="7" t="s">
        <v>35</v>
      </c>
      <c r="M991" s="7" t="s">
        <v>130</v>
      </c>
      <c r="N991" s="7" t="s">
        <v>3111</v>
      </c>
      <c r="O991" s="7">
        <v>25.08</v>
      </c>
      <c r="P991" s="7">
        <v>1</v>
      </c>
      <c r="Q991" s="7">
        <v>8.25</v>
      </c>
      <c r="R991" s="7">
        <v>7.09</v>
      </c>
      <c r="S991" s="7" t="s">
        <v>661</v>
      </c>
      <c r="T991" s="7">
        <v>151</v>
      </c>
      <c r="U991" s="7" t="s">
        <v>2785</v>
      </c>
      <c r="V991" s="7" t="s">
        <v>2786</v>
      </c>
      <c r="W991" s="8" t="s">
        <v>41</v>
      </c>
      <c r="X991" s="3">
        <v>44866</v>
      </c>
      <c r="Y991" s="4">
        <v>44576</v>
      </c>
    </row>
    <row r="992" spans="1:25">
      <c r="A992" s="9">
        <v>991</v>
      </c>
      <c r="B992" s="7" t="s">
        <v>3112</v>
      </c>
      <c r="C992" s="7" t="s">
        <v>627</v>
      </c>
      <c r="D992" s="7" t="s">
        <v>2222</v>
      </c>
      <c r="E992" s="7" t="s">
        <v>2223</v>
      </c>
      <c r="F992" s="7" t="s">
        <v>310</v>
      </c>
      <c r="G992" s="7" t="s">
        <v>195</v>
      </c>
      <c r="H992" s="7" t="s">
        <v>283</v>
      </c>
      <c r="I992" s="7" t="s">
        <v>32</v>
      </c>
      <c r="J992" s="7" t="s">
        <v>47</v>
      </c>
      <c r="K992" s="7" t="s">
        <v>527</v>
      </c>
      <c r="L992" s="7" t="s">
        <v>35</v>
      </c>
      <c r="M992" s="7" t="s">
        <v>140</v>
      </c>
      <c r="N992" s="7" t="s">
        <v>528</v>
      </c>
      <c r="O992" s="7">
        <v>33.93</v>
      </c>
      <c r="P992" s="7">
        <v>1</v>
      </c>
      <c r="Q992" s="7">
        <v>7.8</v>
      </c>
      <c r="R992" s="7">
        <v>4.47</v>
      </c>
      <c r="S992" s="7" t="s">
        <v>38</v>
      </c>
      <c r="T992" s="7">
        <v>662</v>
      </c>
      <c r="U992" s="7" t="s">
        <v>2785</v>
      </c>
      <c r="V992" s="7" t="s">
        <v>2787</v>
      </c>
      <c r="W992" s="8" t="s">
        <v>51</v>
      </c>
      <c r="X992" s="3">
        <v>45152</v>
      </c>
      <c r="Y992" s="4">
        <v>45156</v>
      </c>
    </row>
    <row r="993" spans="1:25">
      <c r="A993" s="9">
        <v>992</v>
      </c>
      <c r="B993" s="7" t="s">
        <v>3103</v>
      </c>
      <c r="C993" s="7" t="s">
        <v>627</v>
      </c>
      <c r="D993" s="7" t="s">
        <v>3104</v>
      </c>
      <c r="E993" s="7" t="s">
        <v>3105</v>
      </c>
      <c r="F993" s="7" t="s">
        <v>310</v>
      </c>
      <c r="G993" s="7" t="s">
        <v>109</v>
      </c>
      <c r="H993" s="7" t="s">
        <v>101</v>
      </c>
      <c r="I993" s="7" t="s">
        <v>32</v>
      </c>
      <c r="J993" s="7" t="s">
        <v>102</v>
      </c>
      <c r="K993" s="7" t="s">
        <v>793</v>
      </c>
      <c r="L993" s="7" t="s">
        <v>35</v>
      </c>
      <c r="M993" s="7" t="s">
        <v>123</v>
      </c>
      <c r="N993" s="7" t="s">
        <v>794</v>
      </c>
      <c r="O993" s="7">
        <v>22.8</v>
      </c>
      <c r="P993" s="7">
        <v>2</v>
      </c>
      <c r="Q993" s="7">
        <v>0.18</v>
      </c>
      <c r="R993" s="7">
        <v>2.56</v>
      </c>
      <c r="S993" s="7" t="s">
        <v>38</v>
      </c>
      <c r="T993" s="7">
        <v>607</v>
      </c>
      <c r="U993" s="7" t="s">
        <v>2785</v>
      </c>
      <c r="V993" s="7" t="s">
        <v>2791</v>
      </c>
      <c r="W993" s="8" t="s">
        <v>51</v>
      </c>
      <c r="X993" s="3">
        <v>45187</v>
      </c>
      <c r="Y993" s="4">
        <v>45193</v>
      </c>
    </row>
    <row r="994" spans="1:25">
      <c r="A994" s="9">
        <v>993</v>
      </c>
      <c r="B994" s="7" t="s">
        <v>3113</v>
      </c>
      <c r="C994" s="7" t="s">
        <v>627</v>
      </c>
      <c r="D994" s="7" t="s">
        <v>1574</v>
      </c>
      <c r="E994" s="7" t="s">
        <v>1575</v>
      </c>
      <c r="F994" s="7" t="s">
        <v>310</v>
      </c>
      <c r="G994" s="7" t="s">
        <v>491</v>
      </c>
      <c r="H994" s="7" t="s">
        <v>229</v>
      </c>
      <c r="I994" s="7" t="s">
        <v>32</v>
      </c>
      <c r="J994" s="7" t="s">
        <v>102</v>
      </c>
      <c r="K994" s="7" t="s">
        <v>676</v>
      </c>
      <c r="L994" s="7" t="s">
        <v>35</v>
      </c>
      <c r="M994" s="7" t="s">
        <v>223</v>
      </c>
      <c r="N994" s="7" t="s">
        <v>677</v>
      </c>
      <c r="O994" s="7">
        <v>50.7</v>
      </c>
      <c r="P994" s="7">
        <v>2</v>
      </c>
      <c r="Q994" s="7">
        <v>10.14</v>
      </c>
      <c r="R994" s="7">
        <v>15.16</v>
      </c>
      <c r="S994" s="7" t="s">
        <v>487</v>
      </c>
      <c r="T994" s="7">
        <v>319</v>
      </c>
      <c r="U994" s="7" t="s">
        <v>2785</v>
      </c>
      <c r="V994" s="7" t="s">
        <v>2792</v>
      </c>
      <c r="W994" s="8" t="s">
        <v>51</v>
      </c>
      <c r="X994" s="3">
        <v>45187</v>
      </c>
      <c r="Y994" s="4">
        <v>45193</v>
      </c>
    </row>
    <row r="995" spans="1:25">
      <c r="A995" s="9">
        <v>994</v>
      </c>
      <c r="B995" s="7" t="s">
        <v>1261</v>
      </c>
      <c r="C995" s="7" t="s">
        <v>627</v>
      </c>
      <c r="D995" s="7" t="s">
        <v>1262</v>
      </c>
      <c r="E995" s="7" t="s">
        <v>1263</v>
      </c>
      <c r="F995" s="7" t="s">
        <v>310</v>
      </c>
      <c r="G995" s="7" t="s">
        <v>711</v>
      </c>
      <c r="H995" s="7" t="s">
        <v>87</v>
      </c>
      <c r="I995" s="7" t="s">
        <v>32</v>
      </c>
      <c r="J995" s="7" t="s">
        <v>33</v>
      </c>
      <c r="K995" s="7" t="s">
        <v>260</v>
      </c>
      <c r="L995" s="7" t="s">
        <v>35</v>
      </c>
      <c r="M995" s="7" t="s">
        <v>89</v>
      </c>
      <c r="N995" s="7" t="s">
        <v>261</v>
      </c>
      <c r="O995" s="7">
        <v>16.62</v>
      </c>
      <c r="P995" s="7">
        <v>2</v>
      </c>
      <c r="Q995" s="7">
        <v>3.3</v>
      </c>
      <c r="R995" s="7">
        <v>3.97</v>
      </c>
      <c r="S995" s="7" t="s">
        <v>487</v>
      </c>
      <c r="T995" s="7">
        <v>630</v>
      </c>
      <c r="U995" s="7" t="s">
        <v>2785</v>
      </c>
      <c r="V995" s="7" t="s">
        <v>2787</v>
      </c>
      <c r="W995" s="8" t="s">
        <v>51</v>
      </c>
      <c r="X995" s="3">
        <v>44790</v>
      </c>
      <c r="Y995" s="4">
        <v>44795</v>
      </c>
    </row>
    <row r="996" spans="1:25">
      <c r="A996" s="9">
        <v>995</v>
      </c>
      <c r="B996" s="7" t="s">
        <v>3114</v>
      </c>
      <c r="C996" s="7" t="s">
        <v>617</v>
      </c>
      <c r="D996" s="7" t="s">
        <v>3115</v>
      </c>
      <c r="E996" s="7" t="s">
        <v>3116</v>
      </c>
      <c r="F996" s="7" t="s">
        <v>310</v>
      </c>
      <c r="G996" s="7" t="s">
        <v>543</v>
      </c>
      <c r="H996" s="7" t="s">
        <v>544</v>
      </c>
      <c r="I996" s="7" t="s">
        <v>32</v>
      </c>
      <c r="J996" s="7" t="s">
        <v>57</v>
      </c>
      <c r="K996" s="7" t="s">
        <v>2919</v>
      </c>
      <c r="L996" s="7" t="s">
        <v>35</v>
      </c>
      <c r="M996" s="7" t="s">
        <v>36</v>
      </c>
      <c r="N996" s="7" t="s">
        <v>2920</v>
      </c>
      <c r="O996" s="7">
        <v>95.85</v>
      </c>
      <c r="P996" s="7">
        <v>3</v>
      </c>
      <c r="Q996" s="7">
        <v>22.95</v>
      </c>
      <c r="R996" s="7">
        <v>11.06</v>
      </c>
      <c r="S996" s="7" t="s">
        <v>38</v>
      </c>
      <c r="T996" s="7">
        <v>116</v>
      </c>
      <c r="U996" s="7" t="s">
        <v>2785</v>
      </c>
      <c r="V996" s="7" t="s">
        <v>2792</v>
      </c>
      <c r="W996" s="8" t="s">
        <v>41</v>
      </c>
      <c r="X996" s="3">
        <v>45327</v>
      </c>
      <c r="Y996" s="4">
        <v>45448</v>
      </c>
    </row>
    <row r="997" spans="1:25">
      <c r="A997" s="9">
        <v>996</v>
      </c>
      <c r="B997" s="7" t="s">
        <v>2463</v>
      </c>
      <c r="C997" s="7" t="s">
        <v>617</v>
      </c>
      <c r="D997" s="7" t="s">
        <v>1530</v>
      </c>
      <c r="E997" s="7" t="s">
        <v>1531</v>
      </c>
      <c r="F997" s="7" t="s">
        <v>310</v>
      </c>
      <c r="G997" s="7" t="s">
        <v>2464</v>
      </c>
      <c r="H997" s="7" t="s">
        <v>509</v>
      </c>
      <c r="I997" s="7" t="s">
        <v>32</v>
      </c>
      <c r="J997" s="7" t="s">
        <v>47</v>
      </c>
      <c r="K997" s="7" t="s">
        <v>3117</v>
      </c>
      <c r="L997" s="7" t="s">
        <v>35</v>
      </c>
      <c r="M997" s="7" t="s">
        <v>123</v>
      </c>
      <c r="N997" s="7" t="s">
        <v>794</v>
      </c>
      <c r="O997" s="7">
        <v>41.85</v>
      </c>
      <c r="P997" s="7">
        <v>3</v>
      </c>
      <c r="Q997" s="7">
        <v>14.22</v>
      </c>
      <c r="R997" s="7">
        <v>8.74</v>
      </c>
      <c r="S997" s="7" t="s">
        <v>661</v>
      </c>
      <c r="T997" s="7">
        <v>76</v>
      </c>
      <c r="U997" s="7" t="s">
        <v>2785</v>
      </c>
      <c r="V997" s="7" t="s">
        <v>2786</v>
      </c>
      <c r="W997" s="8" t="s">
        <v>41</v>
      </c>
      <c r="X997" s="3">
        <v>45294</v>
      </c>
      <c r="Y997" s="4">
        <v>45507</v>
      </c>
    </row>
    <row r="998" spans="1:25">
      <c r="A998" s="9">
        <v>997</v>
      </c>
      <c r="B998" s="7" t="s">
        <v>2463</v>
      </c>
      <c r="C998" s="7" t="s">
        <v>617</v>
      </c>
      <c r="D998" s="7" t="s">
        <v>1530</v>
      </c>
      <c r="E998" s="7" t="s">
        <v>1531</v>
      </c>
      <c r="F998" s="7" t="s">
        <v>310</v>
      </c>
      <c r="G998" s="7" t="s">
        <v>2464</v>
      </c>
      <c r="H998" s="7" t="s">
        <v>509</v>
      </c>
      <c r="I998" s="7" t="s">
        <v>32</v>
      </c>
      <c r="J998" s="7" t="s">
        <v>47</v>
      </c>
      <c r="K998" s="7" t="s">
        <v>2239</v>
      </c>
      <c r="L998" s="7" t="s">
        <v>35</v>
      </c>
      <c r="M998" s="7" t="s">
        <v>89</v>
      </c>
      <c r="N998" s="7" t="s">
        <v>2240</v>
      </c>
      <c r="O998" s="7">
        <v>50.85</v>
      </c>
      <c r="P998" s="7">
        <v>3</v>
      </c>
      <c r="Q998" s="7">
        <v>4.05</v>
      </c>
      <c r="R998" s="7">
        <v>6.3</v>
      </c>
      <c r="S998" s="7" t="s">
        <v>661</v>
      </c>
      <c r="T998" s="7">
        <v>526</v>
      </c>
      <c r="U998" s="7" t="s">
        <v>2785</v>
      </c>
      <c r="V998" s="7" t="s">
        <v>2787</v>
      </c>
      <c r="W998" s="8" t="s">
        <v>51</v>
      </c>
      <c r="X998" s="3">
        <v>45251</v>
      </c>
      <c r="Y998" s="4">
        <v>45256</v>
      </c>
    </row>
    <row r="999" spans="1:25">
      <c r="A999" s="9">
        <v>998</v>
      </c>
      <c r="B999" s="7" t="s">
        <v>775</v>
      </c>
      <c r="C999" s="7" t="s">
        <v>617</v>
      </c>
      <c r="D999" s="7" t="s">
        <v>776</v>
      </c>
      <c r="E999" s="7" t="s">
        <v>777</v>
      </c>
      <c r="F999" s="7" t="s">
        <v>310</v>
      </c>
      <c r="G999" s="7" t="s">
        <v>778</v>
      </c>
      <c r="H999" s="7" t="s">
        <v>779</v>
      </c>
      <c r="I999" s="7" t="s">
        <v>32</v>
      </c>
      <c r="J999" s="7" t="s">
        <v>47</v>
      </c>
      <c r="K999" s="7" t="s">
        <v>3118</v>
      </c>
      <c r="L999" s="7" t="s">
        <v>35</v>
      </c>
      <c r="M999" s="7" t="s">
        <v>223</v>
      </c>
      <c r="N999" s="7" t="s">
        <v>3119</v>
      </c>
      <c r="O999" s="7">
        <v>33.299999999999997</v>
      </c>
      <c r="P999" s="7">
        <v>3</v>
      </c>
      <c r="Q999" s="7">
        <v>5.94</v>
      </c>
      <c r="R999" s="7">
        <v>2.81</v>
      </c>
      <c r="S999" s="7" t="s">
        <v>487</v>
      </c>
      <c r="T999" s="7">
        <v>172</v>
      </c>
      <c r="U999" s="7" t="s">
        <v>2785</v>
      </c>
      <c r="V999" s="7" t="s">
        <v>2792</v>
      </c>
      <c r="W999" s="8" t="s">
        <v>51</v>
      </c>
      <c r="X999" s="3">
        <v>45129</v>
      </c>
      <c r="Y999" s="4">
        <v>45133</v>
      </c>
    </row>
    <row r="1000" spans="1:25">
      <c r="A1000" s="9">
        <v>999</v>
      </c>
      <c r="B1000" s="7" t="s">
        <v>3120</v>
      </c>
      <c r="C1000" s="7" t="s">
        <v>617</v>
      </c>
      <c r="D1000" s="7" t="s">
        <v>3121</v>
      </c>
      <c r="E1000" s="7" t="s">
        <v>3122</v>
      </c>
      <c r="F1000" s="7" t="s">
        <v>310</v>
      </c>
      <c r="G1000" s="7" t="s">
        <v>515</v>
      </c>
      <c r="H1000" s="7" t="s">
        <v>87</v>
      </c>
      <c r="I1000" s="7" t="s">
        <v>32</v>
      </c>
      <c r="J1000" s="7" t="s">
        <v>33</v>
      </c>
      <c r="K1000" s="7" t="s">
        <v>2284</v>
      </c>
      <c r="L1000" s="7" t="s">
        <v>35</v>
      </c>
      <c r="M1000" s="7" t="s">
        <v>74</v>
      </c>
      <c r="N1000" s="7" t="s">
        <v>2285</v>
      </c>
      <c r="O1000" s="7">
        <v>86.76</v>
      </c>
      <c r="P1000" s="7">
        <v>3</v>
      </c>
      <c r="Q1000" s="7">
        <v>-38.25</v>
      </c>
      <c r="R1000" s="7">
        <v>10.16</v>
      </c>
      <c r="S1000" s="7" t="s">
        <v>38</v>
      </c>
      <c r="T1000" s="7">
        <v>749</v>
      </c>
      <c r="U1000" s="7" t="s">
        <v>2785</v>
      </c>
      <c r="V1000" s="7" t="s">
        <v>2786</v>
      </c>
      <c r="W1000" s="8" t="s">
        <v>41</v>
      </c>
      <c r="X1000" s="3">
        <v>45129</v>
      </c>
      <c r="Y1000" s="4">
        <v>45133</v>
      </c>
    </row>
    <row r="1001" spans="1:25">
      <c r="A1001" s="9">
        <v>1000</v>
      </c>
      <c r="B1001" s="7" t="s">
        <v>2214</v>
      </c>
      <c r="C1001" s="7" t="s">
        <v>617</v>
      </c>
      <c r="D1001" s="7" t="s">
        <v>2215</v>
      </c>
      <c r="E1001" s="7" t="s">
        <v>2216</v>
      </c>
      <c r="F1001" s="7" t="s">
        <v>310</v>
      </c>
      <c r="G1001" s="7" t="s">
        <v>2217</v>
      </c>
      <c r="H1001" s="7" t="s">
        <v>831</v>
      </c>
      <c r="I1001" s="7" t="s">
        <v>32</v>
      </c>
      <c r="J1001" s="7" t="s">
        <v>47</v>
      </c>
      <c r="K1001" s="7" t="s">
        <v>3038</v>
      </c>
      <c r="L1001" s="7" t="s">
        <v>35</v>
      </c>
      <c r="M1001" s="7" t="s">
        <v>36</v>
      </c>
      <c r="N1001" s="7" t="s">
        <v>3039</v>
      </c>
      <c r="O1001" s="7">
        <v>205.68</v>
      </c>
      <c r="P1001" s="7">
        <v>4</v>
      </c>
      <c r="Q1001" s="7">
        <v>80.16</v>
      </c>
      <c r="R1001" s="7">
        <v>62.34</v>
      </c>
      <c r="S1001" s="7" t="s">
        <v>661</v>
      </c>
      <c r="T1001" s="7">
        <v>604</v>
      </c>
      <c r="U1001" s="7" t="s">
        <v>2785</v>
      </c>
      <c r="V1001" s="7" t="s">
        <v>2787</v>
      </c>
      <c r="W1001" s="8" t="s">
        <v>41</v>
      </c>
      <c r="X1001" s="3">
        <v>45316</v>
      </c>
      <c r="Y1001" s="4">
        <v>45320</v>
      </c>
    </row>
    <row r="1002" spans="1:25">
      <c r="A1002" s="9">
        <v>1001</v>
      </c>
      <c r="B1002" s="7" t="s">
        <v>1146</v>
      </c>
      <c r="C1002" s="7" t="s">
        <v>617</v>
      </c>
      <c r="D1002" s="7" t="s">
        <v>1147</v>
      </c>
      <c r="E1002" s="7" t="s">
        <v>1148</v>
      </c>
      <c r="F1002" s="7" t="s">
        <v>310</v>
      </c>
      <c r="G1002" s="7" t="s">
        <v>279</v>
      </c>
      <c r="H1002" s="7" t="s">
        <v>279</v>
      </c>
      <c r="I1002" s="7" t="s">
        <v>32</v>
      </c>
      <c r="J1002" s="7" t="s">
        <v>102</v>
      </c>
      <c r="K1002" s="7" t="s">
        <v>3123</v>
      </c>
      <c r="L1002" s="7" t="s">
        <v>35</v>
      </c>
      <c r="M1002" s="7" t="s">
        <v>104</v>
      </c>
      <c r="N1002" s="7" t="s">
        <v>3124</v>
      </c>
      <c r="O1002" s="7">
        <v>30.12</v>
      </c>
      <c r="P1002" s="7">
        <v>4</v>
      </c>
      <c r="Q1002" s="7">
        <v>3.84</v>
      </c>
      <c r="R1002" s="7">
        <v>5.44</v>
      </c>
      <c r="S1002" s="7" t="s">
        <v>661</v>
      </c>
      <c r="T1002" s="7">
        <v>426</v>
      </c>
      <c r="U1002" s="7" t="s">
        <v>2785</v>
      </c>
      <c r="V1002" s="7" t="s">
        <v>2791</v>
      </c>
      <c r="W1002" s="8" t="s">
        <v>51</v>
      </c>
      <c r="X1002" s="3">
        <v>45266</v>
      </c>
      <c r="Y1002" s="4">
        <v>45094</v>
      </c>
    </row>
    <row r="1003" spans="1:25">
      <c r="A1003" s="9">
        <v>1002</v>
      </c>
      <c r="B1003" s="7" t="s">
        <v>1146</v>
      </c>
      <c r="C1003" s="7" t="s">
        <v>617</v>
      </c>
      <c r="D1003" s="7" t="s">
        <v>1147</v>
      </c>
      <c r="E1003" s="7" t="s">
        <v>1148</v>
      </c>
      <c r="F1003" s="7" t="s">
        <v>310</v>
      </c>
      <c r="G1003" s="7" t="s">
        <v>279</v>
      </c>
      <c r="H1003" s="7" t="s">
        <v>279</v>
      </c>
      <c r="I1003" s="7" t="s">
        <v>32</v>
      </c>
      <c r="J1003" s="7" t="s">
        <v>102</v>
      </c>
      <c r="K1003" s="7" t="s">
        <v>2251</v>
      </c>
      <c r="L1003" s="7" t="s">
        <v>35</v>
      </c>
      <c r="M1003" s="7" t="s">
        <v>89</v>
      </c>
      <c r="N1003" s="7" t="s">
        <v>2252</v>
      </c>
      <c r="O1003" s="7">
        <v>68.16</v>
      </c>
      <c r="P1003" s="7">
        <v>4</v>
      </c>
      <c r="Q1003" s="7">
        <v>29.28</v>
      </c>
      <c r="R1003" s="7">
        <v>5.16</v>
      </c>
      <c r="S1003" s="7" t="s">
        <v>661</v>
      </c>
      <c r="T1003" s="7">
        <v>699</v>
      </c>
      <c r="U1003" s="7" t="s">
        <v>2785</v>
      </c>
      <c r="V1003" s="7" t="s">
        <v>2792</v>
      </c>
      <c r="W1003" s="8" t="s">
        <v>41</v>
      </c>
      <c r="X1003" s="3">
        <v>44573</v>
      </c>
      <c r="Y1003" s="4">
        <v>44754</v>
      </c>
    </row>
    <row r="1004" spans="1:25">
      <c r="A1004" s="9">
        <v>1003</v>
      </c>
      <c r="B1004" s="7" t="s">
        <v>2195</v>
      </c>
      <c r="C1004" s="7" t="s">
        <v>617</v>
      </c>
      <c r="D1004" s="7" t="s">
        <v>2196</v>
      </c>
      <c r="E1004" s="7" t="s">
        <v>2197</v>
      </c>
      <c r="F1004" s="7" t="s">
        <v>310</v>
      </c>
      <c r="G1004" s="7" t="s">
        <v>755</v>
      </c>
      <c r="H1004" s="7" t="s">
        <v>72</v>
      </c>
      <c r="I1004" s="7" t="s">
        <v>32</v>
      </c>
      <c r="J1004" s="7" t="s">
        <v>57</v>
      </c>
      <c r="K1004" s="7" t="s">
        <v>960</v>
      </c>
      <c r="L1004" s="7" t="s">
        <v>35</v>
      </c>
      <c r="M1004" s="7" t="s">
        <v>89</v>
      </c>
      <c r="N1004" s="7" t="s">
        <v>961</v>
      </c>
      <c r="O1004" s="7">
        <v>74.760000000000005</v>
      </c>
      <c r="P1004" s="7">
        <v>4</v>
      </c>
      <c r="Q1004" s="7">
        <v>2.16</v>
      </c>
      <c r="R1004" s="7">
        <v>11.97</v>
      </c>
      <c r="S1004" s="7" t="s">
        <v>487</v>
      </c>
      <c r="T1004" s="7">
        <v>687</v>
      </c>
      <c r="U1004" s="7" t="s">
        <v>2785</v>
      </c>
      <c r="V1004" s="7" t="s">
        <v>2786</v>
      </c>
      <c r="W1004" s="8" t="s">
        <v>51</v>
      </c>
      <c r="X1004" s="3">
        <v>45168</v>
      </c>
      <c r="Y1004" s="4">
        <v>45055</v>
      </c>
    </row>
    <row r="1005" spans="1:25">
      <c r="A1005" s="9">
        <v>1004</v>
      </c>
      <c r="B1005" s="7" t="s">
        <v>3125</v>
      </c>
      <c r="C1005" s="7" t="s">
        <v>617</v>
      </c>
      <c r="D1005" s="7" t="s">
        <v>408</v>
      </c>
      <c r="E1005" s="7" t="s">
        <v>409</v>
      </c>
      <c r="F1005" s="7" t="s">
        <v>310</v>
      </c>
      <c r="G1005" s="7" t="s">
        <v>1508</v>
      </c>
      <c r="H1005" s="7" t="s">
        <v>87</v>
      </c>
      <c r="I1005" s="7" t="s">
        <v>32</v>
      </c>
      <c r="J1005" s="7" t="s">
        <v>33</v>
      </c>
      <c r="K1005" s="7" t="s">
        <v>58</v>
      </c>
      <c r="L1005" s="7" t="s">
        <v>35</v>
      </c>
      <c r="M1005" s="7" t="s">
        <v>36</v>
      </c>
      <c r="N1005" s="7" t="s">
        <v>59</v>
      </c>
      <c r="O1005" s="7">
        <v>28.08</v>
      </c>
      <c r="P1005" s="7">
        <v>4</v>
      </c>
      <c r="Q1005" s="7">
        <v>0.48</v>
      </c>
      <c r="R1005" s="7">
        <v>3.39</v>
      </c>
      <c r="S1005" s="7" t="s">
        <v>38</v>
      </c>
      <c r="T1005" s="7">
        <v>397</v>
      </c>
      <c r="U1005" s="7" t="s">
        <v>2785</v>
      </c>
      <c r="V1005" s="7" t="s">
        <v>2787</v>
      </c>
      <c r="W1005" s="8" t="s">
        <v>51</v>
      </c>
      <c r="X1005" s="3">
        <v>45279</v>
      </c>
      <c r="Y1005" s="4">
        <v>45284</v>
      </c>
    </row>
    <row r="1006" spans="1:25">
      <c r="A1006" s="9">
        <v>1005</v>
      </c>
      <c r="B1006" s="7" t="s">
        <v>3126</v>
      </c>
      <c r="C1006" s="7" t="s">
        <v>617</v>
      </c>
      <c r="D1006" s="7" t="s">
        <v>3127</v>
      </c>
      <c r="E1006" s="7" t="s">
        <v>3128</v>
      </c>
      <c r="F1006" s="7" t="s">
        <v>310</v>
      </c>
      <c r="G1006" s="7" t="s">
        <v>176</v>
      </c>
      <c r="H1006" s="7" t="s">
        <v>138</v>
      </c>
      <c r="I1006" s="7" t="s">
        <v>32</v>
      </c>
      <c r="J1006" s="7" t="s">
        <v>57</v>
      </c>
      <c r="K1006" s="7" t="s">
        <v>3129</v>
      </c>
      <c r="L1006" s="7" t="s">
        <v>35</v>
      </c>
      <c r="M1006" s="7" t="s">
        <v>104</v>
      </c>
      <c r="N1006" s="7" t="s">
        <v>3130</v>
      </c>
      <c r="O1006" s="7">
        <v>61.2</v>
      </c>
      <c r="P1006" s="7">
        <v>5</v>
      </c>
      <c r="Q1006" s="7">
        <v>21.9</v>
      </c>
      <c r="R1006" s="7">
        <v>7.39</v>
      </c>
      <c r="S1006" s="7" t="s">
        <v>487</v>
      </c>
      <c r="T1006" s="7">
        <v>390</v>
      </c>
      <c r="U1006" s="7" t="s">
        <v>2785</v>
      </c>
      <c r="V1006" s="7" t="s">
        <v>2791</v>
      </c>
      <c r="W1006" s="8" t="s">
        <v>51</v>
      </c>
      <c r="X1006" s="3">
        <v>45291</v>
      </c>
      <c r="Y1006" s="4">
        <v>45383</v>
      </c>
    </row>
    <row r="1007" spans="1:25">
      <c r="A1007" s="9">
        <v>1006</v>
      </c>
      <c r="B1007" s="7" t="s">
        <v>2203</v>
      </c>
      <c r="C1007" s="7" t="s">
        <v>617</v>
      </c>
      <c r="D1007" s="7" t="s">
        <v>2204</v>
      </c>
      <c r="E1007" s="7" t="s">
        <v>2205</v>
      </c>
      <c r="F1007" s="7" t="s">
        <v>310</v>
      </c>
      <c r="G1007" s="7" t="s">
        <v>1599</v>
      </c>
      <c r="H1007" s="7" t="s">
        <v>509</v>
      </c>
      <c r="I1007" s="7" t="s">
        <v>32</v>
      </c>
      <c r="J1007" s="7" t="s">
        <v>47</v>
      </c>
      <c r="K1007" s="7" t="s">
        <v>3131</v>
      </c>
      <c r="L1007" s="7" t="s">
        <v>35</v>
      </c>
      <c r="M1007" s="7" t="s">
        <v>36</v>
      </c>
      <c r="N1007" s="7" t="s">
        <v>992</v>
      </c>
      <c r="O1007" s="7">
        <v>44.31</v>
      </c>
      <c r="P1007" s="7">
        <v>7</v>
      </c>
      <c r="Q1007" s="7">
        <v>21.21</v>
      </c>
      <c r="R1007" s="7">
        <v>3.98</v>
      </c>
      <c r="S1007" s="7" t="s">
        <v>38</v>
      </c>
      <c r="T1007" s="7">
        <v>476</v>
      </c>
      <c r="U1007" s="7" t="s">
        <v>2785</v>
      </c>
      <c r="V1007" s="7" t="s">
        <v>2787</v>
      </c>
      <c r="W1007" s="8" t="s">
        <v>41</v>
      </c>
      <c r="X1007" s="3">
        <v>45399</v>
      </c>
      <c r="Y1007" s="4">
        <v>45404</v>
      </c>
    </row>
    <row r="1008" spans="1:25">
      <c r="A1008" s="9">
        <v>1007</v>
      </c>
      <c r="B1008" s="7" t="s">
        <v>740</v>
      </c>
      <c r="C1008" s="7" t="s">
        <v>617</v>
      </c>
      <c r="D1008" s="7" t="s">
        <v>741</v>
      </c>
      <c r="E1008" s="7" t="s">
        <v>742</v>
      </c>
      <c r="F1008" s="7" t="s">
        <v>310</v>
      </c>
      <c r="G1008" s="7" t="s">
        <v>743</v>
      </c>
      <c r="H1008" s="7" t="s">
        <v>339</v>
      </c>
      <c r="I1008" s="7" t="s">
        <v>32</v>
      </c>
      <c r="J1008" s="7" t="s">
        <v>57</v>
      </c>
      <c r="K1008" s="7" t="s">
        <v>2134</v>
      </c>
      <c r="L1008" s="7" t="s">
        <v>35</v>
      </c>
      <c r="M1008" s="7" t="s">
        <v>130</v>
      </c>
      <c r="N1008" s="7" t="s">
        <v>2135</v>
      </c>
      <c r="O1008" s="7">
        <v>258.12</v>
      </c>
      <c r="P1008" s="7">
        <v>9</v>
      </c>
      <c r="Q1008" s="7">
        <v>92.88</v>
      </c>
      <c r="R1008" s="7">
        <v>46.11</v>
      </c>
      <c r="S1008" s="7" t="s">
        <v>38</v>
      </c>
      <c r="T1008" s="7">
        <v>124</v>
      </c>
      <c r="U1008" s="7" t="s">
        <v>2785</v>
      </c>
      <c r="V1008" s="7" t="s">
        <v>2791</v>
      </c>
      <c r="W1008" s="8" t="s">
        <v>41</v>
      </c>
      <c r="X1008" s="3">
        <v>45582</v>
      </c>
      <c r="Y1008" s="4">
        <v>45588</v>
      </c>
    </row>
    <row r="1009" spans="1:25">
      <c r="A1009" s="9">
        <v>1008</v>
      </c>
      <c r="B1009" s="7" t="s">
        <v>3125</v>
      </c>
      <c r="C1009" s="7" t="s">
        <v>617</v>
      </c>
      <c r="D1009" s="7" t="s">
        <v>408</v>
      </c>
      <c r="E1009" s="7" t="s">
        <v>409</v>
      </c>
      <c r="F1009" s="7" t="s">
        <v>310</v>
      </c>
      <c r="G1009" s="7" t="s">
        <v>1508</v>
      </c>
      <c r="H1009" s="7" t="s">
        <v>87</v>
      </c>
      <c r="I1009" s="7" t="s">
        <v>32</v>
      </c>
      <c r="J1009" s="7" t="s">
        <v>33</v>
      </c>
      <c r="K1009" s="7" t="s">
        <v>34</v>
      </c>
      <c r="L1009" s="7" t="s">
        <v>35</v>
      </c>
      <c r="M1009" s="7" t="s">
        <v>36</v>
      </c>
      <c r="N1009" s="7" t="s">
        <v>37</v>
      </c>
      <c r="O1009" s="7">
        <v>254.34</v>
      </c>
      <c r="P1009" s="7">
        <v>9</v>
      </c>
      <c r="Q1009" s="7">
        <v>106.65</v>
      </c>
      <c r="R1009" s="7">
        <v>18.649999999999999</v>
      </c>
      <c r="S1009" s="7" t="s">
        <v>38</v>
      </c>
      <c r="T1009" s="7">
        <v>15</v>
      </c>
      <c r="U1009" s="7" t="s">
        <v>2785</v>
      </c>
      <c r="V1009" s="7" t="s">
        <v>2792</v>
      </c>
      <c r="W1009" s="8" t="s">
        <v>41</v>
      </c>
      <c r="X1009" s="3">
        <v>44919</v>
      </c>
      <c r="Y1009" s="4">
        <v>44923</v>
      </c>
    </row>
    <row r="1010" spans="1:25">
      <c r="A1010" s="9">
        <v>1009</v>
      </c>
      <c r="B1010" s="7" t="s">
        <v>3125</v>
      </c>
      <c r="C1010" s="7" t="s">
        <v>617</v>
      </c>
      <c r="D1010" s="7" t="s">
        <v>408</v>
      </c>
      <c r="E1010" s="7" t="s">
        <v>409</v>
      </c>
      <c r="F1010" s="7" t="s">
        <v>310</v>
      </c>
      <c r="G1010" s="7" t="s">
        <v>1508</v>
      </c>
      <c r="H1010" s="7" t="s">
        <v>87</v>
      </c>
      <c r="I1010" s="7" t="s">
        <v>32</v>
      </c>
      <c r="J1010" s="7" t="s">
        <v>33</v>
      </c>
      <c r="K1010" s="7" t="s">
        <v>1855</v>
      </c>
      <c r="L1010" s="7" t="s">
        <v>35</v>
      </c>
      <c r="M1010" s="7" t="s">
        <v>36</v>
      </c>
      <c r="N1010" s="7" t="s">
        <v>873</v>
      </c>
      <c r="O1010" s="7">
        <v>65.34</v>
      </c>
      <c r="P1010" s="7">
        <v>9</v>
      </c>
      <c r="Q1010" s="7">
        <v>11.61</v>
      </c>
      <c r="R1010" s="7">
        <v>8.16</v>
      </c>
      <c r="S1010" s="7" t="s">
        <v>38</v>
      </c>
      <c r="T1010" s="7">
        <v>570</v>
      </c>
      <c r="U1010" s="7" t="s">
        <v>2785</v>
      </c>
      <c r="V1010" s="7" t="s">
        <v>2786</v>
      </c>
      <c r="W1010" s="8" t="s">
        <v>51</v>
      </c>
      <c r="X1010" s="3">
        <v>45099</v>
      </c>
      <c r="Y1010" s="4">
        <v>45104</v>
      </c>
    </row>
    <row r="1011" spans="1:25">
      <c r="A1011" s="9">
        <v>1010</v>
      </c>
      <c r="B1011" s="7" t="s">
        <v>754</v>
      </c>
      <c r="C1011" s="7" t="s">
        <v>617</v>
      </c>
      <c r="D1011" s="7" t="s">
        <v>369</v>
      </c>
      <c r="E1011" s="7" t="s">
        <v>370</v>
      </c>
      <c r="F1011" s="7" t="s">
        <v>310</v>
      </c>
      <c r="G1011" s="7" t="s">
        <v>755</v>
      </c>
      <c r="H1011" s="7" t="s">
        <v>72</v>
      </c>
      <c r="I1011" s="7" t="s">
        <v>32</v>
      </c>
      <c r="J1011" s="7" t="s">
        <v>57</v>
      </c>
      <c r="K1011" s="7" t="s">
        <v>3132</v>
      </c>
      <c r="L1011" s="7" t="s">
        <v>35</v>
      </c>
      <c r="M1011" s="7" t="s">
        <v>89</v>
      </c>
      <c r="N1011" s="7" t="s">
        <v>3133</v>
      </c>
      <c r="O1011" s="7">
        <v>23.49</v>
      </c>
      <c r="P1011" s="7">
        <v>1</v>
      </c>
      <c r="Q1011" s="7">
        <v>1.62</v>
      </c>
      <c r="R1011" s="7">
        <v>2.36</v>
      </c>
      <c r="S1011" s="7" t="s">
        <v>38</v>
      </c>
      <c r="T1011" s="7">
        <v>88</v>
      </c>
      <c r="U1011" s="7" t="s">
        <v>2785</v>
      </c>
      <c r="V1011" s="7" t="s">
        <v>2787</v>
      </c>
      <c r="W1011" s="8" t="s">
        <v>51</v>
      </c>
      <c r="X1011" s="3">
        <v>44424</v>
      </c>
      <c r="Y1011" s="4">
        <v>44428</v>
      </c>
    </row>
    <row r="1012" spans="1:25">
      <c r="A1012" s="9">
        <v>1011</v>
      </c>
      <c r="B1012" s="7" t="s">
        <v>1151</v>
      </c>
      <c r="C1012" s="7" t="s">
        <v>617</v>
      </c>
      <c r="D1012" s="7" t="s">
        <v>1152</v>
      </c>
      <c r="E1012" s="7" t="s">
        <v>1153</v>
      </c>
      <c r="F1012" s="7" t="s">
        <v>310</v>
      </c>
      <c r="G1012" s="7" t="s">
        <v>195</v>
      </c>
      <c r="H1012" s="7" t="s">
        <v>87</v>
      </c>
      <c r="I1012" s="7" t="s">
        <v>32</v>
      </c>
      <c r="J1012" s="7" t="s">
        <v>33</v>
      </c>
      <c r="K1012" s="7" t="s">
        <v>3134</v>
      </c>
      <c r="L1012" s="7" t="s">
        <v>35</v>
      </c>
      <c r="M1012" s="7" t="s">
        <v>223</v>
      </c>
      <c r="N1012" s="7" t="s">
        <v>3135</v>
      </c>
      <c r="O1012" s="7">
        <v>26.37</v>
      </c>
      <c r="P1012" s="7">
        <v>1</v>
      </c>
      <c r="Q1012" s="7">
        <v>1.29</v>
      </c>
      <c r="R1012" s="7">
        <v>2.02</v>
      </c>
      <c r="S1012" s="7" t="s">
        <v>38</v>
      </c>
      <c r="T1012" s="7">
        <v>685</v>
      </c>
      <c r="U1012" s="7" t="s">
        <v>2785</v>
      </c>
      <c r="V1012" s="7" t="s">
        <v>2791</v>
      </c>
      <c r="W1012" s="8" t="s">
        <v>41</v>
      </c>
      <c r="X1012" s="3">
        <v>45014</v>
      </c>
      <c r="Y1012" s="4">
        <v>44961</v>
      </c>
    </row>
    <row r="1013" spans="1:25">
      <c r="A1013" s="9">
        <v>1012</v>
      </c>
      <c r="B1013" s="7" t="s">
        <v>3125</v>
      </c>
      <c r="C1013" s="7" t="s">
        <v>617</v>
      </c>
      <c r="D1013" s="7" t="s">
        <v>408</v>
      </c>
      <c r="E1013" s="7" t="s">
        <v>409</v>
      </c>
      <c r="F1013" s="7" t="s">
        <v>310</v>
      </c>
      <c r="G1013" s="7" t="s">
        <v>1508</v>
      </c>
      <c r="H1013" s="7" t="s">
        <v>87</v>
      </c>
      <c r="I1013" s="7" t="s">
        <v>32</v>
      </c>
      <c r="J1013" s="7" t="s">
        <v>33</v>
      </c>
      <c r="K1013" s="7" t="s">
        <v>3136</v>
      </c>
      <c r="L1013" s="7" t="s">
        <v>35</v>
      </c>
      <c r="M1013" s="7" t="s">
        <v>223</v>
      </c>
      <c r="N1013" s="7" t="s">
        <v>3137</v>
      </c>
      <c r="O1013" s="7">
        <v>58.44</v>
      </c>
      <c r="P1013" s="7">
        <v>2</v>
      </c>
      <c r="Q1013" s="7">
        <v>19.260000000000002</v>
      </c>
      <c r="R1013" s="7">
        <v>0.09</v>
      </c>
      <c r="S1013" s="7" t="s">
        <v>38</v>
      </c>
      <c r="T1013" s="7">
        <v>286</v>
      </c>
      <c r="U1013" s="7" t="s">
        <v>2785</v>
      </c>
      <c r="V1013" s="7" t="s">
        <v>2786</v>
      </c>
      <c r="W1013" s="8" t="s">
        <v>41</v>
      </c>
      <c r="X1013" s="3">
        <v>44585</v>
      </c>
      <c r="Y1013" s="4">
        <v>44591</v>
      </c>
    </row>
    <row r="1014" spans="1:25">
      <c r="A1014" s="9">
        <v>1013</v>
      </c>
      <c r="B1014" s="7" t="s">
        <v>3120</v>
      </c>
      <c r="C1014" s="7" t="s">
        <v>617</v>
      </c>
      <c r="D1014" s="7" t="s">
        <v>3121</v>
      </c>
      <c r="E1014" s="7" t="s">
        <v>3122</v>
      </c>
      <c r="F1014" s="7" t="s">
        <v>310</v>
      </c>
      <c r="G1014" s="7" t="s">
        <v>515</v>
      </c>
      <c r="H1014" s="7" t="s">
        <v>87</v>
      </c>
      <c r="I1014" s="7" t="s">
        <v>32</v>
      </c>
      <c r="J1014" s="7" t="s">
        <v>33</v>
      </c>
      <c r="K1014" s="7" t="s">
        <v>3138</v>
      </c>
      <c r="L1014" s="7" t="s">
        <v>35</v>
      </c>
      <c r="M1014" s="7" t="s">
        <v>89</v>
      </c>
      <c r="N1014" s="7" t="s">
        <v>3139</v>
      </c>
      <c r="O1014" s="7">
        <v>9.6</v>
      </c>
      <c r="P1014" s="7">
        <v>2</v>
      </c>
      <c r="Q1014" s="7">
        <v>-7.32</v>
      </c>
      <c r="R1014" s="7">
        <v>0.94</v>
      </c>
      <c r="S1014" s="7" t="s">
        <v>38</v>
      </c>
      <c r="T1014" s="7">
        <v>632</v>
      </c>
      <c r="U1014" s="7" t="s">
        <v>2785</v>
      </c>
      <c r="V1014" s="7" t="s">
        <v>2787</v>
      </c>
      <c r="W1014" s="8" t="s">
        <v>41</v>
      </c>
      <c r="X1014" s="3">
        <v>45477</v>
      </c>
      <c r="Y1014" s="4">
        <v>45600</v>
      </c>
    </row>
    <row r="1015" spans="1:25">
      <c r="A1015" s="9">
        <v>1014</v>
      </c>
      <c r="B1015" s="7" t="s">
        <v>1162</v>
      </c>
      <c r="C1015" s="7" t="s">
        <v>679</v>
      </c>
      <c r="D1015" s="7" t="s">
        <v>1163</v>
      </c>
      <c r="E1015" s="7" t="s">
        <v>1164</v>
      </c>
      <c r="F1015" s="7" t="s">
        <v>29</v>
      </c>
      <c r="G1015" s="7" t="s">
        <v>163</v>
      </c>
      <c r="H1015" s="7" t="s">
        <v>31</v>
      </c>
      <c r="I1015" s="7" t="s">
        <v>32</v>
      </c>
      <c r="J1015" s="7" t="s">
        <v>33</v>
      </c>
      <c r="K1015" s="7" t="s">
        <v>3140</v>
      </c>
      <c r="L1015" s="7" t="s">
        <v>35</v>
      </c>
      <c r="M1015" s="7" t="s">
        <v>89</v>
      </c>
      <c r="N1015" s="7" t="s">
        <v>3141</v>
      </c>
      <c r="O1015" s="7">
        <v>117.75</v>
      </c>
      <c r="P1015" s="7">
        <v>5</v>
      </c>
      <c r="Q1015" s="7">
        <v>38.85</v>
      </c>
      <c r="R1015" s="7">
        <v>29.42</v>
      </c>
      <c r="S1015" s="7" t="s">
        <v>661</v>
      </c>
      <c r="T1015" s="7">
        <v>21</v>
      </c>
      <c r="U1015" s="7" t="s">
        <v>2785</v>
      </c>
      <c r="V1015" s="7" t="s">
        <v>2791</v>
      </c>
      <c r="W1015" s="8" t="s">
        <v>41</v>
      </c>
      <c r="X1015" s="3">
        <v>45008</v>
      </c>
      <c r="Y1015" s="4">
        <v>45012</v>
      </c>
    </row>
    <row r="1016" spans="1:25">
      <c r="A1016" s="9">
        <v>1015</v>
      </c>
      <c r="B1016" s="7" t="s">
        <v>2327</v>
      </c>
      <c r="C1016" s="7" t="s">
        <v>627</v>
      </c>
      <c r="D1016" s="7" t="s">
        <v>1063</v>
      </c>
      <c r="E1016" s="7" t="s">
        <v>1064</v>
      </c>
      <c r="F1016" s="7" t="s">
        <v>29</v>
      </c>
      <c r="G1016" s="7" t="s">
        <v>809</v>
      </c>
      <c r="H1016" s="7" t="s">
        <v>87</v>
      </c>
      <c r="I1016" s="7" t="s">
        <v>32</v>
      </c>
      <c r="J1016" s="7" t="s">
        <v>33</v>
      </c>
      <c r="K1016" s="7" t="s">
        <v>3142</v>
      </c>
      <c r="L1016" s="7" t="s">
        <v>35</v>
      </c>
      <c r="M1016" s="7" t="s">
        <v>123</v>
      </c>
      <c r="N1016" s="7" t="s">
        <v>3143</v>
      </c>
      <c r="O1016" s="7">
        <v>69.3</v>
      </c>
      <c r="P1016" s="7">
        <v>5</v>
      </c>
      <c r="Q1016" s="7">
        <v>11.7</v>
      </c>
      <c r="R1016" s="7">
        <v>26.79</v>
      </c>
      <c r="S1016" s="7" t="s">
        <v>661</v>
      </c>
      <c r="T1016" s="7">
        <v>316</v>
      </c>
      <c r="U1016" s="7" t="s">
        <v>2785</v>
      </c>
      <c r="V1016" s="7" t="s">
        <v>2792</v>
      </c>
      <c r="W1016" s="8" t="s">
        <v>51</v>
      </c>
      <c r="X1016" s="3">
        <v>45511</v>
      </c>
      <c r="Y1016" s="4">
        <v>45486</v>
      </c>
    </row>
    <row r="1017" spans="1:25">
      <c r="A1017" s="9">
        <v>1016</v>
      </c>
      <c r="B1017" s="7" t="s">
        <v>1110</v>
      </c>
      <c r="C1017" s="7" t="s">
        <v>627</v>
      </c>
      <c r="D1017" s="7" t="s">
        <v>1111</v>
      </c>
      <c r="E1017" s="7" t="s">
        <v>1112</v>
      </c>
      <c r="F1017" s="7" t="s">
        <v>29</v>
      </c>
      <c r="G1017" s="7" t="s">
        <v>751</v>
      </c>
      <c r="H1017" s="7" t="s">
        <v>101</v>
      </c>
      <c r="I1017" s="7" t="s">
        <v>32</v>
      </c>
      <c r="J1017" s="7" t="s">
        <v>102</v>
      </c>
      <c r="K1017" s="7" t="s">
        <v>152</v>
      </c>
      <c r="L1017" s="7" t="s">
        <v>35</v>
      </c>
      <c r="M1017" s="7" t="s">
        <v>89</v>
      </c>
      <c r="N1017" s="7" t="s">
        <v>153</v>
      </c>
      <c r="O1017" s="7">
        <v>200.25</v>
      </c>
      <c r="P1017" s="7">
        <v>5</v>
      </c>
      <c r="Q1017" s="7">
        <v>94.05</v>
      </c>
      <c r="R1017" s="7">
        <v>6.21</v>
      </c>
      <c r="S1017" s="7" t="s">
        <v>487</v>
      </c>
      <c r="T1017" s="7">
        <v>115</v>
      </c>
      <c r="U1017" s="7" t="s">
        <v>2785</v>
      </c>
      <c r="V1017" s="7" t="s">
        <v>2786</v>
      </c>
      <c r="W1017" s="8" t="s">
        <v>41</v>
      </c>
      <c r="X1017" s="3">
        <v>44849</v>
      </c>
      <c r="Y1017" s="4">
        <v>44854</v>
      </c>
    </row>
    <row r="1018" spans="1:25">
      <c r="A1018" s="9">
        <v>1017</v>
      </c>
      <c r="B1018" s="7" t="s">
        <v>1266</v>
      </c>
      <c r="C1018" s="7" t="s">
        <v>627</v>
      </c>
      <c r="D1018" s="7" t="s">
        <v>1267</v>
      </c>
      <c r="E1018" s="7" t="s">
        <v>1268</v>
      </c>
      <c r="F1018" s="7" t="s">
        <v>29</v>
      </c>
      <c r="G1018" s="7" t="s">
        <v>543</v>
      </c>
      <c r="H1018" s="7" t="s">
        <v>544</v>
      </c>
      <c r="I1018" s="7" t="s">
        <v>32</v>
      </c>
      <c r="J1018" s="7" t="s">
        <v>57</v>
      </c>
      <c r="K1018" s="7" t="s">
        <v>1877</v>
      </c>
      <c r="L1018" s="7" t="s">
        <v>35</v>
      </c>
      <c r="M1018" s="7" t="s">
        <v>130</v>
      </c>
      <c r="N1018" s="7" t="s">
        <v>1878</v>
      </c>
      <c r="O1018" s="7">
        <v>174.45</v>
      </c>
      <c r="P1018" s="7">
        <v>5</v>
      </c>
      <c r="Q1018" s="7">
        <v>27.9</v>
      </c>
      <c r="R1018" s="7">
        <v>27.08</v>
      </c>
      <c r="S1018" s="7" t="s">
        <v>487</v>
      </c>
      <c r="T1018" s="7">
        <v>595</v>
      </c>
      <c r="U1018" s="7" t="s">
        <v>2785</v>
      </c>
      <c r="V1018" s="7" t="s">
        <v>2787</v>
      </c>
      <c r="W1018" s="8" t="s">
        <v>51</v>
      </c>
      <c r="X1018" s="3">
        <v>45526</v>
      </c>
      <c r="Y1018" s="4">
        <v>45530</v>
      </c>
    </row>
    <row r="1019" spans="1:25">
      <c r="A1019" s="9">
        <v>1018</v>
      </c>
      <c r="B1019" s="7" t="s">
        <v>2262</v>
      </c>
      <c r="C1019" s="7" t="s">
        <v>617</v>
      </c>
      <c r="D1019" s="7" t="s">
        <v>2263</v>
      </c>
      <c r="E1019" s="7" t="s">
        <v>2264</v>
      </c>
      <c r="F1019" s="7" t="s">
        <v>29</v>
      </c>
      <c r="G1019" s="7" t="s">
        <v>265</v>
      </c>
      <c r="H1019" s="7" t="s">
        <v>80</v>
      </c>
      <c r="I1019" s="7" t="s">
        <v>32</v>
      </c>
      <c r="J1019" s="7" t="s">
        <v>33</v>
      </c>
      <c r="K1019" s="7" t="s">
        <v>3144</v>
      </c>
      <c r="L1019" s="7" t="s">
        <v>35</v>
      </c>
      <c r="M1019" s="7" t="s">
        <v>104</v>
      </c>
      <c r="N1019" s="7" t="s">
        <v>3145</v>
      </c>
      <c r="O1019" s="7">
        <v>42.3</v>
      </c>
      <c r="P1019" s="7">
        <v>5</v>
      </c>
      <c r="Q1019" s="7">
        <v>19.350000000000001</v>
      </c>
      <c r="R1019" s="7">
        <v>6.95</v>
      </c>
      <c r="S1019" s="7" t="s">
        <v>487</v>
      </c>
      <c r="T1019" s="7">
        <v>422</v>
      </c>
      <c r="U1019" s="7" t="s">
        <v>2785</v>
      </c>
      <c r="V1019" s="7" t="s">
        <v>2792</v>
      </c>
      <c r="W1019" s="8" t="s">
        <v>41</v>
      </c>
      <c r="X1019" s="3">
        <v>45316</v>
      </c>
      <c r="Y1019" s="4">
        <v>45320</v>
      </c>
    </row>
    <row r="1020" spans="1:25">
      <c r="A1020" s="9">
        <v>1019</v>
      </c>
      <c r="B1020" s="7" t="s">
        <v>1091</v>
      </c>
      <c r="C1020" s="7" t="s">
        <v>617</v>
      </c>
      <c r="D1020" s="7" t="s">
        <v>1092</v>
      </c>
      <c r="E1020" s="7" t="s">
        <v>1093</v>
      </c>
      <c r="F1020" s="7" t="s">
        <v>29</v>
      </c>
      <c r="G1020" s="7" t="s">
        <v>618</v>
      </c>
      <c r="H1020" s="7" t="s">
        <v>509</v>
      </c>
      <c r="I1020" s="7" t="s">
        <v>32</v>
      </c>
      <c r="J1020" s="7" t="s">
        <v>47</v>
      </c>
      <c r="K1020" s="7" t="s">
        <v>3146</v>
      </c>
      <c r="L1020" s="7" t="s">
        <v>35</v>
      </c>
      <c r="M1020" s="7" t="s">
        <v>104</v>
      </c>
      <c r="N1020" s="7" t="s">
        <v>3147</v>
      </c>
      <c r="O1020" s="7">
        <v>58.35</v>
      </c>
      <c r="P1020" s="7">
        <v>5</v>
      </c>
      <c r="Q1020" s="7">
        <v>23.25</v>
      </c>
      <c r="R1020" s="7">
        <v>6.92</v>
      </c>
      <c r="S1020" s="7" t="s">
        <v>38</v>
      </c>
      <c r="T1020" s="7">
        <v>760</v>
      </c>
      <c r="U1020" s="7" t="s">
        <v>2785</v>
      </c>
      <c r="V1020" s="7" t="s">
        <v>2786</v>
      </c>
      <c r="W1020" s="8" t="s">
        <v>41</v>
      </c>
      <c r="X1020" s="3">
        <v>44238</v>
      </c>
      <c r="Y1020" s="4">
        <v>44388</v>
      </c>
    </row>
    <row r="1021" spans="1:25">
      <c r="A1021" s="9">
        <v>1020</v>
      </c>
      <c r="B1021" s="7" t="s">
        <v>3148</v>
      </c>
      <c r="C1021" s="7" t="s">
        <v>679</v>
      </c>
      <c r="D1021" s="7" t="s">
        <v>2329</v>
      </c>
      <c r="E1021" s="7" t="s">
        <v>2330</v>
      </c>
      <c r="F1021" s="7" t="s">
        <v>29</v>
      </c>
      <c r="G1021" s="7" t="s">
        <v>1909</v>
      </c>
      <c r="H1021" s="7" t="s">
        <v>283</v>
      </c>
      <c r="I1021" s="7" t="s">
        <v>32</v>
      </c>
      <c r="J1021" s="7" t="s">
        <v>47</v>
      </c>
      <c r="K1021" s="7" t="s">
        <v>1794</v>
      </c>
      <c r="L1021" s="7" t="s">
        <v>35</v>
      </c>
      <c r="M1021" s="7" t="s">
        <v>36</v>
      </c>
      <c r="N1021" s="7" t="s">
        <v>1795</v>
      </c>
      <c r="O1021" s="7">
        <v>66.900000000000006</v>
      </c>
      <c r="P1021" s="7">
        <v>5</v>
      </c>
      <c r="Q1021" s="7">
        <v>29.4</v>
      </c>
      <c r="R1021" s="7">
        <v>10.24</v>
      </c>
      <c r="S1021" s="7" t="s">
        <v>487</v>
      </c>
      <c r="T1021" s="7">
        <v>437</v>
      </c>
      <c r="U1021" s="7" t="s">
        <v>2785</v>
      </c>
      <c r="V1021" s="7" t="s">
        <v>2787</v>
      </c>
      <c r="W1021" s="8" t="s">
        <v>41</v>
      </c>
      <c r="X1021" s="3">
        <v>45330</v>
      </c>
      <c r="Y1021" s="4">
        <v>45481</v>
      </c>
    </row>
    <row r="1022" spans="1:25">
      <c r="A1022" s="9">
        <v>1021</v>
      </c>
      <c r="B1022" s="7" t="s">
        <v>3149</v>
      </c>
      <c r="C1022" s="7" t="s">
        <v>617</v>
      </c>
      <c r="D1022" s="7" t="s">
        <v>3150</v>
      </c>
      <c r="E1022" s="7" t="s">
        <v>3151</v>
      </c>
      <c r="F1022" s="7" t="s">
        <v>29</v>
      </c>
      <c r="G1022" s="7" t="s">
        <v>515</v>
      </c>
      <c r="H1022" s="7" t="s">
        <v>87</v>
      </c>
      <c r="I1022" s="7" t="s">
        <v>32</v>
      </c>
      <c r="J1022" s="7" t="s">
        <v>33</v>
      </c>
      <c r="K1022" s="7" t="s">
        <v>3152</v>
      </c>
      <c r="L1022" s="7" t="s">
        <v>35</v>
      </c>
      <c r="M1022" s="7" t="s">
        <v>104</v>
      </c>
      <c r="N1022" s="7" t="s">
        <v>3153</v>
      </c>
      <c r="O1022" s="7">
        <v>23.774999999999999</v>
      </c>
      <c r="P1022" s="7">
        <v>5</v>
      </c>
      <c r="Q1022" s="7">
        <v>-21.524999999999999</v>
      </c>
      <c r="R1022" s="7">
        <v>1.45</v>
      </c>
      <c r="S1022" s="7" t="s">
        <v>38</v>
      </c>
      <c r="T1022" s="7">
        <v>108</v>
      </c>
      <c r="U1022" s="7" t="s">
        <v>2785</v>
      </c>
      <c r="V1022" s="7" t="s">
        <v>2791</v>
      </c>
      <c r="W1022" s="8" t="s">
        <v>51</v>
      </c>
      <c r="X1022" s="3">
        <v>45096</v>
      </c>
      <c r="Y1022" s="4">
        <v>45100</v>
      </c>
    </row>
    <row r="1023" spans="1:25">
      <c r="A1023" s="9">
        <v>1022</v>
      </c>
      <c r="B1023" s="7" t="s">
        <v>3154</v>
      </c>
      <c r="C1023" s="7" t="s">
        <v>679</v>
      </c>
      <c r="D1023" s="7" t="s">
        <v>790</v>
      </c>
      <c r="E1023" s="7" t="s">
        <v>791</v>
      </c>
      <c r="F1023" s="7" t="s">
        <v>29</v>
      </c>
      <c r="G1023" s="7" t="s">
        <v>484</v>
      </c>
      <c r="H1023" s="7" t="s">
        <v>87</v>
      </c>
      <c r="I1023" s="7" t="s">
        <v>32</v>
      </c>
      <c r="J1023" s="7" t="s">
        <v>33</v>
      </c>
      <c r="K1023" s="7" t="s">
        <v>3123</v>
      </c>
      <c r="L1023" s="7" t="s">
        <v>35</v>
      </c>
      <c r="M1023" s="7" t="s">
        <v>104</v>
      </c>
      <c r="N1023" s="7" t="s">
        <v>3124</v>
      </c>
      <c r="O1023" s="7">
        <v>45.18</v>
      </c>
      <c r="P1023" s="7">
        <v>6</v>
      </c>
      <c r="Q1023" s="7">
        <v>5.76</v>
      </c>
      <c r="R1023" s="7">
        <v>4.8899999999999997</v>
      </c>
      <c r="S1023" s="7" t="s">
        <v>38</v>
      </c>
      <c r="T1023" s="7">
        <v>128</v>
      </c>
      <c r="U1023" s="7" t="s">
        <v>2785</v>
      </c>
      <c r="V1023" s="7" t="s">
        <v>2792</v>
      </c>
      <c r="W1023" s="8" t="s">
        <v>41</v>
      </c>
      <c r="X1023" s="3">
        <v>45639</v>
      </c>
      <c r="Y1023" s="4">
        <v>45644</v>
      </c>
    </row>
    <row r="1024" spans="1:25">
      <c r="A1024" s="9">
        <v>1023</v>
      </c>
      <c r="B1024" s="7" t="s">
        <v>3155</v>
      </c>
      <c r="C1024" s="7" t="s">
        <v>617</v>
      </c>
      <c r="D1024" s="7" t="s">
        <v>801</v>
      </c>
      <c r="E1024" s="7" t="s">
        <v>802</v>
      </c>
      <c r="F1024" s="7" t="s">
        <v>29</v>
      </c>
      <c r="G1024" s="7" t="s">
        <v>1204</v>
      </c>
      <c r="H1024" s="7" t="s">
        <v>101</v>
      </c>
      <c r="I1024" s="7" t="s">
        <v>32</v>
      </c>
      <c r="J1024" s="7" t="s">
        <v>102</v>
      </c>
      <c r="K1024" s="7" t="s">
        <v>3156</v>
      </c>
      <c r="L1024" s="7" t="s">
        <v>35</v>
      </c>
      <c r="M1024" s="7" t="s">
        <v>130</v>
      </c>
      <c r="N1024" s="7" t="s">
        <v>3157</v>
      </c>
      <c r="O1024" s="7">
        <v>284.94</v>
      </c>
      <c r="P1024" s="7">
        <v>6</v>
      </c>
      <c r="Q1024" s="7">
        <v>28.44</v>
      </c>
      <c r="R1024" s="7">
        <v>28.36</v>
      </c>
      <c r="S1024" s="7" t="s">
        <v>38</v>
      </c>
      <c r="T1024" s="7">
        <v>697</v>
      </c>
      <c r="U1024" s="7" t="s">
        <v>2785</v>
      </c>
      <c r="V1024" s="7" t="s">
        <v>2786</v>
      </c>
      <c r="W1024" s="8" t="s">
        <v>51</v>
      </c>
      <c r="X1024" s="3">
        <v>45578</v>
      </c>
      <c r="Y1024" s="4">
        <v>45582</v>
      </c>
    </row>
    <row r="1025" spans="1:25">
      <c r="A1025" s="9">
        <v>1024</v>
      </c>
      <c r="B1025" s="7" t="s">
        <v>973</v>
      </c>
      <c r="C1025" s="7" t="s">
        <v>617</v>
      </c>
      <c r="D1025" s="7" t="s">
        <v>974</v>
      </c>
      <c r="E1025" s="7" t="s">
        <v>975</v>
      </c>
      <c r="F1025" s="7" t="s">
        <v>29</v>
      </c>
      <c r="G1025" s="7" t="s">
        <v>452</v>
      </c>
      <c r="H1025" s="7" t="s">
        <v>87</v>
      </c>
      <c r="I1025" s="7" t="s">
        <v>32</v>
      </c>
      <c r="J1025" s="7" t="s">
        <v>33</v>
      </c>
      <c r="K1025" s="7" t="s">
        <v>3158</v>
      </c>
      <c r="L1025" s="7" t="s">
        <v>35</v>
      </c>
      <c r="M1025" s="7" t="s">
        <v>130</v>
      </c>
      <c r="N1025" s="7" t="s">
        <v>3159</v>
      </c>
      <c r="O1025" s="7">
        <v>99</v>
      </c>
      <c r="P1025" s="7">
        <v>6</v>
      </c>
      <c r="Q1025" s="7">
        <v>7.92</v>
      </c>
      <c r="R1025" s="7">
        <v>19.579999999999998</v>
      </c>
      <c r="S1025" s="7" t="s">
        <v>487</v>
      </c>
      <c r="T1025" s="7">
        <v>234</v>
      </c>
      <c r="U1025" s="7" t="s">
        <v>2785</v>
      </c>
      <c r="V1025" s="7" t="s">
        <v>2787</v>
      </c>
      <c r="W1025" s="8" t="s">
        <v>51</v>
      </c>
      <c r="X1025" s="3">
        <v>44884</v>
      </c>
      <c r="Y1025" s="4">
        <v>44890</v>
      </c>
    </row>
    <row r="1026" spans="1:25">
      <c r="A1026" s="9">
        <v>1025</v>
      </c>
      <c r="B1026" s="7" t="s">
        <v>2241</v>
      </c>
      <c r="C1026" s="7" t="s">
        <v>617</v>
      </c>
      <c r="D1026" s="7" t="s">
        <v>563</v>
      </c>
      <c r="E1026" s="7" t="s">
        <v>564</v>
      </c>
      <c r="F1026" s="7" t="s">
        <v>29</v>
      </c>
      <c r="G1026" s="7" t="s">
        <v>279</v>
      </c>
      <c r="H1026" s="7" t="s">
        <v>279</v>
      </c>
      <c r="I1026" s="7" t="s">
        <v>32</v>
      </c>
      <c r="J1026" s="7" t="s">
        <v>102</v>
      </c>
      <c r="K1026" s="7" t="s">
        <v>1998</v>
      </c>
      <c r="L1026" s="7" t="s">
        <v>35</v>
      </c>
      <c r="M1026" s="7" t="s">
        <v>299</v>
      </c>
      <c r="N1026" s="7" t="s">
        <v>1999</v>
      </c>
      <c r="O1026" s="7">
        <v>3410.82</v>
      </c>
      <c r="P1026" s="7">
        <v>6</v>
      </c>
      <c r="Q1026" s="7">
        <v>136.26</v>
      </c>
      <c r="R1026" s="7">
        <v>12.64</v>
      </c>
      <c r="S1026" s="7" t="s">
        <v>38</v>
      </c>
      <c r="T1026" s="7">
        <v>748</v>
      </c>
      <c r="U1026" s="7" t="s">
        <v>2785</v>
      </c>
      <c r="V1026" s="7" t="s">
        <v>2791</v>
      </c>
      <c r="W1026" s="8" t="s">
        <v>51</v>
      </c>
      <c r="X1026" s="3">
        <v>45560</v>
      </c>
      <c r="Y1026" s="4">
        <v>45564</v>
      </c>
    </row>
    <row r="1027" spans="1:25">
      <c r="A1027" s="9">
        <v>1026</v>
      </c>
      <c r="B1027" s="7" t="s">
        <v>3160</v>
      </c>
      <c r="C1027" s="7" t="s">
        <v>627</v>
      </c>
      <c r="D1027" s="7" t="s">
        <v>3161</v>
      </c>
      <c r="E1027" s="7" t="s">
        <v>3162</v>
      </c>
      <c r="F1027" s="7" t="s">
        <v>29</v>
      </c>
      <c r="G1027" s="7" t="s">
        <v>2682</v>
      </c>
      <c r="H1027" s="7" t="s">
        <v>283</v>
      </c>
      <c r="I1027" s="7" t="s">
        <v>32</v>
      </c>
      <c r="J1027" s="7" t="s">
        <v>47</v>
      </c>
      <c r="K1027" s="7" t="s">
        <v>3163</v>
      </c>
      <c r="L1027" s="7" t="s">
        <v>35</v>
      </c>
      <c r="M1027" s="7" t="s">
        <v>104</v>
      </c>
      <c r="N1027" s="7" t="s">
        <v>3164</v>
      </c>
      <c r="O1027" s="7">
        <v>88.41</v>
      </c>
      <c r="P1027" s="7">
        <v>7</v>
      </c>
      <c r="Q1027" s="7">
        <v>0</v>
      </c>
      <c r="R1027" s="7">
        <v>26.93</v>
      </c>
      <c r="S1027" s="7" t="s">
        <v>661</v>
      </c>
      <c r="T1027" s="7">
        <v>564</v>
      </c>
      <c r="U1027" s="7" t="s">
        <v>2785</v>
      </c>
      <c r="V1027" s="7" t="s">
        <v>2786</v>
      </c>
      <c r="W1027" s="8" t="s">
        <v>41</v>
      </c>
      <c r="X1027" s="3">
        <v>44368</v>
      </c>
      <c r="Y1027" s="4">
        <v>44372</v>
      </c>
    </row>
    <row r="1028" spans="1:25">
      <c r="A1028" s="9">
        <v>1027</v>
      </c>
      <c r="B1028" s="7" t="s">
        <v>789</v>
      </c>
      <c r="C1028" s="7" t="s">
        <v>617</v>
      </c>
      <c r="D1028" s="7" t="s">
        <v>790</v>
      </c>
      <c r="E1028" s="7" t="s">
        <v>791</v>
      </c>
      <c r="F1028" s="7" t="s">
        <v>29</v>
      </c>
      <c r="G1028" s="7" t="s">
        <v>792</v>
      </c>
      <c r="H1028" s="7" t="s">
        <v>101</v>
      </c>
      <c r="I1028" s="7" t="s">
        <v>32</v>
      </c>
      <c r="J1028" s="7" t="s">
        <v>102</v>
      </c>
      <c r="K1028" s="7" t="s">
        <v>859</v>
      </c>
      <c r="L1028" s="7" t="s">
        <v>35</v>
      </c>
      <c r="M1028" s="7" t="s">
        <v>140</v>
      </c>
      <c r="N1028" s="7" t="s">
        <v>860</v>
      </c>
      <c r="O1028" s="7">
        <v>343.77</v>
      </c>
      <c r="P1028" s="7">
        <v>7</v>
      </c>
      <c r="Q1028" s="7">
        <v>120.12</v>
      </c>
      <c r="R1028" s="7">
        <v>9.9</v>
      </c>
      <c r="S1028" s="7" t="s">
        <v>38</v>
      </c>
      <c r="T1028" s="7">
        <v>392</v>
      </c>
      <c r="U1028" s="7" t="s">
        <v>2785</v>
      </c>
      <c r="V1028" s="7" t="s">
        <v>2787</v>
      </c>
      <c r="W1028" s="8" t="s">
        <v>51</v>
      </c>
      <c r="X1028" s="3">
        <v>44854</v>
      </c>
      <c r="Y1028" s="4">
        <v>44858</v>
      </c>
    </row>
    <row r="1029" spans="1:25">
      <c r="A1029" s="9">
        <v>1028</v>
      </c>
      <c r="B1029" s="7" t="s">
        <v>1122</v>
      </c>
      <c r="C1029" s="7" t="s">
        <v>627</v>
      </c>
      <c r="D1029" s="7" t="s">
        <v>1123</v>
      </c>
      <c r="E1029" s="7" t="s">
        <v>1124</v>
      </c>
      <c r="F1029" s="7" t="s">
        <v>29</v>
      </c>
      <c r="G1029" s="7" t="s">
        <v>484</v>
      </c>
      <c r="H1029" s="7" t="s">
        <v>87</v>
      </c>
      <c r="I1029" s="7" t="s">
        <v>32</v>
      </c>
      <c r="J1029" s="7" t="s">
        <v>33</v>
      </c>
      <c r="K1029" s="7" t="s">
        <v>190</v>
      </c>
      <c r="L1029" s="7" t="s">
        <v>35</v>
      </c>
      <c r="M1029" s="7" t="s">
        <v>36</v>
      </c>
      <c r="N1029" s="7" t="s">
        <v>191</v>
      </c>
      <c r="O1029" s="7">
        <v>39.9</v>
      </c>
      <c r="P1029" s="7">
        <v>7</v>
      </c>
      <c r="Q1029" s="7">
        <v>9.8699999999999992</v>
      </c>
      <c r="R1029" s="7">
        <v>5.95</v>
      </c>
      <c r="S1029" s="7" t="s">
        <v>487</v>
      </c>
      <c r="T1029" s="7">
        <v>557</v>
      </c>
      <c r="U1029" s="7" t="s">
        <v>2785</v>
      </c>
      <c r="V1029" s="7" t="s">
        <v>2791</v>
      </c>
      <c r="W1029" s="8" t="s">
        <v>51</v>
      </c>
      <c r="X1029" s="3">
        <v>45177</v>
      </c>
      <c r="Y1029" s="4">
        <v>45153</v>
      </c>
    </row>
    <row r="1030" spans="1:25">
      <c r="A1030" s="9">
        <v>1029</v>
      </c>
      <c r="B1030" s="7" t="s">
        <v>3155</v>
      </c>
      <c r="C1030" s="7" t="s">
        <v>617</v>
      </c>
      <c r="D1030" s="7" t="s">
        <v>801</v>
      </c>
      <c r="E1030" s="7" t="s">
        <v>802</v>
      </c>
      <c r="F1030" s="7" t="s">
        <v>29</v>
      </c>
      <c r="G1030" s="7" t="s">
        <v>1204</v>
      </c>
      <c r="H1030" s="7" t="s">
        <v>101</v>
      </c>
      <c r="I1030" s="7" t="s">
        <v>32</v>
      </c>
      <c r="J1030" s="7" t="s">
        <v>102</v>
      </c>
      <c r="K1030" s="7" t="s">
        <v>3165</v>
      </c>
      <c r="L1030" s="7" t="s">
        <v>35</v>
      </c>
      <c r="M1030" s="7" t="s">
        <v>130</v>
      </c>
      <c r="N1030" s="7" t="s">
        <v>3166</v>
      </c>
      <c r="O1030" s="7">
        <v>338.4</v>
      </c>
      <c r="P1030" s="7">
        <v>8</v>
      </c>
      <c r="Q1030" s="7">
        <v>97.92</v>
      </c>
      <c r="R1030" s="7">
        <v>11.72</v>
      </c>
      <c r="S1030" s="7" t="s">
        <v>38</v>
      </c>
      <c r="T1030" s="7">
        <v>443</v>
      </c>
      <c r="U1030" s="7" t="s">
        <v>2785</v>
      </c>
      <c r="V1030" s="7" t="s">
        <v>2792</v>
      </c>
      <c r="W1030" s="8" t="s">
        <v>51</v>
      </c>
      <c r="X1030" s="3">
        <v>45460</v>
      </c>
      <c r="Y1030" s="4">
        <v>45466</v>
      </c>
    </row>
    <row r="1031" spans="1:25">
      <c r="A1031" s="9">
        <v>1030</v>
      </c>
      <c r="B1031" s="7" t="s">
        <v>1130</v>
      </c>
      <c r="C1031" s="7" t="s">
        <v>679</v>
      </c>
      <c r="D1031" s="7" t="s">
        <v>1131</v>
      </c>
      <c r="E1031" s="7" t="s">
        <v>1132</v>
      </c>
      <c r="F1031" s="7" t="s">
        <v>29</v>
      </c>
      <c r="G1031" s="7" t="s">
        <v>1133</v>
      </c>
      <c r="H1031" s="7" t="s">
        <v>121</v>
      </c>
      <c r="I1031" s="7" t="s">
        <v>32</v>
      </c>
      <c r="J1031" s="7" t="s">
        <v>33</v>
      </c>
      <c r="K1031" s="7" t="s">
        <v>3131</v>
      </c>
      <c r="L1031" s="7" t="s">
        <v>35</v>
      </c>
      <c r="M1031" s="7" t="s">
        <v>36</v>
      </c>
      <c r="N1031" s="7" t="s">
        <v>992</v>
      </c>
      <c r="O1031" s="7">
        <v>50.64</v>
      </c>
      <c r="P1031" s="7">
        <v>8</v>
      </c>
      <c r="Q1031" s="7">
        <v>24.24</v>
      </c>
      <c r="R1031" s="7">
        <v>11.68</v>
      </c>
      <c r="S1031" s="7" t="s">
        <v>487</v>
      </c>
      <c r="T1031" s="7">
        <v>693</v>
      </c>
      <c r="U1031" s="7" t="s">
        <v>2785</v>
      </c>
      <c r="V1031" s="7" t="s">
        <v>2786</v>
      </c>
      <c r="W1031" s="8" t="s">
        <v>41</v>
      </c>
      <c r="X1031" s="3">
        <v>45477</v>
      </c>
      <c r="Y1031" s="4">
        <v>45600</v>
      </c>
    </row>
    <row r="1032" spans="1:25">
      <c r="A1032" s="9">
        <v>1031</v>
      </c>
      <c r="B1032" s="7" t="s">
        <v>1245</v>
      </c>
      <c r="C1032" s="7" t="s">
        <v>617</v>
      </c>
      <c r="D1032" s="7" t="s">
        <v>1246</v>
      </c>
      <c r="E1032" s="7" t="s">
        <v>1247</v>
      </c>
      <c r="F1032" s="7" t="s">
        <v>29</v>
      </c>
      <c r="G1032" s="7" t="s">
        <v>100</v>
      </c>
      <c r="H1032" s="7" t="s">
        <v>101</v>
      </c>
      <c r="I1032" s="7" t="s">
        <v>32</v>
      </c>
      <c r="J1032" s="7" t="s">
        <v>102</v>
      </c>
      <c r="K1032" s="7" t="s">
        <v>3167</v>
      </c>
      <c r="L1032" s="7" t="s">
        <v>35</v>
      </c>
      <c r="M1032" s="7" t="s">
        <v>140</v>
      </c>
      <c r="N1032" s="7" t="s">
        <v>3059</v>
      </c>
      <c r="O1032" s="7">
        <v>358.92</v>
      </c>
      <c r="P1032" s="7">
        <v>12</v>
      </c>
      <c r="Q1032" s="7">
        <v>143.28</v>
      </c>
      <c r="R1032" s="7">
        <v>24.92</v>
      </c>
      <c r="S1032" s="7" t="s">
        <v>38</v>
      </c>
      <c r="T1032" s="7">
        <v>692</v>
      </c>
      <c r="U1032" s="7" t="s">
        <v>2785</v>
      </c>
      <c r="V1032" s="7" t="s">
        <v>2787</v>
      </c>
      <c r="W1032" s="8" t="s">
        <v>51</v>
      </c>
      <c r="X1032" s="3">
        <v>44482</v>
      </c>
      <c r="Y1032" s="4">
        <v>44488</v>
      </c>
    </row>
    <row r="1033" spans="1:25">
      <c r="A1033" s="9">
        <v>1032</v>
      </c>
      <c r="B1033" s="7" t="s">
        <v>3160</v>
      </c>
      <c r="C1033" s="7" t="s">
        <v>627</v>
      </c>
      <c r="D1033" s="7" t="s">
        <v>3161</v>
      </c>
      <c r="E1033" s="7" t="s">
        <v>3162</v>
      </c>
      <c r="F1033" s="7" t="s">
        <v>29</v>
      </c>
      <c r="G1033" s="7" t="s">
        <v>2682</v>
      </c>
      <c r="H1033" s="7" t="s">
        <v>283</v>
      </c>
      <c r="I1033" s="7" t="s">
        <v>32</v>
      </c>
      <c r="J1033" s="7" t="s">
        <v>47</v>
      </c>
      <c r="K1033" s="7" t="s">
        <v>1822</v>
      </c>
      <c r="L1033" s="7" t="s">
        <v>35</v>
      </c>
      <c r="M1033" s="7" t="s">
        <v>130</v>
      </c>
      <c r="N1033" s="7" t="s">
        <v>1823</v>
      </c>
      <c r="O1033" s="7">
        <v>94.44</v>
      </c>
      <c r="P1033" s="7">
        <v>4</v>
      </c>
      <c r="Q1033" s="7">
        <v>1.8</v>
      </c>
      <c r="R1033" s="7">
        <v>34.799999999999997</v>
      </c>
      <c r="S1033" s="7" t="s">
        <v>661</v>
      </c>
      <c r="T1033" s="7">
        <v>325</v>
      </c>
      <c r="U1033" s="7" t="s">
        <v>2785</v>
      </c>
      <c r="V1033" s="7" t="s">
        <v>2791</v>
      </c>
      <c r="W1033" s="8" t="s">
        <v>51</v>
      </c>
      <c r="X1033" s="3">
        <v>44891</v>
      </c>
      <c r="Y1033" s="4">
        <v>44632</v>
      </c>
    </row>
    <row r="1034" spans="1:25">
      <c r="A1034" s="9">
        <v>1033</v>
      </c>
      <c r="B1034" s="7" t="s">
        <v>973</v>
      </c>
      <c r="C1034" s="7" t="s">
        <v>617</v>
      </c>
      <c r="D1034" s="7" t="s">
        <v>974</v>
      </c>
      <c r="E1034" s="7" t="s">
        <v>975</v>
      </c>
      <c r="F1034" s="7" t="s">
        <v>29</v>
      </c>
      <c r="G1034" s="7" t="s">
        <v>452</v>
      </c>
      <c r="H1034" s="7" t="s">
        <v>87</v>
      </c>
      <c r="I1034" s="7" t="s">
        <v>32</v>
      </c>
      <c r="J1034" s="7" t="s">
        <v>33</v>
      </c>
      <c r="K1034" s="7" t="s">
        <v>3168</v>
      </c>
      <c r="L1034" s="7" t="s">
        <v>35</v>
      </c>
      <c r="M1034" s="7" t="s">
        <v>74</v>
      </c>
      <c r="N1034" s="7" t="s">
        <v>3169</v>
      </c>
      <c r="O1034" s="7">
        <v>568.32000000000005</v>
      </c>
      <c r="P1034" s="7">
        <v>4</v>
      </c>
      <c r="Q1034" s="7">
        <v>45.36</v>
      </c>
      <c r="R1034" s="7">
        <v>83.03</v>
      </c>
      <c r="S1034" s="7" t="s">
        <v>487</v>
      </c>
      <c r="T1034" s="7">
        <v>791</v>
      </c>
      <c r="U1034" s="7" t="s">
        <v>2785</v>
      </c>
      <c r="V1034" s="7" t="s">
        <v>2792</v>
      </c>
      <c r="W1034" s="8" t="s">
        <v>51</v>
      </c>
      <c r="X1034" s="3">
        <v>45316</v>
      </c>
      <c r="Y1034" s="4">
        <v>45320</v>
      </c>
    </row>
    <row r="1035" spans="1:25">
      <c r="A1035" s="9">
        <v>1034</v>
      </c>
      <c r="B1035" s="7" t="s">
        <v>973</v>
      </c>
      <c r="C1035" s="7" t="s">
        <v>617</v>
      </c>
      <c r="D1035" s="7" t="s">
        <v>974</v>
      </c>
      <c r="E1035" s="7" t="s">
        <v>975</v>
      </c>
      <c r="F1035" s="7" t="s">
        <v>29</v>
      </c>
      <c r="G1035" s="7" t="s">
        <v>452</v>
      </c>
      <c r="H1035" s="7" t="s">
        <v>87</v>
      </c>
      <c r="I1035" s="7" t="s">
        <v>32</v>
      </c>
      <c r="J1035" s="7" t="s">
        <v>33</v>
      </c>
      <c r="K1035" s="7" t="s">
        <v>2045</v>
      </c>
      <c r="L1035" s="7" t="s">
        <v>35</v>
      </c>
      <c r="M1035" s="7" t="s">
        <v>74</v>
      </c>
      <c r="N1035" s="7" t="s">
        <v>2046</v>
      </c>
      <c r="O1035" s="7">
        <v>193.68</v>
      </c>
      <c r="P1035" s="7">
        <v>4</v>
      </c>
      <c r="Q1035" s="7">
        <v>90.96</v>
      </c>
      <c r="R1035" s="7">
        <v>33.42</v>
      </c>
      <c r="S1035" s="7" t="s">
        <v>487</v>
      </c>
      <c r="T1035" s="7">
        <v>330</v>
      </c>
      <c r="U1035" s="7" t="s">
        <v>2785</v>
      </c>
      <c r="V1035" s="7" t="s">
        <v>2786</v>
      </c>
      <c r="W1035" s="8" t="s">
        <v>41</v>
      </c>
      <c r="X1035" s="3">
        <v>44547</v>
      </c>
      <c r="Y1035" s="4">
        <v>44551</v>
      </c>
    </row>
    <row r="1036" spans="1:25">
      <c r="A1036" s="9">
        <v>1035</v>
      </c>
      <c r="B1036" s="7" t="s">
        <v>2304</v>
      </c>
      <c r="C1036" s="7" t="s">
        <v>617</v>
      </c>
      <c r="D1036" s="7" t="s">
        <v>530</v>
      </c>
      <c r="E1036" s="7" t="s">
        <v>531</v>
      </c>
      <c r="F1036" s="7" t="s">
        <v>29</v>
      </c>
      <c r="G1036" s="7" t="s">
        <v>2305</v>
      </c>
      <c r="H1036" s="7" t="s">
        <v>138</v>
      </c>
      <c r="I1036" s="7" t="s">
        <v>32</v>
      </c>
      <c r="J1036" s="7" t="s">
        <v>57</v>
      </c>
      <c r="K1036" s="7" t="s">
        <v>949</v>
      </c>
      <c r="L1036" s="7" t="s">
        <v>35</v>
      </c>
      <c r="M1036" s="7" t="s">
        <v>74</v>
      </c>
      <c r="N1036" s="7" t="s">
        <v>950</v>
      </c>
      <c r="O1036" s="7">
        <v>220.56</v>
      </c>
      <c r="P1036" s="7">
        <v>4</v>
      </c>
      <c r="Q1036" s="7">
        <v>68.28</v>
      </c>
      <c r="R1036" s="7">
        <v>26.61</v>
      </c>
      <c r="S1036" s="7" t="s">
        <v>487</v>
      </c>
      <c r="T1036" s="7">
        <v>364</v>
      </c>
      <c r="U1036" s="7" t="s">
        <v>2785</v>
      </c>
      <c r="V1036" s="7" t="s">
        <v>2787</v>
      </c>
      <c r="W1036" s="8" t="s">
        <v>51</v>
      </c>
      <c r="X1036" s="3">
        <v>44325</v>
      </c>
      <c r="Y1036" s="4">
        <v>44509</v>
      </c>
    </row>
    <row r="1037" spans="1:25">
      <c r="A1037" s="9">
        <v>1036</v>
      </c>
      <c r="B1037" s="7" t="s">
        <v>2549</v>
      </c>
      <c r="C1037" s="7" t="s">
        <v>617</v>
      </c>
      <c r="D1037" s="7" t="s">
        <v>1605</v>
      </c>
      <c r="E1037" s="7" t="s">
        <v>1606</v>
      </c>
      <c r="F1037" s="7" t="s">
        <v>29</v>
      </c>
      <c r="G1037" s="7" t="s">
        <v>195</v>
      </c>
      <c r="H1037" s="7" t="s">
        <v>87</v>
      </c>
      <c r="I1037" s="7" t="s">
        <v>32</v>
      </c>
      <c r="J1037" s="7" t="s">
        <v>33</v>
      </c>
      <c r="K1037" s="7" t="s">
        <v>1855</v>
      </c>
      <c r="L1037" s="7" t="s">
        <v>35</v>
      </c>
      <c r="M1037" s="7" t="s">
        <v>36</v>
      </c>
      <c r="N1037" s="7" t="s">
        <v>873</v>
      </c>
      <c r="O1037" s="7">
        <v>29.04</v>
      </c>
      <c r="P1037" s="7">
        <v>4</v>
      </c>
      <c r="Q1037" s="7">
        <v>5.16</v>
      </c>
      <c r="R1037" s="7">
        <v>3.34</v>
      </c>
      <c r="S1037" s="7" t="s">
        <v>38</v>
      </c>
      <c r="T1037" s="7">
        <v>189</v>
      </c>
      <c r="U1037" s="7" t="s">
        <v>2785</v>
      </c>
      <c r="V1037" s="7" t="s">
        <v>2791</v>
      </c>
      <c r="W1037" s="8" t="s">
        <v>51</v>
      </c>
      <c r="X1037" s="3">
        <v>45362</v>
      </c>
      <c r="Y1037" s="4">
        <v>45484</v>
      </c>
    </row>
    <row r="1038" spans="1:25">
      <c r="A1038" s="9">
        <v>1037</v>
      </c>
      <c r="B1038" s="7" t="s">
        <v>834</v>
      </c>
      <c r="C1038" s="7" t="s">
        <v>627</v>
      </c>
      <c r="D1038" s="7" t="s">
        <v>835</v>
      </c>
      <c r="E1038" s="7" t="s">
        <v>836</v>
      </c>
      <c r="F1038" s="7" t="s">
        <v>29</v>
      </c>
      <c r="G1038" s="7" t="s">
        <v>837</v>
      </c>
      <c r="H1038" s="7" t="s">
        <v>544</v>
      </c>
      <c r="I1038" s="7" t="s">
        <v>32</v>
      </c>
      <c r="J1038" s="7" t="s">
        <v>57</v>
      </c>
      <c r="K1038" s="7" t="s">
        <v>3170</v>
      </c>
      <c r="L1038" s="7" t="s">
        <v>35</v>
      </c>
      <c r="M1038" s="7" t="s">
        <v>130</v>
      </c>
      <c r="N1038" s="7" t="s">
        <v>3171</v>
      </c>
      <c r="O1038" s="7">
        <v>102.15</v>
      </c>
      <c r="P1038" s="7">
        <v>3</v>
      </c>
      <c r="Q1038" s="7">
        <v>17.28</v>
      </c>
      <c r="R1038" s="7">
        <v>7.62</v>
      </c>
      <c r="S1038" s="7" t="s">
        <v>487</v>
      </c>
      <c r="T1038" s="7">
        <v>334</v>
      </c>
      <c r="U1038" s="7" t="s">
        <v>2785</v>
      </c>
      <c r="V1038" s="7" t="s">
        <v>2792</v>
      </c>
      <c r="W1038" s="8" t="s">
        <v>51</v>
      </c>
      <c r="X1038" s="3">
        <v>45060</v>
      </c>
      <c r="Y1038" s="4">
        <v>45066</v>
      </c>
    </row>
    <row r="1039" spans="1:25">
      <c r="A1039" s="9">
        <v>1038</v>
      </c>
      <c r="B1039" s="7" t="s">
        <v>3172</v>
      </c>
      <c r="C1039" s="7" t="s">
        <v>617</v>
      </c>
      <c r="D1039" s="7" t="s">
        <v>1192</v>
      </c>
      <c r="E1039" s="7" t="s">
        <v>1193</v>
      </c>
      <c r="F1039" s="7" t="s">
        <v>29</v>
      </c>
      <c r="G1039" s="7" t="s">
        <v>809</v>
      </c>
      <c r="H1039" s="7" t="s">
        <v>87</v>
      </c>
      <c r="I1039" s="7" t="s">
        <v>32</v>
      </c>
      <c r="J1039" s="7" t="s">
        <v>33</v>
      </c>
      <c r="K1039" s="7" t="s">
        <v>1870</v>
      </c>
      <c r="L1039" s="7" t="s">
        <v>35</v>
      </c>
      <c r="M1039" s="7" t="s">
        <v>140</v>
      </c>
      <c r="N1039" s="7" t="s">
        <v>1871</v>
      </c>
      <c r="O1039" s="7">
        <v>63.36</v>
      </c>
      <c r="P1039" s="7">
        <v>3</v>
      </c>
      <c r="Q1039" s="7">
        <v>31.68</v>
      </c>
      <c r="R1039" s="7">
        <v>6.96</v>
      </c>
      <c r="S1039" s="7" t="s">
        <v>38</v>
      </c>
      <c r="T1039" s="7">
        <v>494</v>
      </c>
      <c r="U1039" s="7" t="s">
        <v>2785</v>
      </c>
      <c r="V1039" s="7" t="s">
        <v>2786</v>
      </c>
      <c r="W1039" s="8" t="s">
        <v>51</v>
      </c>
      <c r="X1039" s="3">
        <v>44560</v>
      </c>
      <c r="Y1039" s="4">
        <v>44621</v>
      </c>
    </row>
    <row r="1040" spans="1:25">
      <c r="A1040" s="9">
        <v>1039</v>
      </c>
      <c r="B1040" s="7" t="s">
        <v>2290</v>
      </c>
      <c r="C1040" s="7" t="s">
        <v>617</v>
      </c>
      <c r="D1040" s="7" t="s">
        <v>2291</v>
      </c>
      <c r="E1040" s="7" t="s">
        <v>2292</v>
      </c>
      <c r="F1040" s="7" t="s">
        <v>29</v>
      </c>
      <c r="G1040" s="7" t="s">
        <v>1936</v>
      </c>
      <c r="H1040" s="7" t="s">
        <v>87</v>
      </c>
      <c r="I1040" s="7" t="s">
        <v>32</v>
      </c>
      <c r="J1040" s="7" t="s">
        <v>33</v>
      </c>
      <c r="K1040" s="7" t="s">
        <v>3173</v>
      </c>
      <c r="L1040" s="7" t="s">
        <v>35</v>
      </c>
      <c r="M1040" s="7" t="s">
        <v>123</v>
      </c>
      <c r="N1040" s="7" t="s">
        <v>2022</v>
      </c>
      <c r="O1040" s="7">
        <v>32.85</v>
      </c>
      <c r="P1040" s="7">
        <v>3</v>
      </c>
      <c r="Q1040" s="7">
        <v>13.41</v>
      </c>
      <c r="R1040" s="7">
        <v>11.11</v>
      </c>
      <c r="S1040" s="7" t="s">
        <v>661</v>
      </c>
      <c r="T1040" s="7">
        <v>42</v>
      </c>
      <c r="U1040" s="7" t="s">
        <v>2785</v>
      </c>
      <c r="V1040" s="7" t="s">
        <v>2787</v>
      </c>
      <c r="W1040" s="8" t="s">
        <v>41</v>
      </c>
      <c r="X1040" s="3">
        <v>45423</v>
      </c>
      <c r="Y1040" s="4">
        <v>45607</v>
      </c>
    </row>
    <row r="1041" spans="1:25">
      <c r="A1041" s="9">
        <v>1040</v>
      </c>
      <c r="B1041" s="7" t="s">
        <v>2350</v>
      </c>
      <c r="C1041" s="7" t="s">
        <v>617</v>
      </c>
      <c r="D1041" s="7" t="s">
        <v>1300</v>
      </c>
      <c r="E1041" s="7" t="s">
        <v>1301</v>
      </c>
      <c r="F1041" s="7" t="s">
        <v>29</v>
      </c>
      <c r="G1041" s="7" t="s">
        <v>600</v>
      </c>
      <c r="H1041" s="7" t="s">
        <v>121</v>
      </c>
      <c r="I1041" s="7" t="s">
        <v>32</v>
      </c>
      <c r="J1041" s="7" t="s">
        <v>33</v>
      </c>
      <c r="K1041" s="7" t="s">
        <v>3142</v>
      </c>
      <c r="L1041" s="7" t="s">
        <v>35</v>
      </c>
      <c r="M1041" s="7" t="s">
        <v>123</v>
      </c>
      <c r="N1041" s="7" t="s">
        <v>3143</v>
      </c>
      <c r="O1041" s="7">
        <v>41.58</v>
      </c>
      <c r="P1041" s="7">
        <v>3</v>
      </c>
      <c r="Q1041" s="7">
        <v>7.02</v>
      </c>
      <c r="R1041" s="7">
        <v>5.63</v>
      </c>
      <c r="S1041" s="7" t="s">
        <v>661</v>
      </c>
      <c r="T1041" s="7">
        <v>500</v>
      </c>
      <c r="U1041" s="7" t="s">
        <v>2785</v>
      </c>
      <c r="V1041" s="7" t="s">
        <v>2791</v>
      </c>
      <c r="W1041" s="8" t="s">
        <v>51</v>
      </c>
      <c r="X1041" s="3">
        <v>44466</v>
      </c>
      <c r="Y1041" s="4">
        <v>44206</v>
      </c>
    </row>
    <row r="1042" spans="1:25">
      <c r="A1042" s="9">
        <v>1041</v>
      </c>
      <c r="B1042" s="7" t="s">
        <v>914</v>
      </c>
      <c r="C1042" s="7" t="s">
        <v>617</v>
      </c>
      <c r="D1042" s="7" t="s">
        <v>915</v>
      </c>
      <c r="E1042" s="7" t="s">
        <v>916</v>
      </c>
      <c r="F1042" s="7" t="s">
        <v>29</v>
      </c>
      <c r="G1042" s="7" t="s">
        <v>917</v>
      </c>
      <c r="H1042" s="7" t="s">
        <v>87</v>
      </c>
      <c r="I1042" s="7" t="s">
        <v>32</v>
      </c>
      <c r="J1042" s="7" t="s">
        <v>33</v>
      </c>
      <c r="K1042" s="7" t="s">
        <v>2809</v>
      </c>
      <c r="L1042" s="7" t="s">
        <v>35</v>
      </c>
      <c r="M1042" s="7" t="s">
        <v>123</v>
      </c>
      <c r="N1042" s="7" t="s">
        <v>2810</v>
      </c>
      <c r="O1042" s="7">
        <v>24.93</v>
      </c>
      <c r="P1042" s="7">
        <v>3</v>
      </c>
      <c r="Q1042" s="7">
        <v>1.71</v>
      </c>
      <c r="R1042" s="7">
        <v>3.12</v>
      </c>
      <c r="S1042" s="7" t="s">
        <v>487</v>
      </c>
      <c r="T1042" s="7">
        <v>78</v>
      </c>
      <c r="U1042" s="7" t="s">
        <v>2785</v>
      </c>
      <c r="V1042" s="7" t="s">
        <v>2792</v>
      </c>
      <c r="W1042" s="8" t="s">
        <v>41</v>
      </c>
      <c r="X1042" s="3">
        <v>45316</v>
      </c>
      <c r="Y1042" s="4">
        <v>45320</v>
      </c>
    </row>
    <row r="1043" spans="1:25">
      <c r="A1043" s="9">
        <v>1042</v>
      </c>
      <c r="B1043" s="7" t="s">
        <v>3155</v>
      </c>
      <c r="C1043" s="7" t="s">
        <v>617</v>
      </c>
      <c r="D1043" s="7" t="s">
        <v>801</v>
      </c>
      <c r="E1043" s="7" t="s">
        <v>802</v>
      </c>
      <c r="F1043" s="7" t="s">
        <v>29</v>
      </c>
      <c r="G1043" s="7" t="s">
        <v>1204</v>
      </c>
      <c r="H1043" s="7" t="s">
        <v>101</v>
      </c>
      <c r="I1043" s="7" t="s">
        <v>32</v>
      </c>
      <c r="J1043" s="7" t="s">
        <v>102</v>
      </c>
      <c r="K1043" s="7" t="s">
        <v>3174</v>
      </c>
      <c r="L1043" s="7" t="s">
        <v>35</v>
      </c>
      <c r="M1043" s="7" t="s">
        <v>299</v>
      </c>
      <c r="N1043" s="7" t="s">
        <v>3175</v>
      </c>
      <c r="O1043" s="7">
        <v>118.08</v>
      </c>
      <c r="P1043" s="7">
        <v>3</v>
      </c>
      <c r="Q1043" s="7">
        <v>25.92</v>
      </c>
      <c r="R1043" s="7">
        <v>12.11</v>
      </c>
      <c r="S1043" s="7" t="s">
        <v>38</v>
      </c>
      <c r="T1043" s="7">
        <v>441</v>
      </c>
      <c r="U1043" s="7" t="s">
        <v>2785</v>
      </c>
      <c r="V1043" s="7" t="s">
        <v>2786</v>
      </c>
      <c r="W1043" s="8" t="s">
        <v>41</v>
      </c>
      <c r="X1043" s="3">
        <v>45291</v>
      </c>
      <c r="Y1043" s="4">
        <v>45383</v>
      </c>
    </row>
    <row r="1044" spans="1:25">
      <c r="A1044" s="9">
        <v>1043</v>
      </c>
      <c r="B1044" s="7" t="s">
        <v>3176</v>
      </c>
      <c r="C1044" s="7" t="s">
        <v>617</v>
      </c>
      <c r="D1044" s="7" t="s">
        <v>3177</v>
      </c>
      <c r="E1044" s="7" t="s">
        <v>3178</v>
      </c>
      <c r="F1044" s="7" t="s">
        <v>29</v>
      </c>
      <c r="G1044" s="7" t="s">
        <v>508</v>
      </c>
      <c r="H1044" s="7" t="s">
        <v>509</v>
      </c>
      <c r="I1044" s="7" t="s">
        <v>32</v>
      </c>
      <c r="J1044" s="7" t="s">
        <v>47</v>
      </c>
      <c r="K1044" s="7" t="s">
        <v>3179</v>
      </c>
      <c r="L1044" s="7" t="s">
        <v>35</v>
      </c>
      <c r="M1044" s="7" t="s">
        <v>223</v>
      </c>
      <c r="N1044" s="7" t="s">
        <v>3180</v>
      </c>
      <c r="O1044" s="7">
        <v>149.76</v>
      </c>
      <c r="P1044" s="7">
        <v>3</v>
      </c>
      <c r="Q1044" s="7">
        <v>53.91</v>
      </c>
      <c r="R1044" s="7">
        <v>35.979999999999997</v>
      </c>
      <c r="S1044" s="7" t="s">
        <v>661</v>
      </c>
      <c r="T1044" s="7">
        <v>619</v>
      </c>
      <c r="U1044" s="7" t="s">
        <v>2785</v>
      </c>
      <c r="V1044" s="7" t="s">
        <v>2792</v>
      </c>
      <c r="W1044" s="8" t="s">
        <v>41</v>
      </c>
      <c r="X1044" s="3">
        <v>45624</v>
      </c>
      <c r="Y1044" s="4">
        <v>45334</v>
      </c>
    </row>
    <row r="1045" spans="1:25">
      <c r="A1045" s="9">
        <v>1044</v>
      </c>
      <c r="B1045" s="7" t="s">
        <v>2304</v>
      </c>
      <c r="C1045" s="7" t="s">
        <v>617</v>
      </c>
      <c r="D1045" s="7" t="s">
        <v>530</v>
      </c>
      <c r="E1045" s="7" t="s">
        <v>531</v>
      </c>
      <c r="F1045" s="7" t="s">
        <v>29</v>
      </c>
      <c r="G1045" s="7" t="s">
        <v>2305</v>
      </c>
      <c r="H1045" s="7" t="s">
        <v>138</v>
      </c>
      <c r="I1045" s="7" t="s">
        <v>32</v>
      </c>
      <c r="J1045" s="7" t="s">
        <v>57</v>
      </c>
      <c r="K1045" s="7" t="s">
        <v>3181</v>
      </c>
      <c r="L1045" s="7" t="s">
        <v>35</v>
      </c>
      <c r="M1045" s="7" t="s">
        <v>223</v>
      </c>
      <c r="N1045" s="7" t="s">
        <v>3182</v>
      </c>
      <c r="O1045" s="7">
        <v>30.15</v>
      </c>
      <c r="P1045" s="7">
        <v>3</v>
      </c>
      <c r="Q1045" s="7">
        <v>13.5</v>
      </c>
      <c r="R1045" s="7">
        <v>0.87</v>
      </c>
      <c r="S1045" s="7" t="s">
        <v>487</v>
      </c>
      <c r="T1045" s="7">
        <v>101</v>
      </c>
      <c r="U1045" s="7" t="s">
        <v>2785</v>
      </c>
      <c r="V1045" s="7" t="s">
        <v>2786</v>
      </c>
      <c r="W1045" s="8" t="s">
        <v>41</v>
      </c>
      <c r="X1045" s="3">
        <v>44667</v>
      </c>
      <c r="Y1045" s="4">
        <v>44673</v>
      </c>
    </row>
    <row r="1046" spans="1:25">
      <c r="A1046" s="9">
        <v>1045</v>
      </c>
      <c r="B1046" s="7" t="s">
        <v>2254</v>
      </c>
      <c r="C1046" s="7" t="s">
        <v>617</v>
      </c>
      <c r="D1046" s="7" t="s">
        <v>598</v>
      </c>
      <c r="E1046" s="7" t="s">
        <v>599</v>
      </c>
      <c r="F1046" s="7" t="s">
        <v>29</v>
      </c>
      <c r="G1046" s="7" t="s">
        <v>2020</v>
      </c>
      <c r="H1046" s="7" t="s">
        <v>2020</v>
      </c>
      <c r="I1046" s="7" t="s">
        <v>32</v>
      </c>
      <c r="J1046" s="7" t="s">
        <v>102</v>
      </c>
      <c r="K1046" s="7" t="s">
        <v>3183</v>
      </c>
      <c r="L1046" s="7" t="s">
        <v>35</v>
      </c>
      <c r="M1046" s="7" t="s">
        <v>36</v>
      </c>
      <c r="N1046" s="7" t="s">
        <v>3184</v>
      </c>
      <c r="O1046" s="7">
        <v>158.76</v>
      </c>
      <c r="P1046" s="7">
        <v>3</v>
      </c>
      <c r="Q1046" s="7">
        <v>65.069999999999993</v>
      </c>
      <c r="R1046" s="7">
        <v>34.51</v>
      </c>
      <c r="S1046" s="7" t="s">
        <v>661</v>
      </c>
      <c r="T1046" s="7">
        <v>451</v>
      </c>
      <c r="U1046" s="7" t="s">
        <v>2785</v>
      </c>
      <c r="V1046" s="7" t="s">
        <v>2787</v>
      </c>
      <c r="W1046" s="8" t="s">
        <v>41</v>
      </c>
      <c r="X1046" s="3">
        <v>44891</v>
      </c>
      <c r="Y1046" s="4">
        <v>44632</v>
      </c>
    </row>
    <row r="1047" spans="1:25">
      <c r="A1047" s="9">
        <v>1046</v>
      </c>
      <c r="B1047" s="7" t="s">
        <v>2320</v>
      </c>
      <c r="C1047" s="7" t="s">
        <v>627</v>
      </c>
      <c r="D1047" s="7" t="s">
        <v>2321</v>
      </c>
      <c r="E1047" s="7" t="s">
        <v>2322</v>
      </c>
      <c r="F1047" s="7" t="s">
        <v>29</v>
      </c>
      <c r="G1047" s="7" t="s">
        <v>235</v>
      </c>
      <c r="H1047" s="7" t="s">
        <v>46</v>
      </c>
      <c r="I1047" s="7" t="s">
        <v>32</v>
      </c>
      <c r="J1047" s="7" t="s">
        <v>47</v>
      </c>
      <c r="K1047" s="7" t="s">
        <v>3185</v>
      </c>
      <c r="L1047" s="7" t="s">
        <v>35</v>
      </c>
      <c r="M1047" s="7" t="s">
        <v>36</v>
      </c>
      <c r="N1047" s="7" t="s">
        <v>3186</v>
      </c>
      <c r="O1047" s="7">
        <v>37.08</v>
      </c>
      <c r="P1047" s="7">
        <v>3</v>
      </c>
      <c r="Q1047" s="7">
        <v>17.73</v>
      </c>
      <c r="R1047" s="7">
        <v>7.46</v>
      </c>
      <c r="S1047" s="7" t="s">
        <v>487</v>
      </c>
      <c r="T1047" s="7">
        <v>192</v>
      </c>
      <c r="U1047" s="7" t="s">
        <v>2785</v>
      </c>
      <c r="V1047" s="7" t="s">
        <v>2791</v>
      </c>
      <c r="W1047" s="8" t="s">
        <v>51</v>
      </c>
      <c r="X1047" s="3">
        <v>45453</v>
      </c>
      <c r="Y1047" s="4">
        <v>45575</v>
      </c>
    </row>
    <row r="1048" spans="1:25">
      <c r="A1048" s="9">
        <v>1047</v>
      </c>
      <c r="B1048" s="7" t="s">
        <v>869</v>
      </c>
      <c r="C1048" s="7" t="s">
        <v>679</v>
      </c>
      <c r="D1048" s="7" t="s">
        <v>870</v>
      </c>
      <c r="E1048" s="7" t="s">
        <v>871</v>
      </c>
      <c r="F1048" s="7" t="s">
        <v>29</v>
      </c>
      <c r="G1048" s="7" t="s">
        <v>157</v>
      </c>
      <c r="H1048" s="7" t="s">
        <v>56</v>
      </c>
      <c r="I1048" s="7" t="s">
        <v>32</v>
      </c>
      <c r="J1048" s="7" t="s">
        <v>57</v>
      </c>
      <c r="K1048" s="7" t="s">
        <v>2227</v>
      </c>
      <c r="L1048" s="7" t="s">
        <v>35</v>
      </c>
      <c r="M1048" s="7" t="s">
        <v>36</v>
      </c>
      <c r="N1048" s="7" t="s">
        <v>2228</v>
      </c>
      <c r="O1048" s="7">
        <v>50.46</v>
      </c>
      <c r="P1048" s="7">
        <v>1</v>
      </c>
      <c r="Q1048" s="7">
        <v>22.68</v>
      </c>
      <c r="R1048" s="7">
        <v>10.54</v>
      </c>
      <c r="S1048" s="7" t="s">
        <v>661</v>
      </c>
      <c r="T1048" s="7">
        <v>626</v>
      </c>
      <c r="U1048" s="7" t="s">
        <v>2785</v>
      </c>
      <c r="V1048" s="7" t="s">
        <v>2792</v>
      </c>
      <c r="W1048" s="8" t="s">
        <v>41</v>
      </c>
      <c r="X1048" s="3">
        <v>45587</v>
      </c>
      <c r="Y1048" s="4">
        <v>45593</v>
      </c>
    </row>
    <row r="1049" spans="1:25">
      <c r="A1049" s="9">
        <v>1048</v>
      </c>
      <c r="B1049" s="7" t="s">
        <v>935</v>
      </c>
      <c r="C1049" s="7" t="s">
        <v>627</v>
      </c>
      <c r="D1049" s="7" t="s">
        <v>936</v>
      </c>
      <c r="E1049" s="7" t="s">
        <v>937</v>
      </c>
      <c r="F1049" s="7" t="s">
        <v>29</v>
      </c>
      <c r="G1049" s="7" t="s">
        <v>938</v>
      </c>
      <c r="H1049" s="7" t="s">
        <v>80</v>
      </c>
      <c r="I1049" s="7" t="s">
        <v>32</v>
      </c>
      <c r="J1049" s="7" t="s">
        <v>33</v>
      </c>
      <c r="K1049" s="7" t="s">
        <v>981</v>
      </c>
      <c r="L1049" s="7" t="s">
        <v>35</v>
      </c>
      <c r="M1049" s="7" t="s">
        <v>123</v>
      </c>
      <c r="N1049" s="7" t="s">
        <v>982</v>
      </c>
      <c r="O1049" s="7">
        <v>16.8</v>
      </c>
      <c r="P1049" s="7">
        <v>1</v>
      </c>
      <c r="Q1049" s="7">
        <v>5.37</v>
      </c>
      <c r="R1049" s="7">
        <v>5.25</v>
      </c>
      <c r="S1049" s="7" t="s">
        <v>661</v>
      </c>
      <c r="T1049" s="7">
        <v>510</v>
      </c>
      <c r="U1049" s="7" t="s">
        <v>2785</v>
      </c>
      <c r="V1049" s="7" t="s">
        <v>2786</v>
      </c>
      <c r="W1049" s="8" t="s">
        <v>41</v>
      </c>
      <c r="X1049" s="3">
        <v>45307</v>
      </c>
      <c r="Y1049" s="4">
        <v>45314</v>
      </c>
    </row>
    <row r="1050" spans="1:25">
      <c r="A1050" s="9">
        <v>1049</v>
      </c>
      <c r="B1050" s="7" t="s">
        <v>3187</v>
      </c>
      <c r="C1050" s="7" t="s">
        <v>627</v>
      </c>
      <c r="D1050" s="7" t="s">
        <v>3188</v>
      </c>
      <c r="E1050" s="7" t="s">
        <v>3189</v>
      </c>
      <c r="F1050" s="7" t="s">
        <v>29</v>
      </c>
      <c r="G1050" s="7" t="s">
        <v>2217</v>
      </c>
      <c r="H1050" s="7" t="s">
        <v>831</v>
      </c>
      <c r="I1050" s="7" t="s">
        <v>32</v>
      </c>
      <c r="J1050" s="7" t="s">
        <v>47</v>
      </c>
      <c r="K1050" s="7" t="s">
        <v>2976</v>
      </c>
      <c r="L1050" s="7" t="s">
        <v>35</v>
      </c>
      <c r="M1050" s="7" t="s">
        <v>123</v>
      </c>
      <c r="N1050" s="7" t="s">
        <v>2977</v>
      </c>
      <c r="O1050" s="7">
        <v>11.49</v>
      </c>
      <c r="P1050" s="7">
        <v>1</v>
      </c>
      <c r="Q1050" s="7">
        <v>3.33</v>
      </c>
      <c r="R1050" s="7">
        <v>0.18</v>
      </c>
      <c r="S1050" s="7" t="s">
        <v>38</v>
      </c>
      <c r="T1050" s="7">
        <v>774</v>
      </c>
      <c r="U1050" s="7" t="s">
        <v>2785</v>
      </c>
      <c r="V1050" s="7" t="s">
        <v>2787</v>
      </c>
      <c r="W1050" s="8" t="s">
        <v>41</v>
      </c>
      <c r="X1050" s="3">
        <v>45109</v>
      </c>
      <c r="Y1050" s="4">
        <v>45232</v>
      </c>
    </row>
    <row r="1051" spans="1:25">
      <c r="A1051" s="9">
        <v>1050</v>
      </c>
      <c r="B1051" s="7" t="s">
        <v>806</v>
      </c>
      <c r="C1051" s="7" t="s">
        <v>617</v>
      </c>
      <c r="D1051" s="7" t="s">
        <v>807</v>
      </c>
      <c r="E1051" s="7" t="s">
        <v>808</v>
      </c>
      <c r="F1051" s="7" t="s">
        <v>29</v>
      </c>
      <c r="G1051" s="7" t="s">
        <v>809</v>
      </c>
      <c r="H1051" s="7" t="s">
        <v>87</v>
      </c>
      <c r="I1051" s="7" t="s">
        <v>32</v>
      </c>
      <c r="J1051" s="7" t="s">
        <v>33</v>
      </c>
      <c r="K1051" s="7" t="s">
        <v>3190</v>
      </c>
      <c r="L1051" s="7" t="s">
        <v>35</v>
      </c>
      <c r="M1051" s="7" t="s">
        <v>123</v>
      </c>
      <c r="N1051" s="7" t="s">
        <v>3191</v>
      </c>
      <c r="O1051" s="7">
        <v>11.52</v>
      </c>
      <c r="P1051" s="7">
        <v>1</v>
      </c>
      <c r="Q1051" s="7">
        <v>3.78</v>
      </c>
      <c r="R1051" s="7">
        <v>0.94</v>
      </c>
      <c r="S1051" s="7" t="s">
        <v>38</v>
      </c>
      <c r="T1051" s="7">
        <v>580</v>
      </c>
      <c r="U1051" s="7" t="s">
        <v>2785</v>
      </c>
      <c r="V1051" s="7" t="s">
        <v>2791</v>
      </c>
      <c r="W1051" s="8" t="s">
        <v>51</v>
      </c>
      <c r="X1051" s="3">
        <v>44273</v>
      </c>
      <c r="Y1051" s="4">
        <v>44278</v>
      </c>
    </row>
    <row r="1052" spans="1:25">
      <c r="A1052" s="9">
        <v>1051</v>
      </c>
      <c r="B1052" s="7" t="s">
        <v>2247</v>
      </c>
      <c r="C1052" s="7" t="s">
        <v>679</v>
      </c>
      <c r="D1052" s="7" t="s">
        <v>218</v>
      </c>
      <c r="E1052" s="7" t="s">
        <v>219</v>
      </c>
      <c r="F1052" s="7" t="s">
        <v>29</v>
      </c>
      <c r="G1052" s="7" t="s">
        <v>452</v>
      </c>
      <c r="H1052" s="7" t="s">
        <v>87</v>
      </c>
      <c r="I1052" s="7" t="s">
        <v>32</v>
      </c>
      <c r="J1052" s="7" t="s">
        <v>33</v>
      </c>
      <c r="K1052" s="7" t="s">
        <v>3192</v>
      </c>
      <c r="L1052" s="7" t="s">
        <v>35</v>
      </c>
      <c r="M1052" s="7" t="s">
        <v>140</v>
      </c>
      <c r="N1052" s="7" t="s">
        <v>3193</v>
      </c>
      <c r="O1052" s="7">
        <v>55.92</v>
      </c>
      <c r="P1052" s="7">
        <v>2</v>
      </c>
      <c r="Q1052" s="7">
        <v>20.64</v>
      </c>
      <c r="R1052" s="7">
        <v>7.86</v>
      </c>
      <c r="S1052" s="7" t="s">
        <v>38</v>
      </c>
      <c r="T1052" s="7">
        <v>636</v>
      </c>
      <c r="U1052" s="7" t="s">
        <v>2785</v>
      </c>
      <c r="V1052" s="7" t="s">
        <v>2792</v>
      </c>
      <c r="W1052" s="8" t="s">
        <v>51</v>
      </c>
      <c r="X1052" s="3">
        <v>45477</v>
      </c>
      <c r="Y1052" s="4">
        <v>45600</v>
      </c>
    </row>
    <row r="1053" spans="1:25">
      <c r="A1053" s="9">
        <v>1052</v>
      </c>
      <c r="B1053" s="7" t="s">
        <v>1162</v>
      </c>
      <c r="C1053" s="7" t="s">
        <v>679</v>
      </c>
      <c r="D1053" s="7" t="s">
        <v>1163</v>
      </c>
      <c r="E1053" s="7" t="s">
        <v>1164</v>
      </c>
      <c r="F1053" s="7" t="s">
        <v>29</v>
      </c>
      <c r="G1053" s="7" t="s">
        <v>163</v>
      </c>
      <c r="H1053" s="7" t="s">
        <v>31</v>
      </c>
      <c r="I1053" s="7" t="s">
        <v>32</v>
      </c>
      <c r="J1053" s="7" t="s">
        <v>33</v>
      </c>
      <c r="K1053" s="7" t="s">
        <v>3194</v>
      </c>
      <c r="L1053" s="7" t="s">
        <v>35</v>
      </c>
      <c r="M1053" s="7" t="s">
        <v>89</v>
      </c>
      <c r="N1053" s="7" t="s">
        <v>3195</v>
      </c>
      <c r="O1053" s="7">
        <v>23.82</v>
      </c>
      <c r="P1053" s="7">
        <v>2</v>
      </c>
      <c r="Q1053" s="7">
        <v>8.52</v>
      </c>
      <c r="R1053" s="7">
        <v>5.93</v>
      </c>
      <c r="S1053" s="7" t="s">
        <v>661</v>
      </c>
      <c r="T1053" s="7">
        <v>311</v>
      </c>
      <c r="U1053" s="7" t="s">
        <v>2785</v>
      </c>
      <c r="V1053" s="7" t="s">
        <v>2786</v>
      </c>
      <c r="W1053" s="8" t="s">
        <v>41</v>
      </c>
      <c r="X1053" s="3">
        <v>45149</v>
      </c>
      <c r="Y1053" s="4">
        <v>45243</v>
      </c>
    </row>
    <row r="1054" spans="1:25">
      <c r="A1054" s="9">
        <v>1053</v>
      </c>
      <c r="B1054" s="7" t="s">
        <v>935</v>
      </c>
      <c r="C1054" s="7" t="s">
        <v>627</v>
      </c>
      <c r="D1054" s="7" t="s">
        <v>936</v>
      </c>
      <c r="E1054" s="7" t="s">
        <v>937</v>
      </c>
      <c r="F1054" s="7" t="s">
        <v>29</v>
      </c>
      <c r="G1054" s="7" t="s">
        <v>938</v>
      </c>
      <c r="H1054" s="7" t="s">
        <v>80</v>
      </c>
      <c r="I1054" s="7" t="s">
        <v>32</v>
      </c>
      <c r="J1054" s="7" t="s">
        <v>33</v>
      </c>
      <c r="K1054" s="7" t="s">
        <v>3196</v>
      </c>
      <c r="L1054" s="7" t="s">
        <v>35</v>
      </c>
      <c r="M1054" s="7" t="s">
        <v>140</v>
      </c>
      <c r="N1054" s="7" t="s">
        <v>3197</v>
      </c>
      <c r="O1054" s="7">
        <v>50.4</v>
      </c>
      <c r="P1054" s="7">
        <v>2</v>
      </c>
      <c r="Q1054" s="7">
        <v>3</v>
      </c>
      <c r="R1054" s="7">
        <v>13.89</v>
      </c>
      <c r="S1054" s="7" t="s">
        <v>661</v>
      </c>
      <c r="T1054" s="7">
        <v>364</v>
      </c>
      <c r="U1054" s="7" t="s">
        <v>2785</v>
      </c>
      <c r="V1054" s="7" t="s">
        <v>2787</v>
      </c>
      <c r="W1054" s="8" t="s">
        <v>51</v>
      </c>
      <c r="X1054" s="3">
        <v>45526</v>
      </c>
      <c r="Y1054" s="4">
        <v>45530</v>
      </c>
    </row>
    <row r="1055" spans="1:25">
      <c r="A1055" s="9">
        <v>1054</v>
      </c>
      <c r="B1055" s="7" t="s">
        <v>3198</v>
      </c>
      <c r="C1055" s="7" t="s">
        <v>627</v>
      </c>
      <c r="D1055" s="7" t="s">
        <v>612</v>
      </c>
      <c r="E1055" s="7" t="s">
        <v>613</v>
      </c>
      <c r="F1055" s="7" t="s">
        <v>29</v>
      </c>
      <c r="G1055" s="7" t="s">
        <v>515</v>
      </c>
      <c r="H1055" s="7" t="s">
        <v>87</v>
      </c>
      <c r="I1055" s="7" t="s">
        <v>32</v>
      </c>
      <c r="J1055" s="7" t="s">
        <v>33</v>
      </c>
      <c r="K1055" s="7" t="s">
        <v>2234</v>
      </c>
      <c r="L1055" s="7" t="s">
        <v>35</v>
      </c>
      <c r="M1055" s="7" t="s">
        <v>130</v>
      </c>
      <c r="N1055" s="7" t="s">
        <v>3199</v>
      </c>
      <c r="O1055" s="7">
        <v>26.91</v>
      </c>
      <c r="P1055" s="7">
        <v>2</v>
      </c>
      <c r="Q1055" s="7">
        <v>-6.51</v>
      </c>
      <c r="R1055" s="7">
        <v>5.5</v>
      </c>
      <c r="S1055" s="7" t="s">
        <v>487</v>
      </c>
      <c r="T1055" s="7">
        <v>344</v>
      </c>
      <c r="U1055" s="7" t="s">
        <v>2785</v>
      </c>
      <c r="V1055" s="7" t="s">
        <v>2791</v>
      </c>
      <c r="W1055" s="8" t="s">
        <v>41</v>
      </c>
      <c r="X1055" s="3">
        <v>45428</v>
      </c>
      <c r="Y1055" s="4">
        <v>45434</v>
      </c>
    </row>
    <row r="1056" spans="1:25">
      <c r="A1056" s="9">
        <v>1055</v>
      </c>
      <c r="B1056" s="7" t="s">
        <v>3200</v>
      </c>
      <c r="C1056" s="7" t="s">
        <v>617</v>
      </c>
      <c r="D1056" s="7" t="s">
        <v>1838</v>
      </c>
      <c r="E1056" s="7" t="s">
        <v>1839</v>
      </c>
      <c r="F1056" s="7" t="s">
        <v>29</v>
      </c>
      <c r="G1056" s="7" t="s">
        <v>736</v>
      </c>
      <c r="H1056" s="7" t="s">
        <v>737</v>
      </c>
      <c r="I1056" s="7" t="s">
        <v>32</v>
      </c>
      <c r="J1056" s="7" t="s">
        <v>102</v>
      </c>
      <c r="K1056" s="7" t="s">
        <v>383</v>
      </c>
      <c r="L1056" s="7" t="s">
        <v>35</v>
      </c>
      <c r="M1056" s="7" t="s">
        <v>74</v>
      </c>
      <c r="N1056" s="7" t="s">
        <v>384</v>
      </c>
      <c r="O1056" s="7">
        <v>21.54</v>
      </c>
      <c r="P1056" s="7">
        <v>2</v>
      </c>
      <c r="Q1056" s="7">
        <v>6</v>
      </c>
      <c r="R1056" s="7">
        <v>1.83</v>
      </c>
      <c r="S1056" s="7" t="s">
        <v>38</v>
      </c>
      <c r="T1056" s="7">
        <v>455</v>
      </c>
      <c r="U1056" s="7" t="s">
        <v>2785</v>
      </c>
      <c r="V1056" s="7" t="s">
        <v>2792</v>
      </c>
      <c r="W1056" s="8" t="s">
        <v>51</v>
      </c>
      <c r="X1056" s="3">
        <v>44573</v>
      </c>
      <c r="Y1056" s="4">
        <v>44754</v>
      </c>
    </row>
    <row r="1057" spans="1:25">
      <c r="A1057" s="9">
        <v>1056</v>
      </c>
      <c r="B1057" s="7" t="s">
        <v>3201</v>
      </c>
      <c r="C1057" s="7" t="s">
        <v>617</v>
      </c>
      <c r="D1057" s="7" t="s">
        <v>525</v>
      </c>
      <c r="E1057" s="7" t="s">
        <v>526</v>
      </c>
      <c r="F1057" s="7" t="s">
        <v>29</v>
      </c>
      <c r="G1057" s="7" t="s">
        <v>195</v>
      </c>
      <c r="H1057" s="7" t="s">
        <v>283</v>
      </c>
      <c r="I1057" s="7" t="s">
        <v>32</v>
      </c>
      <c r="J1057" s="7" t="s">
        <v>47</v>
      </c>
      <c r="K1057" s="7" t="s">
        <v>3202</v>
      </c>
      <c r="L1057" s="7" t="s">
        <v>35</v>
      </c>
      <c r="M1057" s="7" t="s">
        <v>123</v>
      </c>
      <c r="N1057" s="7" t="s">
        <v>3203</v>
      </c>
      <c r="O1057" s="7">
        <v>20.46</v>
      </c>
      <c r="P1057" s="7">
        <v>2</v>
      </c>
      <c r="Q1057" s="7">
        <v>1.02</v>
      </c>
      <c r="R1057" s="7">
        <v>7.03</v>
      </c>
      <c r="S1057" s="7" t="s">
        <v>661</v>
      </c>
      <c r="T1057" s="7">
        <v>498</v>
      </c>
      <c r="U1057" s="7" t="s">
        <v>2785</v>
      </c>
      <c r="V1057" s="7" t="s">
        <v>2786</v>
      </c>
      <c r="W1057" s="8" t="s">
        <v>51</v>
      </c>
      <c r="X1057" s="3">
        <v>44790</v>
      </c>
      <c r="Y1057" s="4">
        <v>44795</v>
      </c>
    </row>
    <row r="1058" spans="1:25">
      <c r="A1058" s="9">
        <v>1057</v>
      </c>
      <c r="B1058" s="7" t="s">
        <v>1245</v>
      </c>
      <c r="C1058" s="7" t="s">
        <v>617</v>
      </c>
      <c r="D1058" s="7" t="s">
        <v>1246</v>
      </c>
      <c r="E1058" s="7" t="s">
        <v>1247</v>
      </c>
      <c r="F1058" s="7" t="s">
        <v>29</v>
      </c>
      <c r="G1058" s="7" t="s">
        <v>100</v>
      </c>
      <c r="H1058" s="7" t="s">
        <v>101</v>
      </c>
      <c r="I1058" s="7" t="s">
        <v>32</v>
      </c>
      <c r="J1058" s="7" t="s">
        <v>102</v>
      </c>
      <c r="K1058" s="7" t="s">
        <v>3204</v>
      </c>
      <c r="L1058" s="7" t="s">
        <v>35</v>
      </c>
      <c r="M1058" s="7" t="s">
        <v>123</v>
      </c>
      <c r="N1058" s="7" t="s">
        <v>2022</v>
      </c>
      <c r="O1058" s="7">
        <v>22.68</v>
      </c>
      <c r="P1058" s="7">
        <v>2</v>
      </c>
      <c r="Q1058" s="7">
        <v>3.12</v>
      </c>
      <c r="R1058" s="7">
        <v>1.51</v>
      </c>
      <c r="S1058" s="7" t="s">
        <v>38</v>
      </c>
      <c r="T1058" s="7">
        <v>655</v>
      </c>
      <c r="U1058" s="7" t="s">
        <v>2785</v>
      </c>
      <c r="V1058" s="7" t="s">
        <v>2787</v>
      </c>
      <c r="W1058" s="8" t="s">
        <v>41</v>
      </c>
      <c r="X1058" s="3">
        <v>45613</v>
      </c>
      <c r="Y1058" s="4">
        <v>45618</v>
      </c>
    </row>
    <row r="1059" spans="1:25">
      <c r="A1059" s="9">
        <v>1058</v>
      </c>
      <c r="B1059" s="7" t="s">
        <v>1091</v>
      </c>
      <c r="C1059" s="7" t="s">
        <v>617</v>
      </c>
      <c r="D1059" s="7" t="s">
        <v>1092</v>
      </c>
      <c r="E1059" s="7" t="s">
        <v>1093</v>
      </c>
      <c r="F1059" s="7" t="s">
        <v>29</v>
      </c>
      <c r="G1059" s="7" t="s">
        <v>618</v>
      </c>
      <c r="H1059" s="7" t="s">
        <v>509</v>
      </c>
      <c r="I1059" s="7" t="s">
        <v>32</v>
      </c>
      <c r="J1059" s="7" t="s">
        <v>47</v>
      </c>
      <c r="K1059" s="7" t="s">
        <v>3205</v>
      </c>
      <c r="L1059" s="7" t="s">
        <v>35</v>
      </c>
      <c r="M1059" s="7" t="s">
        <v>89</v>
      </c>
      <c r="N1059" s="7" t="s">
        <v>3206</v>
      </c>
      <c r="O1059" s="7">
        <v>81.900000000000006</v>
      </c>
      <c r="P1059" s="7">
        <v>2</v>
      </c>
      <c r="Q1059" s="7">
        <v>33.54</v>
      </c>
      <c r="R1059" s="7">
        <v>7.41</v>
      </c>
      <c r="S1059" s="7" t="s">
        <v>38</v>
      </c>
      <c r="T1059" s="7">
        <v>799</v>
      </c>
      <c r="U1059" s="7" t="s">
        <v>2785</v>
      </c>
      <c r="V1059" s="7" t="s">
        <v>2791</v>
      </c>
      <c r="W1059" s="8" t="s">
        <v>51</v>
      </c>
      <c r="X1059" s="3">
        <v>44360</v>
      </c>
      <c r="Y1059" s="4">
        <v>44366</v>
      </c>
    </row>
    <row r="1060" spans="1:25">
      <c r="A1060" s="9">
        <v>1059</v>
      </c>
      <c r="B1060" s="7" t="s">
        <v>3207</v>
      </c>
      <c r="C1060" s="7" t="s">
        <v>617</v>
      </c>
      <c r="D1060" s="7" t="s">
        <v>2760</v>
      </c>
      <c r="E1060" s="7" t="s">
        <v>2761</v>
      </c>
      <c r="F1060" s="7" t="s">
        <v>29</v>
      </c>
      <c r="G1060" s="7" t="s">
        <v>515</v>
      </c>
      <c r="H1060" s="7" t="s">
        <v>87</v>
      </c>
      <c r="I1060" s="7" t="s">
        <v>32</v>
      </c>
      <c r="J1060" s="7" t="s">
        <v>33</v>
      </c>
      <c r="K1060" s="7" t="s">
        <v>3208</v>
      </c>
      <c r="L1060" s="7" t="s">
        <v>35</v>
      </c>
      <c r="M1060" s="7" t="s">
        <v>130</v>
      </c>
      <c r="N1060" s="7" t="s">
        <v>3209</v>
      </c>
      <c r="O1060" s="7">
        <v>22.53</v>
      </c>
      <c r="P1060" s="7">
        <v>2</v>
      </c>
      <c r="Q1060" s="7">
        <v>-17.13</v>
      </c>
      <c r="R1060" s="7">
        <v>4.66</v>
      </c>
      <c r="S1060" s="7" t="s">
        <v>661</v>
      </c>
      <c r="T1060" s="7">
        <v>191</v>
      </c>
      <c r="U1060" s="7" t="s">
        <v>2785</v>
      </c>
      <c r="V1060" s="7" t="s">
        <v>2792</v>
      </c>
      <c r="W1060" s="8" t="s">
        <v>41</v>
      </c>
      <c r="X1060" s="3">
        <v>44630</v>
      </c>
      <c r="Y1060" s="4">
        <v>44814</v>
      </c>
    </row>
    <row r="1061" spans="1:25">
      <c r="A1061" s="9">
        <v>1060</v>
      </c>
      <c r="B1061" s="7" t="s">
        <v>2274</v>
      </c>
      <c r="C1061" s="7" t="s">
        <v>617</v>
      </c>
      <c r="D1061" s="7" t="s">
        <v>921</v>
      </c>
      <c r="E1061" s="7" t="s">
        <v>922</v>
      </c>
      <c r="F1061" s="7" t="s">
        <v>29</v>
      </c>
      <c r="G1061" s="7" t="s">
        <v>515</v>
      </c>
      <c r="H1061" s="7" t="s">
        <v>87</v>
      </c>
      <c r="I1061" s="7" t="s">
        <v>32</v>
      </c>
      <c r="J1061" s="7" t="s">
        <v>33</v>
      </c>
      <c r="K1061" s="7" t="s">
        <v>274</v>
      </c>
      <c r="L1061" s="7" t="s">
        <v>35</v>
      </c>
      <c r="M1061" s="7" t="s">
        <v>123</v>
      </c>
      <c r="N1061" s="7" t="s">
        <v>275</v>
      </c>
      <c r="O1061" s="7">
        <v>16.02</v>
      </c>
      <c r="P1061" s="7">
        <v>2</v>
      </c>
      <c r="Q1061" s="7">
        <v>-11.58</v>
      </c>
      <c r="R1061" s="7">
        <v>4.34</v>
      </c>
      <c r="S1061" s="7" t="s">
        <v>661</v>
      </c>
      <c r="T1061" s="7">
        <v>140</v>
      </c>
      <c r="U1061" s="7" t="s">
        <v>2785</v>
      </c>
      <c r="V1061" s="7" t="s">
        <v>2786</v>
      </c>
      <c r="W1061" s="8" t="s">
        <v>51</v>
      </c>
      <c r="X1061" s="3">
        <v>44892</v>
      </c>
      <c r="Y1061" s="4">
        <v>44632</v>
      </c>
    </row>
    <row r="1062" spans="1:25">
      <c r="A1062" s="9">
        <v>1061</v>
      </c>
      <c r="B1062" s="7" t="s">
        <v>795</v>
      </c>
      <c r="C1062" s="7" t="s">
        <v>617</v>
      </c>
      <c r="D1062" s="7" t="s">
        <v>796</v>
      </c>
      <c r="E1062" s="7" t="s">
        <v>797</v>
      </c>
      <c r="F1062" s="7" t="s">
        <v>29</v>
      </c>
      <c r="G1062" s="7" t="s">
        <v>71</v>
      </c>
      <c r="H1062" s="7" t="s">
        <v>72</v>
      </c>
      <c r="I1062" s="7" t="s">
        <v>32</v>
      </c>
      <c r="J1062" s="7" t="s">
        <v>57</v>
      </c>
      <c r="K1062" s="7" t="s">
        <v>1751</v>
      </c>
      <c r="L1062" s="7" t="s">
        <v>35</v>
      </c>
      <c r="M1062" s="7" t="s">
        <v>36</v>
      </c>
      <c r="N1062" s="7" t="s">
        <v>1752</v>
      </c>
      <c r="O1062" s="7">
        <v>30.3</v>
      </c>
      <c r="P1062" s="7">
        <v>2</v>
      </c>
      <c r="Q1062" s="7">
        <v>10.56</v>
      </c>
      <c r="R1062" s="7">
        <v>1.25</v>
      </c>
      <c r="S1062" s="7" t="s">
        <v>38</v>
      </c>
      <c r="T1062" s="7">
        <v>557</v>
      </c>
      <c r="U1062" s="7" t="s">
        <v>2785</v>
      </c>
      <c r="V1062" s="7" t="s">
        <v>2787</v>
      </c>
      <c r="W1062" s="8" t="s">
        <v>51</v>
      </c>
      <c r="X1062" s="3">
        <v>45085</v>
      </c>
      <c r="Y1062" s="4">
        <v>45207</v>
      </c>
    </row>
    <row r="1063" spans="1:25">
      <c r="A1063" s="9">
        <v>1062</v>
      </c>
      <c r="B1063" s="7" t="s">
        <v>973</v>
      </c>
      <c r="C1063" s="7" t="s">
        <v>617</v>
      </c>
      <c r="D1063" s="7" t="s">
        <v>974</v>
      </c>
      <c r="E1063" s="7" t="s">
        <v>975</v>
      </c>
      <c r="F1063" s="7" t="s">
        <v>29</v>
      </c>
      <c r="G1063" s="7" t="s">
        <v>452</v>
      </c>
      <c r="H1063" s="7" t="s">
        <v>87</v>
      </c>
      <c r="I1063" s="7" t="s">
        <v>32</v>
      </c>
      <c r="J1063" s="7" t="s">
        <v>33</v>
      </c>
      <c r="K1063" s="7" t="s">
        <v>498</v>
      </c>
      <c r="L1063" s="7" t="s">
        <v>35</v>
      </c>
      <c r="M1063" s="7" t="s">
        <v>223</v>
      </c>
      <c r="N1063" s="7" t="s">
        <v>499</v>
      </c>
      <c r="O1063" s="7">
        <v>34.020000000000003</v>
      </c>
      <c r="P1063" s="7">
        <v>2</v>
      </c>
      <c r="Q1063" s="7">
        <v>11.22</v>
      </c>
      <c r="R1063" s="7">
        <v>4.3899999999999997</v>
      </c>
      <c r="S1063" s="7" t="s">
        <v>487</v>
      </c>
      <c r="T1063" s="7">
        <v>751</v>
      </c>
      <c r="U1063" s="7" t="s">
        <v>2785</v>
      </c>
      <c r="V1063" s="7" t="s">
        <v>2792</v>
      </c>
      <c r="W1063" s="8" t="s">
        <v>41</v>
      </c>
      <c r="X1063" s="3">
        <v>44325</v>
      </c>
      <c r="Y1063" s="4">
        <v>44509</v>
      </c>
    </row>
    <row r="1064" spans="1:25">
      <c r="A1064" s="9">
        <v>1063</v>
      </c>
      <c r="B1064" s="7" t="s">
        <v>1096</v>
      </c>
      <c r="C1064" s="7" t="s">
        <v>617</v>
      </c>
      <c r="D1064" s="7" t="s">
        <v>1097</v>
      </c>
      <c r="E1064" s="7" t="s">
        <v>1098</v>
      </c>
      <c r="F1064" s="7" t="s">
        <v>29</v>
      </c>
      <c r="G1064" s="7" t="s">
        <v>1099</v>
      </c>
      <c r="H1064" s="7" t="s">
        <v>121</v>
      </c>
      <c r="I1064" s="7" t="s">
        <v>32</v>
      </c>
      <c r="J1064" s="7" t="s">
        <v>33</v>
      </c>
      <c r="K1064" s="7" t="s">
        <v>576</v>
      </c>
      <c r="L1064" s="7" t="s">
        <v>35</v>
      </c>
      <c r="M1064" s="7" t="s">
        <v>223</v>
      </c>
      <c r="N1064" s="7" t="s">
        <v>577</v>
      </c>
      <c r="O1064" s="7">
        <v>95.16</v>
      </c>
      <c r="P1064" s="7">
        <v>2</v>
      </c>
      <c r="Q1064" s="7">
        <v>26.64</v>
      </c>
      <c r="R1064" s="7">
        <v>6.43</v>
      </c>
      <c r="S1064" s="7" t="s">
        <v>38</v>
      </c>
      <c r="T1064" s="7">
        <v>306</v>
      </c>
      <c r="U1064" s="7" t="s">
        <v>2785</v>
      </c>
      <c r="V1064" s="7" t="s">
        <v>2786</v>
      </c>
      <c r="W1064" s="8" t="s">
        <v>41</v>
      </c>
      <c r="X1064" s="3">
        <v>45403</v>
      </c>
      <c r="Y1064" s="4">
        <v>45407</v>
      </c>
    </row>
    <row r="1065" spans="1:25">
      <c r="A1065" s="9">
        <v>1064</v>
      </c>
      <c r="B1065" s="7" t="s">
        <v>3210</v>
      </c>
      <c r="C1065" s="7" t="s">
        <v>627</v>
      </c>
      <c r="D1065" s="7" t="s">
        <v>3211</v>
      </c>
      <c r="E1065" s="7" t="s">
        <v>3212</v>
      </c>
      <c r="F1065" s="7" t="s">
        <v>29</v>
      </c>
      <c r="G1065" s="7" t="s">
        <v>900</v>
      </c>
      <c r="H1065" s="7" t="s">
        <v>544</v>
      </c>
      <c r="I1065" s="7" t="s">
        <v>32</v>
      </c>
      <c r="J1065" s="7" t="s">
        <v>57</v>
      </c>
      <c r="K1065" s="7" t="s">
        <v>3213</v>
      </c>
      <c r="L1065" s="7" t="s">
        <v>1001</v>
      </c>
      <c r="M1065" s="7" t="s">
        <v>1002</v>
      </c>
      <c r="N1065" s="7" t="s">
        <v>3214</v>
      </c>
      <c r="O1065" s="7">
        <v>87.12</v>
      </c>
      <c r="P1065" s="7">
        <v>2</v>
      </c>
      <c r="Q1065" s="7">
        <v>22.62</v>
      </c>
      <c r="R1065" s="7">
        <v>24.26</v>
      </c>
      <c r="S1065" s="7" t="s">
        <v>487</v>
      </c>
      <c r="T1065" s="7">
        <v>743</v>
      </c>
      <c r="U1065" s="7" t="s">
        <v>2785</v>
      </c>
      <c r="V1065" s="7" t="s">
        <v>2787</v>
      </c>
      <c r="W1065" s="8" t="s">
        <v>41</v>
      </c>
      <c r="X1065" s="3">
        <v>45623</v>
      </c>
      <c r="Y1065" s="4">
        <v>45303</v>
      </c>
    </row>
    <row r="1066" spans="1:25">
      <c r="A1066" s="9">
        <v>1065</v>
      </c>
      <c r="B1066" s="7" t="s">
        <v>3215</v>
      </c>
      <c r="C1066" s="7" t="s">
        <v>679</v>
      </c>
      <c r="D1066" s="7" t="s">
        <v>592</v>
      </c>
      <c r="E1066" s="7" t="s">
        <v>593</v>
      </c>
      <c r="F1066" s="7" t="s">
        <v>29</v>
      </c>
      <c r="G1066" s="7" t="s">
        <v>1351</v>
      </c>
      <c r="H1066" s="7" t="s">
        <v>779</v>
      </c>
      <c r="I1066" s="7" t="s">
        <v>32</v>
      </c>
      <c r="J1066" s="7" t="s">
        <v>47</v>
      </c>
      <c r="K1066" s="7" t="s">
        <v>2609</v>
      </c>
      <c r="L1066" s="7" t="s">
        <v>1001</v>
      </c>
      <c r="M1066" s="7" t="s">
        <v>1002</v>
      </c>
      <c r="N1066" s="7" t="s">
        <v>2610</v>
      </c>
      <c r="O1066" s="7">
        <v>676.8</v>
      </c>
      <c r="P1066" s="7">
        <v>8</v>
      </c>
      <c r="Q1066" s="7">
        <v>162.24</v>
      </c>
      <c r="R1066" s="7">
        <v>106.29</v>
      </c>
      <c r="S1066" s="7" t="s">
        <v>487</v>
      </c>
      <c r="T1066" s="7">
        <v>386</v>
      </c>
      <c r="U1066" s="7" t="s">
        <v>2785</v>
      </c>
      <c r="V1066" s="7" t="s">
        <v>2791</v>
      </c>
      <c r="W1066" s="8" t="s">
        <v>51</v>
      </c>
      <c r="X1066" s="3">
        <v>44843</v>
      </c>
      <c r="Y1066" s="4">
        <v>44821</v>
      </c>
    </row>
    <row r="1067" spans="1:25">
      <c r="A1067" s="9">
        <v>1066</v>
      </c>
      <c r="B1067" s="7" t="s">
        <v>719</v>
      </c>
      <c r="C1067" s="7" t="s">
        <v>627</v>
      </c>
      <c r="D1067" s="7" t="s">
        <v>720</v>
      </c>
      <c r="E1067" s="7" t="s">
        <v>721</v>
      </c>
      <c r="F1067" s="7" t="s">
        <v>310</v>
      </c>
      <c r="G1067" s="7" t="s">
        <v>618</v>
      </c>
      <c r="H1067" s="7" t="s">
        <v>509</v>
      </c>
      <c r="I1067" s="7" t="s">
        <v>32</v>
      </c>
      <c r="J1067" s="7" t="s">
        <v>47</v>
      </c>
      <c r="K1067" s="7" t="s">
        <v>3216</v>
      </c>
      <c r="L1067" s="7" t="s">
        <v>1001</v>
      </c>
      <c r="M1067" s="7" t="s">
        <v>1002</v>
      </c>
      <c r="N1067" s="7" t="s">
        <v>3217</v>
      </c>
      <c r="O1067" s="7">
        <v>597</v>
      </c>
      <c r="P1067" s="7">
        <v>5</v>
      </c>
      <c r="Q1067" s="7">
        <v>77.55</v>
      </c>
      <c r="R1067" s="7">
        <v>40.880000000000003</v>
      </c>
      <c r="S1067" s="7" t="s">
        <v>38</v>
      </c>
      <c r="T1067" s="7">
        <v>599</v>
      </c>
      <c r="U1067" s="7" t="s">
        <v>2785</v>
      </c>
      <c r="V1067" s="7" t="s">
        <v>2792</v>
      </c>
      <c r="W1067" s="8" t="s">
        <v>51</v>
      </c>
      <c r="X1067" s="3">
        <v>44809</v>
      </c>
      <c r="Y1067" s="4">
        <v>44695</v>
      </c>
    </row>
    <row r="1068" spans="1:25">
      <c r="A1068" s="9">
        <v>1067</v>
      </c>
      <c r="B1068" s="7" t="s">
        <v>2214</v>
      </c>
      <c r="C1068" s="7" t="s">
        <v>617</v>
      </c>
      <c r="D1068" s="7" t="s">
        <v>2215</v>
      </c>
      <c r="E1068" s="7" t="s">
        <v>2216</v>
      </c>
      <c r="F1068" s="7" t="s">
        <v>310</v>
      </c>
      <c r="G1068" s="7" t="s">
        <v>2217</v>
      </c>
      <c r="H1068" s="7" t="s">
        <v>831</v>
      </c>
      <c r="I1068" s="7" t="s">
        <v>32</v>
      </c>
      <c r="J1068" s="7" t="s">
        <v>47</v>
      </c>
      <c r="K1068" s="7" t="s">
        <v>3218</v>
      </c>
      <c r="L1068" s="7" t="s">
        <v>1001</v>
      </c>
      <c r="M1068" s="7" t="s">
        <v>1002</v>
      </c>
      <c r="N1068" s="7" t="s">
        <v>3219</v>
      </c>
      <c r="O1068" s="7">
        <v>149.04</v>
      </c>
      <c r="P1068" s="7">
        <v>2</v>
      </c>
      <c r="Q1068" s="7">
        <v>65.52</v>
      </c>
      <c r="R1068" s="7">
        <v>15.65</v>
      </c>
      <c r="S1068" s="7" t="s">
        <v>661</v>
      </c>
      <c r="T1068" s="7">
        <v>407</v>
      </c>
      <c r="U1068" s="7" t="s">
        <v>2785</v>
      </c>
      <c r="V1068" s="7" t="s">
        <v>2786</v>
      </c>
      <c r="W1068" s="8" t="s">
        <v>51</v>
      </c>
      <c r="X1068" s="3">
        <v>44585</v>
      </c>
      <c r="Y1068" s="4">
        <v>44591</v>
      </c>
    </row>
    <row r="1069" spans="1:25">
      <c r="A1069" s="9">
        <v>1068</v>
      </c>
      <c r="B1069" s="7" t="s">
        <v>3220</v>
      </c>
      <c r="C1069" s="7" t="s">
        <v>617</v>
      </c>
      <c r="D1069" s="7" t="s">
        <v>3221</v>
      </c>
      <c r="E1069" s="7" t="s">
        <v>3222</v>
      </c>
      <c r="F1069" s="7" t="s">
        <v>420</v>
      </c>
      <c r="G1069" s="7" t="s">
        <v>404</v>
      </c>
      <c r="H1069" s="7" t="s">
        <v>221</v>
      </c>
      <c r="I1069" s="7" t="s">
        <v>32</v>
      </c>
      <c r="J1069" s="7" t="s">
        <v>102</v>
      </c>
      <c r="K1069" s="7" t="s">
        <v>3223</v>
      </c>
      <c r="L1069" s="7" t="s">
        <v>1001</v>
      </c>
      <c r="M1069" s="7" t="s">
        <v>1002</v>
      </c>
      <c r="N1069" s="7" t="s">
        <v>3224</v>
      </c>
      <c r="O1069" s="7">
        <v>363.06</v>
      </c>
      <c r="P1069" s="7">
        <v>3</v>
      </c>
      <c r="Q1069" s="7">
        <v>32.67</v>
      </c>
      <c r="R1069" s="7">
        <v>25.66</v>
      </c>
      <c r="S1069" s="7" t="s">
        <v>38</v>
      </c>
      <c r="T1069" s="7">
        <v>255</v>
      </c>
      <c r="U1069" s="7" t="s">
        <v>2785</v>
      </c>
      <c r="V1069" s="7" t="s">
        <v>2787</v>
      </c>
      <c r="W1069" s="8" t="s">
        <v>51</v>
      </c>
      <c r="X1069" s="3">
        <v>45239</v>
      </c>
      <c r="Y1069" s="4">
        <v>45185</v>
      </c>
    </row>
    <row r="1070" spans="1:25">
      <c r="A1070" s="9">
        <v>1069</v>
      </c>
      <c r="B1070" s="7" t="s">
        <v>2452</v>
      </c>
      <c r="C1070" s="7" t="s">
        <v>679</v>
      </c>
      <c r="D1070" s="7" t="s">
        <v>2453</v>
      </c>
      <c r="E1070" s="7" t="s">
        <v>2454</v>
      </c>
      <c r="F1070" s="7" t="s">
        <v>420</v>
      </c>
      <c r="G1070" s="7" t="s">
        <v>433</v>
      </c>
      <c r="H1070" s="7" t="s">
        <v>121</v>
      </c>
      <c r="I1070" s="7" t="s">
        <v>32</v>
      </c>
      <c r="J1070" s="7" t="s">
        <v>33</v>
      </c>
      <c r="K1070" s="7" t="s">
        <v>3225</v>
      </c>
      <c r="L1070" s="7" t="s">
        <v>1001</v>
      </c>
      <c r="M1070" s="7" t="s">
        <v>1018</v>
      </c>
      <c r="N1070" s="7" t="s">
        <v>3226</v>
      </c>
      <c r="O1070" s="7">
        <v>763.92</v>
      </c>
      <c r="P1070" s="7">
        <v>4</v>
      </c>
      <c r="Q1070" s="7">
        <v>381.96</v>
      </c>
      <c r="R1070" s="7">
        <v>313.66000000000003</v>
      </c>
      <c r="S1070" s="7" t="s">
        <v>661</v>
      </c>
      <c r="T1070" s="7">
        <v>425</v>
      </c>
      <c r="U1070" s="7" t="s">
        <v>2785</v>
      </c>
      <c r="V1070" s="7" t="s">
        <v>2791</v>
      </c>
      <c r="W1070" s="8" t="s">
        <v>51</v>
      </c>
      <c r="X1070" s="3">
        <v>44325</v>
      </c>
      <c r="Y1070" s="4">
        <v>44509</v>
      </c>
    </row>
    <row r="1071" spans="1:25">
      <c r="A1071" s="9">
        <v>1070</v>
      </c>
      <c r="B1071" s="7" t="s">
        <v>1020</v>
      </c>
      <c r="C1071" s="7" t="s">
        <v>627</v>
      </c>
      <c r="D1071" s="7" t="s">
        <v>1021</v>
      </c>
      <c r="E1071" s="7" t="s">
        <v>1022</v>
      </c>
      <c r="F1071" s="7" t="s">
        <v>420</v>
      </c>
      <c r="G1071" s="7" t="s">
        <v>170</v>
      </c>
      <c r="H1071" s="7" t="s">
        <v>101</v>
      </c>
      <c r="I1071" s="7" t="s">
        <v>32</v>
      </c>
      <c r="J1071" s="7" t="s">
        <v>102</v>
      </c>
      <c r="K1071" s="7" t="s">
        <v>3227</v>
      </c>
      <c r="L1071" s="7" t="s">
        <v>1001</v>
      </c>
      <c r="M1071" s="7" t="s">
        <v>1018</v>
      </c>
      <c r="N1071" s="7" t="s">
        <v>3228</v>
      </c>
      <c r="O1071" s="7">
        <v>386.1</v>
      </c>
      <c r="P1071" s="7">
        <v>3</v>
      </c>
      <c r="Q1071" s="7">
        <v>27</v>
      </c>
      <c r="R1071" s="7">
        <v>87.16</v>
      </c>
      <c r="S1071" s="7" t="s">
        <v>487</v>
      </c>
      <c r="T1071" s="7">
        <v>647</v>
      </c>
      <c r="U1071" s="7" t="s">
        <v>2785</v>
      </c>
      <c r="V1071" s="7" t="s">
        <v>2792</v>
      </c>
      <c r="W1071" s="8" t="s">
        <v>41</v>
      </c>
      <c r="X1071" s="3">
        <v>44737</v>
      </c>
      <c r="Y1071" s="4">
        <v>44742</v>
      </c>
    </row>
    <row r="1072" spans="1:25">
      <c r="A1072" s="9">
        <v>1071</v>
      </c>
      <c r="B1072" s="7" t="s">
        <v>2537</v>
      </c>
      <c r="C1072" s="7" t="s">
        <v>679</v>
      </c>
      <c r="D1072" s="7" t="s">
        <v>2538</v>
      </c>
      <c r="E1072" s="7" t="s">
        <v>2539</v>
      </c>
      <c r="F1072" s="7" t="s">
        <v>420</v>
      </c>
      <c r="G1072" s="7" t="s">
        <v>809</v>
      </c>
      <c r="H1072" s="7" t="s">
        <v>87</v>
      </c>
      <c r="I1072" s="7" t="s">
        <v>32</v>
      </c>
      <c r="J1072" s="7" t="s">
        <v>33</v>
      </c>
      <c r="K1072" s="7" t="s">
        <v>3229</v>
      </c>
      <c r="L1072" s="7" t="s">
        <v>1001</v>
      </c>
      <c r="M1072" s="7" t="s">
        <v>1018</v>
      </c>
      <c r="N1072" s="7" t="s">
        <v>3230</v>
      </c>
      <c r="O1072" s="7">
        <v>575.64</v>
      </c>
      <c r="P1072" s="7">
        <v>4</v>
      </c>
      <c r="Q1072" s="7">
        <v>270.48</v>
      </c>
      <c r="R1072" s="7">
        <v>86.47</v>
      </c>
      <c r="S1072" s="7" t="s">
        <v>487</v>
      </c>
      <c r="T1072" s="7">
        <v>165</v>
      </c>
      <c r="U1072" s="7" t="s">
        <v>2785</v>
      </c>
      <c r="V1072" s="7" t="s">
        <v>2786</v>
      </c>
      <c r="W1072" s="8" t="s">
        <v>41</v>
      </c>
      <c r="X1072" s="3">
        <v>45152</v>
      </c>
      <c r="Y1072" s="4">
        <v>45156</v>
      </c>
    </row>
    <row r="1073" spans="1:25">
      <c r="A1073" s="9">
        <v>1072</v>
      </c>
      <c r="B1073" s="7" t="s">
        <v>2402</v>
      </c>
      <c r="C1073" s="7" t="s">
        <v>617</v>
      </c>
      <c r="D1073" s="7" t="s">
        <v>1492</v>
      </c>
      <c r="E1073" s="7" t="s">
        <v>1493</v>
      </c>
      <c r="F1073" s="7" t="s">
        <v>420</v>
      </c>
      <c r="G1073" s="7" t="s">
        <v>751</v>
      </c>
      <c r="H1073" s="7" t="s">
        <v>101</v>
      </c>
      <c r="I1073" s="7" t="s">
        <v>32</v>
      </c>
      <c r="J1073" s="7" t="s">
        <v>102</v>
      </c>
      <c r="K1073" s="7" t="s">
        <v>3231</v>
      </c>
      <c r="L1073" s="7" t="s">
        <v>1001</v>
      </c>
      <c r="M1073" s="7" t="s">
        <v>1018</v>
      </c>
      <c r="N1073" s="7" t="s">
        <v>3232</v>
      </c>
      <c r="O1073" s="7">
        <v>148.59</v>
      </c>
      <c r="P1073" s="7">
        <v>1</v>
      </c>
      <c r="Q1073" s="7">
        <v>28.23</v>
      </c>
      <c r="R1073" s="7">
        <v>15.09</v>
      </c>
      <c r="S1073" s="7" t="s">
        <v>487</v>
      </c>
      <c r="T1073" s="7">
        <v>229</v>
      </c>
      <c r="U1073" s="7" t="s">
        <v>2785</v>
      </c>
      <c r="V1073" s="7" t="s">
        <v>2787</v>
      </c>
      <c r="W1073" s="8" t="s">
        <v>51</v>
      </c>
      <c r="X1073" s="3">
        <v>45182</v>
      </c>
      <c r="Y1073" s="4">
        <v>45188</v>
      </c>
    </row>
    <row r="1074" spans="1:25">
      <c r="A1074" s="9">
        <v>1073</v>
      </c>
      <c r="B1074" s="7" t="s">
        <v>1261</v>
      </c>
      <c r="C1074" s="7" t="s">
        <v>627</v>
      </c>
      <c r="D1074" s="7" t="s">
        <v>1262</v>
      </c>
      <c r="E1074" s="7" t="s">
        <v>1263</v>
      </c>
      <c r="F1074" s="7" t="s">
        <v>310</v>
      </c>
      <c r="G1074" s="7" t="s">
        <v>711</v>
      </c>
      <c r="H1074" s="7" t="s">
        <v>87</v>
      </c>
      <c r="I1074" s="7" t="s">
        <v>32</v>
      </c>
      <c r="J1074" s="7" t="s">
        <v>33</v>
      </c>
      <c r="K1074" s="7" t="s">
        <v>2379</v>
      </c>
      <c r="L1074" s="7" t="s">
        <v>1001</v>
      </c>
      <c r="M1074" s="7" t="s">
        <v>1018</v>
      </c>
      <c r="N1074" s="7" t="s">
        <v>2380</v>
      </c>
      <c r="O1074" s="7">
        <v>1526.52</v>
      </c>
      <c r="P1074" s="7">
        <v>4</v>
      </c>
      <c r="Q1074" s="7">
        <v>732.72</v>
      </c>
      <c r="R1074" s="7">
        <v>319.52999999999997</v>
      </c>
      <c r="S1074" s="7" t="s">
        <v>487</v>
      </c>
      <c r="T1074" s="7">
        <v>715</v>
      </c>
      <c r="U1074" s="7" t="s">
        <v>2785</v>
      </c>
      <c r="V1074" s="7" t="s">
        <v>2791</v>
      </c>
      <c r="W1074" s="8" t="s">
        <v>41</v>
      </c>
      <c r="X1074" s="3">
        <v>44812</v>
      </c>
      <c r="Y1074" s="4">
        <v>44787</v>
      </c>
    </row>
    <row r="1075" spans="1:25">
      <c r="A1075" s="9">
        <v>1074</v>
      </c>
      <c r="B1075" s="7" t="s">
        <v>2277</v>
      </c>
      <c r="C1075" s="7" t="s">
        <v>617</v>
      </c>
      <c r="D1075" s="7" t="s">
        <v>241</v>
      </c>
      <c r="E1075" s="7" t="s">
        <v>242</v>
      </c>
      <c r="F1075" s="7" t="s">
        <v>29</v>
      </c>
      <c r="G1075" s="7" t="s">
        <v>86</v>
      </c>
      <c r="H1075" s="7" t="s">
        <v>87</v>
      </c>
      <c r="I1075" s="7" t="s">
        <v>32</v>
      </c>
      <c r="J1075" s="7" t="s">
        <v>33</v>
      </c>
      <c r="K1075" s="7" t="s">
        <v>1017</v>
      </c>
      <c r="L1075" s="7" t="s">
        <v>1001</v>
      </c>
      <c r="M1075" s="7" t="s">
        <v>1018</v>
      </c>
      <c r="N1075" s="7" t="s">
        <v>1019</v>
      </c>
      <c r="O1075" s="7">
        <v>1320</v>
      </c>
      <c r="P1075" s="7">
        <v>11</v>
      </c>
      <c r="Q1075" s="7">
        <v>488.4</v>
      </c>
      <c r="R1075" s="7">
        <v>98.79</v>
      </c>
      <c r="S1075" s="7" t="s">
        <v>38</v>
      </c>
      <c r="T1075" s="7">
        <v>208</v>
      </c>
      <c r="U1075" s="7" t="s">
        <v>2785</v>
      </c>
      <c r="V1075" s="7" t="s">
        <v>2786</v>
      </c>
      <c r="W1075" s="8" t="s">
        <v>51</v>
      </c>
      <c r="X1075" s="3">
        <v>45161</v>
      </c>
      <c r="Y1075" s="4">
        <v>45167</v>
      </c>
    </row>
    <row r="1076" spans="1:25">
      <c r="A1076" s="9">
        <v>1075</v>
      </c>
      <c r="B1076" s="7" t="s">
        <v>2231</v>
      </c>
      <c r="C1076" s="7" t="s">
        <v>627</v>
      </c>
      <c r="D1076" s="7" t="s">
        <v>2232</v>
      </c>
      <c r="E1076" s="7" t="s">
        <v>2233</v>
      </c>
      <c r="F1076" s="7" t="s">
        <v>29</v>
      </c>
      <c r="G1076" s="7" t="s">
        <v>602</v>
      </c>
      <c r="H1076" s="7" t="s">
        <v>138</v>
      </c>
      <c r="I1076" s="7" t="s">
        <v>32</v>
      </c>
      <c r="J1076" s="7" t="s">
        <v>57</v>
      </c>
      <c r="K1076" s="7" t="s">
        <v>3233</v>
      </c>
      <c r="L1076" s="7" t="s">
        <v>1001</v>
      </c>
      <c r="M1076" s="7" t="s">
        <v>1018</v>
      </c>
      <c r="N1076" s="7" t="s">
        <v>3234</v>
      </c>
      <c r="O1076" s="7">
        <v>146.88</v>
      </c>
      <c r="P1076" s="7">
        <v>1</v>
      </c>
      <c r="Q1076" s="7">
        <v>2.91</v>
      </c>
      <c r="R1076" s="7">
        <v>27.59</v>
      </c>
      <c r="S1076" s="7" t="s">
        <v>38</v>
      </c>
      <c r="T1076" s="7">
        <v>49</v>
      </c>
      <c r="U1076" s="7" t="s">
        <v>2785</v>
      </c>
      <c r="V1076" s="7" t="s">
        <v>2787</v>
      </c>
      <c r="W1076" s="8" t="s">
        <v>51</v>
      </c>
      <c r="X1076" s="3">
        <v>44744</v>
      </c>
      <c r="Y1076" s="4">
        <v>44897</v>
      </c>
    </row>
    <row r="1077" spans="1:25">
      <c r="A1077" s="9">
        <v>1076</v>
      </c>
      <c r="B1077" s="7" t="s">
        <v>3235</v>
      </c>
      <c r="C1077" s="7" t="s">
        <v>617</v>
      </c>
      <c r="D1077" s="7" t="s">
        <v>2111</v>
      </c>
      <c r="E1077" s="7" t="s">
        <v>2112</v>
      </c>
      <c r="F1077" s="7" t="s">
        <v>29</v>
      </c>
      <c r="G1077" s="7" t="s">
        <v>815</v>
      </c>
      <c r="H1077" s="7" t="s">
        <v>101</v>
      </c>
      <c r="I1077" s="7" t="s">
        <v>32</v>
      </c>
      <c r="J1077" s="7" t="s">
        <v>102</v>
      </c>
      <c r="K1077" s="7" t="s">
        <v>1728</v>
      </c>
      <c r="L1077" s="7" t="s">
        <v>1001</v>
      </c>
      <c r="M1077" s="7" t="s">
        <v>1018</v>
      </c>
      <c r="N1077" s="7" t="s">
        <v>1729</v>
      </c>
      <c r="O1077" s="7">
        <v>340.08</v>
      </c>
      <c r="P1077" s="7">
        <v>2</v>
      </c>
      <c r="Q1077" s="7">
        <v>33.96</v>
      </c>
      <c r="R1077" s="7">
        <v>20.49</v>
      </c>
      <c r="S1077" s="7" t="s">
        <v>487</v>
      </c>
      <c r="T1077" s="7">
        <v>634</v>
      </c>
      <c r="U1077" s="7" t="s">
        <v>2785</v>
      </c>
      <c r="V1077" s="7" t="s">
        <v>2791</v>
      </c>
      <c r="W1077" s="8" t="s">
        <v>51</v>
      </c>
      <c r="X1077" s="3">
        <v>45614</v>
      </c>
      <c r="Y1077" s="4">
        <v>45618</v>
      </c>
    </row>
    <row r="1078" spans="1:25">
      <c r="A1078" s="9">
        <v>1077</v>
      </c>
      <c r="B1078" s="7" t="s">
        <v>3236</v>
      </c>
      <c r="C1078" s="7" t="s">
        <v>617</v>
      </c>
      <c r="D1078" s="7" t="s">
        <v>1262</v>
      </c>
      <c r="E1078" s="7" t="s">
        <v>1263</v>
      </c>
      <c r="F1078" s="7" t="s">
        <v>310</v>
      </c>
      <c r="G1078" s="7" t="s">
        <v>452</v>
      </c>
      <c r="H1078" s="7" t="s">
        <v>87</v>
      </c>
      <c r="I1078" s="7" t="s">
        <v>32</v>
      </c>
      <c r="J1078" s="7" t="s">
        <v>33</v>
      </c>
      <c r="K1078" s="7" t="s">
        <v>1550</v>
      </c>
      <c r="L1078" s="7" t="s">
        <v>1001</v>
      </c>
      <c r="M1078" s="7" t="s">
        <v>1056</v>
      </c>
      <c r="N1078" s="7" t="s">
        <v>1551</v>
      </c>
      <c r="O1078" s="7">
        <v>1282.8</v>
      </c>
      <c r="P1078" s="7">
        <v>5</v>
      </c>
      <c r="Q1078" s="7">
        <v>217.95</v>
      </c>
      <c r="R1078" s="7">
        <v>134.52000000000001</v>
      </c>
      <c r="S1078" s="7" t="s">
        <v>487</v>
      </c>
      <c r="T1078" s="7">
        <v>127</v>
      </c>
      <c r="U1078" s="7" t="s">
        <v>2785</v>
      </c>
      <c r="V1078" s="7" t="s">
        <v>2786</v>
      </c>
      <c r="W1078" s="8" t="s">
        <v>51</v>
      </c>
      <c r="X1078" s="3">
        <v>45511</v>
      </c>
      <c r="Y1078" s="4">
        <v>45486</v>
      </c>
    </row>
    <row r="1079" spans="1:25">
      <c r="A1079" s="9">
        <v>1078</v>
      </c>
      <c r="B1079" s="7" t="s">
        <v>3236</v>
      </c>
      <c r="C1079" s="7" t="s">
        <v>617</v>
      </c>
      <c r="D1079" s="7" t="s">
        <v>1262</v>
      </c>
      <c r="E1079" s="7" t="s">
        <v>1263</v>
      </c>
      <c r="F1079" s="7" t="s">
        <v>310</v>
      </c>
      <c r="G1079" s="7" t="s">
        <v>452</v>
      </c>
      <c r="H1079" s="7" t="s">
        <v>87</v>
      </c>
      <c r="I1079" s="7" t="s">
        <v>32</v>
      </c>
      <c r="J1079" s="7" t="s">
        <v>33</v>
      </c>
      <c r="K1079" s="7" t="s">
        <v>3237</v>
      </c>
      <c r="L1079" s="7" t="s">
        <v>1001</v>
      </c>
      <c r="M1079" s="7" t="s">
        <v>1056</v>
      </c>
      <c r="N1079" s="7" t="s">
        <v>3238</v>
      </c>
      <c r="O1079" s="7">
        <v>504.54</v>
      </c>
      <c r="P1079" s="7">
        <v>6</v>
      </c>
      <c r="Q1079" s="7">
        <v>186.66</v>
      </c>
      <c r="R1079" s="7">
        <v>56.05</v>
      </c>
      <c r="S1079" s="7" t="s">
        <v>487</v>
      </c>
      <c r="T1079" s="7">
        <v>571</v>
      </c>
      <c r="U1079" s="7" t="s">
        <v>2785</v>
      </c>
      <c r="V1079" s="7" t="s">
        <v>2787</v>
      </c>
      <c r="W1079" s="8" t="s">
        <v>41</v>
      </c>
      <c r="X1079" s="3">
        <v>45587</v>
      </c>
      <c r="Y1079" s="4">
        <v>45592</v>
      </c>
    </row>
    <row r="1080" spans="1:25">
      <c r="A1080" s="9">
        <v>1079</v>
      </c>
      <c r="B1080" s="7" t="s">
        <v>3239</v>
      </c>
      <c r="C1080" s="7" t="s">
        <v>617</v>
      </c>
      <c r="D1080" s="7" t="s">
        <v>3240</v>
      </c>
      <c r="E1080" s="7" t="s">
        <v>3241</v>
      </c>
      <c r="F1080" s="7" t="s">
        <v>310</v>
      </c>
      <c r="G1080" s="7" t="s">
        <v>109</v>
      </c>
      <c r="H1080" s="7" t="s">
        <v>101</v>
      </c>
      <c r="I1080" s="7" t="s">
        <v>32</v>
      </c>
      <c r="J1080" s="7" t="s">
        <v>102</v>
      </c>
      <c r="K1080" s="7" t="s">
        <v>3242</v>
      </c>
      <c r="L1080" s="7" t="s">
        <v>1001</v>
      </c>
      <c r="M1080" s="7" t="s">
        <v>1056</v>
      </c>
      <c r="N1080" s="7" t="s">
        <v>3243</v>
      </c>
      <c r="O1080" s="7">
        <v>40.92</v>
      </c>
      <c r="P1080" s="7">
        <v>1</v>
      </c>
      <c r="Q1080" s="7">
        <v>13.89</v>
      </c>
      <c r="R1080" s="7">
        <v>3.38</v>
      </c>
      <c r="S1080" s="7" t="s">
        <v>38</v>
      </c>
      <c r="T1080" s="7">
        <v>16</v>
      </c>
      <c r="U1080" s="7" t="s">
        <v>2785</v>
      </c>
      <c r="V1080" s="7" t="s">
        <v>2791</v>
      </c>
      <c r="W1080" s="8" t="s">
        <v>41</v>
      </c>
      <c r="X1080" s="3">
        <v>44352</v>
      </c>
      <c r="Y1080" s="4">
        <v>44474</v>
      </c>
    </row>
    <row r="1081" spans="1:25">
      <c r="A1081" s="9">
        <v>1080</v>
      </c>
      <c r="B1081" s="7" t="s">
        <v>1201</v>
      </c>
      <c r="C1081" s="7" t="s">
        <v>617</v>
      </c>
      <c r="D1081" s="7" t="s">
        <v>1202</v>
      </c>
      <c r="E1081" s="7" t="s">
        <v>1203</v>
      </c>
      <c r="F1081" s="7" t="s">
        <v>420</v>
      </c>
      <c r="G1081" s="7" t="s">
        <v>1204</v>
      </c>
      <c r="H1081" s="7" t="s">
        <v>101</v>
      </c>
      <c r="I1081" s="7" t="s">
        <v>32</v>
      </c>
      <c r="J1081" s="7" t="s">
        <v>102</v>
      </c>
      <c r="K1081" s="7" t="s">
        <v>3244</v>
      </c>
      <c r="L1081" s="7" t="s">
        <v>1001</v>
      </c>
      <c r="M1081" s="7" t="s">
        <v>1056</v>
      </c>
      <c r="N1081" s="7" t="s">
        <v>3245</v>
      </c>
      <c r="O1081" s="7">
        <v>235.92</v>
      </c>
      <c r="P1081" s="7">
        <v>8</v>
      </c>
      <c r="Q1081" s="7">
        <v>51.84</v>
      </c>
      <c r="R1081" s="7">
        <v>44.16</v>
      </c>
      <c r="S1081" s="7" t="s">
        <v>487</v>
      </c>
      <c r="T1081" s="7">
        <v>165</v>
      </c>
      <c r="U1081" s="7" t="s">
        <v>2785</v>
      </c>
      <c r="V1081" s="7" t="s">
        <v>2792</v>
      </c>
      <c r="W1081" s="8" t="s">
        <v>41</v>
      </c>
      <c r="X1081" s="3">
        <v>45074</v>
      </c>
      <c r="Y1081" s="4">
        <v>44932</v>
      </c>
    </row>
    <row r="1082" spans="1:25">
      <c r="A1082" s="9">
        <v>1081</v>
      </c>
      <c r="B1082" s="7" t="s">
        <v>1141</v>
      </c>
      <c r="C1082" s="7" t="s">
        <v>617</v>
      </c>
      <c r="D1082" s="7" t="s">
        <v>1142</v>
      </c>
      <c r="E1082" s="7" t="s">
        <v>1143</v>
      </c>
      <c r="F1082" s="7" t="s">
        <v>420</v>
      </c>
      <c r="G1082" s="7" t="s">
        <v>778</v>
      </c>
      <c r="H1082" s="7" t="s">
        <v>779</v>
      </c>
      <c r="I1082" s="7" t="s">
        <v>32</v>
      </c>
      <c r="J1082" s="7" t="s">
        <v>47</v>
      </c>
      <c r="K1082" s="7" t="s">
        <v>3246</v>
      </c>
      <c r="L1082" s="7" t="s">
        <v>1001</v>
      </c>
      <c r="M1082" s="7" t="s">
        <v>1056</v>
      </c>
      <c r="N1082" s="7" t="s">
        <v>3247</v>
      </c>
      <c r="O1082" s="7">
        <v>163.38</v>
      </c>
      <c r="P1082" s="7">
        <v>2</v>
      </c>
      <c r="Q1082" s="7">
        <v>45.72</v>
      </c>
      <c r="R1082" s="7">
        <v>21.21</v>
      </c>
      <c r="S1082" s="7" t="s">
        <v>487</v>
      </c>
      <c r="T1082" s="7">
        <v>337</v>
      </c>
      <c r="U1082" s="7" t="s">
        <v>2785</v>
      </c>
      <c r="V1082" s="7" t="s">
        <v>2786</v>
      </c>
      <c r="W1082" s="8" t="s">
        <v>51</v>
      </c>
      <c r="X1082" s="3">
        <v>44454</v>
      </c>
      <c r="Y1082" s="4">
        <v>44459</v>
      </c>
    </row>
    <row r="1083" spans="1:25">
      <c r="A1083" s="9">
        <v>1082</v>
      </c>
      <c r="B1083" s="7" t="s">
        <v>3248</v>
      </c>
      <c r="C1083" s="7" t="s">
        <v>679</v>
      </c>
      <c r="D1083" s="7" t="s">
        <v>663</v>
      </c>
      <c r="E1083" s="7" t="s">
        <v>664</v>
      </c>
      <c r="F1083" s="7" t="s">
        <v>420</v>
      </c>
      <c r="G1083" s="7" t="s">
        <v>803</v>
      </c>
      <c r="H1083" s="7" t="s">
        <v>243</v>
      </c>
      <c r="I1083" s="7" t="s">
        <v>32</v>
      </c>
      <c r="J1083" s="7" t="s">
        <v>102</v>
      </c>
      <c r="K1083" s="7" t="s">
        <v>3249</v>
      </c>
      <c r="L1083" s="7" t="s">
        <v>1001</v>
      </c>
      <c r="M1083" s="7" t="s">
        <v>1056</v>
      </c>
      <c r="N1083" s="7" t="s">
        <v>1603</v>
      </c>
      <c r="O1083" s="7">
        <v>172.62</v>
      </c>
      <c r="P1083" s="7">
        <v>3</v>
      </c>
      <c r="Q1083" s="7">
        <v>58.68</v>
      </c>
      <c r="R1083" s="7">
        <v>45.18</v>
      </c>
      <c r="S1083" s="7" t="s">
        <v>661</v>
      </c>
      <c r="T1083" s="7">
        <v>627</v>
      </c>
      <c r="U1083" s="7" t="s">
        <v>2785</v>
      </c>
      <c r="V1083" s="7" t="s">
        <v>2787</v>
      </c>
      <c r="W1083" s="8" t="s">
        <v>51</v>
      </c>
      <c r="X1083" s="3">
        <v>44630</v>
      </c>
      <c r="Y1083" s="4">
        <v>44752</v>
      </c>
    </row>
    <row r="1084" spans="1:25">
      <c r="A1084" s="9">
        <v>1083</v>
      </c>
      <c r="B1084" s="7" t="s">
        <v>1020</v>
      </c>
      <c r="C1084" s="7" t="s">
        <v>627</v>
      </c>
      <c r="D1084" s="7" t="s">
        <v>1021</v>
      </c>
      <c r="E1084" s="7" t="s">
        <v>1022</v>
      </c>
      <c r="F1084" s="7" t="s">
        <v>420</v>
      </c>
      <c r="G1084" s="7" t="s">
        <v>170</v>
      </c>
      <c r="H1084" s="7" t="s">
        <v>101</v>
      </c>
      <c r="I1084" s="7" t="s">
        <v>32</v>
      </c>
      <c r="J1084" s="7" t="s">
        <v>102</v>
      </c>
      <c r="K1084" s="7" t="s">
        <v>3250</v>
      </c>
      <c r="L1084" s="7" t="s">
        <v>1001</v>
      </c>
      <c r="M1084" s="7" t="s">
        <v>1056</v>
      </c>
      <c r="N1084" s="7" t="s">
        <v>3251</v>
      </c>
      <c r="O1084" s="7">
        <v>120.87</v>
      </c>
      <c r="P1084" s="7">
        <v>3</v>
      </c>
      <c r="Q1084" s="7">
        <v>53.1</v>
      </c>
      <c r="R1084" s="7">
        <v>17.84</v>
      </c>
      <c r="S1084" s="7" t="s">
        <v>487</v>
      </c>
      <c r="T1084" s="7">
        <v>114</v>
      </c>
      <c r="U1084" s="7" t="s">
        <v>2785</v>
      </c>
      <c r="V1084" s="7" t="s">
        <v>2791</v>
      </c>
      <c r="W1084" s="8" t="s">
        <v>41</v>
      </c>
      <c r="X1084" s="3">
        <v>45149</v>
      </c>
      <c r="Y1084" s="4">
        <v>45243</v>
      </c>
    </row>
    <row r="1085" spans="1:25">
      <c r="A1085" s="9">
        <v>1084</v>
      </c>
      <c r="B1085" s="7" t="s">
        <v>3252</v>
      </c>
      <c r="C1085" s="7" t="s">
        <v>617</v>
      </c>
      <c r="D1085" s="7" t="s">
        <v>1267</v>
      </c>
      <c r="E1085" s="7" t="s">
        <v>1268</v>
      </c>
      <c r="F1085" s="7" t="s">
        <v>29</v>
      </c>
      <c r="G1085" s="7" t="s">
        <v>809</v>
      </c>
      <c r="H1085" s="7" t="s">
        <v>87</v>
      </c>
      <c r="I1085" s="7" t="s">
        <v>32</v>
      </c>
      <c r="J1085" s="7" t="s">
        <v>33</v>
      </c>
      <c r="K1085" s="7" t="s">
        <v>3253</v>
      </c>
      <c r="L1085" s="7" t="s">
        <v>1001</v>
      </c>
      <c r="M1085" s="7" t="s">
        <v>1056</v>
      </c>
      <c r="N1085" s="7" t="s">
        <v>3254</v>
      </c>
      <c r="O1085" s="7">
        <v>607.14</v>
      </c>
      <c r="P1085" s="7">
        <v>6</v>
      </c>
      <c r="Q1085" s="7">
        <v>36.36</v>
      </c>
      <c r="R1085" s="7">
        <v>93.82</v>
      </c>
      <c r="S1085" s="7" t="s">
        <v>487</v>
      </c>
      <c r="T1085" s="7">
        <v>107</v>
      </c>
      <c r="U1085" s="7" t="s">
        <v>2785</v>
      </c>
      <c r="V1085" s="7" t="s">
        <v>2792</v>
      </c>
      <c r="W1085" s="8" t="s">
        <v>41</v>
      </c>
      <c r="X1085" s="3">
        <v>45130</v>
      </c>
      <c r="Y1085" s="4">
        <v>45136</v>
      </c>
    </row>
    <row r="1086" spans="1:25">
      <c r="A1086" s="9">
        <v>1085</v>
      </c>
      <c r="B1086" s="7" t="s">
        <v>1245</v>
      </c>
      <c r="C1086" s="7" t="s">
        <v>617</v>
      </c>
      <c r="D1086" s="7" t="s">
        <v>1246</v>
      </c>
      <c r="E1086" s="7" t="s">
        <v>1247</v>
      </c>
      <c r="F1086" s="7" t="s">
        <v>29</v>
      </c>
      <c r="G1086" s="7" t="s">
        <v>100</v>
      </c>
      <c r="H1086" s="7" t="s">
        <v>101</v>
      </c>
      <c r="I1086" s="7" t="s">
        <v>32</v>
      </c>
      <c r="J1086" s="7" t="s">
        <v>102</v>
      </c>
      <c r="K1086" s="7" t="s">
        <v>3255</v>
      </c>
      <c r="L1086" s="7" t="s">
        <v>1001</v>
      </c>
      <c r="M1086" s="7" t="s">
        <v>1056</v>
      </c>
      <c r="N1086" s="7" t="s">
        <v>3256</v>
      </c>
      <c r="O1086" s="7">
        <v>775.62</v>
      </c>
      <c r="P1086" s="7">
        <v>3</v>
      </c>
      <c r="Q1086" s="7">
        <v>224.91</v>
      </c>
      <c r="R1086" s="7">
        <v>23.79</v>
      </c>
      <c r="S1086" s="7" t="s">
        <v>38</v>
      </c>
      <c r="T1086" s="7">
        <v>222</v>
      </c>
      <c r="U1086" s="7" t="s">
        <v>2785</v>
      </c>
      <c r="V1086" s="7" t="s">
        <v>2787</v>
      </c>
      <c r="W1086" s="8" t="s">
        <v>41</v>
      </c>
      <c r="X1086" s="3">
        <v>45195</v>
      </c>
      <c r="Y1086" s="4">
        <v>45199</v>
      </c>
    </row>
    <row r="1087" spans="1:25">
      <c r="A1087" s="9">
        <v>1086</v>
      </c>
      <c r="B1087" s="7" t="s">
        <v>2173</v>
      </c>
      <c r="C1087" s="7" t="s">
        <v>627</v>
      </c>
      <c r="D1087" s="7" t="s">
        <v>2174</v>
      </c>
      <c r="E1087" s="7" t="s">
        <v>2175</v>
      </c>
      <c r="F1087" s="7" t="s">
        <v>310</v>
      </c>
      <c r="G1087" s="7" t="s">
        <v>751</v>
      </c>
      <c r="H1087" s="7" t="s">
        <v>101</v>
      </c>
      <c r="I1087" s="7" t="s">
        <v>32</v>
      </c>
      <c r="J1087" s="7" t="s">
        <v>102</v>
      </c>
      <c r="K1087" s="7" t="s">
        <v>3257</v>
      </c>
      <c r="L1087" s="7" t="s">
        <v>1001</v>
      </c>
      <c r="M1087" s="7" t="s">
        <v>1103</v>
      </c>
      <c r="N1087" s="7" t="s">
        <v>3258</v>
      </c>
      <c r="O1087" s="7">
        <v>278.7</v>
      </c>
      <c r="P1087" s="7">
        <v>2</v>
      </c>
      <c r="Q1087" s="7">
        <v>52.92</v>
      </c>
      <c r="R1087" s="7">
        <v>35.86</v>
      </c>
      <c r="S1087" s="7" t="s">
        <v>487</v>
      </c>
      <c r="T1087" s="7">
        <v>573</v>
      </c>
      <c r="U1087" s="7" t="s">
        <v>2785</v>
      </c>
      <c r="V1087" s="7" t="s">
        <v>2787</v>
      </c>
      <c r="W1087" s="8" t="s">
        <v>41</v>
      </c>
      <c r="X1087" s="3">
        <v>45614</v>
      </c>
      <c r="Y1087" s="4">
        <v>45618</v>
      </c>
    </row>
    <row r="1088" spans="1:25">
      <c r="A1088" s="9">
        <v>1087</v>
      </c>
      <c r="B1088" s="7" t="s">
        <v>3259</v>
      </c>
      <c r="C1088" s="7" t="s">
        <v>627</v>
      </c>
      <c r="D1088" s="7" t="s">
        <v>3188</v>
      </c>
      <c r="E1088" s="7" t="s">
        <v>3189</v>
      </c>
      <c r="F1088" s="7" t="s">
        <v>29</v>
      </c>
      <c r="G1088" s="7" t="s">
        <v>184</v>
      </c>
      <c r="H1088" s="7" t="s">
        <v>87</v>
      </c>
      <c r="I1088" s="7" t="s">
        <v>32</v>
      </c>
      <c r="J1088" s="7" t="s">
        <v>33</v>
      </c>
      <c r="K1088" s="7" t="s">
        <v>1125</v>
      </c>
      <c r="L1088" s="7" t="s">
        <v>1001</v>
      </c>
      <c r="M1088" s="7" t="s">
        <v>1103</v>
      </c>
      <c r="N1088" s="7" t="s">
        <v>1126</v>
      </c>
      <c r="O1088" s="7">
        <v>130.56</v>
      </c>
      <c r="P1088" s="7">
        <v>2</v>
      </c>
      <c r="Q1088" s="7">
        <v>50.88</v>
      </c>
      <c r="R1088" s="7">
        <v>29.83</v>
      </c>
      <c r="S1088" s="7" t="s">
        <v>487</v>
      </c>
      <c r="T1088" s="7">
        <v>508</v>
      </c>
      <c r="U1088" s="7" t="s">
        <v>2785</v>
      </c>
      <c r="V1088" s="7" t="s">
        <v>2791</v>
      </c>
      <c r="W1088" s="8" t="s">
        <v>51</v>
      </c>
      <c r="X1088" s="3">
        <v>45582</v>
      </c>
      <c r="Y1088" s="4">
        <v>45588</v>
      </c>
    </row>
    <row r="1089" spans="1:25">
      <c r="A1089" s="9">
        <v>1088</v>
      </c>
      <c r="B1089" s="7" t="s">
        <v>3260</v>
      </c>
      <c r="C1089" s="7" t="s">
        <v>617</v>
      </c>
      <c r="D1089" s="7" t="s">
        <v>3261</v>
      </c>
      <c r="E1089" s="7" t="s">
        <v>3262</v>
      </c>
      <c r="F1089" s="7" t="s">
        <v>420</v>
      </c>
      <c r="G1089" s="7" t="s">
        <v>271</v>
      </c>
      <c r="H1089" s="7" t="s">
        <v>56</v>
      </c>
      <c r="I1089" s="7" t="s">
        <v>32</v>
      </c>
      <c r="J1089" s="7" t="s">
        <v>57</v>
      </c>
      <c r="K1089" s="7" t="s">
        <v>3263</v>
      </c>
      <c r="L1089" s="7" t="s">
        <v>1001</v>
      </c>
      <c r="M1089" s="7" t="s">
        <v>1103</v>
      </c>
      <c r="N1089" s="7" t="s">
        <v>3264</v>
      </c>
      <c r="O1089" s="7">
        <v>286.26</v>
      </c>
      <c r="P1089" s="7">
        <v>2</v>
      </c>
      <c r="Q1089" s="7">
        <v>19.98</v>
      </c>
      <c r="R1089" s="7">
        <v>62</v>
      </c>
      <c r="S1089" s="7" t="s">
        <v>661</v>
      </c>
      <c r="T1089" s="7">
        <v>436</v>
      </c>
      <c r="U1089" s="7" t="s">
        <v>2785</v>
      </c>
      <c r="V1089" s="7" t="s">
        <v>2792</v>
      </c>
      <c r="W1089" s="8" t="s">
        <v>51</v>
      </c>
      <c r="X1089" s="3">
        <v>45417</v>
      </c>
      <c r="Y1089" s="4">
        <v>45601</v>
      </c>
    </row>
    <row r="1090" spans="1:25">
      <c r="A1090" s="9">
        <v>1089</v>
      </c>
      <c r="B1090" s="7" t="s">
        <v>2154</v>
      </c>
      <c r="C1090" s="7" t="s">
        <v>617</v>
      </c>
      <c r="D1090" s="7" t="s">
        <v>2155</v>
      </c>
      <c r="E1090" s="7" t="s">
        <v>2156</v>
      </c>
      <c r="F1090" s="7" t="s">
        <v>420</v>
      </c>
      <c r="G1090" s="7" t="s">
        <v>128</v>
      </c>
      <c r="H1090" s="7" t="s">
        <v>80</v>
      </c>
      <c r="I1090" s="7" t="s">
        <v>32</v>
      </c>
      <c r="J1090" s="7" t="s">
        <v>33</v>
      </c>
      <c r="K1090" s="7" t="s">
        <v>3265</v>
      </c>
      <c r="L1090" s="7" t="s">
        <v>1001</v>
      </c>
      <c r="M1090" s="7" t="s">
        <v>1103</v>
      </c>
      <c r="N1090" s="7" t="s">
        <v>3266</v>
      </c>
      <c r="O1090" s="7">
        <v>1071.8399999999999</v>
      </c>
      <c r="P1090" s="7">
        <v>7</v>
      </c>
      <c r="Q1090" s="7">
        <v>107.1</v>
      </c>
      <c r="R1090" s="7">
        <v>61.15</v>
      </c>
      <c r="S1090" s="7" t="s">
        <v>38</v>
      </c>
      <c r="T1090" s="7">
        <v>35</v>
      </c>
      <c r="U1090" s="7" t="s">
        <v>2785</v>
      </c>
      <c r="V1090" s="7" t="s">
        <v>2786</v>
      </c>
      <c r="W1090" s="8" t="s">
        <v>51</v>
      </c>
      <c r="X1090" s="3">
        <v>45307</v>
      </c>
      <c r="Y1090" s="4">
        <v>45314</v>
      </c>
    </row>
    <row r="1091" spans="1:25">
      <c r="A1091" s="9">
        <v>1090</v>
      </c>
      <c r="B1091" s="7" t="s">
        <v>2304</v>
      </c>
      <c r="C1091" s="7" t="s">
        <v>617</v>
      </c>
      <c r="D1091" s="7" t="s">
        <v>530</v>
      </c>
      <c r="E1091" s="7" t="s">
        <v>531</v>
      </c>
      <c r="F1091" s="7" t="s">
        <v>29</v>
      </c>
      <c r="G1091" s="7" t="s">
        <v>2305</v>
      </c>
      <c r="H1091" s="7" t="s">
        <v>138</v>
      </c>
      <c r="I1091" s="7" t="s">
        <v>32</v>
      </c>
      <c r="J1091" s="7" t="s">
        <v>57</v>
      </c>
      <c r="K1091" s="7" t="s">
        <v>3267</v>
      </c>
      <c r="L1091" s="7" t="s">
        <v>1001</v>
      </c>
      <c r="M1091" s="7" t="s">
        <v>1103</v>
      </c>
      <c r="N1091" s="7" t="s">
        <v>3268</v>
      </c>
      <c r="O1091" s="7">
        <v>2550</v>
      </c>
      <c r="P1091" s="7">
        <v>4</v>
      </c>
      <c r="Q1091" s="7">
        <v>280.44</v>
      </c>
      <c r="R1091" s="7">
        <v>326.32</v>
      </c>
      <c r="S1091" s="7" t="s">
        <v>487</v>
      </c>
      <c r="T1091" s="7">
        <v>152</v>
      </c>
      <c r="U1091" s="7" t="s">
        <v>2785</v>
      </c>
      <c r="V1091" s="7" t="s">
        <v>2787</v>
      </c>
      <c r="W1091" s="8" t="s">
        <v>41</v>
      </c>
      <c r="X1091" s="3">
        <v>44285</v>
      </c>
      <c r="Y1091" s="4">
        <v>44351</v>
      </c>
    </row>
    <row r="1092" spans="1:25">
      <c r="A1092" s="9">
        <v>1091</v>
      </c>
      <c r="B1092" s="7" t="s">
        <v>3269</v>
      </c>
      <c r="C1092" s="7" t="s">
        <v>617</v>
      </c>
      <c r="D1092" s="7" t="s">
        <v>931</v>
      </c>
      <c r="E1092" s="7" t="s">
        <v>932</v>
      </c>
      <c r="F1092" s="7" t="s">
        <v>29</v>
      </c>
      <c r="G1092" s="7" t="s">
        <v>761</v>
      </c>
      <c r="H1092" s="7" t="s">
        <v>138</v>
      </c>
      <c r="I1092" s="7" t="s">
        <v>32</v>
      </c>
      <c r="J1092" s="7" t="s">
        <v>57</v>
      </c>
      <c r="K1092" s="7" t="s">
        <v>2781</v>
      </c>
      <c r="L1092" s="7" t="s">
        <v>1001</v>
      </c>
      <c r="M1092" s="7" t="s">
        <v>1103</v>
      </c>
      <c r="N1092" s="7" t="s">
        <v>2782</v>
      </c>
      <c r="O1092" s="7">
        <v>448.65</v>
      </c>
      <c r="P1092" s="7">
        <v>5</v>
      </c>
      <c r="Q1092" s="7">
        <v>107.55</v>
      </c>
      <c r="R1092" s="7">
        <v>22.01</v>
      </c>
      <c r="S1092" s="7" t="s">
        <v>38</v>
      </c>
      <c r="T1092" s="7">
        <v>301</v>
      </c>
      <c r="U1092" s="7" t="s">
        <v>2785</v>
      </c>
      <c r="V1092" s="7" t="s">
        <v>2791</v>
      </c>
      <c r="W1092" s="8" t="s">
        <v>51</v>
      </c>
      <c r="X1092" s="3">
        <v>45316</v>
      </c>
      <c r="Y1092" s="4">
        <v>45320</v>
      </c>
    </row>
    <row r="1093" spans="1:25">
      <c r="A1093" s="9">
        <v>1092</v>
      </c>
      <c r="B1093" s="7" t="s">
        <v>908</v>
      </c>
      <c r="C1093" s="7" t="s">
        <v>617</v>
      </c>
      <c r="D1093" s="7" t="s">
        <v>898</v>
      </c>
      <c r="E1093" s="7" t="s">
        <v>899</v>
      </c>
      <c r="F1093" s="7" t="s">
        <v>29</v>
      </c>
      <c r="G1093" s="7" t="s">
        <v>909</v>
      </c>
      <c r="H1093" s="7" t="s">
        <v>121</v>
      </c>
      <c r="I1093" s="7" t="s">
        <v>32</v>
      </c>
      <c r="J1093" s="7" t="s">
        <v>33</v>
      </c>
      <c r="K1093" s="7" t="s">
        <v>2659</v>
      </c>
      <c r="L1093" s="7" t="s">
        <v>1166</v>
      </c>
      <c r="M1093" s="7" t="s">
        <v>1167</v>
      </c>
      <c r="N1093" s="7" t="s">
        <v>2660</v>
      </c>
      <c r="O1093" s="7">
        <v>961.8</v>
      </c>
      <c r="P1093" s="7">
        <v>7</v>
      </c>
      <c r="Q1093" s="7">
        <v>163.38</v>
      </c>
      <c r="R1093" s="7">
        <v>126.91</v>
      </c>
      <c r="S1093" s="7" t="s">
        <v>38</v>
      </c>
      <c r="T1093" s="7">
        <v>441</v>
      </c>
      <c r="U1093" s="7" t="s">
        <v>2785</v>
      </c>
      <c r="V1093" s="7" t="s">
        <v>2792</v>
      </c>
      <c r="W1093" s="8" t="s">
        <v>51</v>
      </c>
      <c r="X1093" s="3">
        <v>45281</v>
      </c>
      <c r="Y1093" s="4">
        <v>45286</v>
      </c>
    </row>
    <row r="1094" spans="1:25">
      <c r="A1094" s="9">
        <v>1093</v>
      </c>
      <c r="B1094" s="7" t="s">
        <v>3270</v>
      </c>
      <c r="C1094" s="7" t="s">
        <v>627</v>
      </c>
      <c r="D1094" s="7" t="s">
        <v>1215</v>
      </c>
      <c r="E1094" s="7" t="s">
        <v>1216</v>
      </c>
      <c r="F1094" s="7" t="s">
        <v>29</v>
      </c>
      <c r="G1094" s="7" t="s">
        <v>711</v>
      </c>
      <c r="H1094" s="7" t="s">
        <v>87</v>
      </c>
      <c r="I1094" s="7" t="s">
        <v>32</v>
      </c>
      <c r="J1094" s="7" t="s">
        <v>33</v>
      </c>
      <c r="K1094" s="7" t="s">
        <v>1182</v>
      </c>
      <c r="L1094" s="7" t="s">
        <v>1166</v>
      </c>
      <c r="M1094" s="7" t="s">
        <v>1167</v>
      </c>
      <c r="N1094" s="7" t="s">
        <v>1183</v>
      </c>
      <c r="O1094" s="7">
        <v>930</v>
      </c>
      <c r="P1094" s="7">
        <v>2</v>
      </c>
      <c r="Q1094" s="7">
        <v>158.1</v>
      </c>
      <c r="R1094" s="7">
        <v>112.76</v>
      </c>
      <c r="S1094" s="7" t="s">
        <v>38</v>
      </c>
      <c r="T1094" s="7">
        <v>698</v>
      </c>
      <c r="U1094" s="7" t="s">
        <v>2785</v>
      </c>
      <c r="V1094" s="7" t="s">
        <v>2786</v>
      </c>
      <c r="W1094" s="8" t="s">
        <v>51</v>
      </c>
      <c r="X1094" s="3">
        <v>45484</v>
      </c>
      <c r="Y1094" s="4">
        <v>45637</v>
      </c>
    </row>
    <row r="1095" spans="1:25">
      <c r="A1095" s="9">
        <v>1094</v>
      </c>
      <c r="B1095" s="7" t="s">
        <v>3271</v>
      </c>
      <c r="C1095" s="7" t="s">
        <v>627</v>
      </c>
      <c r="D1095" s="7" t="s">
        <v>3272</v>
      </c>
      <c r="E1095" s="7" t="s">
        <v>3273</v>
      </c>
      <c r="F1095" s="7" t="s">
        <v>310</v>
      </c>
      <c r="G1095" s="7" t="s">
        <v>497</v>
      </c>
      <c r="H1095" s="7" t="s">
        <v>101</v>
      </c>
      <c r="I1095" s="7" t="s">
        <v>32</v>
      </c>
      <c r="J1095" s="7" t="s">
        <v>102</v>
      </c>
      <c r="K1095" s="7" t="s">
        <v>3274</v>
      </c>
      <c r="L1095" s="7" t="s">
        <v>1166</v>
      </c>
      <c r="M1095" s="7" t="s">
        <v>1167</v>
      </c>
      <c r="N1095" s="7" t="s">
        <v>3275</v>
      </c>
      <c r="O1095" s="7">
        <v>331.8</v>
      </c>
      <c r="P1095" s="7">
        <v>2</v>
      </c>
      <c r="Q1095" s="7">
        <v>69.66</v>
      </c>
      <c r="R1095" s="7">
        <v>74.98</v>
      </c>
      <c r="S1095" s="7" t="s">
        <v>487</v>
      </c>
      <c r="T1095" s="7">
        <v>23</v>
      </c>
      <c r="U1095" s="7" t="s">
        <v>2785</v>
      </c>
      <c r="V1095" s="7" t="s">
        <v>2787</v>
      </c>
      <c r="W1095" s="8" t="s">
        <v>41</v>
      </c>
      <c r="X1095" s="3">
        <v>45070</v>
      </c>
      <c r="Y1095" s="4">
        <v>45076</v>
      </c>
    </row>
    <row r="1096" spans="1:25">
      <c r="A1096" s="9">
        <v>1095</v>
      </c>
      <c r="B1096" s="7" t="s">
        <v>812</v>
      </c>
      <c r="C1096" s="7" t="s">
        <v>617</v>
      </c>
      <c r="D1096" s="7" t="s">
        <v>813</v>
      </c>
      <c r="E1096" s="7" t="s">
        <v>814</v>
      </c>
      <c r="F1096" s="7" t="s">
        <v>29</v>
      </c>
      <c r="G1096" s="7" t="s">
        <v>815</v>
      </c>
      <c r="H1096" s="7" t="s">
        <v>101</v>
      </c>
      <c r="I1096" s="7" t="s">
        <v>32</v>
      </c>
      <c r="J1096" s="7" t="s">
        <v>102</v>
      </c>
      <c r="K1096" s="7" t="s">
        <v>1170</v>
      </c>
      <c r="L1096" s="7" t="s">
        <v>1166</v>
      </c>
      <c r="M1096" s="7" t="s">
        <v>1167</v>
      </c>
      <c r="N1096" s="7" t="s">
        <v>1171</v>
      </c>
      <c r="O1096" s="7">
        <v>553.91999999999996</v>
      </c>
      <c r="P1096" s="7">
        <v>4</v>
      </c>
      <c r="Q1096" s="7">
        <v>199.32</v>
      </c>
      <c r="R1096" s="7">
        <v>72.930000000000007</v>
      </c>
      <c r="S1096" s="7" t="s">
        <v>487</v>
      </c>
      <c r="T1096" s="7">
        <v>306</v>
      </c>
      <c r="U1096" s="7" t="s">
        <v>2785</v>
      </c>
      <c r="V1096" s="7" t="s">
        <v>2791</v>
      </c>
      <c r="W1096" s="8" t="s">
        <v>51</v>
      </c>
      <c r="X1096" s="3">
        <v>44233</v>
      </c>
      <c r="Y1096" s="4">
        <v>44383</v>
      </c>
    </row>
    <row r="1097" spans="1:25">
      <c r="A1097" s="9">
        <v>1096</v>
      </c>
      <c r="B1097" s="7" t="s">
        <v>3260</v>
      </c>
      <c r="C1097" s="7" t="s">
        <v>617</v>
      </c>
      <c r="D1097" s="7" t="s">
        <v>3261</v>
      </c>
      <c r="E1097" s="7" t="s">
        <v>3262</v>
      </c>
      <c r="F1097" s="7" t="s">
        <v>420</v>
      </c>
      <c r="G1097" s="7" t="s">
        <v>271</v>
      </c>
      <c r="H1097" s="7" t="s">
        <v>56</v>
      </c>
      <c r="I1097" s="7" t="s">
        <v>32</v>
      </c>
      <c r="J1097" s="7" t="s">
        <v>57</v>
      </c>
      <c r="K1097" s="7" t="s">
        <v>1408</v>
      </c>
      <c r="L1097" s="7" t="s">
        <v>1166</v>
      </c>
      <c r="M1097" s="7" t="s">
        <v>1167</v>
      </c>
      <c r="N1097" s="7" t="s">
        <v>1409</v>
      </c>
      <c r="O1097" s="7">
        <v>215.64</v>
      </c>
      <c r="P1097" s="7">
        <v>4</v>
      </c>
      <c r="Q1097" s="7">
        <v>92.64</v>
      </c>
      <c r="R1097" s="7">
        <v>45.63</v>
      </c>
      <c r="S1097" s="7" t="s">
        <v>661</v>
      </c>
      <c r="T1097" s="7">
        <v>216</v>
      </c>
      <c r="U1097" s="7" t="s">
        <v>2785</v>
      </c>
      <c r="V1097" s="7" t="s">
        <v>2786</v>
      </c>
      <c r="W1097" s="8" t="s">
        <v>51</v>
      </c>
      <c r="X1097" s="3">
        <v>44342</v>
      </c>
      <c r="Y1097" s="4">
        <v>44347</v>
      </c>
    </row>
    <row r="1098" spans="1:25">
      <c r="A1098" s="9">
        <v>1097</v>
      </c>
      <c r="B1098" s="7" t="s">
        <v>2173</v>
      </c>
      <c r="C1098" s="7" t="s">
        <v>627</v>
      </c>
      <c r="D1098" s="7" t="s">
        <v>2174</v>
      </c>
      <c r="E1098" s="7" t="s">
        <v>2175</v>
      </c>
      <c r="F1098" s="7" t="s">
        <v>310</v>
      </c>
      <c r="G1098" s="7" t="s">
        <v>751</v>
      </c>
      <c r="H1098" s="7" t="s">
        <v>101</v>
      </c>
      <c r="I1098" s="7" t="s">
        <v>32</v>
      </c>
      <c r="J1098" s="7" t="s">
        <v>102</v>
      </c>
      <c r="K1098" s="7" t="s">
        <v>1548</v>
      </c>
      <c r="L1098" s="7" t="s">
        <v>1166</v>
      </c>
      <c r="M1098" s="7" t="s">
        <v>1167</v>
      </c>
      <c r="N1098" s="7" t="s">
        <v>1549</v>
      </c>
      <c r="O1098" s="7">
        <v>116.04</v>
      </c>
      <c r="P1098" s="7">
        <v>2</v>
      </c>
      <c r="Q1098" s="7">
        <v>58.02</v>
      </c>
      <c r="R1098" s="7">
        <v>30.39</v>
      </c>
      <c r="S1098" s="7" t="s">
        <v>487</v>
      </c>
      <c r="T1098" s="7">
        <v>787</v>
      </c>
      <c r="U1098" s="7" t="s">
        <v>2785</v>
      </c>
      <c r="V1098" s="7" t="s">
        <v>2787</v>
      </c>
      <c r="W1098" s="8" t="s">
        <v>41</v>
      </c>
      <c r="X1098" s="3">
        <v>45062</v>
      </c>
      <c r="Y1098" s="4">
        <v>45068</v>
      </c>
    </row>
    <row r="1099" spans="1:25">
      <c r="A1099" s="9">
        <v>1098</v>
      </c>
      <c r="B1099" s="7" t="s">
        <v>3276</v>
      </c>
      <c r="C1099" s="7" t="s">
        <v>617</v>
      </c>
      <c r="D1099" s="7" t="s">
        <v>1030</v>
      </c>
      <c r="E1099" s="7" t="s">
        <v>1031</v>
      </c>
      <c r="F1099" s="7" t="s">
        <v>310</v>
      </c>
      <c r="G1099" s="7" t="s">
        <v>163</v>
      </c>
      <c r="H1099" s="7" t="s">
        <v>31</v>
      </c>
      <c r="I1099" s="7" t="s">
        <v>32</v>
      </c>
      <c r="J1099" s="7" t="s">
        <v>33</v>
      </c>
      <c r="K1099" s="7" t="s">
        <v>2744</v>
      </c>
      <c r="L1099" s="7" t="s">
        <v>1166</v>
      </c>
      <c r="M1099" s="7" t="s">
        <v>1167</v>
      </c>
      <c r="N1099" s="7" t="s">
        <v>2745</v>
      </c>
      <c r="O1099" s="7">
        <v>171.42</v>
      </c>
      <c r="P1099" s="7">
        <v>2</v>
      </c>
      <c r="Q1099" s="7">
        <v>34.26</v>
      </c>
      <c r="R1099" s="7">
        <v>25.97</v>
      </c>
      <c r="S1099" s="7" t="s">
        <v>38</v>
      </c>
      <c r="T1099" s="7">
        <v>391</v>
      </c>
      <c r="U1099" s="7" t="s">
        <v>2785</v>
      </c>
      <c r="V1099" s="7" t="s">
        <v>2791</v>
      </c>
      <c r="W1099" s="8" t="s">
        <v>41</v>
      </c>
      <c r="X1099" s="3">
        <v>45385</v>
      </c>
      <c r="Y1099" s="4">
        <v>45538</v>
      </c>
    </row>
    <row r="1100" spans="1:25">
      <c r="A1100" s="9">
        <v>1099</v>
      </c>
      <c r="B1100" s="7" t="s">
        <v>2537</v>
      </c>
      <c r="C1100" s="7" t="s">
        <v>679</v>
      </c>
      <c r="D1100" s="7" t="s">
        <v>2538</v>
      </c>
      <c r="E1100" s="7" t="s">
        <v>2539</v>
      </c>
      <c r="F1100" s="7" t="s">
        <v>420</v>
      </c>
      <c r="G1100" s="7" t="s">
        <v>809</v>
      </c>
      <c r="H1100" s="7" t="s">
        <v>87</v>
      </c>
      <c r="I1100" s="7" t="s">
        <v>32</v>
      </c>
      <c r="J1100" s="7" t="s">
        <v>33</v>
      </c>
      <c r="K1100" s="7" t="s">
        <v>3277</v>
      </c>
      <c r="L1100" s="7" t="s">
        <v>1166</v>
      </c>
      <c r="M1100" s="7" t="s">
        <v>1167</v>
      </c>
      <c r="N1100" s="7" t="s">
        <v>3278</v>
      </c>
      <c r="O1100" s="7">
        <v>119.64</v>
      </c>
      <c r="P1100" s="7">
        <v>2</v>
      </c>
      <c r="Q1100" s="7">
        <v>46.62</v>
      </c>
      <c r="R1100" s="7">
        <v>12.96</v>
      </c>
      <c r="S1100" s="7" t="s">
        <v>487</v>
      </c>
      <c r="T1100" s="7">
        <v>328</v>
      </c>
      <c r="U1100" s="7" t="s">
        <v>2785</v>
      </c>
      <c r="V1100" s="7" t="s">
        <v>2792</v>
      </c>
      <c r="W1100" s="8" t="s">
        <v>41</v>
      </c>
      <c r="X1100" s="3">
        <v>45094</v>
      </c>
      <c r="Y1100" s="4">
        <v>45098</v>
      </c>
    </row>
    <row r="1101" spans="1:25">
      <c r="A1101" s="9">
        <v>1100</v>
      </c>
      <c r="B1101" s="7" t="s">
        <v>754</v>
      </c>
      <c r="C1101" s="7" t="s">
        <v>617</v>
      </c>
      <c r="D1101" s="7" t="s">
        <v>369</v>
      </c>
      <c r="E1101" s="7" t="s">
        <v>370</v>
      </c>
      <c r="F1101" s="7" t="s">
        <v>310</v>
      </c>
      <c r="G1101" s="7" t="s">
        <v>755</v>
      </c>
      <c r="H1101" s="7" t="s">
        <v>72</v>
      </c>
      <c r="I1101" s="7" t="s">
        <v>32</v>
      </c>
      <c r="J1101" s="7" t="s">
        <v>57</v>
      </c>
      <c r="K1101" s="7" t="s">
        <v>3279</v>
      </c>
      <c r="L1101" s="7" t="s">
        <v>1166</v>
      </c>
      <c r="M1101" s="7" t="s">
        <v>1254</v>
      </c>
      <c r="N1101" s="7" t="s">
        <v>3280</v>
      </c>
      <c r="O1101" s="7">
        <v>5667.87</v>
      </c>
      <c r="P1101" s="7">
        <v>13</v>
      </c>
      <c r="Q1101" s="7">
        <v>2097.0300000000002</v>
      </c>
      <c r="R1101" s="7">
        <v>658.35</v>
      </c>
      <c r="S1101" s="7" t="s">
        <v>38</v>
      </c>
      <c r="T1101" s="7">
        <v>220</v>
      </c>
      <c r="U1101" s="7" t="s">
        <v>2785</v>
      </c>
      <c r="V1101" s="7" t="s">
        <v>2787</v>
      </c>
      <c r="W1101" s="8" t="s">
        <v>41</v>
      </c>
      <c r="X1101" s="3">
        <v>44739</v>
      </c>
      <c r="Y1101" s="4">
        <v>44599</v>
      </c>
    </row>
    <row r="1102" spans="1:25">
      <c r="A1102" s="9">
        <v>1101</v>
      </c>
      <c r="B1102" s="7" t="s">
        <v>3207</v>
      </c>
      <c r="C1102" s="7" t="s">
        <v>617</v>
      </c>
      <c r="D1102" s="7" t="s">
        <v>2760</v>
      </c>
      <c r="E1102" s="7" t="s">
        <v>2761</v>
      </c>
      <c r="F1102" s="7" t="s">
        <v>29</v>
      </c>
      <c r="G1102" s="7" t="s">
        <v>515</v>
      </c>
      <c r="H1102" s="7" t="s">
        <v>87</v>
      </c>
      <c r="I1102" s="7" t="s">
        <v>32</v>
      </c>
      <c r="J1102" s="7" t="s">
        <v>33</v>
      </c>
      <c r="K1102" s="7" t="s">
        <v>2718</v>
      </c>
      <c r="L1102" s="7" t="s">
        <v>1166</v>
      </c>
      <c r="M1102" s="7" t="s">
        <v>1254</v>
      </c>
      <c r="N1102" s="7" t="s">
        <v>1275</v>
      </c>
      <c r="O1102" s="7">
        <v>312.14999999999998</v>
      </c>
      <c r="P1102" s="7">
        <v>5</v>
      </c>
      <c r="Q1102" s="7">
        <v>-87.45</v>
      </c>
      <c r="R1102" s="7">
        <v>30.24</v>
      </c>
      <c r="S1102" s="7" t="s">
        <v>661</v>
      </c>
      <c r="T1102" s="7">
        <v>90</v>
      </c>
      <c r="U1102" s="7" t="s">
        <v>2785</v>
      </c>
      <c r="V1102" s="7" t="s">
        <v>2791</v>
      </c>
      <c r="W1102" s="8" t="s">
        <v>51</v>
      </c>
      <c r="X1102" s="3">
        <v>45532</v>
      </c>
      <c r="Y1102" s="4">
        <v>45300</v>
      </c>
    </row>
    <row r="1103" spans="1:25">
      <c r="A1103" s="9">
        <v>1102</v>
      </c>
      <c r="B1103" s="7" t="s">
        <v>3281</v>
      </c>
      <c r="C1103" s="7" t="s">
        <v>617</v>
      </c>
      <c r="D1103" s="7" t="s">
        <v>3009</v>
      </c>
      <c r="E1103" s="7" t="s">
        <v>3010</v>
      </c>
      <c r="F1103" s="7" t="s">
        <v>420</v>
      </c>
      <c r="G1103" s="7" t="s">
        <v>163</v>
      </c>
      <c r="H1103" s="7" t="s">
        <v>31</v>
      </c>
      <c r="I1103" s="7" t="s">
        <v>32</v>
      </c>
      <c r="J1103" s="7" t="s">
        <v>33</v>
      </c>
      <c r="K1103" s="7" t="s">
        <v>3282</v>
      </c>
      <c r="L1103" s="7" t="s">
        <v>1166</v>
      </c>
      <c r="M1103" s="7" t="s">
        <v>1254</v>
      </c>
      <c r="N1103" s="7" t="s">
        <v>3283</v>
      </c>
      <c r="O1103" s="7">
        <v>1564.56</v>
      </c>
      <c r="P1103" s="7">
        <v>4</v>
      </c>
      <c r="Q1103" s="7">
        <v>172.08</v>
      </c>
      <c r="R1103" s="7">
        <v>160.28</v>
      </c>
      <c r="S1103" s="7" t="s">
        <v>487</v>
      </c>
      <c r="T1103" s="7">
        <v>402</v>
      </c>
      <c r="U1103" s="7" t="s">
        <v>2785</v>
      </c>
      <c r="V1103" s="7" t="s">
        <v>2792</v>
      </c>
      <c r="W1103" s="8" t="s">
        <v>41</v>
      </c>
      <c r="X1103" s="3">
        <v>44479</v>
      </c>
      <c r="Y1103" s="4">
        <v>44485</v>
      </c>
    </row>
    <row r="1104" spans="1:25">
      <c r="A1104" s="9">
        <v>1103</v>
      </c>
      <c r="B1104" s="7" t="s">
        <v>983</v>
      </c>
      <c r="C1104" s="7" t="s">
        <v>617</v>
      </c>
      <c r="D1104" s="7" t="s">
        <v>984</v>
      </c>
      <c r="E1104" s="7" t="s">
        <v>985</v>
      </c>
      <c r="F1104" s="7" t="s">
        <v>29</v>
      </c>
      <c r="G1104" s="7" t="s">
        <v>711</v>
      </c>
      <c r="H1104" s="7" t="s">
        <v>87</v>
      </c>
      <c r="I1104" s="7" t="s">
        <v>32</v>
      </c>
      <c r="J1104" s="7" t="s">
        <v>33</v>
      </c>
      <c r="K1104" s="7" t="s">
        <v>2529</v>
      </c>
      <c r="L1104" s="7" t="s">
        <v>1166</v>
      </c>
      <c r="M1104" s="7" t="s">
        <v>1254</v>
      </c>
      <c r="N1104" s="7" t="s">
        <v>2530</v>
      </c>
      <c r="O1104" s="7">
        <v>687.48</v>
      </c>
      <c r="P1104" s="7">
        <v>4</v>
      </c>
      <c r="Q1104" s="7">
        <v>254.28</v>
      </c>
      <c r="R1104" s="7">
        <v>88.59</v>
      </c>
      <c r="S1104" s="7" t="s">
        <v>487</v>
      </c>
      <c r="T1104" s="7">
        <v>221</v>
      </c>
      <c r="U1104" s="7" t="s">
        <v>2785</v>
      </c>
      <c r="V1104" s="7" t="s">
        <v>2786</v>
      </c>
      <c r="W1104" s="8" t="s">
        <v>51</v>
      </c>
      <c r="X1104" s="3">
        <v>45626</v>
      </c>
      <c r="Y1104" s="4">
        <v>45394</v>
      </c>
    </row>
    <row r="1105" spans="1:25">
      <c r="A1105" s="9">
        <v>1104</v>
      </c>
      <c r="B1105" s="7" t="s">
        <v>3284</v>
      </c>
      <c r="C1105" s="7" t="s">
        <v>627</v>
      </c>
      <c r="D1105" s="7" t="s">
        <v>3285</v>
      </c>
      <c r="E1105" s="7" t="s">
        <v>3286</v>
      </c>
      <c r="F1105" s="7" t="s">
        <v>420</v>
      </c>
      <c r="G1105" s="7" t="s">
        <v>917</v>
      </c>
      <c r="H1105" s="7" t="s">
        <v>87</v>
      </c>
      <c r="I1105" s="7" t="s">
        <v>32</v>
      </c>
      <c r="J1105" s="7" t="s">
        <v>33</v>
      </c>
      <c r="K1105" s="7" t="s">
        <v>1519</v>
      </c>
      <c r="L1105" s="7" t="s">
        <v>1166</v>
      </c>
      <c r="M1105" s="7" t="s">
        <v>1254</v>
      </c>
      <c r="N1105" s="7" t="s">
        <v>1520</v>
      </c>
      <c r="O1105" s="7">
        <v>434.16</v>
      </c>
      <c r="P1105" s="7">
        <v>3</v>
      </c>
      <c r="Q1105" s="7">
        <v>73.8</v>
      </c>
      <c r="R1105" s="7">
        <v>94.83</v>
      </c>
      <c r="S1105" s="7" t="s">
        <v>487</v>
      </c>
      <c r="T1105" s="7">
        <v>218</v>
      </c>
      <c r="U1105" s="7" t="s">
        <v>2785</v>
      </c>
      <c r="V1105" s="7" t="s">
        <v>2787</v>
      </c>
      <c r="W1105" s="8" t="s">
        <v>41</v>
      </c>
      <c r="X1105" s="3">
        <v>45020</v>
      </c>
      <c r="Y1105" s="4">
        <v>45203</v>
      </c>
    </row>
    <row r="1106" spans="1:25">
      <c r="A1106" s="9">
        <v>1105</v>
      </c>
      <c r="B1106" s="7" t="s">
        <v>740</v>
      </c>
      <c r="C1106" s="7" t="s">
        <v>617</v>
      </c>
      <c r="D1106" s="7" t="s">
        <v>741</v>
      </c>
      <c r="E1106" s="7" t="s">
        <v>742</v>
      </c>
      <c r="F1106" s="7" t="s">
        <v>310</v>
      </c>
      <c r="G1106" s="7" t="s">
        <v>743</v>
      </c>
      <c r="H1106" s="7" t="s">
        <v>339</v>
      </c>
      <c r="I1106" s="7" t="s">
        <v>32</v>
      </c>
      <c r="J1106" s="7" t="s">
        <v>57</v>
      </c>
      <c r="K1106" s="7" t="s">
        <v>1675</v>
      </c>
      <c r="L1106" s="7" t="s">
        <v>1166</v>
      </c>
      <c r="M1106" s="7" t="s">
        <v>1254</v>
      </c>
      <c r="N1106" s="7" t="s">
        <v>1676</v>
      </c>
      <c r="O1106" s="7">
        <v>364.59</v>
      </c>
      <c r="P1106" s="7">
        <v>3</v>
      </c>
      <c r="Q1106" s="7">
        <v>153.09</v>
      </c>
      <c r="R1106" s="7">
        <v>4.12</v>
      </c>
      <c r="S1106" s="7" t="s">
        <v>38</v>
      </c>
      <c r="T1106" s="7">
        <v>243</v>
      </c>
      <c r="U1106" s="7" t="s">
        <v>2785</v>
      </c>
      <c r="V1106" s="7" t="s">
        <v>2791</v>
      </c>
      <c r="W1106" s="8" t="s">
        <v>41</v>
      </c>
      <c r="X1106" s="3">
        <v>45558</v>
      </c>
      <c r="Y1106" s="4">
        <v>45562</v>
      </c>
    </row>
    <row r="1107" spans="1:25">
      <c r="A1107" s="9">
        <v>1106</v>
      </c>
      <c r="B1107" s="7" t="s">
        <v>2214</v>
      </c>
      <c r="C1107" s="7" t="s">
        <v>617</v>
      </c>
      <c r="D1107" s="7" t="s">
        <v>2215</v>
      </c>
      <c r="E1107" s="7" t="s">
        <v>2216</v>
      </c>
      <c r="F1107" s="7" t="s">
        <v>310</v>
      </c>
      <c r="G1107" s="7" t="s">
        <v>2217</v>
      </c>
      <c r="H1107" s="7" t="s">
        <v>831</v>
      </c>
      <c r="I1107" s="7" t="s">
        <v>32</v>
      </c>
      <c r="J1107" s="7" t="s">
        <v>47</v>
      </c>
      <c r="K1107" s="7" t="s">
        <v>2654</v>
      </c>
      <c r="L1107" s="7" t="s">
        <v>1166</v>
      </c>
      <c r="M1107" s="7" t="s">
        <v>1254</v>
      </c>
      <c r="N1107" s="7" t="s">
        <v>2655</v>
      </c>
      <c r="O1107" s="7">
        <v>149.46</v>
      </c>
      <c r="P1107" s="7">
        <v>1</v>
      </c>
      <c r="Q1107" s="7">
        <v>56.79</v>
      </c>
      <c r="R1107" s="7">
        <v>39.29</v>
      </c>
      <c r="S1107" s="7" t="s">
        <v>661</v>
      </c>
      <c r="T1107" s="7">
        <v>463</v>
      </c>
      <c r="U1107" s="7" t="s">
        <v>2785</v>
      </c>
      <c r="V1107" s="7" t="s">
        <v>2792</v>
      </c>
      <c r="W1107" s="8" t="s">
        <v>41</v>
      </c>
      <c r="X1107" s="3">
        <v>45137</v>
      </c>
      <c r="Y1107" s="4">
        <v>44993</v>
      </c>
    </row>
    <row r="1108" spans="1:25">
      <c r="A1108" s="9">
        <v>1107</v>
      </c>
      <c r="B1108" s="7" t="s">
        <v>3287</v>
      </c>
      <c r="C1108" s="7" t="s">
        <v>679</v>
      </c>
      <c r="D1108" s="7" t="s">
        <v>3288</v>
      </c>
      <c r="E1108" s="7" t="s">
        <v>3289</v>
      </c>
      <c r="F1108" s="7" t="s">
        <v>310</v>
      </c>
      <c r="G1108" s="7" t="s">
        <v>1327</v>
      </c>
      <c r="H1108" s="7" t="s">
        <v>339</v>
      </c>
      <c r="I1108" s="7" t="s">
        <v>32</v>
      </c>
      <c r="J1108" s="7" t="s">
        <v>57</v>
      </c>
      <c r="K1108" s="7" t="s">
        <v>2693</v>
      </c>
      <c r="L1108" s="7" t="s">
        <v>1166</v>
      </c>
      <c r="M1108" s="7" t="s">
        <v>1297</v>
      </c>
      <c r="N1108" s="7" t="s">
        <v>3290</v>
      </c>
      <c r="O1108" s="7">
        <v>47.64</v>
      </c>
      <c r="P1108" s="7">
        <v>2</v>
      </c>
      <c r="Q1108" s="7">
        <v>19.5</v>
      </c>
      <c r="R1108" s="7">
        <v>12.22</v>
      </c>
      <c r="S1108" s="7" t="s">
        <v>487</v>
      </c>
      <c r="T1108" s="7">
        <v>507</v>
      </c>
      <c r="U1108" s="7" t="s">
        <v>2785</v>
      </c>
      <c r="V1108" s="7" t="s">
        <v>2786</v>
      </c>
      <c r="W1108" s="8" t="s">
        <v>41</v>
      </c>
      <c r="X1108" s="3">
        <v>44799</v>
      </c>
      <c r="Y1108" s="4">
        <v>44804</v>
      </c>
    </row>
    <row r="1109" spans="1:25">
      <c r="A1109" s="9">
        <v>1108</v>
      </c>
      <c r="B1109" s="7" t="s">
        <v>3291</v>
      </c>
      <c r="C1109" s="7" t="s">
        <v>679</v>
      </c>
      <c r="D1109" s="7" t="s">
        <v>2315</v>
      </c>
      <c r="E1109" s="7" t="s">
        <v>2316</v>
      </c>
      <c r="F1109" s="7" t="s">
        <v>29</v>
      </c>
      <c r="G1109" s="7" t="s">
        <v>1646</v>
      </c>
      <c r="H1109" s="7" t="s">
        <v>101</v>
      </c>
      <c r="I1109" s="7" t="s">
        <v>32</v>
      </c>
      <c r="J1109" s="7" t="s">
        <v>102</v>
      </c>
      <c r="K1109" s="7" t="s">
        <v>3292</v>
      </c>
      <c r="L1109" s="7" t="s">
        <v>1166</v>
      </c>
      <c r="M1109" s="7" t="s">
        <v>1297</v>
      </c>
      <c r="N1109" s="7" t="s">
        <v>1315</v>
      </c>
      <c r="O1109" s="7">
        <v>44.52</v>
      </c>
      <c r="P1109" s="7">
        <v>2</v>
      </c>
      <c r="Q1109" s="7">
        <v>7.56</v>
      </c>
      <c r="R1109" s="7">
        <v>8.18</v>
      </c>
      <c r="S1109" s="7" t="s">
        <v>487</v>
      </c>
      <c r="T1109" s="7">
        <v>666</v>
      </c>
      <c r="U1109" s="7" t="s">
        <v>2785</v>
      </c>
      <c r="V1109" s="7" t="s">
        <v>2787</v>
      </c>
      <c r="W1109" s="8" t="s">
        <v>51</v>
      </c>
      <c r="X1109" s="3">
        <v>44465</v>
      </c>
      <c r="Y1109" s="4">
        <v>44469</v>
      </c>
    </row>
    <row r="1110" spans="1:25">
      <c r="A1110" s="9">
        <v>1109</v>
      </c>
      <c r="B1110" s="7" t="s">
        <v>719</v>
      </c>
      <c r="C1110" s="7" t="s">
        <v>627</v>
      </c>
      <c r="D1110" s="7" t="s">
        <v>720</v>
      </c>
      <c r="E1110" s="7" t="s">
        <v>721</v>
      </c>
      <c r="F1110" s="7" t="s">
        <v>310</v>
      </c>
      <c r="G1110" s="7" t="s">
        <v>618</v>
      </c>
      <c r="H1110" s="7" t="s">
        <v>509</v>
      </c>
      <c r="I1110" s="7" t="s">
        <v>32</v>
      </c>
      <c r="J1110" s="7" t="s">
        <v>47</v>
      </c>
      <c r="K1110" s="7" t="s">
        <v>3293</v>
      </c>
      <c r="L1110" s="7" t="s">
        <v>1166</v>
      </c>
      <c r="M1110" s="7" t="s">
        <v>1297</v>
      </c>
      <c r="N1110" s="7" t="s">
        <v>3294</v>
      </c>
      <c r="O1110" s="7">
        <v>102.9</v>
      </c>
      <c r="P1110" s="7">
        <v>2</v>
      </c>
      <c r="Q1110" s="7">
        <v>15.42</v>
      </c>
      <c r="R1110" s="7">
        <v>24.57</v>
      </c>
      <c r="S1110" s="7" t="s">
        <v>38</v>
      </c>
      <c r="T1110" s="7">
        <v>342</v>
      </c>
      <c r="U1110" s="7" t="s">
        <v>2785</v>
      </c>
      <c r="V1110" s="7" t="s">
        <v>2791</v>
      </c>
      <c r="W1110" s="8" t="s">
        <v>51</v>
      </c>
      <c r="X1110" s="3">
        <v>45248</v>
      </c>
      <c r="Y1110" s="4">
        <v>45253</v>
      </c>
    </row>
    <row r="1111" spans="1:25">
      <c r="A1111" s="9">
        <v>1110</v>
      </c>
      <c r="B1111" s="7" t="s">
        <v>1013</v>
      </c>
      <c r="C1111" s="7" t="s">
        <v>627</v>
      </c>
      <c r="D1111" s="7" t="s">
        <v>1014</v>
      </c>
      <c r="E1111" s="7" t="s">
        <v>1015</v>
      </c>
      <c r="F1111" s="7" t="s">
        <v>420</v>
      </c>
      <c r="G1111" s="7" t="s">
        <v>1016</v>
      </c>
      <c r="H1111" s="7" t="s">
        <v>283</v>
      </c>
      <c r="I1111" s="7" t="s">
        <v>32</v>
      </c>
      <c r="J1111" s="7" t="s">
        <v>47</v>
      </c>
      <c r="K1111" s="7" t="s">
        <v>3293</v>
      </c>
      <c r="L1111" s="7" t="s">
        <v>1166</v>
      </c>
      <c r="M1111" s="7" t="s">
        <v>1297</v>
      </c>
      <c r="N1111" s="7" t="s">
        <v>3294</v>
      </c>
      <c r="O1111" s="7">
        <v>205.8</v>
      </c>
      <c r="P1111" s="7">
        <v>4</v>
      </c>
      <c r="Q1111" s="7">
        <v>30.84</v>
      </c>
      <c r="R1111" s="7">
        <v>72.37</v>
      </c>
      <c r="S1111" s="7" t="s">
        <v>661</v>
      </c>
      <c r="T1111" s="7">
        <v>667</v>
      </c>
      <c r="U1111" s="7" t="s">
        <v>2785</v>
      </c>
      <c r="V1111" s="7" t="s">
        <v>2792</v>
      </c>
      <c r="W1111" s="8" t="s">
        <v>41</v>
      </c>
      <c r="X1111" s="3">
        <v>44870</v>
      </c>
      <c r="Y1111" s="4">
        <v>44696</v>
      </c>
    </row>
    <row r="1112" spans="1:25">
      <c r="A1112" s="9">
        <v>1111</v>
      </c>
      <c r="B1112" s="7" t="s">
        <v>1052</v>
      </c>
      <c r="C1112" s="7" t="s">
        <v>627</v>
      </c>
      <c r="D1112" s="7" t="s">
        <v>1053</v>
      </c>
      <c r="E1112" s="7" t="s">
        <v>1054</v>
      </c>
      <c r="F1112" s="7" t="s">
        <v>310</v>
      </c>
      <c r="G1112" s="7" t="s">
        <v>279</v>
      </c>
      <c r="H1112" s="7" t="s">
        <v>279</v>
      </c>
      <c r="I1112" s="7" t="s">
        <v>32</v>
      </c>
      <c r="J1112" s="7" t="s">
        <v>102</v>
      </c>
      <c r="K1112" s="7" t="s">
        <v>3295</v>
      </c>
      <c r="L1112" s="7" t="s">
        <v>1166</v>
      </c>
      <c r="M1112" s="7" t="s">
        <v>1297</v>
      </c>
      <c r="N1112" s="7" t="s">
        <v>3296</v>
      </c>
      <c r="O1112" s="7">
        <v>220.56</v>
      </c>
      <c r="P1112" s="7">
        <v>4</v>
      </c>
      <c r="Q1112" s="7">
        <v>110.28</v>
      </c>
      <c r="R1112" s="7">
        <v>58.28</v>
      </c>
      <c r="S1112" s="7" t="s">
        <v>661</v>
      </c>
      <c r="T1112" s="7">
        <v>179</v>
      </c>
      <c r="U1112" s="7" t="s">
        <v>2785</v>
      </c>
      <c r="V1112" s="7" t="s">
        <v>2786</v>
      </c>
      <c r="W1112" s="8" t="s">
        <v>41</v>
      </c>
      <c r="X1112" s="3">
        <v>44796</v>
      </c>
      <c r="Y1112" s="4">
        <v>44800</v>
      </c>
    </row>
    <row r="1113" spans="1:25">
      <c r="A1113" s="9">
        <v>1112</v>
      </c>
      <c r="B1113" s="7" t="s">
        <v>1074</v>
      </c>
      <c r="C1113" s="7" t="s">
        <v>627</v>
      </c>
      <c r="D1113" s="7" t="s">
        <v>1075</v>
      </c>
      <c r="E1113" s="7" t="s">
        <v>1076</v>
      </c>
      <c r="F1113" s="7" t="s">
        <v>29</v>
      </c>
      <c r="G1113" s="7" t="s">
        <v>1077</v>
      </c>
      <c r="H1113" s="7" t="s">
        <v>72</v>
      </c>
      <c r="I1113" s="7" t="s">
        <v>32</v>
      </c>
      <c r="J1113" s="7" t="s">
        <v>57</v>
      </c>
      <c r="K1113" s="7" t="s">
        <v>3297</v>
      </c>
      <c r="L1113" s="7" t="s">
        <v>1166</v>
      </c>
      <c r="M1113" s="7" t="s">
        <v>1297</v>
      </c>
      <c r="N1113" s="7" t="s">
        <v>3298</v>
      </c>
      <c r="O1113" s="7">
        <v>195.72</v>
      </c>
      <c r="P1113" s="7">
        <v>4</v>
      </c>
      <c r="Q1113" s="7">
        <v>74.28</v>
      </c>
      <c r="R1113" s="7">
        <v>57.65</v>
      </c>
      <c r="S1113" s="7" t="s">
        <v>661</v>
      </c>
      <c r="T1113" s="7">
        <v>38</v>
      </c>
      <c r="U1113" s="7" t="s">
        <v>2785</v>
      </c>
      <c r="V1113" s="7" t="s">
        <v>2787</v>
      </c>
      <c r="W1113" s="8" t="s">
        <v>41</v>
      </c>
      <c r="X1113" s="3">
        <v>44479</v>
      </c>
      <c r="Y1113" s="4">
        <v>44485</v>
      </c>
    </row>
    <row r="1114" spans="1:25">
      <c r="A1114" s="9">
        <v>1113</v>
      </c>
      <c r="B1114" s="7" t="s">
        <v>1316</v>
      </c>
      <c r="C1114" s="7" t="s">
        <v>627</v>
      </c>
      <c r="D1114" s="7" t="s">
        <v>1317</v>
      </c>
      <c r="E1114" s="7" t="s">
        <v>1318</v>
      </c>
      <c r="F1114" s="7" t="s">
        <v>29</v>
      </c>
      <c r="G1114" s="7" t="s">
        <v>1071</v>
      </c>
      <c r="H1114" s="7" t="s">
        <v>56</v>
      </c>
      <c r="I1114" s="7" t="s">
        <v>32</v>
      </c>
      <c r="J1114" s="7" t="s">
        <v>57</v>
      </c>
      <c r="K1114" s="7" t="s">
        <v>3299</v>
      </c>
      <c r="L1114" s="7" t="s">
        <v>1166</v>
      </c>
      <c r="M1114" s="7" t="s">
        <v>1297</v>
      </c>
      <c r="N1114" s="7" t="s">
        <v>3300</v>
      </c>
      <c r="O1114" s="7">
        <v>251.55</v>
      </c>
      <c r="P1114" s="7">
        <v>5</v>
      </c>
      <c r="Q1114" s="7">
        <v>98.1</v>
      </c>
      <c r="R1114" s="7">
        <v>41.55</v>
      </c>
      <c r="S1114" s="7" t="s">
        <v>487</v>
      </c>
      <c r="T1114" s="7">
        <v>736</v>
      </c>
      <c r="U1114" s="7" t="s">
        <v>2785</v>
      </c>
      <c r="V1114" s="7" t="s">
        <v>2791</v>
      </c>
      <c r="W1114" s="8" t="s">
        <v>41</v>
      </c>
      <c r="X1114" s="3">
        <v>45583</v>
      </c>
      <c r="Y1114" s="4">
        <v>45588</v>
      </c>
    </row>
    <row r="1115" spans="1:25">
      <c r="A1115" s="9">
        <v>1114</v>
      </c>
      <c r="B1115" s="7" t="s">
        <v>3301</v>
      </c>
      <c r="C1115" s="7" t="s">
        <v>627</v>
      </c>
      <c r="D1115" s="7" t="s">
        <v>1485</v>
      </c>
      <c r="E1115" s="7" t="s">
        <v>1486</v>
      </c>
      <c r="F1115" s="7" t="s">
        <v>420</v>
      </c>
      <c r="G1115" s="7" t="s">
        <v>602</v>
      </c>
      <c r="H1115" s="7" t="s">
        <v>138</v>
      </c>
      <c r="I1115" s="7" t="s">
        <v>32</v>
      </c>
      <c r="J1115" s="7" t="s">
        <v>57</v>
      </c>
      <c r="K1115" s="7" t="s">
        <v>3302</v>
      </c>
      <c r="L1115" s="7" t="s">
        <v>1166</v>
      </c>
      <c r="M1115" s="7" t="s">
        <v>1297</v>
      </c>
      <c r="N1115" s="7" t="s">
        <v>3303</v>
      </c>
      <c r="O1115" s="7">
        <v>251.55</v>
      </c>
      <c r="P1115" s="7">
        <v>5</v>
      </c>
      <c r="Q1115" s="7">
        <v>17.55</v>
      </c>
      <c r="R1115" s="7">
        <v>30.56</v>
      </c>
      <c r="S1115" s="7" t="s">
        <v>487</v>
      </c>
      <c r="T1115" s="7">
        <v>302</v>
      </c>
      <c r="U1115" s="7" t="s">
        <v>2785</v>
      </c>
      <c r="V1115" s="7" t="s">
        <v>2792</v>
      </c>
      <c r="W1115" s="8" t="s">
        <v>51</v>
      </c>
      <c r="X1115" s="3">
        <v>45589</v>
      </c>
      <c r="Y1115" s="4">
        <v>45593</v>
      </c>
    </row>
    <row r="1116" spans="1:25">
      <c r="A1116" s="9">
        <v>1115</v>
      </c>
      <c r="B1116" s="7" t="s">
        <v>3100</v>
      </c>
      <c r="C1116" s="7" t="s">
        <v>627</v>
      </c>
      <c r="D1116" s="7" t="s">
        <v>3101</v>
      </c>
      <c r="E1116" s="7" t="s">
        <v>3102</v>
      </c>
      <c r="F1116" s="7" t="s">
        <v>310</v>
      </c>
      <c r="G1116" s="7" t="s">
        <v>184</v>
      </c>
      <c r="H1116" s="7" t="s">
        <v>87</v>
      </c>
      <c r="I1116" s="7" t="s">
        <v>32</v>
      </c>
      <c r="J1116" s="7" t="s">
        <v>33</v>
      </c>
      <c r="K1116" s="7" t="s">
        <v>2550</v>
      </c>
      <c r="L1116" s="7" t="s">
        <v>1166</v>
      </c>
      <c r="M1116" s="7" t="s">
        <v>1297</v>
      </c>
      <c r="N1116" s="7" t="s">
        <v>2551</v>
      </c>
      <c r="O1116" s="7">
        <v>132.03</v>
      </c>
      <c r="P1116" s="7">
        <v>3</v>
      </c>
      <c r="Q1116" s="7">
        <v>54.09</v>
      </c>
      <c r="R1116" s="7">
        <v>25.39</v>
      </c>
      <c r="S1116" s="7" t="s">
        <v>661</v>
      </c>
      <c r="T1116" s="7">
        <v>65</v>
      </c>
      <c r="U1116" s="7" t="s">
        <v>2785</v>
      </c>
      <c r="V1116" s="7" t="s">
        <v>2786</v>
      </c>
      <c r="W1116" s="8" t="s">
        <v>51</v>
      </c>
      <c r="X1116" s="3">
        <v>45583</v>
      </c>
      <c r="Y1116" s="4">
        <v>45588</v>
      </c>
    </row>
    <row r="1117" spans="1:25">
      <c r="A1117" s="9">
        <v>1116</v>
      </c>
      <c r="B1117" s="7" t="s">
        <v>3304</v>
      </c>
      <c r="C1117" s="7" t="s">
        <v>617</v>
      </c>
      <c r="D1117" s="7" t="s">
        <v>2024</v>
      </c>
      <c r="E1117" s="7" t="s">
        <v>2025</v>
      </c>
      <c r="F1117" s="7" t="s">
        <v>420</v>
      </c>
      <c r="G1117" s="7" t="s">
        <v>602</v>
      </c>
      <c r="H1117" s="7" t="s">
        <v>138</v>
      </c>
      <c r="I1117" s="7" t="s">
        <v>32</v>
      </c>
      <c r="J1117" s="7" t="s">
        <v>57</v>
      </c>
      <c r="K1117" s="7" t="s">
        <v>3305</v>
      </c>
      <c r="L1117" s="7" t="s">
        <v>1166</v>
      </c>
      <c r="M1117" s="7" t="s">
        <v>1297</v>
      </c>
      <c r="N1117" s="7" t="s">
        <v>3306</v>
      </c>
      <c r="O1117" s="7">
        <v>439.02</v>
      </c>
      <c r="P1117" s="7">
        <v>9</v>
      </c>
      <c r="Q1117" s="7">
        <v>105.3</v>
      </c>
      <c r="R1117" s="7">
        <v>56.01</v>
      </c>
      <c r="S1117" s="7" t="s">
        <v>661</v>
      </c>
      <c r="T1117" s="7">
        <v>41</v>
      </c>
      <c r="U1117" s="7" t="s">
        <v>2785</v>
      </c>
      <c r="V1117" s="7" t="s">
        <v>2787</v>
      </c>
      <c r="W1117" s="8" t="s">
        <v>51</v>
      </c>
      <c r="X1117" s="3">
        <v>44430</v>
      </c>
      <c r="Y1117" s="4">
        <v>44436</v>
      </c>
    </row>
    <row r="1118" spans="1:25">
      <c r="A1118" s="9">
        <v>1117</v>
      </c>
      <c r="B1118" s="7" t="s">
        <v>3307</v>
      </c>
      <c r="C1118" s="7" t="s">
        <v>617</v>
      </c>
      <c r="D1118" s="7" t="s">
        <v>2662</v>
      </c>
      <c r="E1118" s="7" t="s">
        <v>2663</v>
      </c>
      <c r="F1118" s="7" t="s">
        <v>310</v>
      </c>
      <c r="G1118" s="7" t="s">
        <v>279</v>
      </c>
      <c r="H1118" s="7" t="s">
        <v>279</v>
      </c>
      <c r="I1118" s="7" t="s">
        <v>32</v>
      </c>
      <c r="J1118" s="7" t="s">
        <v>102</v>
      </c>
      <c r="K1118" s="7" t="s">
        <v>3308</v>
      </c>
      <c r="L1118" s="7" t="s">
        <v>1166</v>
      </c>
      <c r="M1118" s="7" t="s">
        <v>1297</v>
      </c>
      <c r="N1118" s="7" t="s">
        <v>3309</v>
      </c>
      <c r="O1118" s="7">
        <v>109.89</v>
      </c>
      <c r="P1118" s="7">
        <v>1</v>
      </c>
      <c r="Q1118" s="7">
        <v>29.67</v>
      </c>
      <c r="R1118" s="7">
        <v>14.39</v>
      </c>
      <c r="S1118" s="7" t="s">
        <v>38</v>
      </c>
      <c r="T1118" s="7">
        <v>379</v>
      </c>
      <c r="U1118" s="7" t="s">
        <v>2785</v>
      </c>
      <c r="V1118" s="7" t="s">
        <v>2791</v>
      </c>
      <c r="W1118" s="8" t="s">
        <v>51</v>
      </c>
      <c r="X1118" s="3">
        <v>44233</v>
      </c>
      <c r="Y1118" s="4">
        <v>44383</v>
      </c>
    </row>
    <row r="1119" spans="1:25">
      <c r="A1119" s="9">
        <v>1118</v>
      </c>
      <c r="B1119" s="7" t="s">
        <v>973</v>
      </c>
      <c r="C1119" s="7" t="s">
        <v>617</v>
      </c>
      <c r="D1119" s="7" t="s">
        <v>974</v>
      </c>
      <c r="E1119" s="7" t="s">
        <v>975</v>
      </c>
      <c r="F1119" s="7" t="s">
        <v>29</v>
      </c>
      <c r="G1119" s="7" t="s">
        <v>452</v>
      </c>
      <c r="H1119" s="7" t="s">
        <v>87</v>
      </c>
      <c r="I1119" s="7" t="s">
        <v>32</v>
      </c>
      <c r="J1119" s="7" t="s">
        <v>33</v>
      </c>
      <c r="K1119" s="7" t="s">
        <v>1707</v>
      </c>
      <c r="L1119" s="7" t="s">
        <v>1166</v>
      </c>
      <c r="M1119" s="7" t="s">
        <v>1297</v>
      </c>
      <c r="N1119" s="7" t="s">
        <v>1708</v>
      </c>
      <c r="O1119" s="7">
        <v>43.86</v>
      </c>
      <c r="P1119" s="7">
        <v>1</v>
      </c>
      <c r="Q1119" s="7">
        <v>5.25</v>
      </c>
      <c r="R1119" s="7">
        <v>4.82</v>
      </c>
      <c r="S1119" s="7" t="s">
        <v>487</v>
      </c>
      <c r="T1119" s="7">
        <v>150</v>
      </c>
      <c r="U1119" s="7" t="s">
        <v>2785</v>
      </c>
      <c r="V1119" s="7" t="s">
        <v>2786</v>
      </c>
      <c r="W1119" s="8" t="s">
        <v>51</v>
      </c>
      <c r="X1119" s="3">
        <v>45635</v>
      </c>
      <c r="Y1119" s="4">
        <v>45551</v>
      </c>
    </row>
    <row r="1120" spans="1:25">
      <c r="A1120" s="9">
        <v>1119</v>
      </c>
      <c r="B1120" s="7" t="s">
        <v>789</v>
      </c>
      <c r="C1120" s="7" t="s">
        <v>617</v>
      </c>
      <c r="D1120" s="7" t="s">
        <v>790</v>
      </c>
      <c r="E1120" s="7" t="s">
        <v>791</v>
      </c>
      <c r="F1120" s="7" t="s">
        <v>29</v>
      </c>
      <c r="G1120" s="7" t="s">
        <v>792</v>
      </c>
      <c r="H1120" s="7" t="s">
        <v>101</v>
      </c>
      <c r="I1120" s="7" t="s">
        <v>32</v>
      </c>
      <c r="J1120" s="7" t="s">
        <v>102</v>
      </c>
      <c r="K1120" s="7" t="s">
        <v>1505</v>
      </c>
      <c r="L1120" s="7" t="s">
        <v>1166</v>
      </c>
      <c r="M1120" s="7" t="s">
        <v>1297</v>
      </c>
      <c r="N1120" s="7" t="s">
        <v>1506</v>
      </c>
      <c r="O1120" s="7">
        <v>94.65</v>
      </c>
      <c r="P1120" s="7">
        <v>5</v>
      </c>
      <c r="Q1120" s="7">
        <v>14.1</v>
      </c>
      <c r="R1120" s="7">
        <v>7.06</v>
      </c>
      <c r="S1120" s="7" t="s">
        <v>38</v>
      </c>
      <c r="T1120" s="7">
        <v>545</v>
      </c>
      <c r="U1120" s="7" t="s">
        <v>2785</v>
      </c>
      <c r="V1120" s="7" t="s">
        <v>2787</v>
      </c>
      <c r="W1120" s="8" t="s">
        <v>51</v>
      </c>
      <c r="X1120" s="3">
        <v>44796</v>
      </c>
      <c r="Y1120" s="4">
        <v>44800</v>
      </c>
    </row>
    <row r="1121" spans="1:25">
      <c r="A1121" s="9">
        <v>1120</v>
      </c>
      <c r="B1121" s="7" t="s">
        <v>1146</v>
      </c>
      <c r="C1121" s="7" t="s">
        <v>617</v>
      </c>
      <c r="D1121" s="7" t="s">
        <v>1147</v>
      </c>
      <c r="E1121" s="7" t="s">
        <v>1148</v>
      </c>
      <c r="F1121" s="7" t="s">
        <v>310</v>
      </c>
      <c r="G1121" s="7" t="s">
        <v>279</v>
      </c>
      <c r="H1121" s="7" t="s">
        <v>279</v>
      </c>
      <c r="I1121" s="7" t="s">
        <v>32</v>
      </c>
      <c r="J1121" s="7" t="s">
        <v>102</v>
      </c>
      <c r="K1121" s="7" t="s">
        <v>3310</v>
      </c>
      <c r="L1121" s="7" t="s">
        <v>1166</v>
      </c>
      <c r="M1121" s="7" t="s">
        <v>1333</v>
      </c>
      <c r="N1121" s="7" t="s">
        <v>3311</v>
      </c>
      <c r="O1121" s="7">
        <v>1745.34</v>
      </c>
      <c r="P1121" s="7">
        <v>2</v>
      </c>
      <c r="Q1121" s="7">
        <v>226.86</v>
      </c>
      <c r="R1121" s="7">
        <v>616.27</v>
      </c>
      <c r="S1121" s="7" t="s">
        <v>661</v>
      </c>
      <c r="T1121" s="7">
        <v>127</v>
      </c>
      <c r="U1121" s="7" t="s">
        <v>2785</v>
      </c>
      <c r="V1121" s="7" t="s">
        <v>2791</v>
      </c>
      <c r="W1121" s="8" t="s">
        <v>41</v>
      </c>
      <c r="X1121" s="3">
        <v>45204</v>
      </c>
      <c r="Y1121" s="4">
        <v>45062</v>
      </c>
    </row>
    <row r="1122" spans="1:25">
      <c r="A1122" s="9">
        <v>1121</v>
      </c>
      <c r="B1122" s="7" t="s">
        <v>1345</v>
      </c>
      <c r="C1122" s="7" t="s">
        <v>26</v>
      </c>
      <c r="D1122" s="7" t="s">
        <v>1346</v>
      </c>
      <c r="E1122" s="7" t="s">
        <v>1347</v>
      </c>
      <c r="F1122" s="7" t="s">
        <v>310</v>
      </c>
      <c r="G1122" s="7" t="s">
        <v>630</v>
      </c>
      <c r="H1122" s="7" t="s">
        <v>101</v>
      </c>
      <c r="I1122" s="7" t="s">
        <v>32</v>
      </c>
      <c r="J1122" s="7" t="s">
        <v>102</v>
      </c>
      <c r="K1122" s="7" t="s">
        <v>3312</v>
      </c>
      <c r="L1122" s="7" t="s">
        <v>1166</v>
      </c>
      <c r="M1122" s="7" t="s">
        <v>1254</v>
      </c>
      <c r="N1122" s="7" t="s">
        <v>3313</v>
      </c>
      <c r="O1122" s="7">
        <v>840.15</v>
      </c>
      <c r="P1122" s="7">
        <v>5</v>
      </c>
      <c r="Q1122" s="7">
        <v>100.8</v>
      </c>
      <c r="R1122" s="7">
        <v>172.19</v>
      </c>
      <c r="S1122" s="7" t="s">
        <v>596</v>
      </c>
      <c r="T1122" s="7">
        <v>104</v>
      </c>
      <c r="U1122" s="7" t="s">
        <v>2785</v>
      </c>
      <c r="V1122" s="7" t="s">
        <v>2792</v>
      </c>
      <c r="W1122" s="8" t="s">
        <v>41</v>
      </c>
      <c r="X1122" s="3">
        <v>44802</v>
      </c>
      <c r="Y1122" s="4">
        <v>44601</v>
      </c>
    </row>
    <row r="1123" spans="1:25">
      <c r="A1123" s="9">
        <v>1122</v>
      </c>
      <c r="B1123" s="7" t="s">
        <v>3314</v>
      </c>
      <c r="C1123" s="7" t="s">
        <v>26</v>
      </c>
      <c r="D1123" s="7" t="s">
        <v>3315</v>
      </c>
      <c r="E1123" s="7" t="s">
        <v>3316</v>
      </c>
      <c r="F1123" s="7" t="s">
        <v>29</v>
      </c>
      <c r="G1123" s="7" t="s">
        <v>543</v>
      </c>
      <c r="H1123" s="7" t="s">
        <v>544</v>
      </c>
      <c r="I1123" s="7" t="s">
        <v>32</v>
      </c>
      <c r="J1123" s="7" t="s">
        <v>57</v>
      </c>
      <c r="K1123" s="7" t="s">
        <v>2522</v>
      </c>
      <c r="L1123" s="7" t="s">
        <v>1166</v>
      </c>
      <c r="M1123" s="7" t="s">
        <v>1254</v>
      </c>
      <c r="N1123" s="7" t="s">
        <v>2523</v>
      </c>
      <c r="O1123" s="7">
        <v>1094.22</v>
      </c>
      <c r="P1123" s="7">
        <v>3</v>
      </c>
      <c r="Q1123" s="7">
        <v>328.23</v>
      </c>
      <c r="R1123" s="7">
        <v>111.17</v>
      </c>
      <c r="S1123" s="7" t="s">
        <v>596</v>
      </c>
      <c r="T1123" s="7">
        <v>760</v>
      </c>
      <c r="U1123" s="7" t="s">
        <v>2785</v>
      </c>
      <c r="V1123" s="7" t="s">
        <v>2786</v>
      </c>
      <c r="W1123" s="8" t="s">
        <v>51</v>
      </c>
      <c r="X1123" s="3">
        <v>45397</v>
      </c>
      <c r="Y1123" s="4">
        <v>45401</v>
      </c>
    </row>
    <row r="1124" spans="1:25">
      <c r="A1124" s="9">
        <v>1123</v>
      </c>
      <c r="B1124" s="7" t="s">
        <v>3317</v>
      </c>
      <c r="C1124" s="7" t="s">
        <v>26</v>
      </c>
      <c r="D1124" s="7" t="s">
        <v>2957</v>
      </c>
      <c r="E1124" s="7" t="s">
        <v>2958</v>
      </c>
      <c r="F1124" s="7" t="s">
        <v>420</v>
      </c>
      <c r="G1124" s="7" t="s">
        <v>433</v>
      </c>
      <c r="H1124" s="7" t="s">
        <v>121</v>
      </c>
      <c r="I1124" s="7" t="s">
        <v>32</v>
      </c>
      <c r="J1124" s="7" t="s">
        <v>33</v>
      </c>
      <c r="K1124" s="7" t="s">
        <v>1226</v>
      </c>
      <c r="L1124" s="7" t="s">
        <v>1166</v>
      </c>
      <c r="M1124" s="7" t="s">
        <v>1167</v>
      </c>
      <c r="N1124" s="7" t="s">
        <v>1227</v>
      </c>
      <c r="O1124" s="7">
        <v>180.12</v>
      </c>
      <c r="P1124" s="7">
        <v>1</v>
      </c>
      <c r="Q1124" s="7">
        <v>5.4</v>
      </c>
      <c r="R1124" s="7">
        <v>30.91</v>
      </c>
      <c r="S1124" s="7" t="s">
        <v>596</v>
      </c>
      <c r="T1124" s="7">
        <v>225</v>
      </c>
      <c r="U1124" s="7" t="s">
        <v>2785</v>
      </c>
      <c r="V1124" s="7" t="s">
        <v>2787</v>
      </c>
      <c r="W1124" s="8" t="s">
        <v>41</v>
      </c>
      <c r="X1124" s="3">
        <v>45397</v>
      </c>
      <c r="Y1124" s="4">
        <v>45401</v>
      </c>
    </row>
    <row r="1125" spans="1:25">
      <c r="A1125" s="9">
        <v>1124</v>
      </c>
      <c r="B1125" s="7" t="s">
        <v>2564</v>
      </c>
      <c r="C1125" s="7" t="s">
        <v>26</v>
      </c>
      <c r="D1125" s="7" t="s">
        <v>2565</v>
      </c>
      <c r="E1125" s="7" t="s">
        <v>2566</v>
      </c>
      <c r="F1125" s="7" t="s">
        <v>420</v>
      </c>
      <c r="G1125" s="7" t="s">
        <v>228</v>
      </c>
      <c r="H1125" s="7" t="s">
        <v>229</v>
      </c>
      <c r="I1125" s="7" t="s">
        <v>32</v>
      </c>
      <c r="J1125" s="7" t="s">
        <v>102</v>
      </c>
      <c r="K1125" s="7" t="s">
        <v>1433</v>
      </c>
      <c r="L1125" s="7" t="s">
        <v>1001</v>
      </c>
      <c r="M1125" s="7" t="s">
        <v>1018</v>
      </c>
      <c r="N1125" s="7" t="s">
        <v>1434</v>
      </c>
      <c r="O1125" s="7">
        <v>422.82</v>
      </c>
      <c r="P1125" s="7">
        <v>3</v>
      </c>
      <c r="Q1125" s="7">
        <v>12.6</v>
      </c>
      <c r="R1125" s="7">
        <v>48.5</v>
      </c>
      <c r="S1125" s="7" t="s">
        <v>596</v>
      </c>
      <c r="T1125" s="7">
        <v>439</v>
      </c>
      <c r="U1125" s="7" t="s">
        <v>2785</v>
      </c>
      <c r="V1125" s="7" t="s">
        <v>2792</v>
      </c>
      <c r="W1125" s="8" t="s">
        <v>41</v>
      </c>
      <c r="X1125" s="3">
        <v>45583</v>
      </c>
      <c r="Y1125" s="4">
        <v>45588</v>
      </c>
    </row>
    <row r="1126" spans="1:25">
      <c r="A1126" s="9">
        <v>1125</v>
      </c>
      <c r="B1126" s="7" t="s">
        <v>3318</v>
      </c>
      <c r="C1126" s="7" t="s">
        <v>26</v>
      </c>
      <c r="D1126" s="7" t="s">
        <v>2572</v>
      </c>
      <c r="E1126" s="7" t="s">
        <v>2573</v>
      </c>
      <c r="F1126" s="7" t="s">
        <v>310</v>
      </c>
      <c r="G1126" s="7" t="s">
        <v>1327</v>
      </c>
      <c r="H1126" s="7" t="s">
        <v>339</v>
      </c>
      <c r="I1126" s="7" t="s">
        <v>32</v>
      </c>
      <c r="J1126" s="7" t="s">
        <v>57</v>
      </c>
      <c r="K1126" s="7" t="s">
        <v>2512</v>
      </c>
      <c r="L1126" s="7" t="s">
        <v>1166</v>
      </c>
      <c r="M1126" s="7" t="s">
        <v>1167</v>
      </c>
      <c r="N1126" s="7" t="s">
        <v>2513</v>
      </c>
      <c r="O1126" s="7">
        <v>286.32</v>
      </c>
      <c r="P1126" s="7">
        <v>2</v>
      </c>
      <c r="Q1126" s="7">
        <v>57.24</v>
      </c>
      <c r="R1126" s="7">
        <v>16.29</v>
      </c>
      <c r="S1126" s="7" t="s">
        <v>596</v>
      </c>
      <c r="T1126" s="7">
        <v>727</v>
      </c>
      <c r="U1126" s="7" t="s">
        <v>2785</v>
      </c>
      <c r="V1126" s="7" t="s">
        <v>2787</v>
      </c>
      <c r="W1126" s="8" t="s">
        <v>51</v>
      </c>
      <c r="X1126" s="3">
        <v>44465</v>
      </c>
      <c r="Y1126" s="4">
        <v>44469</v>
      </c>
    </row>
    <row r="1127" spans="1:25">
      <c r="A1127" s="9">
        <v>1126</v>
      </c>
      <c r="B1127" s="7" t="s">
        <v>1369</v>
      </c>
      <c r="C1127" s="7" t="s">
        <v>26</v>
      </c>
      <c r="D1127" s="7" t="s">
        <v>1370</v>
      </c>
      <c r="E1127" s="7" t="s">
        <v>1371</v>
      </c>
      <c r="F1127" s="7" t="s">
        <v>420</v>
      </c>
      <c r="G1127" s="7" t="s">
        <v>128</v>
      </c>
      <c r="H1127" s="7" t="s">
        <v>80</v>
      </c>
      <c r="I1127" s="7" t="s">
        <v>32</v>
      </c>
      <c r="J1127" s="7" t="s">
        <v>33</v>
      </c>
      <c r="K1127" s="7" t="s">
        <v>1519</v>
      </c>
      <c r="L1127" s="7" t="s">
        <v>1166</v>
      </c>
      <c r="M1127" s="7" t="s">
        <v>1254</v>
      </c>
      <c r="N1127" s="7" t="s">
        <v>1520</v>
      </c>
      <c r="O1127" s="7">
        <v>434.16</v>
      </c>
      <c r="P1127" s="7">
        <v>3</v>
      </c>
      <c r="Q1127" s="7">
        <v>73.8</v>
      </c>
      <c r="R1127" s="7">
        <v>56.04</v>
      </c>
      <c r="S1127" s="7" t="s">
        <v>487</v>
      </c>
      <c r="T1127" s="7">
        <v>385</v>
      </c>
      <c r="U1127" s="7" t="s">
        <v>2785</v>
      </c>
      <c r="V1127" s="7" t="s">
        <v>2786</v>
      </c>
      <c r="W1127" s="8" t="s">
        <v>51</v>
      </c>
      <c r="X1127" s="3">
        <v>44369</v>
      </c>
      <c r="Y1127" s="4">
        <v>44373</v>
      </c>
    </row>
    <row r="1128" spans="1:25">
      <c r="A1128" s="9">
        <v>1127</v>
      </c>
      <c r="B1128" s="7" t="s">
        <v>1359</v>
      </c>
      <c r="C1128" s="7" t="s">
        <v>26</v>
      </c>
      <c r="D1128" s="7" t="s">
        <v>1360</v>
      </c>
      <c r="E1128" s="7" t="s">
        <v>1361</v>
      </c>
      <c r="F1128" s="7" t="s">
        <v>420</v>
      </c>
      <c r="G1128" s="7" t="s">
        <v>427</v>
      </c>
      <c r="H1128" s="7" t="s">
        <v>80</v>
      </c>
      <c r="I1128" s="7" t="s">
        <v>32</v>
      </c>
      <c r="J1128" s="7" t="s">
        <v>33</v>
      </c>
      <c r="K1128" s="7" t="s">
        <v>3319</v>
      </c>
      <c r="L1128" s="7" t="s">
        <v>1166</v>
      </c>
      <c r="M1128" s="7" t="s">
        <v>1254</v>
      </c>
      <c r="N1128" s="7" t="s">
        <v>3320</v>
      </c>
      <c r="O1128" s="7">
        <v>341.46</v>
      </c>
      <c r="P1128" s="7">
        <v>2</v>
      </c>
      <c r="Q1128" s="7">
        <v>88.74</v>
      </c>
      <c r="R1128" s="7">
        <v>27.28</v>
      </c>
      <c r="S1128" s="7" t="s">
        <v>487</v>
      </c>
      <c r="T1128" s="7">
        <v>455</v>
      </c>
      <c r="U1128" s="7" t="s">
        <v>2785</v>
      </c>
      <c r="V1128" s="7" t="s">
        <v>2787</v>
      </c>
      <c r="W1128" s="8" t="s">
        <v>51</v>
      </c>
      <c r="X1128" s="3">
        <v>45281</v>
      </c>
      <c r="Y1128" s="4">
        <v>45286</v>
      </c>
    </row>
    <row r="1129" spans="1:25">
      <c r="A1129" s="9">
        <v>1128</v>
      </c>
      <c r="B1129" s="7" t="s">
        <v>3008</v>
      </c>
      <c r="C1129" s="7" t="s">
        <v>26</v>
      </c>
      <c r="D1129" s="7" t="s">
        <v>3009</v>
      </c>
      <c r="E1129" s="7" t="s">
        <v>3010</v>
      </c>
      <c r="F1129" s="7" t="s">
        <v>420</v>
      </c>
      <c r="G1129" s="7" t="s">
        <v>452</v>
      </c>
      <c r="H1129" s="7" t="s">
        <v>87</v>
      </c>
      <c r="I1129" s="7" t="s">
        <v>32</v>
      </c>
      <c r="J1129" s="7" t="s">
        <v>33</v>
      </c>
      <c r="K1129" s="7" t="s">
        <v>3321</v>
      </c>
      <c r="L1129" s="7" t="s">
        <v>1166</v>
      </c>
      <c r="M1129" s="7" t="s">
        <v>1254</v>
      </c>
      <c r="N1129" s="7" t="s">
        <v>3322</v>
      </c>
      <c r="O1129" s="7">
        <v>168.3</v>
      </c>
      <c r="P1129" s="7">
        <v>1</v>
      </c>
      <c r="Q1129" s="7">
        <v>79.08</v>
      </c>
      <c r="R1129" s="7">
        <v>14.76</v>
      </c>
      <c r="S1129" s="7" t="s">
        <v>487</v>
      </c>
      <c r="T1129" s="7">
        <v>384</v>
      </c>
      <c r="U1129" s="7" t="s">
        <v>2785</v>
      </c>
      <c r="V1129" s="7" t="s">
        <v>2791</v>
      </c>
      <c r="W1129" s="8" t="s">
        <v>41</v>
      </c>
      <c r="X1129" s="3">
        <v>45102</v>
      </c>
      <c r="Y1129" s="4">
        <v>44933</v>
      </c>
    </row>
    <row r="1130" spans="1:25">
      <c r="A1130" s="9">
        <v>1129</v>
      </c>
      <c r="B1130" s="7" t="s">
        <v>1372</v>
      </c>
      <c r="C1130" s="7" t="s">
        <v>26</v>
      </c>
      <c r="D1130" s="7" t="s">
        <v>628</v>
      </c>
      <c r="E1130" s="7" t="s">
        <v>629</v>
      </c>
      <c r="F1130" s="7" t="s">
        <v>420</v>
      </c>
      <c r="G1130" s="7" t="s">
        <v>404</v>
      </c>
      <c r="H1130" s="7" t="s">
        <v>221</v>
      </c>
      <c r="I1130" s="7" t="s">
        <v>32</v>
      </c>
      <c r="J1130" s="7" t="s">
        <v>102</v>
      </c>
      <c r="K1130" s="7" t="s">
        <v>3323</v>
      </c>
      <c r="L1130" s="7" t="s">
        <v>1166</v>
      </c>
      <c r="M1130" s="7" t="s">
        <v>1297</v>
      </c>
      <c r="N1130" s="7" t="s">
        <v>3324</v>
      </c>
      <c r="O1130" s="7">
        <v>100.5</v>
      </c>
      <c r="P1130" s="7">
        <v>2</v>
      </c>
      <c r="Q1130" s="7">
        <v>17.04</v>
      </c>
      <c r="R1130" s="7">
        <v>5.9</v>
      </c>
      <c r="S1130" s="7" t="s">
        <v>487</v>
      </c>
      <c r="T1130" s="7">
        <v>696</v>
      </c>
      <c r="U1130" s="7" t="s">
        <v>2785</v>
      </c>
      <c r="V1130" s="7" t="s">
        <v>2792</v>
      </c>
      <c r="W1130" s="8" t="s">
        <v>51</v>
      </c>
      <c r="X1130" s="3">
        <v>44600</v>
      </c>
      <c r="Y1130" s="4">
        <v>44781</v>
      </c>
    </row>
    <row r="1131" spans="1:25">
      <c r="A1131" s="9">
        <v>1130</v>
      </c>
      <c r="B1131" s="7" t="s">
        <v>3008</v>
      </c>
      <c r="C1131" s="7" t="s">
        <v>26</v>
      </c>
      <c r="D1131" s="7" t="s">
        <v>3009</v>
      </c>
      <c r="E1131" s="7" t="s">
        <v>3010</v>
      </c>
      <c r="F1131" s="7" t="s">
        <v>420</v>
      </c>
      <c r="G1131" s="7" t="s">
        <v>452</v>
      </c>
      <c r="H1131" s="7" t="s">
        <v>87</v>
      </c>
      <c r="I1131" s="7" t="s">
        <v>32</v>
      </c>
      <c r="J1131" s="7" t="s">
        <v>33</v>
      </c>
      <c r="K1131" s="7" t="s">
        <v>1712</v>
      </c>
      <c r="L1131" s="7" t="s">
        <v>1166</v>
      </c>
      <c r="M1131" s="7" t="s">
        <v>1167</v>
      </c>
      <c r="N1131" s="7" t="s">
        <v>1713</v>
      </c>
      <c r="O1131" s="7">
        <v>1869.72</v>
      </c>
      <c r="P1131" s="7">
        <v>4</v>
      </c>
      <c r="Q1131" s="7">
        <v>878.76</v>
      </c>
      <c r="R1131" s="7">
        <v>169.79</v>
      </c>
      <c r="S1131" s="7" t="s">
        <v>487</v>
      </c>
      <c r="T1131" s="7">
        <v>143</v>
      </c>
      <c r="U1131" s="7" t="s">
        <v>2785</v>
      </c>
      <c r="V1131" s="7" t="s">
        <v>2786</v>
      </c>
      <c r="W1131" s="8" t="s">
        <v>41</v>
      </c>
      <c r="X1131" s="3">
        <v>45095</v>
      </c>
      <c r="Y1131" s="4">
        <v>45099</v>
      </c>
    </row>
    <row r="1132" spans="1:25">
      <c r="A1132" s="9">
        <v>1131</v>
      </c>
      <c r="B1132" s="7" t="s">
        <v>505</v>
      </c>
      <c r="C1132" s="7" t="s">
        <v>26</v>
      </c>
      <c r="D1132" s="7" t="s">
        <v>506</v>
      </c>
      <c r="E1132" s="7" t="s">
        <v>507</v>
      </c>
      <c r="F1132" s="7" t="s">
        <v>420</v>
      </c>
      <c r="G1132" s="7" t="s">
        <v>508</v>
      </c>
      <c r="H1132" s="7" t="s">
        <v>509</v>
      </c>
      <c r="I1132" s="7" t="s">
        <v>32</v>
      </c>
      <c r="J1132" s="7" t="s">
        <v>47</v>
      </c>
      <c r="K1132" s="7" t="s">
        <v>2742</v>
      </c>
      <c r="L1132" s="7" t="s">
        <v>1166</v>
      </c>
      <c r="M1132" s="7" t="s">
        <v>1167</v>
      </c>
      <c r="N1132" s="7" t="s">
        <v>2743</v>
      </c>
      <c r="O1132" s="7">
        <v>176.4</v>
      </c>
      <c r="P1132" s="7">
        <v>2</v>
      </c>
      <c r="Q1132" s="7">
        <v>82.86</v>
      </c>
      <c r="R1132" s="7">
        <v>9.44</v>
      </c>
      <c r="S1132" s="7" t="s">
        <v>487</v>
      </c>
      <c r="T1132" s="7">
        <v>431</v>
      </c>
      <c r="U1132" s="7" t="s">
        <v>2785</v>
      </c>
      <c r="V1132" s="7" t="s">
        <v>2787</v>
      </c>
      <c r="W1132" s="8" t="s">
        <v>51</v>
      </c>
      <c r="X1132" s="3">
        <v>45290</v>
      </c>
      <c r="Y1132" s="4">
        <v>45383</v>
      </c>
    </row>
    <row r="1133" spans="1:25">
      <c r="A1133" s="9">
        <v>1132</v>
      </c>
      <c r="B1133" s="7" t="s">
        <v>2066</v>
      </c>
      <c r="C1133" s="7" t="s">
        <v>26</v>
      </c>
      <c r="D1133" s="7" t="s">
        <v>2067</v>
      </c>
      <c r="E1133" s="7" t="s">
        <v>2068</v>
      </c>
      <c r="F1133" s="7" t="s">
        <v>420</v>
      </c>
      <c r="G1133" s="7" t="s">
        <v>220</v>
      </c>
      <c r="H1133" s="7" t="s">
        <v>221</v>
      </c>
      <c r="I1133" s="7" t="s">
        <v>32</v>
      </c>
      <c r="J1133" s="7" t="s">
        <v>102</v>
      </c>
      <c r="K1133" s="7" t="s">
        <v>1375</v>
      </c>
      <c r="L1133" s="7" t="s">
        <v>1001</v>
      </c>
      <c r="M1133" s="7" t="s">
        <v>1103</v>
      </c>
      <c r="N1133" s="7" t="s">
        <v>1376</v>
      </c>
      <c r="O1133" s="7">
        <v>4518.78</v>
      </c>
      <c r="P1133" s="7">
        <v>7</v>
      </c>
      <c r="Q1133" s="7">
        <v>632.52</v>
      </c>
      <c r="R1133" s="7">
        <v>658.69</v>
      </c>
      <c r="S1133" s="7" t="s">
        <v>487</v>
      </c>
      <c r="T1133" s="7">
        <v>30</v>
      </c>
      <c r="U1133" s="7" t="s">
        <v>2785</v>
      </c>
      <c r="V1133" s="7" t="s">
        <v>2791</v>
      </c>
      <c r="W1133" s="8" t="s">
        <v>51</v>
      </c>
      <c r="X1133" s="3">
        <v>45425</v>
      </c>
      <c r="Y1133" s="4">
        <v>45429</v>
      </c>
    </row>
    <row r="1134" spans="1:25">
      <c r="A1134" s="9">
        <v>1133</v>
      </c>
      <c r="B1134" s="7" t="s">
        <v>2066</v>
      </c>
      <c r="C1134" s="7" t="s">
        <v>26</v>
      </c>
      <c r="D1134" s="7" t="s">
        <v>2067</v>
      </c>
      <c r="E1134" s="7" t="s">
        <v>2068</v>
      </c>
      <c r="F1134" s="7" t="s">
        <v>420</v>
      </c>
      <c r="G1134" s="7" t="s">
        <v>220</v>
      </c>
      <c r="H1134" s="7" t="s">
        <v>221</v>
      </c>
      <c r="I1134" s="7" t="s">
        <v>32</v>
      </c>
      <c r="J1134" s="7" t="s">
        <v>102</v>
      </c>
      <c r="K1134" s="7" t="s">
        <v>2679</v>
      </c>
      <c r="L1134" s="7" t="s">
        <v>1001</v>
      </c>
      <c r="M1134" s="7" t="s">
        <v>1103</v>
      </c>
      <c r="N1134" s="7" t="s">
        <v>2680</v>
      </c>
      <c r="O1134" s="7">
        <v>683.4</v>
      </c>
      <c r="P1134" s="7">
        <v>5</v>
      </c>
      <c r="Q1134" s="7">
        <v>34.049999999999997</v>
      </c>
      <c r="R1134" s="7">
        <v>68.42</v>
      </c>
      <c r="S1134" s="7" t="s">
        <v>487</v>
      </c>
      <c r="T1134" s="7">
        <v>779</v>
      </c>
      <c r="U1134" s="7" t="s">
        <v>2785</v>
      </c>
      <c r="V1134" s="7" t="s">
        <v>2792</v>
      </c>
      <c r="W1134" s="8" t="s">
        <v>41</v>
      </c>
      <c r="X1134" s="3">
        <v>45544</v>
      </c>
      <c r="Y1134" s="4">
        <v>45549</v>
      </c>
    </row>
    <row r="1135" spans="1:25">
      <c r="A1135" s="9">
        <v>1134</v>
      </c>
      <c r="B1135" s="7" t="s">
        <v>3325</v>
      </c>
      <c r="C1135" s="7" t="s">
        <v>26</v>
      </c>
      <c r="D1135" s="7" t="s">
        <v>3326</v>
      </c>
      <c r="E1135" s="7" t="s">
        <v>3327</v>
      </c>
      <c r="F1135" s="7" t="s">
        <v>420</v>
      </c>
      <c r="G1135" s="7" t="s">
        <v>452</v>
      </c>
      <c r="H1135" s="7" t="s">
        <v>87</v>
      </c>
      <c r="I1135" s="7" t="s">
        <v>32</v>
      </c>
      <c r="J1135" s="7" t="s">
        <v>33</v>
      </c>
      <c r="K1135" s="7" t="s">
        <v>2440</v>
      </c>
      <c r="L1135" s="7" t="s">
        <v>1001</v>
      </c>
      <c r="M1135" s="7" t="s">
        <v>1103</v>
      </c>
      <c r="N1135" s="7" t="s">
        <v>2441</v>
      </c>
      <c r="O1135" s="7">
        <v>369.45</v>
      </c>
      <c r="P1135" s="7">
        <v>3</v>
      </c>
      <c r="Q1135" s="7">
        <v>84.96</v>
      </c>
      <c r="R1135" s="7">
        <v>58.13</v>
      </c>
      <c r="S1135" s="7" t="s">
        <v>487</v>
      </c>
      <c r="T1135" s="7">
        <v>494</v>
      </c>
      <c r="U1135" s="7" t="s">
        <v>2785</v>
      </c>
      <c r="V1135" s="7" t="s">
        <v>2786</v>
      </c>
      <c r="W1135" s="8" t="s">
        <v>41</v>
      </c>
      <c r="X1135" s="3">
        <v>45454</v>
      </c>
      <c r="Y1135" s="4">
        <v>45607</v>
      </c>
    </row>
    <row r="1136" spans="1:25">
      <c r="A1136" s="9">
        <v>1135</v>
      </c>
      <c r="B1136" s="7" t="s">
        <v>1364</v>
      </c>
      <c r="C1136" s="7" t="s">
        <v>26</v>
      </c>
      <c r="D1136" s="7" t="s">
        <v>1365</v>
      </c>
      <c r="E1136" s="7" t="s">
        <v>1366</v>
      </c>
      <c r="F1136" s="7" t="s">
        <v>420</v>
      </c>
      <c r="G1136" s="7" t="s">
        <v>608</v>
      </c>
      <c r="H1136" s="7" t="s">
        <v>80</v>
      </c>
      <c r="I1136" s="7" t="s">
        <v>32</v>
      </c>
      <c r="J1136" s="7" t="s">
        <v>33</v>
      </c>
      <c r="K1136" s="7" t="s">
        <v>2580</v>
      </c>
      <c r="L1136" s="7" t="s">
        <v>1001</v>
      </c>
      <c r="M1136" s="7" t="s">
        <v>1103</v>
      </c>
      <c r="N1136" s="7" t="s">
        <v>2581</v>
      </c>
      <c r="O1136" s="7">
        <v>340.35</v>
      </c>
      <c r="P1136" s="7">
        <v>5</v>
      </c>
      <c r="Q1136" s="7">
        <v>33.9</v>
      </c>
      <c r="R1136" s="7">
        <v>56.5</v>
      </c>
      <c r="S1136" s="7" t="s">
        <v>487</v>
      </c>
      <c r="T1136" s="7">
        <v>460</v>
      </c>
      <c r="U1136" s="7" t="s">
        <v>2785</v>
      </c>
      <c r="V1136" s="7" t="s">
        <v>2791</v>
      </c>
      <c r="W1136" s="8" t="s">
        <v>51</v>
      </c>
      <c r="X1136" s="3">
        <v>45454</v>
      </c>
      <c r="Y1136" s="4">
        <v>45607</v>
      </c>
    </row>
    <row r="1137" spans="1:25">
      <c r="A1137" s="9">
        <v>1136</v>
      </c>
      <c r="B1137" s="7" t="s">
        <v>3328</v>
      </c>
      <c r="C1137" s="7" t="s">
        <v>26</v>
      </c>
      <c r="D1137" s="7" t="s">
        <v>651</v>
      </c>
      <c r="E1137" s="7" t="s">
        <v>652</v>
      </c>
      <c r="F1137" s="7" t="s">
        <v>420</v>
      </c>
      <c r="G1137" s="7" t="s">
        <v>2699</v>
      </c>
      <c r="H1137" s="7" t="s">
        <v>31</v>
      </c>
      <c r="I1137" s="7" t="s">
        <v>32</v>
      </c>
      <c r="J1137" s="7" t="s">
        <v>33</v>
      </c>
      <c r="K1137" s="7" t="s">
        <v>1160</v>
      </c>
      <c r="L1137" s="7" t="s">
        <v>1001</v>
      </c>
      <c r="M1137" s="7" t="s">
        <v>1103</v>
      </c>
      <c r="N1137" s="7" t="s">
        <v>1161</v>
      </c>
      <c r="O1137" s="7">
        <v>219.33</v>
      </c>
      <c r="P1137" s="7">
        <v>3</v>
      </c>
      <c r="Q1137" s="7">
        <v>78.930000000000007</v>
      </c>
      <c r="R1137" s="7">
        <v>11.59</v>
      </c>
      <c r="S1137" s="7" t="s">
        <v>487</v>
      </c>
      <c r="T1137" s="7">
        <v>245</v>
      </c>
      <c r="U1137" s="7" t="s">
        <v>2785</v>
      </c>
      <c r="V1137" s="7" t="s">
        <v>2792</v>
      </c>
      <c r="W1137" s="8" t="s">
        <v>41</v>
      </c>
      <c r="X1137" s="3">
        <v>44926</v>
      </c>
      <c r="Y1137" s="4">
        <v>45047</v>
      </c>
    </row>
    <row r="1138" spans="1:25">
      <c r="A1138" s="9">
        <v>1137</v>
      </c>
      <c r="B1138" s="7" t="s">
        <v>2595</v>
      </c>
      <c r="C1138" s="7" t="s">
        <v>26</v>
      </c>
      <c r="D1138" s="7" t="s">
        <v>1907</v>
      </c>
      <c r="E1138" s="7" t="s">
        <v>1908</v>
      </c>
      <c r="F1138" s="7" t="s">
        <v>310</v>
      </c>
      <c r="G1138" s="7" t="s">
        <v>55</v>
      </c>
      <c r="H1138" s="7" t="s">
        <v>56</v>
      </c>
      <c r="I1138" s="7" t="s">
        <v>32</v>
      </c>
      <c r="J1138" s="7" t="s">
        <v>57</v>
      </c>
      <c r="K1138" s="7" t="s">
        <v>1688</v>
      </c>
      <c r="L1138" s="7" t="s">
        <v>1001</v>
      </c>
      <c r="M1138" s="7" t="s">
        <v>1103</v>
      </c>
      <c r="N1138" s="7" t="s">
        <v>1689</v>
      </c>
      <c r="O1138" s="7">
        <v>3271.2</v>
      </c>
      <c r="P1138" s="7">
        <v>5</v>
      </c>
      <c r="Q1138" s="7">
        <v>1341.15</v>
      </c>
      <c r="R1138" s="7">
        <v>232.45</v>
      </c>
      <c r="S1138" s="7" t="s">
        <v>487</v>
      </c>
      <c r="T1138" s="7">
        <v>458</v>
      </c>
      <c r="U1138" s="7" t="s">
        <v>2785</v>
      </c>
      <c r="V1138" s="7" t="s">
        <v>2786</v>
      </c>
      <c r="W1138" s="8" t="s">
        <v>41</v>
      </c>
      <c r="X1138" s="3">
        <v>45399</v>
      </c>
      <c r="Y1138" s="4">
        <v>45403</v>
      </c>
    </row>
    <row r="1139" spans="1:25">
      <c r="A1139" s="9">
        <v>1138</v>
      </c>
      <c r="B1139" s="7" t="s">
        <v>2602</v>
      </c>
      <c r="C1139" s="7" t="s">
        <v>26</v>
      </c>
      <c r="D1139" s="7" t="s">
        <v>734</v>
      </c>
      <c r="E1139" s="7" t="s">
        <v>735</v>
      </c>
      <c r="F1139" s="7" t="s">
        <v>310</v>
      </c>
      <c r="G1139" s="7" t="s">
        <v>382</v>
      </c>
      <c r="H1139" s="7" t="s">
        <v>138</v>
      </c>
      <c r="I1139" s="7" t="s">
        <v>32</v>
      </c>
      <c r="J1139" s="7" t="s">
        <v>57</v>
      </c>
      <c r="K1139" s="7" t="s">
        <v>3267</v>
      </c>
      <c r="L1139" s="7" t="s">
        <v>1001</v>
      </c>
      <c r="M1139" s="7" t="s">
        <v>1103</v>
      </c>
      <c r="N1139" s="7" t="s">
        <v>3268</v>
      </c>
      <c r="O1139" s="7">
        <v>1912.5</v>
      </c>
      <c r="P1139" s="7">
        <v>3</v>
      </c>
      <c r="Q1139" s="7">
        <v>210.33</v>
      </c>
      <c r="R1139" s="7">
        <v>161.94999999999999</v>
      </c>
      <c r="S1139" s="7" t="s">
        <v>487</v>
      </c>
      <c r="T1139" s="7">
        <v>315</v>
      </c>
      <c r="U1139" s="7" t="s">
        <v>2785</v>
      </c>
      <c r="V1139" s="7" t="s">
        <v>2787</v>
      </c>
      <c r="W1139" s="8" t="s">
        <v>51</v>
      </c>
      <c r="X1139" s="3">
        <v>45467</v>
      </c>
      <c r="Y1139" s="4">
        <v>45473</v>
      </c>
    </row>
    <row r="1140" spans="1:25">
      <c r="A1140" s="9">
        <v>1139</v>
      </c>
      <c r="B1140" s="7" t="s">
        <v>1390</v>
      </c>
      <c r="C1140" s="7" t="s">
        <v>26</v>
      </c>
      <c r="D1140" s="7" t="s">
        <v>1391</v>
      </c>
      <c r="E1140" s="7" t="s">
        <v>1392</v>
      </c>
      <c r="F1140" s="7" t="s">
        <v>29</v>
      </c>
      <c r="G1140" s="7" t="s">
        <v>235</v>
      </c>
      <c r="H1140" s="7" t="s">
        <v>46</v>
      </c>
      <c r="I1140" s="7" t="s">
        <v>32</v>
      </c>
      <c r="J1140" s="7" t="s">
        <v>47</v>
      </c>
      <c r="K1140" s="7" t="s">
        <v>3282</v>
      </c>
      <c r="L1140" s="7" t="s">
        <v>1166</v>
      </c>
      <c r="M1140" s="7" t="s">
        <v>1254</v>
      </c>
      <c r="N1140" s="7" t="s">
        <v>3283</v>
      </c>
      <c r="O1140" s="7">
        <v>2737.98</v>
      </c>
      <c r="P1140" s="7">
        <v>7</v>
      </c>
      <c r="Q1140" s="7">
        <v>301.14</v>
      </c>
      <c r="R1140" s="7">
        <v>136.46</v>
      </c>
      <c r="S1140" s="7" t="s">
        <v>487</v>
      </c>
      <c r="T1140" s="7">
        <v>355</v>
      </c>
      <c r="U1140" s="7" t="s">
        <v>2785</v>
      </c>
      <c r="V1140" s="7" t="s">
        <v>2791</v>
      </c>
      <c r="W1140" s="8" t="s">
        <v>41</v>
      </c>
      <c r="X1140" s="3">
        <v>44296</v>
      </c>
      <c r="Y1140" s="4">
        <v>44449</v>
      </c>
    </row>
    <row r="1141" spans="1:25">
      <c r="A1141" s="9">
        <v>1140</v>
      </c>
      <c r="B1141" s="7" t="s">
        <v>3329</v>
      </c>
      <c r="C1141" s="7" t="s">
        <v>26</v>
      </c>
      <c r="D1141" s="7" t="s">
        <v>118</v>
      </c>
      <c r="E1141" s="7" t="s">
        <v>119</v>
      </c>
      <c r="F1141" s="7" t="s">
        <v>29</v>
      </c>
      <c r="G1141" s="7" t="s">
        <v>3330</v>
      </c>
      <c r="H1141" s="7" t="s">
        <v>509</v>
      </c>
      <c r="I1141" s="7" t="s">
        <v>32</v>
      </c>
      <c r="J1141" s="7" t="s">
        <v>47</v>
      </c>
      <c r="K1141" s="7" t="s">
        <v>3331</v>
      </c>
      <c r="L1141" s="7" t="s">
        <v>1166</v>
      </c>
      <c r="M1141" s="7" t="s">
        <v>1254</v>
      </c>
      <c r="N1141" s="7" t="s">
        <v>3332</v>
      </c>
      <c r="O1141" s="7">
        <v>364.92</v>
      </c>
      <c r="P1141" s="7">
        <v>1</v>
      </c>
      <c r="Q1141" s="7">
        <v>62.01</v>
      </c>
      <c r="R1141" s="7">
        <v>63.15</v>
      </c>
      <c r="S1141" s="7" t="s">
        <v>487</v>
      </c>
      <c r="T1141" s="7">
        <v>748</v>
      </c>
      <c r="U1141" s="7" t="s">
        <v>2785</v>
      </c>
      <c r="V1141" s="7" t="s">
        <v>2786</v>
      </c>
      <c r="W1141" s="8" t="s">
        <v>41</v>
      </c>
      <c r="X1141" s="3">
        <v>45439</v>
      </c>
      <c r="Y1141" s="4">
        <v>45443</v>
      </c>
    </row>
    <row r="1142" spans="1:25">
      <c r="A1142" s="9">
        <v>1141</v>
      </c>
      <c r="B1142" s="7" t="s">
        <v>3333</v>
      </c>
      <c r="C1142" s="7" t="s">
        <v>26</v>
      </c>
      <c r="D1142" s="7" t="s">
        <v>302</v>
      </c>
      <c r="E1142" s="7" t="s">
        <v>303</v>
      </c>
      <c r="F1142" s="7" t="s">
        <v>29</v>
      </c>
      <c r="G1142" s="7" t="s">
        <v>830</v>
      </c>
      <c r="H1142" s="7" t="s">
        <v>831</v>
      </c>
      <c r="I1142" s="7" t="s">
        <v>32</v>
      </c>
      <c r="J1142" s="7" t="s">
        <v>47</v>
      </c>
      <c r="K1142" s="7" t="s">
        <v>3334</v>
      </c>
      <c r="L1142" s="7" t="s">
        <v>1166</v>
      </c>
      <c r="M1142" s="7" t="s">
        <v>1167</v>
      </c>
      <c r="N1142" s="7" t="s">
        <v>3335</v>
      </c>
      <c r="O1142" s="7">
        <v>175.92</v>
      </c>
      <c r="P1142" s="7">
        <v>2</v>
      </c>
      <c r="Q1142" s="7">
        <v>73.86</v>
      </c>
      <c r="R1142" s="7">
        <v>20.149999999999999</v>
      </c>
      <c r="S1142" s="7" t="s">
        <v>487</v>
      </c>
      <c r="T1142" s="7">
        <v>439</v>
      </c>
      <c r="U1142" s="7" t="s">
        <v>2785</v>
      </c>
      <c r="V1142" s="7" t="s">
        <v>2791</v>
      </c>
      <c r="W1142" s="8" t="s">
        <v>51</v>
      </c>
      <c r="X1142" s="3">
        <v>44796</v>
      </c>
      <c r="Y1142" s="4">
        <v>44801</v>
      </c>
    </row>
    <row r="1143" spans="1:25">
      <c r="A1143" s="9">
        <v>1142</v>
      </c>
      <c r="B1143" s="7" t="s">
        <v>1415</v>
      </c>
      <c r="C1143" s="7" t="s">
        <v>26</v>
      </c>
      <c r="D1143" s="7" t="s">
        <v>1416</v>
      </c>
      <c r="E1143" s="7" t="s">
        <v>1417</v>
      </c>
      <c r="F1143" s="7" t="s">
        <v>29</v>
      </c>
      <c r="G1143" s="7" t="s">
        <v>600</v>
      </c>
      <c r="H1143" s="7" t="s">
        <v>121</v>
      </c>
      <c r="I1143" s="7" t="s">
        <v>32</v>
      </c>
      <c r="J1143" s="7" t="s">
        <v>33</v>
      </c>
      <c r="K1143" s="7" t="s">
        <v>2542</v>
      </c>
      <c r="L1143" s="7" t="s">
        <v>1166</v>
      </c>
      <c r="M1143" s="7" t="s">
        <v>1297</v>
      </c>
      <c r="N1143" s="7" t="s">
        <v>2543</v>
      </c>
      <c r="O1143" s="7">
        <v>50.46</v>
      </c>
      <c r="P1143" s="7">
        <v>2</v>
      </c>
      <c r="Q1143" s="7">
        <v>18.66</v>
      </c>
      <c r="R1143" s="7">
        <v>3.78</v>
      </c>
      <c r="S1143" s="7" t="s">
        <v>487</v>
      </c>
      <c r="T1143" s="7">
        <v>775</v>
      </c>
      <c r="U1143" s="7" t="s">
        <v>2785</v>
      </c>
      <c r="V1143" s="7" t="s">
        <v>2787</v>
      </c>
      <c r="W1143" s="8" t="s">
        <v>51</v>
      </c>
      <c r="X1143" s="3">
        <v>44731</v>
      </c>
      <c r="Y1143" s="4">
        <v>44735</v>
      </c>
    </row>
    <row r="1144" spans="1:25">
      <c r="A1144" s="9">
        <v>1143</v>
      </c>
      <c r="B1144" s="7" t="s">
        <v>1415</v>
      </c>
      <c r="C1144" s="7" t="s">
        <v>26</v>
      </c>
      <c r="D1144" s="7" t="s">
        <v>1416</v>
      </c>
      <c r="E1144" s="7" t="s">
        <v>1417</v>
      </c>
      <c r="F1144" s="7" t="s">
        <v>29</v>
      </c>
      <c r="G1144" s="7" t="s">
        <v>600</v>
      </c>
      <c r="H1144" s="7" t="s">
        <v>121</v>
      </c>
      <c r="I1144" s="7" t="s">
        <v>32</v>
      </c>
      <c r="J1144" s="7" t="s">
        <v>33</v>
      </c>
      <c r="K1144" s="7" t="s">
        <v>2608</v>
      </c>
      <c r="L1144" s="7" t="s">
        <v>1001</v>
      </c>
      <c r="M1144" s="7" t="s">
        <v>1056</v>
      </c>
      <c r="N1144" s="7" t="s">
        <v>2411</v>
      </c>
      <c r="O1144" s="7">
        <v>110.7</v>
      </c>
      <c r="P1144" s="7">
        <v>2</v>
      </c>
      <c r="Q1144" s="7">
        <v>12.12</v>
      </c>
      <c r="R1144" s="7">
        <v>11.76</v>
      </c>
      <c r="S1144" s="7" t="s">
        <v>487</v>
      </c>
      <c r="T1144" s="7">
        <v>563</v>
      </c>
      <c r="U1144" s="7" t="s">
        <v>2785</v>
      </c>
      <c r="V1144" s="7" t="s">
        <v>2791</v>
      </c>
      <c r="W1144" s="8" t="s">
        <v>51</v>
      </c>
      <c r="X1144" s="3">
        <v>45167</v>
      </c>
      <c r="Y1144" s="4">
        <v>44966</v>
      </c>
    </row>
    <row r="1145" spans="1:25">
      <c r="A1145" s="9">
        <v>1144</v>
      </c>
      <c r="B1145" s="7" t="s">
        <v>553</v>
      </c>
      <c r="C1145" s="7" t="s">
        <v>26</v>
      </c>
      <c r="D1145" s="7" t="s">
        <v>554</v>
      </c>
      <c r="E1145" s="7" t="s">
        <v>555</v>
      </c>
      <c r="F1145" s="7" t="s">
        <v>29</v>
      </c>
      <c r="G1145" s="7" t="s">
        <v>556</v>
      </c>
      <c r="H1145" s="7" t="s">
        <v>138</v>
      </c>
      <c r="I1145" s="7" t="s">
        <v>32</v>
      </c>
      <c r="J1145" s="7" t="s">
        <v>57</v>
      </c>
      <c r="K1145" s="7" t="s">
        <v>3336</v>
      </c>
      <c r="L1145" s="7" t="s">
        <v>1001</v>
      </c>
      <c r="M1145" s="7" t="s">
        <v>1056</v>
      </c>
      <c r="N1145" s="7" t="s">
        <v>3337</v>
      </c>
      <c r="O1145" s="7">
        <v>103.92</v>
      </c>
      <c r="P1145" s="7">
        <v>4</v>
      </c>
      <c r="Q1145" s="7">
        <v>14.52</v>
      </c>
      <c r="R1145" s="7">
        <v>9.15</v>
      </c>
      <c r="S1145" s="7" t="s">
        <v>487</v>
      </c>
      <c r="T1145" s="7">
        <v>712</v>
      </c>
      <c r="U1145" s="7" t="s">
        <v>2785</v>
      </c>
      <c r="V1145" s="7" t="s">
        <v>2792</v>
      </c>
      <c r="W1145" s="8" t="s">
        <v>51</v>
      </c>
      <c r="X1145" s="3">
        <v>45222</v>
      </c>
      <c r="Y1145" s="4">
        <v>45227</v>
      </c>
    </row>
    <row r="1146" spans="1:25">
      <c r="A1146" s="9">
        <v>1145</v>
      </c>
      <c r="B1146" s="7" t="s">
        <v>2102</v>
      </c>
      <c r="C1146" s="7" t="s">
        <v>26</v>
      </c>
      <c r="D1146" s="7" t="s">
        <v>2103</v>
      </c>
      <c r="E1146" s="7" t="s">
        <v>2104</v>
      </c>
      <c r="F1146" s="7" t="s">
        <v>29</v>
      </c>
      <c r="G1146" s="7" t="s">
        <v>851</v>
      </c>
      <c r="H1146" s="7" t="s">
        <v>31</v>
      </c>
      <c r="I1146" s="7" t="s">
        <v>32</v>
      </c>
      <c r="J1146" s="7" t="s">
        <v>33</v>
      </c>
      <c r="K1146" s="7" t="s">
        <v>2403</v>
      </c>
      <c r="L1146" s="7" t="s">
        <v>1001</v>
      </c>
      <c r="M1146" s="7" t="s">
        <v>1056</v>
      </c>
      <c r="N1146" s="7" t="s">
        <v>2404</v>
      </c>
      <c r="O1146" s="7">
        <v>72.84</v>
      </c>
      <c r="P1146" s="7">
        <v>1</v>
      </c>
      <c r="Q1146" s="7">
        <v>10.17</v>
      </c>
      <c r="R1146" s="7">
        <v>4.45</v>
      </c>
      <c r="S1146" s="7" t="s">
        <v>487</v>
      </c>
      <c r="T1146" s="7">
        <v>800</v>
      </c>
      <c r="U1146" s="7" t="s">
        <v>2785</v>
      </c>
      <c r="V1146" s="7" t="s">
        <v>2786</v>
      </c>
      <c r="W1146" s="8" t="s">
        <v>51</v>
      </c>
      <c r="X1146" s="3">
        <v>45229</v>
      </c>
      <c r="Y1146" s="4">
        <v>44996</v>
      </c>
    </row>
    <row r="1147" spans="1:25">
      <c r="A1147" s="9">
        <v>1146</v>
      </c>
      <c r="B1147" s="7" t="s">
        <v>562</v>
      </c>
      <c r="C1147" s="7" t="s">
        <v>26</v>
      </c>
      <c r="D1147" s="7" t="s">
        <v>563</v>
      </c>
      <c r="E1147" s="7" t="s">
        <v>564</v>
      </c>
      <c r="F1147" s="7" t="s">
        <v>29</v>
      </c>
      <c r="G1147" s="7" t="s">
        <v>565</v>
      </c>
      <c r="H1147" s="7" t="s">
        <v>339</v>
      </c>
      <c r="I1147" s="7" t="s">
        <v>32</v>
      </c>
      <c r="J1147" s="7" t="s">
        <v>57</v>
      </c>
      <c r="K1147" s="7" t="s">
        <v>3338</v>
      </c>
      <c r="L1147" s="7" t="s">
        <v>1001</v>
      </c>
      <c r="M1147" s="7" t="s">
        <v>1018</v>
      </c>
      <c r="N1147" s="7" t="s">
        <v>3339</v>
      </c>
      <c r="O1147" s="7">
        <v>780.84</v>
      </c>
      <c r="P1147" s="7">
        <v>6</v>
      </c>
      <c r="Q1147" s="7">
        <v>54.54</v>
      </c>
      <c r="R1147" s="7">
        <v>87.05</v>
      </c>
      <c r="S1147" s="7" t="s">
        <v>487</v>
      </c>
      <c r="T1147" s="7">
        <v>536</v>
      </c>
      <c r="U1147" s="7" t="s">
        <v>2785</v>
      </c>
      <c r="V1147" s="7" t="s">
        <v>2787</v>
      </c>
      <c r="W1147" s="8" t="s">
        <v>51</v>
      </c>
      <c r="X1147" s="3">
        <v>45442</v>
      </c>
      <c r="Y1147" s="4">
        <v>45388</v>
      </c>
    </row>
    <row r="1148" spans="1:25">
      <c r="A1148" s="9">
        <v>1147</v>
      </c>
      <c r="B1148" s="7" t="s">
        <v>1412</v>
      </c>
      <c r="C1148" s="7" t="s">
        <v>26</v>
      </c>
      <c r="D1148" s="7" t="s">
        <v>1208</v>
      </c>
      <c r="E1148" s="7" t="s">
        <v>1209</v>
      </c>
      <c r="F1148" s="7" t="s">
        <v>29</v>
      </c>
      <c r="G1148" s="7" t="s">
        <v>452</v>
      </c>
      <c r="H1148" s="7" t="s">
        <v>87</v>
      </c>
      <c r="I1148" s="7" t="s">
        <v>32</v>
      </c>
      <c r="J1148" s="7" t="s">
        <v>33</v>
      </c>
      <c r="K1148" s="7" t="s">
        <v>3340</v>
      </c>
      <c r="L1148" s="7" t="s">
        <v>1001</v>
      </c>
      <c r="M1148" s="7" t="s">
        <v>1103</v>
      </c>
      <c r="N1148" s="7" t="s">
        <v>3341</v>
      </c>
      <c r="O1148" s="7">
        <v>415.44</v>
      </c>
      <c r="P1148" s="7">
        <v>3</v>
      </c>
      <c r="Q1148" s="7">
        <v>170.28</v>
      </c>
      <c r="R1148" s="7">
        <v>76.709999999999994</v>
      </c>
      <c r="S1148" s="7" t="s">
        <v>487</v>
      </c>
      <c r="T1148" s="7">
        <v>630</v>
      </c>
      <c r="U1148" s="7" t="s">
        <v>2785</v>
      </c>
      <c r="V1148" s="7" t="s">
        <v>2787</v>
      </c>
      <c r="W1148" s="8" t="s">
        <v>51</v>
      </c>
      <c r="X1148" s="3">
        <v>44586</v>
      </c>
      <c r="Y1148" s="4">
        <v>44592</v>
      </c>
    </row>
    <row r="1149" spans="1:25">
      <c r="A1149" s="9">
        <v>1148</v>
      </c>
      <c r="B1149" s="7" t="s">
        <v>3032</v>
      </c>
      <c r="C1149" s="7" t="s">
        <v>26</v>
      </c>
      <c r="D1149" s="7" t="s">
        <v>1086</v>
      </c>
      <c r="E1149" s="7" t="s">
        <v>1087</v>
      </c>
      <c r="F1149" s="7" t="s">
        <v>29</v>
      </c>
      <c r="G1149" s="7" t="s">
        <v>433</v>
      </c>
      <c r="H1149" s="7" t="s">
        <v>121</v>
      </c>
      <c r="I1149" s="7" t="s">
        <v>32</v>
      </c>
      <c r="J1149" s="7" t="s">
        <v>33</v>
      </c>
      <c r="K1149" s="7" t="s">
        <v>2445</v>
      </c>
      <c r="L1149" s="7" t="s">
        <v>1001</v>
      </c>
      <c r="M1149" s="7" t="s">
        <v>1103</v>
      </c>
      <c r="N1149" s="7" t="s">
        <v>2446</v>
      </c>
      <c r="O1149" s="7">
        <v>413.37</v>
      </c>
      <c r="P1149" s="7">
        <v>3</v>
      </c>
      <c r="Q1149" s="7">
        <v>115.74</v>
      </c>
      <c r="R1149" s="7">
        <v>74.73</v>
      </c>
      <c r="S1149" s="7" t="s">
        <v>487</v>
      </c>
      <c r="T1149" s="7">
        <v>263</v>
      </c>
      <c r="U1149" s="7" t="s">
        <v>2785</v>
      </c>
      <c r="V1149" s="7" t="s">
        <v>2791</v>
      </c>
      <c r="W1149" s="8" t="s">
        <v>41</v>
      </c>
      <c r="X1149" s="3">
        <v>44521</v>
      </c>
      <c r="Y1149" s="4">
        <v>44526</v>
      </c>
    </row>
    <row r="1150" spans="1:25">
      <c r="A1150" s="9">
        <v>1149</v>
      </c>
      <c r="B1150" s="7" t="s">
        <v>553</v>
      </c>
      <c r="C1150" s="7" t="s">
        <v>26</v>
      </c>
      <c r="D1150" s="7" t="s">
        <v>554</v>
      </c>
      <c r="E1150" s="7" t="s">
        <v>555</v>
      </c>
      <c r="F1150" s="7" t="s">
        <v>29</v>
      </c>
      <c r="G1150" s="7" t="s">
        <v>556</v>
      </c>
      <c r="H1150" s="7" t="s">
        <v>138</v>
      </c>
      <c r="I1150" s="7" t="s">
        <v>32</v>
      </c>
      <c r="J1150" s="7" t="s">
        <v>57</v>
      </c>
      <c r="K1150" s="7" t="s">
        <v>3342</v>
      </c>
      <c r="L1150" s="7" t="s">
        <v>1001</v>
      </c>
      <c r="M1150" s="7" t="s">
        <v>1103</v>
      </c>
      <c r="N1150" s="7" t="s">
        <v>3343</v>
      </c>
      <c r="O1150" s="7">
        <v>364.32</v>
      </c>
      <c r="P1150" s="7">
        <v>2</v>
      </c>
      <c r="Q1150" s="7">
        <v>112.92</v>
      </c>
      <c r="R1150" s="7">
        <v>50.45</v>
      </c>
      <c r="S1150" s="7" t="s">
        <v>487</v>
      </c>
      <c r="T1150" s="7">
        <v>582</v>
      </c>
      <c r="U1150" s="7" t="s">
        <v>2785</v>
      </c>
      <c r="V1150" s="7" t="s">
        <v>2792</v>
      </c>
      <c r="W1150" s="8" t="s">
        <v>51</v>
      </c>
      <c r="X1150" s="3">
        <v>44904</v>
      </c>
      <c r="Y1150" s="4">
        <v>44820</v>
      </c>
    </row>
    <row r="1151" spans="1:25">
      <c r="A1151" s="9">
        <v>1150</v>
      </c>
      <c r="B1151" s="7" t="s">
        <v>573</v>
      </c>
      <c r="C1151" s="7" t="s">
        <v>26</v>
      </c>
      <c r="D1151" s="7" t="s">
        <v>574</v>
      </c>
      <c r="E1151" s="7" t="s">
        <v>575</v>
      </c>
      <c r="F1151" s="7" t="s">
        <v>29</v>
      </c>
      <c r="G1151" s="7" t="s">
        <v>176</v>
      </c>
      <c r="H1151" s="7" t="s">
        <v>138</v>
      </c>
      <c r="I1151" s="7" t="s">
        <v>32</v>
      </c>
      <c r="J1151" s="7" t="s">
        <v>57</v>
      </c>
      <c r="K1151" s="7" t="s">
        <v>1494</v>
      </c>
      <c r="L1151" s="7" t="s">
        <v>1001</v>
      </c>
      <c r="M1151" s="7" t="s">
        <v>1103</v>
      </c>
      <c r="N1151" s="7" t="s">
        <v>1495</v>
      </c>
      <c r="O1151" s="7">
        <v>418.5</v>
      </c>
      <c r="P1151" s="7">
        <v>3</v>
      </c>
      <c r="Q1151" s="7">
        <v>33.479999999999997</v>
      </c>
      <c r="R1151" s="7">
        <v>35.79</v>
      </c>
      <c r="S1151" s="7" t="s">
        <v>487</v>
      </c>
      <c r="T1151" s="7">
        <v>775</v>
      </c>
      <c r="U1151" s="7" t="s">
        <v>2785</v>
      </c>
      <c r="V1151" s="7" t="s">
        <v>2786</v>
      </c>
      <c r="W1151" s="8" t="s">
        <v>41</v>
      </c>
      <c r="X1151" s="3">
        <v>45454</v>
      </c>
      <c r="Y1151" s="4">
        <v>45607</v>
      </c>
    </row>
    <row r="1152" spans="1:25">
      <c r="A1152" s="9">
        <v>1151</v>
      </c>
      <c r="B1152" s="7" t="s">
        <v>3344</v>
      </c>
      <c r="C1152" s="7" t="s">
        <v>26</v>
      </c>
      <c r="D1152" s="7" t="s">
        <v>1123</v>
      </c>
      <c r="E1152" s="7" t="s">
        <v>1124</v>
      </c>
      <c r="F1152" s="7" t="s">
        <v>29</v>
      </c>
      <c r="G1152" s="7" t="s">
        <v>630</v>
      </c>
      <c r="H1152" s="7" t="s">
        <v>101</v>
      </c>
      <c r="I1152" s="7" t="s">
        <v>32</v>
      </c>
      <c r="J1152" s="7" t="s">
        <v>102</v>
      </c>
      <c r="K1152" s="7" t="s">
        <v>3345</v>
      </c>
      <c r="L1152" s="7" t="s">
        <v>1001</v>
      </c>
      <c r="M1152" s="7" t="s">
        <v>1103</v>
      </c>
      <c r="N1152" s="7" t="s">
        <v>3346</v>
      </c>
      <c r="O1152" s="7">
        <v>249.18</v>
      </c>
      <c r="P1152" s="7">
        <v>2</v>
      </c>
      <c r="Q1152" s="7">
        <v>59.76</v>
      </c>
      <c r="R1152" s="7">
        <v>28.98</v>
      </c>
      <c r="S1152" s="7" t="s">
        <v>487</v>
      </c>
      <c r="T1152" s="7">
        <v>780</v>
      </c>
      <c r="U1152" s="7" t="s">
        <v>2785</v>
      </c>
      <c r="V1152" s="7" t="s">
        <v>2787</v>
      </c>
      <c r="W1152" s="8" t="s">
        <v>51</v>
      </c>
      <c r="X1152" s="3">
        <v>45167</v>
      </c>
      <c r="Y1152" s="4">
        <v>44966</v>
      </c>
    </row>
    <row r="1153" spans="1:25">
      <c r="A1153" s="9">
        <v>1152</v>
      </c>
      <c r="B1153" s="7" t="s">
        <v>3347</v>
      </c>
      <c r="C1153" s="7" t="s">
        <v>26</v>
      </c>
      <c r="D1153" s="7" t="s">
        <v>3348</v>
      </c>
      <c r="E1153" s="7" t="s">
        <v>3349</v>
      </c>
      <c r="F1153" s="7" t="s">
        <v>420</v>
      </c>
      <c r="G1153" s="7" t="s">
        <v>909</v>
      </c>
      <c r="H1153" s="7" t="s">
        <v>121</v>
      </c>
      <c r="I1153" s="7" t="s">
        <v>32</v>
      </c>
      <c r="J1153" s="7" t="s">
        <v>33</v>
      </c>
      <c r="K1153" s="7" t="s">
        <v>2472</v>
      </c>
      <c r="L1153" s="7" t="s">
        <v>1166</v>
      </c>
      <c r="M1153" s="7" t="s">
        <v>1167</v>
      </c>
      <c r="N1153" s="7" t="s">
        <v>2473</v>
      </c>
      <c r="O1153" s="7">
        <v>144.66</v>
      </c>
      <c r="P1153" s="7">
        <v>1</v>
      </c>
      <c r="Q1153" s="7">
        <v>24.57</v>
      </c>
      <c r="R1153" s="7">
        <v>11.81</v>
      </c>
      <c r="S1153" s="7" t="s">
        <v>38</v>
      </c>
      <c r="T1153" s="7">
        <v>255</v>
      </c>
      <c r="U1153" s="7" t="s">
        <v>2785</v>
      </c>
      <c r="V1153" s="7" t="s">
        <v>2791</v>
      </c>
      <c r="W1153" s="8" t="s">
        <v>41</v>
      </c>
      <c r="X1153" s="3">
        <v>45619</v>
      </c>
      <c r="Y1153" s="4">
        <v>45623</v>
      </c>
    </row>
    <row r="1154" spans="1:25">
      <c r="A1154" s="9">
        <v>1153</v>
      </c>
      <c r="B1154" s="7" t="s">
        <v>1997</v>
      </c>
      <c r="C1154" s="7" t="s">
        <v>26</v>
      </c>
      <c r="D1154" s="7" t="s">
        <v>1492</v>
      </c>
      <c r="E1154" s="7" t="s">
        <v>1493</v>
      </c>
      <c r="F1154" s="7" t="s">
        <v>420</v>
      </c>
      <c r="G1154" s="7" t="s">
        <v>1508</v>
      </c>
      <c r="H1154" s="7" t="s">
        <v>87</v>
      </c>
      <c r="I1154" s="7" t="s">
        <v>32</v>
      </c>
      <c r="J1154" s="7" t="s">
        <v>33</v>
      </c>
      <c r="K1154" s="7" t="s">
        <v>1296</v>
      </c>
      <c r="L1154" s="7" t="s">
        <v>1166</v>
      </c>
      <c r="M1154" s="7" t="s">
        <v>1297</v>
      </c>
      <c r="N1154" s="7" t="s">
        <v>1298</v>
      </c>
      <c r="O1154" s="7">
        <v>104.76</v>
      </c>
      <c r="P1154" s="7">
        <v>6</v>
      </c>
      <c r="Q1154" s="7">
        <v>3.06</v>
      </c>
      <c r="R1154" s="7">
        <v>6.99</v>
      </c>
      <c r="S1154" s="7" t="s">
        <v>38</v>
      </c>
      <c r="T1154" s="7">
        <v>177</v>
      </c>
      <c r="U1154" s="7" t="s">
        <v>2785</v>
      </c>
      <c r="V1154" s="7" t="s">
        <v>2787</v>
      </c>
      <c r="W1154" s="8" t="s">
        <v>41</v>
      </c>
      <c r="X1154" s="3">
        <v>44357</v>
      </c>
      <c r="Y1154" s="4">
        <v>44510</v>
      </c>
    </row>
    <row r="1155" spans="1:25">
      <c r="A1155" s="9">
        <v>1154</v>
      </c>
      <c r="B1155" s="7" t="s">
        <v>457</v>
      </c>
      <c r="C1155" s="7" t="s">
        <v>26</v>
      </c>
      <c r="D1155" s="7" t="s">
        <v>458</v>
      </c>
      <c r="E1155" s="7" t="s">
        <v>459</v>
      </c>
      <c r="F1155" s="7" t="s">
        <v>420</v>
      </c>
      <c r="G1155" s="7" t="s">
        <v>249</v>
      </c>
      <c r="H1155" s="7" t="s">
        <v>250</v>
      </c>
      <c r="I1155" s="7" t="s">
        <v>32</v>
      </c>
      <c r="J1155" s="7" t="s">
        <v>47</v>
      </c>
      <c r="K1155" s="7" t="s">
        <v>3350</v>
      </c>
      <c r="L1155" s="7" t="s">
        <v>1166</v>
      </c>
      <c r="M1155" s="7" t="s">
        <v>1297</v>
      </c>
      <c r="N1155" s="7" t="s">
        <v>3351</v>
      </c>
      <c r="O1155" s="7">
        <v>40.26</v>
      </c>
      <c r="P1155" s="7">
        <v>2</v>
      </c>
      <c r="Q1155" s="7">
        <v>4.0199999999999996</v>
      </c>
      <c r="R1155" s="7">
        <v>1.24</v>
      </c>
      <c r="S1155" s="7" t="s">
        <v>38</v>
      </c>
      <c r="T1155" s="7">
        <v>573</v>
      </c>
      <c r="U1155" s="7" t="s">
        <v>2785</v>
      </c>
      <c r="V1155" s="7" t="s">
        <v>2791</v>
      </c>
      <c r="W1155" s="8" t="s">
        <v>51</v>
      </c>
      <c r="X1155" s="3">
        <v>45034</v>
      </c>
      <c r="Y1155" s="4">
        <v>45039</v>
      </c>
    </row>
    <row r="1156" spans="1:25">
      <c r="A1156" s="9">
        <v>1155</v>
      </c>
      <c r="B1156" s="7" t="s">
        <v>472</v>
      </c>
      <c r="C1156" s="7" t="s">
        <v>26</v>
      </c>
      <c r="D1156" s="7" t="s">
        <v>473</v>
      </c>
      <c r="E1156" s="7" t="s">
        <v>474</v>
      </c>
      <c r="F1156" s="7" t="s">
        <v>420</v>
      </c>
      <c r="G1156" s="7" t="s">
        <v>180</v>
      </c>
      <c r="H1156" s="7" t="s">
        <v>121</v>
      </c>
      <c r="I1156" s="7" t="s">
        <v>32</v>
      </c>
      <c r="J1156" s="7" t="s">
        <v>33</v>
      </c>
      <c r="K1156" s="7" t="s">
        <v>3352</v>
      </c>
      <c r="L1156" s="7" t="s">
        <v>1166</v>
      </c>
      <c r="M1156" s="7" t="s">
        <v>1254</v>
      </c>
      <c r="N1156" s="7" t="s">
        <v>3353</v>
      </c>
      <c r="O1156" s="7">
        <v>1322.01</v>
      </c>
      <c r="P1156" s="7">
        <v>3</v>
      </c>
      <c r="Q1156" s="7">
        <v>145.35</v>
      </c>
      <c r="R1156" s="7">
        <v>83.03</v>
      </c>
      <c r="S1156" s="7" t="s">
        <v>38</v>
      </c>
      <c r="T1156" s="7">
        <v>40</v>
      </c>
      <c r="U1156" s="7" t="s">
        <v>2785</v>
      </c>
      <c r="V1156" s="7" t="s">
        <v>2792</v>
      </c>
      <c r="W1156" s="8" t="s">
        <v>41</v>
      </c>
      <c r="X1156" s="3">
        <v>45653</v>
      </c>
      <c r="Y1156" s="4">
        <v>45657</v>
      </c>
    </row>
    <row r="1157" spans="1:25">
      <c r="A1157" s="9">
        <v>1156</v>
      </c>
      <c r="B1157" s="7" t="s">
        <v>2989</v>
      </c>
      <c r="C1157" s="7" t="s">
        <v>26</v>
      </c>
      <c r="D1157" s="7" t="s">
        <v>1993</v>
      </c>
      <c r="E1157" s="7" t="s">
        <v>1994</v>
      </c>
      <c r="F1157" s="7" t="s">
        <v>420</v>
      </c>
      <c r="G1157" s="7" t="s">
        <v>220</v>
      </c>
      <c r="H1157" s="7" t="s">
        <v>221</v>
      </c>
      <c r="I1157" s="7" t="s">
        <v>32</v>
      </c>
      <c r="J1157" s="7" t="s">
        <v>102</v>
      </c>
      <c r="K1157" s="7" t="s">
        <v>2531</v>
      </c>
      <c r="L1157" s="7" t="s">
        <v>1166</v>
      </c>
      <c r="M1157" s="7" t="s">
        <v>1254</v>
      </c>
      <c r="N1157" s="7" t="s">
        <v>2532</v>
      </c>
      <c r="O1157" s="7">
        <v>830.7</v>
      </c>
      <c r="P1157" s="7">
        <v>5</v>
      </c>
      <c r="Q1157" s="7">
        <v>373.8</v>
      </c>
      <c r="R1157" s="7">
        <v>64</v>
      </c>
      <c r="S1157" s="7" t="s">
        <v>38</v>
      </c>
      <c r="T1157" s="7">
        <v>304</v>
      </c>
      <c r="U1157" s="7" t="s">
        <v>2785</v>
      </c>
      <c r="V1157" s="7" t="s">
        <v>2786</v>
      </c>
      <c r="W1157" s="8" t="s">
        <v>51</v>
      </c>
      <c r="X1157" s="3">
        <v>45454</v>
      </c>
      <c r="Y1157" s="4">
        <v>45607</v>
      </c>
    </row>
    <row r="1158" spans="1:25">
      <c r="A1158" s="9">
        <v>1157</v>
      </c>
      <c r="B1158" s="7" t="s">
        <v>438</v>
      </c>
      <c r="C1158" s="7" t="s">
        <v>26</v>
      </c>
      <c r="D1158" s="7" t="s">
        <v>439</v>
      </c>
      <c r="E1158" s="7" t="s">
        <v>440</v>
      </c>
      <c r="F1158" s="7" t="s">
        <v>420</v>
      </c>
      <c r="G1158" s="7" t="s">
        <v>441</v>
      </c>
      <c r="H1158" s="7" t="s">
        <v>283</v>
      </c>
      <c r="I1158" s="7" t="s">
        <v>32</v>
      </c>
      <c r="J1158" s="7" t="s">
        <v>47</v>
      </c>
      <c r="K1158" s="7" t="s">
        <v>3279</v>
      </c>
      <c r="L1158" s="7" t="s">
        <v>1166</v>
      </c>
      <c r="M1158" s="7" t="s">
        <v>1254</v>
      </c>
      <c r="N1158" s="7" t="s">
        <v>3280</v>
      </c>
      <c r="O1158" s="7">
        <v>1307.97</v>
      </c>
      <c r="P1158" s="7">
        <v>3</v>
      </c>
      <c r="Q1158" s="7">
        <v>483.93</v>
      </c>
      <c r="R1158" s="7">
        <v>53.2</v>
      </c>
      <c r="S1158" s="7" t="s">
        <v>38</v>
      </c>
      <c r="T1158" s="7">
        <v>197</v>
      </c>
      <c r="U1158" s="7" t="s">
        <v>2785</v>
      </c>
      <c r="V1158" s="7" t="s">
        <v>2787</v>
      </c>
      <c r="W1158" s="8" t="s">
        <v>41</v>
      </c>
      <c r="X1158" s="3">
        <v>44480</v>
      </c>
      <c r="Y1158" s="4">
        <v>44515</v>
      </c>
    </row>
    <row r="1159" spans="1:25">
      <c r="A1159" s="9">
        <v>1158</v>
      </c>
      <c r="B1159" s="7" t="s">
        <v>2009</v>
      </c>
      <c r="C1159" s="7" t="s">
        <v>26</v>
      </c>
      <c r="D1159" s="7" t="s">
        <v>2010</v>
      </c>
      <c r="E1159" s="7" t="s">
        <v>2011</v>
      </c>
      <c r="F1159" s="7" t="s">
        <v>420</v>
      </c>
      <c r="G1159" s="7" t="s">
        <v>279</v>
      </c>
      <c r="H1159" s="7" t="s">
        <v>279</v>
      </c>
      <c r="I1159" s="7" t="s">
        <v>32</v>
      </c>
      <c r="J1159" s="7" t="s">
        <v>102</v>
      </c>
      <c r="K1159" s="7" t="s">
        <v>1286</v>
      </c>
      <c r="L1159" s="7" t="s">
        <v>1166</v>
      </c>
      <c r="M1159" s="7" t="s">
        <v>1254</v>
      </c>
      <c r="N1159" s="7" t="s">
        <v>1287</v>
      </c>
      <c r="O1159" s="7">
        <v>575.88</v>
      </c>
      <c r="P1159" s="7">
        <v>4</v>
      </c>
      <c r="Q1159" s="7">
        <v>0</v>
      </c>
      <c r="R1159" s="7">
        <v>25.47</v>
      </c>
      <c r="S1159" s="7" t="s">
        <v>38</v>
      </c>
      <c r="T1159" s="7">
        <v>444</v>
      </c>
      <c r="U1159" s="7" t="s">
        <v>2785</v>
      </c>
      <c r="V1159" s="7" t="s">
        <v>2791</v>
      </c>
      <c r="W1159" s="8" t="s">
        <v>41</v>
      </c>
      <c r="X1159" s="3">
        <v>44388</v>
      </c>
      <c r="Y1159" s="4">
        <v>44541</v>
      </c>
    </row>
    <row r="1160" spans="1:25">
      <c r="A1160" s="9">
        <v>1159</v>
      </c>
      <c r="B1160" s="7" t="s">
        <v>2622</v>
      </c>
      <c r="C1160" s="7" t="s">
        <v>26</v>
      </c>
      <c r="D1160" s="7" t="s">
        <v>450</v>
      </c>
      <c r="E1160" s="7" t="s">
        <v>451</v>
      </c>
      <c r="F1160" s="7" t="s">
        <v>420</v>
      </c>
      <c r="G1160" s="7" t="s">
        <v>2464</v>
      </c>
      <c r="H1160" s="7" t="s">
        <v>509</v>
      </c>
      <c r="I1160" s="7" t="s">
        <v>32</v>
      </c>
      <c r="J1160" s="7" t="s">
        <v>47</v>
      </c>
      <c r="K1160" s="7" t="s">
        <v>3354</v>
      </c>
      <c r="L1160" s="7" t="s">
        <v>1166</v>
      </c>
      <c r="M1160" s="7" t="s">
        <v>1333</v>
      </c>
      <c r="N1160" s="7" t="s">
        <v>3355</v>
      </c>
      <c r="O1160" s="7">
        <v>5451.3</v>
      </c>
      <c r="P1160" s="7">
        <v>6</v>
      </c>
      <c r="Q1160" s="7">
        <v>327.06</v>
      </c>
      <c r="R1160" s="7">
        <v>320.27</v>
      </c>
      <c r="S1160" s="7" t="s">
        <v>38</v>
      </c>
      <c r="T1160" s="7">
        <v>718</v>
      </c>
      <c r="U1160" s="7" t="s">
        <v>2785</v>
      </c>
      <c r="V1160" s="7" t="s">
        <v>2792</v>
      </c>
      <c r="W1160" s="8" t="s">
        <v>41</v>
      </c>
      <c r="X1160" s="3">
        <v>45327</v>
      </c>
      <c r="Y1160" s="4">
        <v>45540</v>
      </c>
    </row>
    <row r="1161" spans="1:25">
      <c r="A1161" s="9">
        <v>1160</v>
      </c>
      <c r="B1161" s="7" t="s">
        <v>1992</v>
      </c>
      <c r="C1161" s="7" t="s">
        <v>26</v>
      </c>
      <c r="D1161" s="7" t="s">
        <v>1993</v>
      </c>
      <c r="E1161" s="7" t="s">
        <v>1994</v>
      </c>
      <c r="F1161" s="7" t="s">
        <v>420</v>
      </c>
      <c r="G1161" s="7" t="s">
        <v>79</v>
      </c>
      <c r="H1161" s="7" t="s">
        <v>80</v>
      </c>
      <c r="I1161" s="7" t="s">
        <v>32</v>
      </c>
      <c r="J1161" s="7" t="s">
        <v>33</v>
      </c>
      <c r="K1161" s="7" t="s">
        <v>3356</v>
      </c>
      <c r="L1161" s="7" t="s">
        <v>1001</v>
      </c>
      <c r="M1161" s="7" t="s">
        <v>1002</v>
      </c>
      <c r="N1161" s="7" t="s">
        <v>3357</v>
      </c>
      <c r="O1161" s="7">
        <v>185.64</v>
      </c>
      <c r="P1161" s="7">
        <v>4</v>
      </c>
      <c r="Q1161" s="7">
        <v>90.96</v>
      </c>
      <c r="R1161" s="7">
        <v>13.12</v>
      </c>
      <c r="S1161" s="7" t="s">
        <v>38</v>
      </c>
      <c r="T1161" s="7">
        <v>102</v>
      </c>
      <c r="U1161" s="7" t="s">
        <v>2785</v>
      </c>
      <c r="V1161" s="7" t="s">
        <v>2786</v>
      </c>
      <c r="W1161" s="8" t="s">
        <v>51</v>
      </c>
      <c r="X1161" s="3">
        <v>44220</v>
      </c>
      <c r="Y1161" s="4">
        <v>44226</v>
      </c>
    </row>
    <row r="1162" spans="1:25">
      <c r="A1162" s="9">
        <v>1161</v>
      </c>
      <c r="B1162" s="7" t="s">
        <v>457</v>
      </c>
      <c r="C1162" s="7" t="s">
        <v>26</v>
      </c>
      <c r="D1162" s="7" t="s">
        <v>458</v>
      </c>
      <c r="E1162" s="7" t="s">
        <v>459</v>
      </c>
      <c r="F1162" s="7" t="s">
        <v>420</v>
      </c>
      <c r="G1162" s="7" t="s">
        <v>249</v>
      </c>
      <c r="H1162" s="7" t="s">
        <v>250</v>
      </c>
      <c r="I1162" s="7" t="s">
        <v>32</v>
      </c>
      <c r="J1162" s="7" t="s">
        <v>47</v>
      </c>
      <c r="K1162" s="7" t="s">
        <v>1083</v>
      </c>
      <c r="L1162" s="7" t="s">
        <v>1001</v>
      </c>
      <c r="M1162" s="7" t="s">
        <v>1056</v>
      </c>
      <c r="N1162" s="7" t="s">
        <v>1084</v>
      </c>
      <c r="O1162" s="7">
        <v>1031.4000000000001</v>
      </c>
      <c r="P1162" s="7">
        <v>9</v>
      </c>
      <c r="Q1162" s="7">
        <v>164.97</v>
      </c>
      <c r="R1162" s="7">
        <v>69.37</v>
      </c>
      <c r="S1162" s="7" t="s">
        <v>38</v>
      </c>
      <c r="T1162" s="7">
        <v>56</v>
      </c>
      <c r="U1162" s="7" t="s">
        <v>2785</v>
      </c>
      <c r="V1162" s="7" t="s">
        <v>2792</v>
      </c>
      <c r="W1162" s="8" t="s">
        <v>51</v>
      </c>
      <c r="X1162" s="3">
        <v>45517</v>
      </c>
      <c r="Y1162" s="4">
        <v>45522</v>
      </c>
    </row>
    <row r="1163" spans="1:25">
      <c r="A1163" s="9">
        <v>1162</v>
      </c>
      <c r="B1163" s="7" t="s">
        <v>2647</v>
      </c>
      <c r="C1163" s="7" t="s">
        <v>26</v>
      </c>
      <c r="D1163" s="7" t="s">
        <v>2406</v>
      </c>
      <c r="E1163" s="7" t="s">
        <v>2407</v>
      </c>
      <c r="F1163" s="7" t="s">
        <v>420</v>
      </c>
      <c r="G1163" s="7" t="s">
        <v>220</v>
      </c>
      <c r="H1163" s="7" t="s">
        <v>101</v>
      </c>
      <c r="I1163" s="7" t="s">
        <v>32</v>
      </c>
      <c r="J1163" s="7" t="s">
        <v>102</v>
      </c>
      <c r="K1163" s="7" t="s">
        <v>3358</v>
      </c>
      <c r="L1163" s="7" t="s">
        <v>1001</v>
      </c>
      <c r="M1163" s="7" t="s">
        <v>1056</v>
      </c>
      <c r="N1163" s="7" t="s">
        <v>3359</v>
      </c>
      <c r="O1163" s="7">
        <v>336.15</v>
      </c>
      <c r="P1163" s="7">
        <v>9</v>
      </c>
      <c r="Q1163" s="7">
        <v>100.71</v>
      </c>
      <c r="R1163" s="7">
        <v>23.51</v>
      </c>
      <c r="S1163" s="7" t="s">
        <v>38</v>
      </c>
      <c r="T1163" s="7">
        <v>320</v>
      </c>
      <c r="U1163" s="7" t="s">
        <v>2785</v>
      </c>
      <c r="V1163" s="7" t="s">
        <v>2786</v>
      </c>
      <c r="W1163" s="8" t="s">
        <v>41</v>
      </c>
      <c r="X1163" s="3">
        <v>44796</v>
      </c>
      <c r="Y1163" s="4">
        <v>44801</v>
      </c>
    </row>
    <row r="1164" spans="1:25">
      <c r="A1164" s="9">
        <v>1163</v>
      </c>
      <c r="B1164" s="7" t="s">
        <v>2035</v>
      </c>
      <c r="C1164" s="7" t="s">
        <v>26</v>
      </c>
      <c r="D1164" s="7" t="s">
        <v>2036</v>
      </c>
      <c r="E1164" s="7" t="s">
        <v>2037</v>
      </c>
      <c r="F1164" s="7" t="s">
        <v>420</v>
      </c>
      <c r="G1164" s="7" t="s">
        <v>170</v>
      </c>
      <c r="H1164" s="7" t="s">
        <v>101</v>
      </c>
      <c r="I1164" s="7" t="s">
        <v>32</v>
      </c>
      <c r="J1164" s="7" t="s">
        <v>102</v>
      </c>
      <c r="K1164" s="7" t="s">
        <v>3360</v>
      </c>
      <c r="L1164" s="7" t="s">
        <v>1001</v>
      </c>
      <c r="M1164" s="7" t="s">
        <v>1056</v>
      </c>
      <c r="N1164" s="7" t="s">
        <v>3361</v>
      </c>
      <c r="O1164" s="7">
        <v>579.45000000000005</v>
      </c>
      <c r="P1164" s="7">
        <v>5</v>
      </c>
      <c r="Q1164" s="7">
        <v>225.9</v>
      </c>
      <c r="R1164" s="7">
        <v>32.9</v>
      </c>
      <c r="S1164" s="7" t="s">
        <v>38</v>
      </c>
      <c r="T1164" s="7">
        <v>160</v>
      </c>
      <c r="U1164" s="7" t="s">
        <v>2785</v>
      </c>
      <c r="V1164" s="7" t="s">
        <v>2787</v>
      </c>
      <c r="W1164" s="8" t="s">
        <v>41</v>
      </c>
      <c r="X1164" s="3">
        <v>45229</v>
      </c>
      <c r="Y1164" s="4">
        <v>44996</v>
      </c>
    </row>
    <row r="1165" spans="1:25">
      <c r="A1165" s="9">
        <v>1164</v>
      </c>
      <c r="B1165" s="7" t="s">
        <v>438</v>
      </c>
      <c r="C1165" s="7" t="s">
        <v>26</v>
      </c>
      <c r="D1165" s="7" t="s">
        <v>439</v>
      </c>
      <c r="E1165" s="7" t="s">
        <v>440</v>
      </c>
      <c r="F1165" s="7" t="s">
        <v>420</v>
      </c>
      <c r="G1165" s="7" t="s">
        <v>441</v>
      </c>
      <c r="H1165" s="7" t="s">
        <v>283</v>
      </c>
      <c r="I1165" s="7" t="s">
        <v>32</v>
      </c>
      <c r="J1165" s="7" t="s">
        <v>47</v>
      </c>
      <c r="K1165" s="7" t="s">
        <v>3362</v>
      </c>
      <c r="L1165" s="7" t="s">
        <v>1001</v>
      </c>
      <c r="M1165" s="7" t="s">
        <v>1056</v>
      </c>
      <c r="N1165" s="7" t="s">
        <v>3363</v>
      </c>
      <c r="O1165" s="7">
        <v>165.42</v>
      </c>
      <c r="P1165" s="7">
        <v>3</v>
      </c>
      <c r="Q1165" s="7">
        <v>19.8</v>
      </c>
      <c r="R1165" s="7">
        <v>8.65</v>
      </c>
      <c r="S1165" s="7" t="s">
        <v>38</v>
      </c>
      <c r="T1165" s="7">
        <v>274</v>
      </c>
      <c r="U1165" s="7" t="s">
        <v>2785</v>
      </c>
      <c r="V1165" s="7" t="s">
        <v>2791</v>
      </c>
      <c r="W1165" s="8" t="s">
        <v>41</v>
      </c>
      <c r="X1165" s="3">
        <v>44437</v>
      </c>
      <c r="Y1165" s="4">
        <v>44236</v>
      </c>
    </row>
    <row r="1166" spans="1:25">
      <c r="A1166" s="9">
        <v>1165</v>
      </c>
      <c r="B1166" s="7" t="s">
        <v>2042</v>
      </c>
      <c r="C1166" s="7" t="s">
        <v>26</v>
      </c>
      <c r="D1166" s="7" t="s">
        <v>2043</v>
      </c>
      <c r="E1166" s="7" t="s">
        <v>2044</v>
      </c>
      <c r="F1166" s="7" t="s">
        <v>420</v>
      </c>
      <c r="G1166" s="7" t="s">
        <v>815</v>
      </c>
      <c r="H1166" s="7" t="s">
        <v>101</v>
      </c>
      <c r="I1166" s="7" t="s">
        <v>32</v>
      </c>
      <c r="J1166" s="7" t="s">
        <v>102</v>
      </c>
      <c r="K1166" s="7" t="s">
        <v>3364</v>
      </c>
      <c r="L1166" s="7" t="s">
        <v>1001</v>
      </c>
      <c r="M1166" s="7" t="s">
        <v>1103</v>
      </c>
      <c r="N1166" s="7" t="s">
        <v>3365</v>
      </c>
      <c r="O1166" s="7">
        <v>2544.6</v>
      </c>
      <c r="P1166" s="7">
        <v>4</v>
      </c>
      <c r="Q1166" s="7">
        <v>865.08</v>
      </c>
      <c r="R1166" s="7">
        <v>226.81</v>
      </c>
      <c r="S1166" s="7" t="s">
        <v>38</v>
      </c>
      <c r="T1166" s="7">
        <v>276</v>
      </c>
      <c r="U1166" s="7" t="s">
        <v>2785</v>
      </c>
      <c r="V1166" s="7" t="s">
        <v>2792</v>
      </c>
      <c r="W1166" s="8" t="s">
        <v>51</v>
      </c>
      <c r="X1166" s="3">
        <v>45306</v>
      </c>
      <c r="Y1166" s="4">
        <v>45310</v>
      </c>
    </row>
    <row r="1167" spans="1:25">
      <c r="A1167" s="9">
        <v>1166</v>
      </c>
      <c r="B1167" s="7" t="s">
        <v>3366</v>
      </c>
      <c r="C1167" s="7" t="s">
        <v>26</v>
      </c>
      <c r="D1167" s="7" t="s">
        <v>1360</v>
      </c>
      <c r="E1167" s="7" t="s">
        <v>1361</v>
      </c>
      <c r="F1167" s="7" t="s">
        <v>420</v>
      </c>
      <c r="G1167" s="7" t="s">
        <v>711</v>
      </c>
      <c r="H1167" s="7" t="s">
        <v>87</v>
      </c>
      <c r="I1167" s="7" t="s">
        <v>32</v>
      </c>
      <c r="J1167" s="7" t="s">
        <v>33</v>
      </c>
      <c r="K1167" s="7" t="s">
        <v>3367</v>
      </c>
      <c r="L1167" s="7" t="s">
        <v>1001</v>
      </c>
      <c r="M1167" s="7" t="s">
        <v>1103</v>
      </c>
      <c r="N1167" s="7" t="s">
        <v>3368</v>
      </c>
      <c r="O1167" s="7">
        <v>297.60000000000002</v>
      </c>
      <c r="P1167" s="7">
        <v>4</v>
      </c>
      <c r="Q1167" s="7">
        <v>92.16</v>
      </c>
      <c r="R1167" s="7">
        <v>19.62</v>
      </c>
      <c r="S1167" s="7" t="s">
        <v>38</v>
      </c>
      <c r="T1167" s="7">
        <v>365</v>
      </c>
      <c r="U1167" s="7" t="s">
        <v>2785</v>
      </c>
      <c r="V1167" s="7" t="s">
        <v>2786</v>
      </c>
      <c r="W1167" s="8" t="s">
        <v>51</v>
      </c>
      <c r="X1167" s="3">
        <v>44445</v>
      </c>
      <c r="Y1167" s="4">
        <v>44361</v>
      </c>
    </row>
    <row r="1168" spans="1:25">
      <c r="A1168" s="9">
        <v>1167</v>
      </c>
      <c r="B1168" s="7" t="s">
        <v>3369</v>
      </c>
      <c r="C1168" s="7" t="s">
        <v>26</v>
      </c>
      <c r="D1168" s="7" t="s">
        <v>3370</v>
      </c>
      <c r="E1168" s="7" t="s">
        <v>3371</v>
      </c>
      <c r="F1168" s="7" t="s">
        <v>310</v>
      </c>
      <c r="G1168" s="7" t="s">
        <v>3330</v>
      </c>
      <c r="H1168" s="7" t="s">
        <v>509</v>
      </c>
      <c r="I1168" s="7" t="s">
        <v>32</v>
      </c>
      <c r="J1168" s="7" t="s">
        <v>47</v>
      </c>
      <c r="K1168" s="7" t="s">
        <v>1667</v>
      </c>
      <c r="L1168" s="7" t="s">
        <v>1166</v>
      </c>
      <c r="M1168" s="7" t="s">
        <v>1297</v>
      </c>
      <c r="N1168" s="7" t="s">
        <v>1668</v>
      </c>
      <c r="O1168" s="7">
        <v>126</v>
      </c>
      <c r="P1168" s="7">
        <v>5</v>
      </c>
      <c r="Q1168" s="7">
        <v>27.6</v>
      </c>
      <c r="R1168" s="7">
        <v>2.92</v>
      </c>
      <c r="S1168" s="7" t="s">
        <v>38</v>
      </c>
      <c r="T1168" s="7">
        <v>316</v>
      </c>
      <c r="U1168" s="7" t="s">
        <v>2785</v>
      </c>
      <c r="V1168" s="7" t="s">
        <v>2786</v>
      </c>
      <c r="W1168" s="8" t="s">
        <v>41</v>
      </c>
      <c r="X1168" s="3">
        <v>44360</v>
      </c>
      <c r="Y1168" s="4">
        <v>44364</v>
      </c>
    </row>
    <row r="1169" spans="1:25">
      <c r="A1169" s="9">
        <v>1168</v>
      </c>
      <c r="B1169" s="7" t="s">
        <v>1535</v>
      </c>
      <c r="C1169" s="7" t="s">
        <v>26</v>
      </c>
      <c r="D1169" s="7" t="s">
        <v>1536</v>
      </c>
      <c r="E1169" s="7" t="s">
        <v>1537</v>
      </c>
      <c r="F1169" s="7" t="s">
        <v>310</v>
      </c>
      <c r="G1169" s="7" t="s">
        <v>271</v>
      </c>
      <c r="H1169" s="7" t="s">
        <v>56</v>
      </c>
      <c r="I1169" s="7" t="s">
        <v>32</v>
      </c>
      <c r="J1169" s="7" t="s">
        <v>57</v>
      </c>
      <c r="K1169" s="7" t="s">
        <v>3308</v>
      </c>
      <c r="L1169" s="7" t="s">
        <v>1166</v>
      </c>
      <c r="M1169" s="7" t="s">
        <v>1297</v>
      </c>
      <c r="N1169" s="7" t="s">
        <v>3309</v>
      </c>
      <c r="O1169" s="7">
        <v>109.89</v>
      </c>
      <c r="P1169" s="7">
        <v>1</v>
      </c>
      <c r="Q1169" s="7">
        <v>29.67</v>
      </c>
      <c r="R1169" s="7">
        <v>7.74</v>
      </c>
      <c r="S1169" s="7" t="s">
        <v>38</v>
      </c>
      <c r="T1169" s="7">
        <v>691</v>
      </c>
      <c r="U1169" s="7" t="s">
        <v>2785</v>
      </c>
      <c r="V1169" s="7" t="s">
        <v>2787</v>
      </c>
      <c r="W1169" s="8" t="s">
        <v>51</v>
      </c>
      <c r="X1169" s="3">
        <v>45595</v>
      </c>
      <c r="Y1169" s="4">
        <v>45362</v>
      </c>
    </row>
    <row r="1170" spans="1:25">
      <c r="A1170" s="9">
        <v>1169</v>
      </c>
      <c r="B1170" s="7" t="s">
        <v>1534</v>
      </c>
      <c r="C1170" s="7" t="s">
        <v>26</v>
      </c>
      <c r="D1170" s="7" t="s">
        <v>1030</v>
      </c>
      <c r="E1170" s="7" t="s">
        <v>1031</v>
      </c>
      <c r="F1170" s="7" t="s">
        <v>310</v>
      </c>
      <c r="G1170" s="7" t="s">
        <v>630</v>
      </c>
      <c r="H1170" s="7" t="s">
        <v>101</v>
      </c>
      <c r="I1170" s="7" t="s">
        <v>32</v>
      </c>
      <c r="J1170" s="7" t="s">
        <v>102</v>
      </c>
      <c r="K1170" s="7" t="s">
        <v>1608</v>
      </c>
      <c r="L1170" s="7" t="s">
        <v>1166</v>
      </c>
      <c r="M1170" s="7" t="s">
        <v>1254</v>
      </c>
      <c r="N1170" s="7" t="s">
        <v>1609</v>
      </c>
      <c r="O1170" s="7">
        <v>3274.02</v>
      </c>
      <c r="P1170" s="7">
        <v>9</v>
      </c>
      <c r="Q1170" s="7">
        <v>261.89999999999998</v>
      </c>
      <c r="R1170" s="7">
        <v>351.08</v>
      </c>
      <c r="S1170" s="7" t="s">
        <v>38</v>
      </c>
      <c r="T1170" s="7">
        <v>409</v>
      </c>
      <c r="U1170" s="7" t="s">
        <v>2785</v>
      </c>
      <c r="V1170" s="7" t="s">
        <v>2792</v>
      </c>
      <c r="W1170" s="8" t="s">
        <v>51</v>
      </c>
      <c r="X1170" s="3">
        <v>44819</v>
      </c>
      <c r="Y1170" s="4">
        <v>44823</v>
      </c>
    </row>
    <row r="1171" spans="1:25">
      <c r="A1171" s="9">
        <v>1170</v>
      </c>
      <c r="B1171" s="7" t="s">
        <v>2929</v>
      </c>
      <c r="C1171" s="7" t="s">
        <v>26</v>
      </c>
      <c r="D1171" s="7" t="s">
        <v>2930</v>
      </c>
      <c r="E1171" s="7" t="s">
        <v>2931</v>
      </c>
      <c r="F1171" s="7" t="s">
        <v>310</v>
      </c>
      <c r="G1171" s="7" t="s">
        <v>382</v>
      </c>
      <c r="H1171" s="7" t="s">
        <v>138</v>
      </c>
      <c r="I1171" s="7" t="s">
        <v>32</v>
      </c>
      <c r="J1171" s="7" t="s">
        <v>57</v>
      </c>
      <c r="K1171" s="7" t="s">
        <v>2515</v>
      </c>
      <c r="L1171" s="7" t="s">
        <v>1166</v>
      </c>
      <c r="M1171" s="7" t="s">
        <v>1254</v>
      </c>
      <c r="N1171" s="7" t="s">
        <v>2516</v>
      </c>
      <c r="O1171" s="7">
        <v>2637</v>
      </c>
      <c r="P1171" s="7">
        <v>6</v>
      </c>
      <c r="Q1171" s="7">
        <v>184.5</v>
      </c>
      <c r="R1171" s="7">
        <v>200.83</v>
      </c>
      <c r="S1171" s="7" t="s">
        <v>38</v>
      </c>
      <c r="T1171" s="7">
        <v>427</v>
      </c>
      <c r="U1171" s="7" t="s">
        <v>2785</v>
      </c>
      <c r="V1171" s="7" t="s">
        <v>2786</v>
      </c>
      <c r="W1171" s="8" t="s">
        <v>41</v>
      </c>
      <c r="X1171" s="3">
        <v>45258</v>
      </c>
      <c r="Y1171" s="4">
        <v>44969</v>
      </c>
    </row>
    <row r="1172" spans="1:25">
      <c r="A1172" s="9">
        <v>1171</v>
      </c>
      <c r="B1172" s="7" t="s">
        <v>2886</v>
      </c>
      <c r="C1172" s="7" t="s">
        <v>26</v>
      </c>
      <c r="D1172" s="7" t="s">
        <v>2887</v>
      </c>
      <c r="E1172" s="7" t="s">
        <v>2888</v>
      </c>
      <c r="F1172" s="7" t="s">
        <v>310</v>
      </c>
      <c r="G1172" s="7" t="s">
        <v>94</v>
      </c>
      <c r="H1172" s="7" t="s">
        <v>94</v>
      </c>
      <c r="I1172" s="7" t="s">
        <v>32</v>
      </c>
      <c r="J1172" s="7" t="s">
        <v>57</v>
      </c>
      <c r="K1172" s="7" t="s">
        <v>1264</v>
      </c>
      <c r="L1172" s="7" t="s">
        <v>1166</v>
      </c>
      <c r="M1172" s="7" t="s">
        <v>1254</v>
      </c>
      <c r="N1172" s="7" t="s">
        <v>1265</v>
      </c>
      <c r="O1172" s="7">
        <v>1239.3</v>
      </c>
      <c r="P1172" s="7">
        <v>3</v>
      </c>
      <c r="Q1172" s="7">
        <v>24.75</v>
      </c>
      <c r="R1172" s="7">
        <v>112.36</v>
      </c>
      <c r="S1172" s="7" t="s">
        <v>38</v>
      </c>
      <c r="T1172" s="7">
        <v>670</v>
      </c>
      <c r="U1172" s="7" t="s">
        <v>2785</v>
      </c>
      <c r="V1172" s="7" t="s">
        <v>2787</v>
      </c>
      <c r="W1172" s="8" t="s">
        <v>41</v>
      </c>
      <c r="X1172" s="3">
        <v>45258</v>
      </c>
      <c r="Y1172" s="4">
        <v>44969</v>
      </c>
    </row>
    <row r="1173" spans="1:25">
      <c r="A1173" s="9">
        <v>1172</v>
      </c>
      <c r="B1173" s="7" t="s">
        <v>342</v>
      </c>
      <c r="C1173" s="7" t="s">
        <v>26</v>
      </c>
      <c r="D1173" s="7" t="s">
        <v>343</v>
      </c>
      <c r="E1173" s="7" t="s">
        <v>344</v>
      </c>
      <c r="F1173" s="7" t="s">
        <v>310</v>
      </c>
      <c r="G1173" s="7" t="s">
        <v>271</v>
      </c>
      <c r="H1173" s="7" t="s">
        <v>56</v>
      </c>
      <c r="I1173" s="7" t="s">
        <v>32</v>
      </c>
      <c r="J1173" s="7" t="s">
        <v>57</v>
      </c>
      <c r="K1173" s="7" t="s">
        <v>2603</v>
      </c>
      <c r="L1173" s="7" t="s">
        <v>1166</v>
      </c>
      <c r="M1173" s="7" t="s">
        <v>1254</v>
      </c>
      <c r="N1173" s="7" t="s">
        <v>2604</v>
      </c>
      <c r="O1173" s="7">
        <v>743.25</v>
      </c>
      <c r="P1173" s="7">
        <v>5</v>
      </c>
      <c r="Q1173" s="7">
        <v>133.65</v>
      </c>
      <c r="R1173" s="7">
        <v>49.5</v>
      </c>
      <c r="S1173" s="7" t="s">
        <v>38</v>
      </c>
      <c r="T1173" s="7">
        <v>111</v>
      </c>
      <c r="U1173" s="7" t="s">
        <v>2785</v>
      </c>
      <c r="V1173" s="7" t="s">
        <v>2787</v>
      </c>
      <c r="W1173" s="8" t="s">
        <v>51</v>
      </c>
      <c r="X1173" s="3">
        <v>45373</v>
      </c>
      <c r="Y1173" s="4">
        <v>45377</v>
      </c>
    </row>
    <row r="1174" spans="1:25">
      <c r="A1174" s="9">
        <v>1173</v>
      </c>
      <c r="B1174" s="7" t="s">
        <v>3372</v>
      </c>
      <c r="C1174" s="7" t="s">
        <v>26</v>
      </c>
      <c r="D1174" s="7" t="s">
        <v>3373</v>
      </c>
      <c r="E1174" s="7" t="s">
        <v>3374</v>
      </c>
      <c r="F1174" s="7" t="s">
        <v>310</v>
      </c>
      <c r="G1174" s="7" t="s">
        <v>2224</v>
      </c>
      <c r="H1174" s="7" t="s">
        <v>101</v>
      </c>
      <c r="I1174" s="7" t="s">
        <v>32</v>
      </c>
      <c r="J1174" s="7" t="s">
        <v>102</v>
      </c>
      <c r="K1174" s="7" t="s">
        <v>3375</v>
      </c>
      <c r="L1174" s="7" t="s">
        <v>1166</v>
      </c>
      <c r="M1174" s="7" t="s">
        <v>1254</v>
      </c>
      <c r="N1174" s="7" t="s">
        <v>3376</v>
      </c>
      <c r="O1174" s="7">
        <v>1386.63</v>
      </c>
      <c r="P1174" s="7">
        <v>7</v>
      </c>
      <c r="Q1174" s="7">
        <v>360.36</v>
      </c>
      <c r="R1174" s="7">
        <v>24.3</v>
      </c>
      <c r="S1174" s="7" t="s">
        <v>38</v>
      </c>
      <c r="T1174" s="7">
        <v>278</v>
      </c>
      <c r="U1174" s="7" t="s">
        <v>2785</v>
      </c>
      <c r="V1174" s="7" t="s">
        <v>2791</v>
      </c>
      <c r="W1174" s="8" t="s">
        <v>41</v>
      </c>
      <c r="X1174" s="3">
        <v>45582</v>
      </c>
      <c r="Y1174" s="4">
        <v>45586</v>
      </c>
    </row>
    <row r="1175" spans="1:25">
      <c r="A1175" s="9">
        <v>1174</v>
      </c>
      <c r="B1175" s="7" t="s">
        <v>353</v>
      </c>
      <c r="C1175" s="7" t="s">
        <v>26</v>
      </c>
      <c r="D1175" s="7" t="s">
        <v>354</v>
      </c>
      <c r="E1175" s="7" t="s">
        <v>355</v>
      </c>
      <c r="F1175" s="7" t="s">
        <v>310</v>
      </c>
      <c r="G1175" s="7" t="s">
        <v>220</v>
      </c>
      <c r="H1175" s="7" t="s">
        <v>101</v>
      </c>
      <c r="I1175" s="7" t="s">
        <v>32</v>
      </c>
      <c r="J1175" s="7" t="s">
        <v>102</v>
      </c>
      <c r="K1175" s="7" t="s">
        <v>3377</v>
      </c>
      <c r="L1175" s="7" t="s">
        <v>1166</v>
      </c>
      <c r="M1175" s="7" t="s">
        <v>1333</v>
      </c>
      <c r="N1175" s="7" t="s">
        <v>3378</v>
      </c>
      <c r="O1175" s="7">
        <v>1354.95</v>
      </c>
      <c r="P1175" s="7">
        <v>5</v>
      </c>
      <c r="Q1175" s="7">
        <v>108.3</v>
      </c>
      <c r="R1175" s="7">
        <v>115.68</v>
      </c>
      <c r="S1175" s="7" t="s">
        <v>38</v>
      </c>
      <c r="T1175" s="7">
        <v>681</v>
      </c>
      <c r="U1175" s="7" t="s">
        <v>2785</v>
      </c>
      <c r="V1175" s="7" t="s">
        <v>2792</v>
      </c>
      <c r="W1175" s="8" t="s">
        <v>51</v>
      </c>
      <c r="X1175" s="3">
        <v>45582</v>
      </c>
      <c r="Y1175" s="4">
        <v>45586</v>
      </c>
    </row>
    <row r="1176" spans="1:25">
      <c r="A1176" s="9">
        <v>1175</v>
      </c>
      <c r="B1176" s="7" t="s">
        <v>3379</v>
      </c>
      <c r="C1176" s="7" t="s">
        <v>26</v>
      </c>
      <c r="D1176" s="7" t="s">
        <v>3380</v>
      </c>
      <c r="E1176" s="7" t="s">
        <v>3381</v>
      </c>
      <c r="F1176" s="7" t="s">
        <v>310</v>
      </c>
      <c r="G1176" s="7" t="s">
        <v>404</v>
      </c>
      <c r="H1176" s="7" t="s">
        <v>221</v>
      </c>
      <c r="I1176" s="7" t="s">
        <v>32</v>
      </c>
      <c r="J1176" s="7" t="s">
        <v>102</v>
      </c>
      <c r="K1176" s="7" t="s">
        <v>3382</v>
      </c>
      <c r="L1176" s="7" t="s">
        <v>1166</v>
      </c>
      <c r="M1176" s="7" t="s">
        <v>1167</v>
      </c>
      <c r="N1176" s="7" t="s">
        <v>3383</v>
      </c>
      <c r="O1176" s="7">
        <v>880.95</v>
      </c>
      <c r="P1176" s="7">
        <v>5</v>
      </c>
      <c r="Q1176" s="7">
        <v>0</v>
      </c>
      <c r="R1176" s="7">
        <v>60.32</v>
      </c>
      <c r="S1176" s="7" t="s">
        <v>38</v>
      </c>
      <c r="T1176" s="7">
        <v>454</v>
      </c>
      <c r="U1176" s="7" t="s">
        <v>2785</v>
      </c>
      <c r="V1176" s="7" t="s">
        <v>2786</v>
      </c>
      <c r="W1176" s="8" t="s">
        <v>41</v>
      </c>
      <c r="X1176" s="3">
        <v>45607</v>
      </c>
      <c r="Y1176" s="4">
        <v>45611</v>
      </c>
    </row>
    <row r="1177" spans="1:25">
      <c r="A1177" s="9">
        <v>1176</v>
      </c>
      <c r="B1177" s="7" t="s">
        <v>3369</v>
      </c>
      <c r="C1177" s="7" t="s">
        <v>26</v>
      </c>
      <c r="D1177" s="7" t="s">
        <v>3370</v>
      </c>
      <c r="E1177" s="7" t="s">
        <v>3371</v>
      </c>
      <c r="F1177" s="7" t="s">
        <v>310</v>
      </c>
      <c r="G1177" s="7" t="s">
        <v>3330</v>
      </c>
      <c r="H1177" s="7" t="s">
        <v>509</v>
      </c>
      <c r="I1177" s="7" t="s">
        <v>32</v>
      </c>
      <c r="J1177" s="7" t="s">
        <v>47</v>
      </c>
      <c r="K1177" s="7" t="s">
        <v>1717</v>
      </c>
      <c r="L1177" s="7" t="s">
        <v>1166</v>
      </c>
      <c r="M1177" s="7" t="s">
        <v>1167</v>
      </c>
      <c r="N1177" s="7" t="s">
        <v>1718</v>
      </c>
      <c r="O1177" s="7">
        <v>64.11</v>
      </c>
      <c r="P1177" s="7">
        <v>1</v>
      </c>
      <c r="Q1177" s="7">
        <v>24.36</v>
      </c>
      <c r="R1177" s="7">
        <v>4.8499999999999996</v>
      </c>
      <c r="S1177" s="7" t="s">
        <v>38</v>
      </c>
      <c r="T1177" s="7">
        <v>378</v>
      </c>
      <c r="U1177" s="7" t="s">
        <v>2785</v>
      </c>
      <c r="V1177" s="7" t="s">
        <v>2791</v>
      </c>
      <c r="W1177" s="8" t="s">
        <v>51</v>
      </c>
      <c r="X1177" s="3">
        <v>44693</v>
      </c>
      <c r="Y1177" s="4">
        <v>44846</v>
      </c>
    </row>
    <row r="1178" spans="1:25">
      <c r="A1178" s="9">
        <v>1177</v>
      </c>
      <c r="B1178" s="7" t="s">
        <v>2893</v>
      </c>
      <c r="C1178" s="7" t="s">
        <v>26</v>
      </c>
      <c r="D1178" s="7" t="s">
        <v>2894</v>
      </c>
      <c r="E1178" s="7" t="s">
        <v>2895</v>
      </c>
      <c r="F1178" s="7" t="s">
        <v>310</v>
      </c>
      <c r="G1178" s="7" t="s">
        <v>228</v>
      </c>
      <c r="H1178" s="7" t="s">
        <v>229</v>
      </c>
      <c r="I1178" s="7" t="s">
        <v>32</v>
      </c>
      <c r="J1178" s="7" t="s">
        <v>102</v>
      </c>
      <c r="K1178" s="7" t="s">
        <v>1723</v>
      </c>
      <c r="L1178" s="7" t="s">
        <v>1001</v>
      </c>
      <c r="M1178" s="7" t="s">
        <v>1056</v>
      </c>
      <c r="N1178" s="7" t="s">
        <v>1724</v>
      </c>
      <c r="O1178" s="7">
        <v>185.4</v>
      </c>
      <c r="P1178" s="7">
        <v>6</v>
      </c>
      <c r="Q1178" s="7">
        <v>44.46</v>
      </c>
      <c r="R1178" s="7">
        <v>13.48</v>
      </c>
      <c r="S1178" s="7" t="s">
        <v>38</v>
      </c>
      <c r="T1178" s="7">
        <v>783</v>
      </c>
      <c r="U1178" s="7" t="s">
        <v>2785</v>
      </c>
      <c r="V1178" s="7" t="s">
        <v>2792</v>
      </c>
      <c r="W1178" s="8" t="s">
        <v>51</v>
      </c>
      <c r="X1178" s="3">
        <v>44914</v>
      </c>
      <c r="Y1178" s="4">
        <v>44918</v>
      </c>
    </row>
    <row r="1179" spans="1:25">
      <c r="A1179" s="9">
        <v>1178</v>
      </c>
      <c r="B1179" s="7" t="s">
        <v>3369</v>
      </c>
      <c r="C1179" s="7" t="s">
        <v>26</v>
      </c>
      <c r="D1179" s="7" t="s">
        <v>3370</v>
      </c>
      <c r="E1179" s="7" t="s">
        <v>3371</v>
      </c>
      <c r="F1179" s="7" t="s">
        <v>310</v>
      </c>
      <c r="G1179" s="7" t="s">
        <v>3330</v>
      </c>
      <c r="H1179" s="7" t="s">
        <v>509</v>
      </c>
      <c r="I1179" s="7" t="s">
        <v>32</v>
      </c>
      <c r="J1179" s="7" t="s">
        <v>47</v>
      </c>
      <c r="K1179" s="7" t="s">
        <v>2377</v>
      </c>
      <c r="L1179" s="7" t="s">
        <v>1001</v>
      </c>
      <c r="M1179" s="7" t="s">
        <v>1018</v>
      </c>
      <c r="N1179" s="7" t="s">
        <v>1034</v>
      </c>
      <c r="O1179" s="7">
        <v>1590.66</v>
      </c>
      <c r="P1179" s="7">
        <v>6</v>
      </c>
      <c r="Q1179" s="7">
        <v>47.7</v>
      </c>
      <c r="R1179" s="7">
        <v>132.38999999999999</v>
      </c>
      <c r="S1179" s="7" t="s">
        <v>38</v>
      </c>
      <c r="T1179" s="7">
        <v>499</v>
      </c>
      <c r="U1179" s="7" t="s">
        <v>2785</v>
      </c>
      <c r="V1179" s="7" t="s">
        <v>2791</v>
      </c>
      <c r="W1179" s="8" t="s">
        <v>51</v>
      </c>
      <c r="X1179" s="3">
        <v>45578</v>
      </c>
      <c r="Y1179" s="4">
        <v>45583</v>
      </c>
    </row>
    <row r="1180" spans="1:25">
      <c r="A1180" s="9">
        <v>1179</v>
      </c>
      <c r="B1180" s="7" t="s">
        <v>3379</v>
      </c>
      <c r="C1180" s="7" t="s">
        <v>26</v>
      </c>
      <c r="D1180" s="7" t="s">
        <v>3380</v>
      </c>
      <c r="E1180" s="7" t="s">
        <v>3381</v>
      </c>
      <c r="F1180" s="7" t="s">
        <v>310</v>
      </c>
      <c r="G1180" s="7" t="s">
        <v>404</v>
      </c>
      <c r="H1180" s="7" t="s">
        <v>221</v>
      </c>
      <c r="I1180" s="7" t="s">
        <v>32</v>
      </c>
      <c r="J1180" s="7" t="s">
        <v>102</v>
      </c>
      <c r="K1180" s="7" t="s">
        <v>3384</v>
      </c>
      <c r="L1180" s="7" t="s">
        <v>1001</v>
      </c>
      <c r="M1180" s="7" t="s">
        <v>1018</v>
      </c>
      <c r="N1180" s="7" t="s">
        <v>3385</v>
      </c>
      <c r="O1180" s="7">
        <v>1199.76</v>
      </c>
      <c r="P1180" s="7">
        <v>4</v>
      </c>
      <c r="Q1180" s="7">
        <v>395.88</v>
      </c>
      <c r="R1180" s="7">
        <v>88.68</v>
      </c>
      <c r="S1180" s="7" t="s">
        <v>38</v>
      </c>
      <c r="T1180" s="7">
        <v>327</v>
      </c>
      <c r="U1180" s="7" t="s">
        <v>2785</v>
      </c>
      <c r="V1180" s="7" t="s">
        <v>2792</v>
      </c>
      <c r="W1180" s="8" t="s">
        <v>51</v>
      </c>
      <c r="X1180" s="3">
        <v>45589</v>
      </c>
      <c r="Y1180" s="4">
        <v>45593</v>
      </c>
    </row>
    <row r="1181" spans="1:25">
      <c r="A1181" s="9">
        <v>1180</v>
      </c>
      <c r="B1181" s="7" t="s">
        <v>2899</v>
      </c>
      <c r="C1181" s="7" t="s">
        <v>26</v>
      </c>
      <c r="D1181" s="7" t="s">
        <v>765</v>
      </c>
      <c r="E1181" s="7" t="s">
        <v>766</v>
      </c>
      <c r="F1181" s="7" t="s">
        <v>310</v>
      </c>
      <c r="G1181" s="7" t="s">
        <v>1607</v>
      </c>
      <c r="H1181" s="7" t="s">
        <v>138</v>
      </c>
      <c r="I1181" s="7" t="s">
        <v>32</v>
      </c>
      <c r="J1181" s="7" t="s">
        <v>57</v>
      </c>
      <c r="K1181" s="7" t="s">
        <v>3386</v>
      </c>
      <c r="L1181" s="7" t="s">
        <v>1001</v>
      </c>
      <c r="M1181" s="7" t="s">
        <v>1018</v>
      </c>
      <c r="N1181" s="7" t="s">
        <v>3387</v>
      </c>
      <c r="O1181" s="7">
        <v>729.99</v>
      </c>
      <c r="P1181" s="7">
        <v>3</v>
      </c>
      <c r="Q1181" s="7">
        <v>7.29</v>
      </c>
      <c r="R1181" s="7">
        <v>36.1</v>
      </c>
      <c r="S1181" s="7" t="s">
        <v>38</v>
      </c>
      <c r="T1181" s="7">
        <v>717</v>
      </c>
      <c r="U1181" s="7" t="s">
        <v>2785</v>
      </c>
      <c r="V1181" s="7" t="s">
        <v>2786</v>
      </c>
      <c r="W1181" s="8" t="s">
        <v>51</v>
      </c>
      <c r="X1181" s="3">
        <v>44970</v>
      </c>
      <c r="Y1181" s="4">
        <v>44974</v>
      </c>
    </row>
    <row r="1182" spans="1:25">
      <c r="A1182" s="9">
        <v>1181</v>
      </c>
      <c r="B1182" s="7" t="s">
        <v>313</v>
      </c>
      <c r="C1182" s="7" t="s">
        <v>26</v>
      </c>
      <c r="D1182" s="7" t="s">
        <v>314</v>
      </c>
      <c r="E1182" s="7" t="s">
        <v>315</v>
      </c>
      <c r="F1182" s="7" t="s">
        <v>310</v>
      </c>
      <c r="G1182" s="7" t="s">
        <v>279</v>
      </c>
      <c r="H1182" s="7" t="s">
        <v>279</v>
      </c>
      <c r="I1182" s="7" t="s">
        <v>32</v>
      </c>
      <c r="J1182" s="7" t="s">
        <v>102</v>
      </c>
      <c r="K1182" s="7" t="s">
        <v>1480</v>
      </c>
      <c r="L1182" s="7" t="s">
        <v>1001</v>
      </c>
      <c r="M1182" s="7" t="s">
        <v>1018</v>
      </c>
      <c r="N1182" s="7" t="s">
        <v>1481</v>
      </c>
      <c r="O1182" s="7">
        <v>1134.9000000000001</v>
      </c>
      <c r="P1182" s="7">
        <v>3</v>
      </c>
      <c r="Q1182" s="7">
        <v>45.36</v>
      </c>
      <c r="R1182" s="7">
        <v>33.18</v>
      </c>
      <c r="S1182" s="7" t="s">
        <v>38</v>
      </c>
      <c r="T1182" s="7">
        <v>158</v>
      </c>
      <c r="U1182" s="7" t="s">
        <v>2785</v>
      </c>
      <c r="V1182" s="7" t="s">
        <v>2787</v>
      </c>
      <c r="W1182" s="8" t="s">
        <v>41</v>
      </c>
      <c r="X1182" s="3">
        <v>45382</v>
      </c>
      <c r="Y1182" s="4">
        <v>45386</v>
      </c>
    </row>
    <row r="1183" spans="1:25">
      <c r="A1183" s="9">
        <v>1182</v>
      </c>
      <c r="B1183" s="7" t="s">
        <v>1524</v>
      </c>
      <c r="C1183" s="7" t="s">
        <v>26</v>
      </c>
      <c r="D1183" s="7" t="s">
        <v>1525</v>
      </c>
      <c r="E1183" s="7" t="s">
        <v>1526</v>
      </c>
      <c r="F1183" s="7" t="s">
        <v>310</v>
      </c>
      <c r="G1183" s="7" t="s">
        <v>163</v>
      </c>
      <c r="H1183" s="7" t="s">
        <v>31</v>
      </c>
      <c r="I1183" s="7" t="s">
        <v>32</v>
      </c>
      <c r="J1183" s="7" t="s">
        <v>33</v>
      </c>
      <c r="K1183" s="7" t="s">
        <v>3388</v>
      </c>
      <c r="L1183" s="7" t="s">
        <v>1001</v>
      </c>
      <c r="M1183" s="7" t="s">
        <v>1018</v>
      </c>
      <c r="N1183" s="7" t="s">
        <v>3389</v>
      </c>
      <c r="O1183" s="7">
        <v>574.02</v>
      </c>
      <c r="P1183" s="7">
        <v>3</v>
      </c>
      <c r="Q1183" s="7">
        <v>86.04</v>
      </c>
      <c r="R1183" s="7">
        <v>23.9</v>
      </c>
      <c r="S1183" s="7" t="s">
        <v>38</v>
      </c>
      <c r="T1183" s="7">
        <v>698</v>
      </c>
      <c r="U1183" s="7" t="s">
        <v>2785</v>
      </c>
      <c r="V1183" s="7" t="s">
        <v>2791</v>
      </c>
      <c r="W1183" s="8" t="s">
        <v>51</v>
      </c>
      <c r="X1183" s="3">
        <v>45637</v>
      </c>
      <c r="Y1183" s="4">
        <v>45612</v>
      </c>
    </row>
    <row r="1184" spans="1:25">
      <c r="A1184" s="9">
        <v>1183</v>
      </c>
      <c r="B1184" s="7" t="s">
        <v>3390</v>
      </c>
      <c r="C1184" s="7" t="s">
        <v>26</v>
      </c>
      <c r="D1184" s="7" t="s">
        <v>3391</v>
      </c>
      <c r="E1184" s="7" t="s">
        <v>3392</v>
      </c>
      <c r="F1184" s="7" t="s">
        <v>310</v>
      </c>
      <c r="G1184" s="7" t="s">
        <v>1133</v>
      </c>
      <c r="H1184" s="7" t="s">
        <v>121</v>
      </c>
      <c r="I1184" s="7" t="s">
        <v>32</v>
      </c>
      <c r="J1184" s="7" t="s">
        <v>33</v>
      </c>
      <c r="K1184" s="7" t="s">
        <v>3393</v>
      </c>
      <c r="L1184" s="7" t="s">
        <v>1001</v>
      </c>
      <c r="M1184" s="7" t="s">
        <v>1002</v>
      </c>
      <c r="N1184" s="7" t="s">
        <v>3394</v>
      </c>
      <c r="O1184" s="7">
        <v>1334.55</v>
      </c>
      <c r="P1184" s="7">
        <v>5</v>
      </c>
      <c r="Q1184" s="7">
        <v>360.3</v>
      </c>
      <c r="R1184" s="7">
        <v>78.28</v>
      </c>
      <c r="S1184" s="7" t="s">
        <v>38</v>
      </c>
      <c r="T1184" s="7">
        <v>146</v>
      </c>
      <c r="U1184" s="7" t="s">
        <v>2785</v>
      </c>
      <c r="V1184" s="7" t="s">
        <v>2792</v>
      </c>
      <c r="W1184" s="8" t="s">
        <v>41</v>
      </c>
      <c r="X1184" s="3">
        <v>45578</v>
      </c>
      <c r="Y1184" s="4">
        <v>45583</v>
      </c>
    </row>
    <row r="1185" spans="1:25">
      <c r="A1185" s="9">
        <v>1184</v>
      </c>
      <c r="B1185" s="7" t="s">
        <v>3395</v>
      </c>
      <c r="C1185" s="7" t="s">
        <v>26</v>
      </c>
      <c r="D1185" s="7" t="s">
        <v>720</v>
      </c>
      <c r="E1185" s="7" t="s">
        <v>721</v>
      </c>
      <c r="F1185" s="7" t="s">
        <v>310</v>
      </c>
      <c r="G1185" s="7" t="s">
        <v>630</v>
      </c>
      <c r="H1185" s="7" t="s">
        <v>101</v>
      </c>
      <c r="I1185" s="7" t="s">
        <v>32</v>
      </c>
      <c r="J1185" s="7" t="s">
        <v>102</v>
      </c>
      <c r="K1185" s="7" t="s">
        <v>3396</v>
      </c>
      <c r="L1185" s="7" t="s">
        <v>1001</v>
      </c>
      <c r="M1185" s="7" t="s">
        <v>1002</v>
      </c>
      <c r="N1185" s="7" t="s">
        <v>3397</v>
      </c>
      <c r="O1185" s="7">
        <v>861.21</v>
      </c>
      <c r="P1185" s="7">
        <v>7</v>
      </c>
      <c r="Q1185" s="7">
        <v>60.27</v>
      </c>
      <c r="R1185" s="7">
        <v>76</v>
      </c>
      <c r="S1185" s="7" t="s">
        <v>38</v>
      </c>
      <c r="T1185" s="7">
        <v>416</v>
      </c>
      <c r="U1185" s="7" t="s">
        <v>2785</v>
      </c>
      <c r="V1185" s="7" t="s">
        <v>2786</v>
      </c>
      <c r="W1185" s="8" t="s">
        <v>41</v>
      </c>
      <c r="X1185" s="3">
        <v>45615</v>
      </c>
      <c r="Y1185" s="4">
        <v>45619</v>
      </c>
    </row>
    <row r="1186" spans="1:25">
      <c r="A1186" s="9">
        <v>1185</v>
      </c>
      <c r="B1186" s="7" t="s">
        <v>358</v>
      </c>
      <c r="C1186" s="7" t="s">
        <v>26</v>
      </c>
      <c r="D1186" s="7" t="s">
        <v>359</v>
      </c>
      <c r="E1186" s="7" t="s">
        <v>360</v>
      </c>
      <c r="F1186" s="7" t="s">
        <v>310</v>
      </c>
      <c r="G1186" s="7" t="s">
        <v>338</v>
      </c>
      <c r="H1186" s="7" t="s">
        <v>339</v>
      </c>
      <c r="I1186" s="7" t="s">
        <v>32</v>
      </c>
      <c r="J1186" s="7" t="s">
        <v>57</v>
      </c>
      <c r="K1186" s="7" t="s">
        <v>3398</v>
      </c>
      <c r="L1186" s="7" t="s">
        <v>1001</v>
      </c>
      <c r="M1186" s="7" t="s">
        <v>1002</v>
      </c>
      <c r="N1186" s="7" t="s">
        <v>3399</v>
      </c>
      <c r="O1186" s="7">
        <v>1050.48</v>
      </c>
      <c r="P1186" s="7">
        <v>4</v>
      </c>
      <c r="Q1186" s="7">
        <v>94.44</v>
      </c>
      <c r="R1186" s="7">
        <v>60.78</v>
      </c>
      <c r="S1186" s="7" t="s">
        <v>38</v>
      </c>
      <c r="T1186" s="7">
        <v>307</v>
      </c>
      <c r="U1186" s="7" t="s">
        <v>2785</v>
      </c>
      <c r="V1186" s="7" t="s">
        <v>2787</v>
      </c>
      <c r="W1186" s="8" t="s">
        <v>41</v>
      </c>
      <c r="X1186" s="3">
        <v>45268</v>
      </c>
      <c r="Y1186" s="4">
        <v>45154</v>
      </c>
    </row>
    <row r="1187" spans="1:25">
      <c r="A1187" s="9">
        <v>1186</v>
      </c>
      <c r="B1187" s="7" t="s">
        <v>2916</v>
      </c>
      <c r="C1187" s="7" t="s">
        <v>26</v>
      </c>
      <c r="D1187" s="7" t="s">
        <v>2917</v>
      </c>
      <c r="E1187" s="7" t="s">
        <v>2918</v>
      </c>
      <c r="F1187" s="7" t="s">
        <v>310</v>
      </c>
      <c r="G1187" s="7" t="s">
        <v>851</v>
      </c>
      <c r="H1187" s="7" t="s">
        <v>31</v>
      </c>
      <c r="I1187" s="7" t="s">
        <v>32</v>
      </c>
      <c r="J1187" s="7" t="s">
        <v>33</v>
      </c>
      <c r="K1187" s="7" t="s">
        <v>1158</v>
      </c>
      <c r="L1187" s="7" t="s">
        <v>1001</v>
      </c>
      <c r="M1187" s="7" t="s">
        <v>1103</v>
      </c>
      <c r="N1187" s="7" t="s">
        <v>1159</v>
      </c>
      <c r="O1187" s="7">
        <v>1928.34</v>
      </c>
      <c r="P1187" s="7">
        <v>3</v>
      </c>
      <c r="Q1187" s="7">
        <v>77.13</v>
      </c>
      <c r="R1187" s="7">
        <v>131.22</v>
      </c>
      <c r="S1187" s="7" t="s">
        <v>38</v>
      </c>
      <c r="T1187" s="7">
        <v>402</v>
      </c>
      <c r="U1187" s="7" t="s">
        <v>2785</v>
      </c>
      <c r="V1187" s="7" t="s">
        <v>2792</v>
      </c>
      <c r="W1187" s="8" t="s">
        <v>41</v>
      </c>
      <c r="X1187" s="3">
        <v>45578</v>
      </c>
      <c r="Y1187" s="4">
        <v>45582</v>
      </c>
    </row>
    <row r="1188" spans="1:25">
      <c r="A1188" s="9">
        <v>1187</v>
      </c>
      <c r="B1188" s="7" t="s">
        <v>2896</v>
      </c>
      <c r="C1188" s="7" t="s">
        <v>26</v>
      </c>
      <c r="D1188" s="7" t="s">
        <v>1980</v>
      </c>
      <c r="E1188" s="7" t="s">
        <v>1981</v>
      </c>
      <c r="F1188" s="7" t="s">
        <v>310</v>
      </c>
      <c r="G1188" s="7" t="s">
        <v>2699</v>
      </c>
      <c r="H1188" s="7" t="s">
        <v>31</v>
      </c>
      <c r="I1188" s="7" t="s">
        <v>32</v>
      </c>
      <c r="J1188" s="7" t="s">
        <v>33</v>
      </c>
      <c r="K1188" s="7" t="s">
        <v>3400</v>
      </c>
      <c r="L1188" s="7" t="s">
        <v>1001</v>
      </c>
      <c r="M1188" s="7" t="s">
        <v>1103</v>
      </c>
      <c r="N1188" s="7" t="s">
        <v>3401</v>
      </c>
      <c r="O1188" s="7">
        <v>707.52</v>
      </c>
      <c r="P1188" s="7">
        <v>8</v>
      </c>
      <c r="Q1188" s="7">
        <v>297.12</v>
      </c>
      <c r="R1188" s="7">
        <v>58.83</v>
      </c>
      <c r="S1188" s="7" t="s">
        <v>38</v>
      </c>
      <c r="T1188" s="7">
        <v>428</v>
      </c>
      <c r="U1188" s="7" t="s">
        <v>2785</v>
      </c>
      <c r="V1188" s="7" t="s">
        <v>2786</v>
      </c>
      <c r="W1188" s="8" t="s">
        <v>41</v>
      </c>
      <c r="X1188" s="3">
        <v>44804</v>
      </c>
      <c r="Y1188" s="4">
        <v>44660</v>
      </c>
    </row>
    <row r="1189" spans="1:25">
      <c r="A1189" s="9">
        <v>1188</v>
      </c>
      <c r="B1189" s="7" t="s">
        <v>3402</v>
      </c>
      <c r="C1189" s="7" t="s">
        <v>26</v>
      </c>
      <c r="D1189" s="7" t="s">
        <v>3403</v>
      </c>
      <c r="E1189" s="7" t="s">
        <v>3404</v>
      </c>
      <c r="F1189" s="7" t="s">
        <v>310</v>
      </c>
      <c r="G1189" s="7" t="s">
        <v>2224</v>
      </c>
      <c r="H1189" s="7" t="s">
        <v>80</v>
      </c>
      <c r="I1189" s="7" t="s">
        <v>32</v>
      </c>
      <c r="J1189" s="7" t="s">
        <v>33</v>
      </c>
      <c r="K1189" s="7" t="s">
        <v>2445</v>
      </c>
      <c r="L1189" s="7" t="s">
        <v>1001</v>
      </c>
      <c r="M1189" s="7" t="s">
        <v>1103</v>
      </c>
      <c r="N1189" s="7" t="s">
        <v>2446</v>
      </c>
      <c r="O1189" s="7">
        <v>551.16</v>
      </c>
      <c r="P1189" s="7">
        <v>4</v>
      </c>
      <c r="Q1189" s="7">
        <v>154.32</v>
      </c>
      <c r="R1189" s="7">
        <v>46.16</v>
      </c>
      <c r="S1189" s="7" t="s">
        <v>38</v>
      </c>
      <c r="T1189" s="7">
        <v>350</v>
      </c>
      <c r="U1189" s="7" t="s">
        <v>2785</v>
      </c>
      <c r="V1189" s="7" t="s">
        <v>2787</v>
      </c>
      <c r="W1189" s="8" t="s">
        <v>51</v>
      </c>
      <c r="X1189" s="3">
        <v>45560</v>
      </c>
      <c r="Y1189" s="4">
        <v>45565</v>
      </c>
    </row>
    <row r="1190" spans="1:25">
      <c r="A1190" s="9">
        <v>1189</v>
      </c>
      <c r="B1190" s="7" t="s">
        <v>3405</v>
      </c>
      <c r="C1190" s="7" t="s">
        <v>26</v>
      </c>
      <c r="D1190" s="7" t="s">
        <v>2527</v>
      </c>
      <c r="E1190" s="7" t="s">
        <v>2528</v>
      </c>
      <c r="F1190" s="7" t="s">
        <v>310</v>
      </c>
      <c r="G1190" s="7" t="s">
        <v>602</v>
      </c>
      <c r="H1190" s="7" t="s">
        <v>138</v>
      </c>
      <c r="I1190" s="7" t="s">
        <v>32</v>
      </c>
      <c r="J1190" s="7" t="s">
        <v>57</v>
      </c>
      <c r="K1190" s="7" t="s">
        <v>3406</v>
      </c>
      <c r="L1190" s="7" t="s">
        <v>1001</v>
      </c>
      <c r="M1190" s="7" t="s">
        <v>1018</v>
      </c>
      <c r="N1190" s="7" t="s">
        <v>3407</v>
      </c>
      <c r="O1190" s="7">
        <v>291.42</v>
      </c>
      <c r="P1190" s="7">
        <v>2</v>
      </c>
      <c r="Q1190" s="7">
        <v>131.1</v>
      </c>
      <c r="R1190" s="7">
        <v>15.33</v>
      </c>
      <c r="S1190" s="7" t="s">
        <v>38</v>
      </c>
      <c r="T1190" s="7">
        <v>120</v>
      </c>
      <c r="U1190" s="7" t="s">
        <v>2785</v>
      </c>
      <c r="V1190" s="7" t="s">
        <v>2786</v>
      </c>
      <c r="W1190" s="8" t="s">
        <v>51</v>
      </c>
      <c r="X1190" s="3">
        <v>44661</v>
      </c>
      <c r="Y1190" s="4">
        <v>44814</v>
      </c>
    </row>
    <row r="1191" spans="1:25">
      <c r="A1191" s="9">
        <v>1190</v>
      </c>
      <c r="B1191" s="7" t="s">
        <v>3408</v>
      </c>
      <c r="C1191" s="7" t="s">
        <v>26</v>
      </c>
      <c r="D1191" s="7" t="s">
        <v>3409</v>
      </c>
      <c r="E1191" s="7" t="s">
        <v>3410</v>
      </c>
      <c r="F1191" s="7" t="s">
        <v>310</v>
      </c>
      <c r="G1191" s="7" t="s">
        <v>900</v>
      </c>
      <c r="H1191" s="7" t="s">
        <v>544</v>
      </c>
      <c r="I1191" s="7" t="s">
        <v>32</v>
      </c>
      <c r="J1191" s="7" t="s">
        <v>57</v>
      </c>
      <c r="K1191" s="7" t="s">
        <v>3411</v>
      </c>
      <c r="L1191" s="7" t="s">
        <v>1001</v>
      </c>
      <c r="M1191" s="7" t="s">
        <v>1056</v>
      </c>
      <c r="N1191" s="7" t="s">
        <v>3412</v>
      </c>
      <c r="O1191" s="7">
        <v>106.32</v>
      </c>
      <c r="P1191" s="7">
        <v>2</v>
      </c>
      <c r="Q1191" s="7">
        <v>30.78</v>
      </c>
      <c r="R1191" s="7">
        <v>5.39</v>
      </c>
      <c r="S1191" s="7" t="s">
        <v>38</v>
      </c>
      <c r="T1191" s="7">
        <v>510</v>
      </c>
      <c r="U1191" s="7" t="s">
        <v>2785</v>
      </c>
      <c r="V1191" s="7" t="s">
        <v>2787</v>
      </c>
      <c r="W1191" s="8" t="s">
        <v>51</v>
      </c>
      <c r="X1191" s="3">
        <v>44661</v>
      </c>
      <c r="Y1191" s="4">
        <v>44814</v>
      </c>
    </row>
    <row r="1192" spans="1:25">
      <c r="A1192" s="9">
        <v>1191</v>
      </c>
      <c r="B1192" s="7" t="s">
        <v>407</v>
      </c>
      <c r="C1192" s="7" t="s">
        <v>26</v>
      </c>
      <c r="D1192" s="7" t="s">
        <v>408</v>
      </c>
      <c r="E1192" s="7" t="s">
        <v>409</v>
      </c>
      <c r="F1192" s="7" t="s">
        <v>310</v>
      </c>
      <c r="G1192" s="7" t="s">
        <v>410</v>
      </c>
      <c r="H1192" s="7" t="s">
        <v>283</v>
      </c>
      <c r="I1192" s="7" t="s">
        <v>32</v>
      </c>
      <c r="J1192" s="7" t="s">
        <v>47</v>
      </c>
      <c r="K1192" s="7" t="s">
        <v>1089</v>
      </c>
      <c r="L1192" s="7" t="s">
        <v>1001</v>
      </c>
      <c r="M1192" s="7" t="s">
        <v>1056</v>
      </c>
      <c r="N1192" s="7" t="s">
        <v>1090</v>
      </c>
      <c r="O1192" s="7">
        <v>86.04</v>
      </c>
      <c r="P1192" s="7">
        <v>2</v>
      </c>
      <c r="Q1192" s="7">
        <v>3.42</v>
      </c>
      <c r="R1192" s="7">
        <v>5.1100000000000003</v>
      </c>
      <c r="S1192" s="7" t="s">
        <v>38</v>
      </c>
      <c r="T1192" s="7">
        <v>489</v>
      </c>
      <c r="U1192" s="7" t="s">
        <v>2785</v>
      </c>
      <c r="V1192" s="7" t="s">
        <v>2791</v>
      </c>
      <c r="W1192" s="8" t="s">
        <v>51</v>
      </c>
      <c r="X1192" s="3">
        <v>45268</v>
      </c>
      <c r="Y1192" s="4">
        <v>45154</v>
      </c>
    </row>
    <row r="1193" spans="1:25">
      <c r="A1193" s="9">
        <v>1192</v>
      </c>
      <c r="B1193" s="7" t="s">
        <v>2929</v>
      </c>
      <c r="C1193" s="7" t="s">
        <v>26</v>
      </c>
      <c r="D1193" s="7" t="s">
        <v>2930</v>
      </c>
      <c r="E1193" s="7" t="s">
        <v>2931</v>
      </c>
      <c r="F1193" s="7" t="s">
        <v>310</v>
      </c>
      <c r="G1193" s="7" t="s">
        <v>382</v>
      </c>
      <c r="H1193" s="7" t="s">
        <v>138</v>
      </c>
      <c r="I1193" s="7" t="s">
        <v>32</v>
      </c>
      <c r="J1193" s="7" t="s">
        <v>57</v>
      </c>
      <c r="K1193" s="7" t="s">
        <v>1158</v>
      </c>
      <c r="L1193" s="7" t="s">
        <v>1001</v>
      </c>
      <c r="M1193" s="7" t="s">
        <v>1103</v>
      </c>
      <c r="N1193" s="7" t="s">
        <v>1159</v>
      </c>
      <c r="O1193" s="7">
        <v>1285.56</v>
      </c>
      <c r="P1193" s="7">
        <v>2</v>
      </c>
      <c r="Q1193" s="7">
        <v>51.42</v>
      </c>
      <c r="R1193" s="7">
        <v>91.09</v>
      </c>
      <c r="S1193" s="7" t="s">
        <v>38</v>
      </c>
      <c r="T1193" s="7">
        <v>201</v>
      </c>
      <c r="U1193" s="7" t="s">
        <v>2785</v>
      </c>
      <c r="V1193" s="7" t="s">
        <v>2792</v>
      </c>
      <c r="W1193" s="8" t="s">
        <v>51</v>
      </c>
      <c r="X1193" s="3">
        <v>45560</v>
      </c>
      <c r="Y1193" s="4">
        <v>45565</v>
      </c>
    </row>
    <row r="1194" spans="1:25">
      <c r="A1194" s="9">
        <v>1193</v>
      </c>
      <c r="B1194" s="7" t="s">
        <v>2886</v>
      </c>
      <c r="C1194" s="7" t="s">
        <v>26</v>
      </c>
      <c r="D1194" s="7" t="s">
        <v>2887</v>
      </c>
      <c r="E1194" s="7" t="s">
        <v>2888</v>
      </c>
      <c r="F1194" s="7" t="s">
        <v>310</v>
      </c>
      <c r="G1194" s="7" t="s">
        <v>94</v>
      </c>
      <c r="H1194" s="7" t="s">
        <v>94</v>
      </c>
      <c r="I1194" s="7" t="s">
        <v>32</v>
      </c>
      <c r="J1194" s="7" t="s">
        <v>57</v>
      </c>
      <c r="K1194" s="7" t="s">
        <v>3413</v>
      </c>
      <c r="L1194" s="7" t="s">
        <v>1001</v>
      </c>
      <c r="M1194" s="7" t="s">
        <v>1103</v>
      </c>
      <c r="N1194" s="7" t="s">
        <v>3414</v>
      </c>
      <c r="O1194" s="7">
        <v>159.66</v>
      </c>
      <c r="P1194" s="7">
        <v>2</v>
      </c>
      <c r="Q1194" s="7">
        <v>20.7</v>
      </c>
      <c r="R1194" s="7">
        <v>5.41</v>
      </c>
      <c r="S1194" s="7" t="s">
        <v>38</v>
      </c>
      <c r="T1194" s="7">
        <v>479</v>
      </c>
      <c r="U1194" s="7" t="s">
        <v>2785</v>
      </c>
      <c r="V1194" s="7" t="s">
        <v>2787</v>
      </c>
      <c r="W1194" s="8" t="s">
        <v>51</v>
      </c>
      <c r="X1194" s="3">
        <v>45637</v>
      </c>
      <c r="Y1194" s="4">
        <v>45612</v>
      </c>
    </row>
    <row r="1195" spans="1:25">
      <c r="A1195" s="9">
        <v>1194</v>
      </c>
      <c r="B1195" s="7" t="s">
        <v>3415</v>
      </c>
      <c r="C1195" s="7" t="s">
        <v>26</v>
      </c>
      <c r="D1195" s="7" t="s">
        <v>3416</v>
      </c>
      <c r="E1195" s="7" t="s">
        <v>3417</v>
      </c>
      <c r="F1195" s="7" t="s">
        <v>29</v>
      </c>
      <c r="G1195" s="7" t="s">
        <v>3418</v>
      </c>
      <c r="H1195" s="7" t="s">
        <v>121</v>
      </c>
      <c r="I1195" s="7" t="s">
        <v>32</v>
      </c>
      <c r="J1195" s="7" t="s">
        <v>33</v>
      </c>
      <c r="K1195" s="7" t="s">
        <v>3419</v>
      </c>
      <c r="L1195" s="7" t="s">
        <v>1166</v>
      </c>
      <c r="M1195" s="7" t="s">
        <v>1333</v>
      </c>
      <c r="N1195" s="7" t="s">
        <v>3420</v>
      </c>
      <c r="O1195" s="7">
        <v>2572.7399999999998</v>
      </c>
      <c r="P1195" s="7">
        <v>3</v>
      </c>
      <c r="Q1195" s="7">
        <v>1080.54</v>
      </c>
      <c r="R1195" s="7">
        <v>216.06</v>
      </c>
      <c r="S1195" s="7" t="s">
        <v>38</v>
      </c>
      <c r="T1195" s="7">
        <v>374</v>
      </c>
      <c r="U1195" s="7" t="s">
        <v>2785</v>
      </c>
      <c r="V1195" s="7" t="s">
        <v>2786</v>
      </c>
      <c r="W1195" s="8" t="s">
        <v>41</v>
      </c>
      <c r="X1195" s="3">
        <v>45637</v>
      </c>
      <c r="Y1195" s="4">
        <v>45612</v>
      </c>
    </row>
    <row r="1196" spans="1:25">
      <c r="A1196" s="9">
        <v>1195</v>
      </c>
      <c r="B1196" s="7" t="s">
        <v>154</v>
      </c>
      <c r="C1196" s="7" t="s">
        <v>26</v>
      </c>
      <c r="D1196" s="7" t="s">
        <v>155</v>
      </c>
      <c r="E1196" s="7" t="s">
        <v>156</v>
      </c>
      <c r="F1196" s="7" t="s">
        <v>29</v>
      </c>
      <c r="G1196" s="7" t="s">
        <v>157</v>
      </c>
      <c r="H1196" s="7" t="s">
        <v>56</v>
      </c>
      <c r="I1196" s="7" t="s">
        <v>32</v>
      </c>
      <c r="J1196" s="7" t="s">
        <v>57</v>
      </c>
      <c r="K1196" s="7" t="s">
        <v>3421</v>
      </c>
      <c r="L1196" s="7" t="s">
        <v>1166</v>
      </c>
      <c r="M1196" s="7" t="s">
        <v>1333</v>
      </c>
      <c r="N1196" s="7" t="s">
        <v>3422</v>
      </c>
      <c r="O1196" s="7">
        <v>998.1</v>
      </c>
      <c r="P1196" s="7">
        <v>3</v>
      </c>
      <c r="Q1196" s="7">
        <v>419.13</v>
      </c>
      <c r="R1196" s="7">
        <v>61.25</v>
      </c>
      <c r="S1196" s="7" t="s">
        <v>38</v>
      </c>
      <c r="T1196" s="7">
        <v>565</v>
      </c>
      <c r="U1196" s="7" t="s">
        <v>2785</v>
      </c>
      <c r="V1196" s="7" t="s">
        <v>2787</v>
      </c>
      <c r="W1196" s="8" t="s">
        <v>51</v>
      </c>
      <c r="X1196" s="3">
        <v>44593</v>
      </c>
      <c r="Y1196" s="4">
        <v>44713</v>
      </c>
    </row>
    <row r="1197" spans="1:25">
      <c r="A1197" s="9">
        <v>1196</v>
      </c>
      <c r="B1197" s="7" t="s">
        <v>3423</v>
      </c>
      <c r="C1197" s="7" t="s">
        <v>26</v>
      </c>
      <c r="D1197" s="7" t="s">
        <v>3424</v>
      </c>
      <c r="E1197" s="7" t="s">
        <v>3425</v>
      </c>
      <c r="F1197" s="7" t="s">
        <v>29</v>
      </c>
      <c r="G1197" s="7" t="s">
        <v>600</v>
      </c>
      <c r="H1197" s="7" t="s">
        <v>121</v>
      </c>
      <c r="I1197" s="7" t="s">
        <v>32</v>
      </c>
      <c r="J1197" s="7" t="s">
        <v>33</v>
      </c>
      <c r="K1197" s="7" t="s">
        <v>3426</v>
      </c>
      <c r="L1197" s="7" t="s">
        <v>1166</v>
      </c>
      <c r="M1197" s="7" t="s">
        <v>1167</v>
      </c>
      <c r="N1197" s="7" t="s">
        <v>3427</v>
      </c>
      <c r="O1197" s="7">
        <v>300.42</v>
      </c>
      <c r="P1197" s="7">
        <v>3</v>
      </c>
      <c r="Q1197" s="7">
        <v>18</v>
      </c>
      <c r="R1197" s="7">
        <v>12.23</v>
      </c>
      <c r="S1197" s="7" t="s">
        <v>38</v>
      </c>
      <c r="T1197" s="7">
        <v>534</v>
      </c>
      <c r="U1197" s="7" t="s">
        <v>2785</v>
      </c>
      <c r="V1197" s="7" t="s">
        <v>2792</v>
      </c>
      <c r="W1197" s="8" t="s">
        <v>51</v>
      </c>
      <c r="X1197" s="3">
        <v>45125</v>
      </c>
      <c r="Y1197" s="4">
        <v>45129</v>
      </c>
    </row>
    <row r="1198" spans="1:25">
      <c r="A1198" s="9">
        <v>1197</v>
      </c>
      <c r="B1198" s="7" t="s">
        <v>1596</v>
      </c>
      <c r="C1198" s="7" t="s">
        <v>26</v>
      </c>
      <c r="D1198" s="7" t="s">
        <v>1597</v>
      </c>
      <c r="E1198" s="7" t="s">
        <v>1598</v>
      </c>
      <c r="F1198" s="7" t="s">
        <v>29</v>
      </c>
      <c r="G1198" s="7" t="s">
        <v>1599</v>
      </c>
      <c r="H1198" s="7" t="s">
        <v>509</v>
      </c>
      <c r="I1198" s="7" t="s">
        <v>32</v>
      </c>
      <c r="J1198" s="7" t="s">
        <v>47</v>
      </c>
      <c r="K1198" s="7" t="s">
        <v>3428</v>
      </c>
      <c r="L1198" s="7" t="s">
        <v>1166</v>
      </c>
      <c r="M1198" s="7" t="s">
        <v>1297</v>
      </c>
      <c r="N1198" s="7" t="s">
        <v>3429</v>
      </c>
      <c r="O1198" s="7">
        <v>159.12</v>
      </c>
      <c r="P1198" s="7">
        <v>3</v>
      </c>
      <c r="Q1198" s="7">
        <v>60.39</v>
      </c>
      <c r="R1198" s="7">
        <v>15.54</v>
      </c>
      <c r="S1198" s="7" t="s">
        <v>38</v>
      </c>
      <c r="T1198" s="7">
        <v>60</v>
      </c>
      <c r="U1198" s="7" t="s">
        <v>2785</v>
      </c>
      <c r="V1198" s="7" t="s">
        <v>2786</v>
      </c>
      <c r="W1198" s="8" t="s">
        <v>41</v>
      </c>
      <c r="X1198" s="3">
        <v>44438</v>
      </c>
      <c r="Y1198" s="4">
        <v>44264</v>
      </c>
    </row>
    <row r="1199" spans="1:25">
      <c r="A1199" s="9">
        <v>1198</v>
      </c>
      <c r="B1199" s="7" t="s">
        <v>240</v>
      </c>
      <c r="C1199" s="7" t="s">
        <v>26</v>
      </c>
      <c r="D1199" s="7" t="s">
        <v>241</v>
      </c>
      <c r="E1199" s="7" t="s">
        <v>242</v>
      </c>
      <c r="F1199" s="7" t="s">
        <v>29</v>
      </c>
      <c r="G1199" s="7" t="s">
        <v>120</v>
      </c>
      <c r="H1199" s="7" t="s">
        <v>243</v>
      </c>
      <c r="I1199" s="7" t="s">
        <v>32</v>
      </c>
      <c r="J1199" s="7" t="s">
        <v>102</v>
      </c>
      <c r="K1199" s="7" t="s">
        <v>2702</v>
      </c>
      <c r="L1199" s="7" t="s">
        <v>1166</v>
      </c>
      <c r="M1199" s="7" t="s">
        <v>1297</v>
      </c>
      <c r="N1199" s="7" t="s">
        <v>2703</v>
      </c>
      <c r="O1199" s="7">
        <v>155.25</v>
      </c>
      <c r="P1199" s="7">
        <v>3</v>
      </c>
      <c r="Q1199" s="7">
        <v>24.84</v>
      </c>
      <c r="R1199" s="7">
        <v>9.5500000000000007</v>
      </c>
      <c r="S1199" s="7" t="s">
        <v>38</v>
      </c>
      <c r="T1199" s="7">
        <v>796</v>
      </c>
      <c r="U1199" s="7" t="s">
        <v>2785</v>
      </c>
      <c r="V1199" s="7" t="s">
        <v>2791</v>
      </c>
      <c r="W1199" s="8" t="s">
        <v>51</v>
      </c>
      <c r="X1199" s="3">
        <v>45444</v>
      </c>
      <c r="Y1199" s="4">
        <v>45566</v>
      </c>
    </row>
    <row r="1200" spans="1:25">
      <c r="A1200" s="9">
        <v>1199</v>
      </c>
      <c r="B1200" s="7" t="s">
        <v>2878</v>
      </c>
      <c r="C1200" s="7" t="s">
        <v>26</v>
      </c>
      <c r="D1200" s="7" t="s">
        <v>2879</v>
      </c>
      <c r="E1200" s="7" t="s">
        <v>2880</v>
      </c>
      <c r="F1200" s="7" t="s">
        <v>29</v>
      </c>
      <c r="G1200" s="7" t="s">
        <v>64</v>
      </c>
      <c r="H1200" s="7" t="s">
        <v>56</v>
      </c>
      <c r="I1200" s="7" t="s">
        <v>32</v>
      </c>
      <c r="J1200" s="7" t="s">
        <v>57</v>
      </c>
      <c r="K1200" s="7" t="s">
        <v>3430</v>
      </c>
      <c r="L1200" s="7" t="s">
        <v>1166</v>
      </c>
      <c r="M1200" s="7" t="s">
        <v>1297</v>
      </c>
      <c r="N1200" s="7" t="s">
        <v>3431</v>
      </c>
      <c r="O1200" s="7">
        <v>85.59</v>
      </c>
      <c r="P1200" s="7">
        <v>3</v>
      </c>
      <c r="Q1200" s="7">
        <v>23.04</v>
      </c>
      <c r="R1200" s="7">
        <v>3.41</v>
      </c>
      <c r="S1200" s="7" t="s">
        <v>38</v>
      </c>
      <c r="T1200" s="7">
        <v>254</v>
      </c>
      <c r="U1200" s="7" t="s">
        <v>2785</v>
      </c>
      <c r="V1200" s="7" t="s">
        <v>2792</v>
      </c>
      <c r="W1200" s="8" t="s">
        <v>41</v>
      </c>
      <c r="X1200" s="3">
        <v>45066</v>
      </c>
      <c r="Y1200" s="4">
        <v>45070</v>
      </c>
    </row>
    <row r="1201" spans="1:25">
      <c r="A1201" s="9">
        <v>1200</v>
      </c>
      <c r="B1201" s="7" t="s">
        <v>3432</v>
      </c>
      <c r="C1201" s="7" t="s">
        <v>26</v>
      </c>
      <c r="D1201" s="7" t="s">
        <v>574</v>
      </c>
      <c r="E1201" s="7" t="s">
        <v>575</v>
      </c>
      <c r="F1201" s="7" t="s">
        <v>29</v>
      </c>
      <c r="G1201" s="7" t="s">
        <v>3433</v>
      </c>
      <c r="H1201" s="7" t="s">
        <v>221</v>
      </c>
      <c r="I1201" s="7" t="s">
        <v>32</v>
      </c>
      <c r="J1201" s="7" t="s">
        <v>102</v>
      </c>
      <c r="K1201" s="7" t="s">
        <v>3434</v>
      </c>
      <c r="L1201" s="7" t="s">
        <v>1001</v>
      </c>
      <c r="M1201" s="7" t="s">
        <v>1103</v>
      </c>
      <c r="N1201" s="7" t="s">
        <v>3435</v>
      </c>
      <c r="O1201" s="7">
        <v>369.72</v>
      </c>
      <c r="P1201" s="7">
        <v>3</v>
      </c>
      <c r="Q1201" s="7">
        <v>166.32</v>
      </c>
      <c r="R1201" s="7">
        <v>41.32</v>
      </c>
      <c r="S1201" s="7" t="s">
        <v>38</v>
      </c>
      <c r="T1201" s="7">
        <v>687</v>
      </c>
      <c r="U1201" s="7" t="s">
        <v>2785</v>
      </c>
      <c r="V1201" s="7" t="s">
        <v>2786</v>
      </c>
      <c r="W1201" s="8" t="s">
        <v>41</v>
      </c>
      <c r="X1201" s="3">
        <v>44746</v>
      </c>
      <c r="Y1201" s="4">
        <v>44899</v>
      </c>
    </row>
    <row r="1202" spans="1:25">
      <c r="A1202" s="9">
        <v>1201</v>
      </c>
      <c r="B1202" s="7" t="s">
        <v>160</v>
      </c>
      <c r="C1202" s="7" t="s">
        <v>26</v>
      </c>
      <c r="D1202" s="7" t="s">
        <v>161</v>
      </c>
      <c r="E1202" s="7" t="s">
        <v>162</v>
      </c>
      <c r="F1202" s="7" t="s">
        <v>29</v>
      </c>
      <c r="G1202" s="7" t="s">
        <v>163</v>
      </c>
      <c r="H1202" s="7" t="s">
        <v>31</v>
      </c>
      <c r="I1202" s="7" t="s">
        <v>32</v>
      </c>
      <c r="J1202" s="7" t="s">
        <v>33</v>
      </c>
      <c r="K1202" s="7" t="s">
        <v>3436</v>
      </c>
      <c r="L1202" s="7" t="s">
        <v>1001</v>
      </c>
      <c r="M1202" s="7" t="s">
        <v>1018</v>
      </c>
      <c r="N1202" s="7" t="s">
        <v>3437</v>
      </c>
      <c r="O1202" s="7">
        <v>785.79</v>
      </c>
      <c r="P1202" s="7">
        <v>3</v>
      </c>
      <c r="Q1202" s="7">
        <v>369.27</v>
      </c>
      <c r="R1202" s="7">
        <v>43.02</v>
      </c>
      <c r="S1202" s="7" t="s">
        <v>38</v>
      </c>
      <c r="T1202" s="7">
        <v>132</v>
      </c>
      <c r="U1202" s="7" t="s">
        <v>2785</v>
      </c>
      <c r="V1202" s="7" t="s">
        <v>2791</v>
      </c>
      <c r="W1202" s="8" t="s">
        <v>41</v>
      </c>
      <c r="X1202" s="3">
        <v>44959</v>
      </c>
      <c r="Y1202" s="4">
        <v>45079</v>
      </c>
    </row>
    <row r="1203" spans="1:25">
      <c r="A1203" s="9">
        <v>1202</v>
      </c>
      <c r="B1203" s="7" t="s">
        <v>1633</v>
      </c>
      <c r="C1203" s="7" t="s">
        <v>26</v>
      </c>
      <c r="D1203" s="7" t="s">
        <v>1634</v>
      </c>
      <c r="E1203" s="7" t="s">
        <v>1635</v>
      </c>
      <c r="F1203" s="7" t="s">
        <v>29</v>
      </c>
      <c r="G1203" s="7" t="s">
        <v>711</v>
      </c>
      <c r="H1203" s="7" t="s">
        <v>87</v>
      </c>
      <c r="I1203" s="7" t="s">
        <v>32</v>
      </c>
      <c r="J1203" s="7" t="s">
        <v>33</v>
      </c>
      <c r="K1203" s="7" t="s">
        <v>1728</v>
      </c>
      <c r="L1203" s="7" t="s">
        <v>1001</v>
      </c>
      <c r="M1203" s="7" t="s">
        <v>1018</v>
      </c>
      <c r="N1203" s="7" t="s">
        <v>1729</v>
      </c>
      <c r="O1203" s="7">
        <v>510.12</v>
      </c>
      <c r="P1203" s="7">
        <v>3</v>
      </c>
      <c r="Q1203" s="7">
        <v>50.94</v>
      </c>
      <c r="R1203" s="7">
        <v>24.01</v>
      </c>
      <c r="S1203" s="7" t="s">
        <v>38</v>
      </c>
      <c r="T1203" s="7">
        <v>307</v>
      </c>
      <c r="U1203" s="7" t="s">
        <v>2785</v>
      </c>
      <c r="V1203" s="7" t="s">
        <v>2792</v>
      </c>
      <c r="W1203" s="8" t="s">
        <v>51</v>
      </c>
      <c r="X1203" s="3">
        <v>45530</v>
      </c>
      <c r="Y1203" s="4">
        <v>45534</v>
      </c>
    </row>
    <row r="1204" spans="1:25">
      <c r="A1204" s="9">
        <v>1203</v>
      </c>
      <c r="B1204" s="7" t="s">
        <v>3438</v>
      </c>
      <c r="C1204" s="7" t="s">
        <v>26</v>
      </c>
      <c r="D1204" s="7" t="s">
        <v>199</v>
      </c>
      <c r="E1204" s="7" t="s">
        <v>200</v>
      </c>
      <c r="F1204" s="7" t="s">
        <v>29</v>
      </c>
      <c r="G1204" s="7" t="s">
        <v>228</v>
      </c>
      <c r="H1204" s="7" t="s">
        <v>229</v>
      </c>
      <c r="I1204" s="7" t="s">
        <v>32</v>
      </c>
      <c r="J1204" s="7" t="s">
        <v>102</v>
      </c>
      <c r="K1204" s="7" t="s">
        <v>3439</v>
      </c>
      <c r="L1204" s="7" t="s">
        <v>1001</v>
      </c>
      <c r="M1204" s="7" t="s">
        <v>1002</v>
      </c>
      <c r="N1204" s="7" t="s">
        <v>3440</v>
      </c>
      <c r="O1204" s="7">
        <v>798.75</v>
      </c>
      <c r="P1204" s="7">
        <v>3</v>
      </c>
      <c r="Q1204" s="7">
        <v>311.49</v>
      </c>
      <c r="R1204" s="7">
        <v>67.430000000000007</v>
      </c>
      <c r="S1204" s="7" t="s">
        <v>38</v>
      </c>
      <c r="T1204" s="7">
        <v>83</v>
      </c>
      <c r="U1204" s="7" t="s">
        <v>2785</v>
      </c>
      <c r="V1204" s="7" t="s">
        <v>2786</v>
      </c>
      <c r="W1204" s="8" t="s">
        <v>51</v>
      </c>
      <c r="X1204" s="3">
        <v>44914</v>
      </c>
      <c r="Y1204" s="4">
        <v>44918</v>
      </c>
    </row>
    <row r="1205" spans="1:25">
      <c r="A1205" s="9">
        <v>1204</v>
      </c>
      <c r="B1205" s="7" t="s">
        <v>3432</v>
      </c>
      <c r="C1205" s="7" t="s">
        <v>26</v>
      </c>
      <c r="D1205" s="7" t="s">
        <v>574</v>
      </c>
      <c r="E1205" s="7" t="s">
        <v>575</v>
      </c>
      <c r="F1205" s="7" t="s">
        <v>29</v>
      </c>
      <c r="G1205" s="7" t="s">
        <v>3433</v>
      </c>
      <c r="H1205" s="7" t="s">
        <v>221</v>
      </c>
      <c r="I1205" s="7" t="s">
        <v>32</v>
      </c>
      <c r="J1205" s="7" t="s">
        <v>102</v>
      </c>
      <c r="K1205" s="7" t="s">
        <v>3441</v>
      </c>
      <c r="L1205" s="7" t="s">
        <v>1001</v>
      </c>
      <c r="M1205" s="7" t="s">
        <v>1002</v>
      </c>
      <c r="N1205" s="7" t="s">
        <v>3442</v>
      </c>
      <c r="O1205" s="7">
        <v>346.32</v>
      </c>
      <c r="P1205" s="7">
        <v>3</v>
      </c>
      <c r="Q1205" s="7">
        <v>13.77</v>
      </c>
      <c r="R1205" s="7">
        <v>25.73</v>
      </c>
      <c r="S1205" s="7" t="s">
        <v>38</v>
      </c>
      <c r="T1205" s="7">
        <v>384</v>
      </c>
      <c r="U1205" s="7" t="s">
        <v>2785</v>
      </c>
      <c r="V1205" s="7" t="s">
        <v>2787</v>
      </c>
      <c r="W1205" s="8" t="s">
        <v>51</v>
      </c>
      <c r="X1205" s="3">
        <v>45540</v>
      </c>
      <c r="Y1205" s="4">
        <v>45427</v>
      </c>
    </row>
    <row r="1206" spans="1:25">
      <c r="A1206" s="9">
        <v>1205</v>
      </c>
      <c r="B1206" s="7" t="s">
        <v>3443</v>
      </c>
      <c r="C1206" s="7" t="s">
        <v>26</v>
      </c>
      <c r="D1206" s="7" t="s">
        <v>143</v>
      </c>
      <c r="E1206" s="7" t="s">
        <v>144</v>
      </c>
      <c r="F1206" s="7" t="s">
        <v>29</v>
      </c>
      <c r="G1206" s="7" t="s">
        <v>120</v>
      </c>
      <c r="H1206" s="7" t="s">
        <v>243</v>
      </c>
      <c r="I1206" s="7" t="s">
        <v>32</v>
      </c>
      <c r="J1206" s="7" t="s">
        <v>102</v>
      </c>
      <c r="K1206" s="7" t="s">
        <v>3444</v>
      </c>
      <c r="L1206" s="7" t="s">
        <v>1001</v>
      </c>
      <c r="M1206" s="7" t="s">
        <v>1056</v>
      </c>
      <c r="N1206" s="7" t="s">
        <v>3445</v>
      </c>
      <c r="O1206" s="7">
        <v>130.32</v>
      </c>
      <c r="P1206" s="7">
        <v>3</v>
      </c>
      <c r="Q1206" s="7">
        <v>22.14</v>
      </c>
      <c r="R1206" s="7">
        <v>7.35</v>
      </c>
      <c r="S1206" s="7" t="s">
        <v>38</v>
      </c>
      <c r="T1206" s="7">
        <v>598</v>
      </c>
      <c r="U1206" s="7" t="s">
        <v>2785</v>
      </c>
      <c r="V1206" s="7" t="s">
        <v>2792</v>
      </c>
      <c r="W1206" s="8" t="s">
        <v>51</v>
      </c>
      <c r="X1206" s="3">
        <v>45405</v>
      </c>
      <c r="Y1206" s="4">
        <v>45412</v>
      </c>
    </row>
    <row r="1207" spans="1:25">
      <c r="A1207" s="9">
        <v>1206</v>
      </c>
      <c r="B1207" s="7" t="s">
        <v>3446</v>
      </c>
      <c r="C1207" s="7" t="s">
        <v>26</v>
      </c>
      <c r="D1207" s="7" t="s">
        <v>855</v>
      </c>
      <c r="E1207" s="7" t="s">
        <v>856</v>
      </c>
      <c r="F1207" s="7" t="s">
        <v>29</v>
      </c>
      <c r="G1207" s="7" t="s">
        <v>515</v>
      </c>
      <c r="H1207" s="7" t="s">
        <v>87</v>
      </c>
      <c r="I1207" s="7" t="s">
        <v>32</v>
      </c>
      <c r="J1207" s="7" t="s">
        <v>33</v>
      </c>
      <c r="K1207" s="7" t="s">
        <v>3447</v>
      </c>
      <c r="L1207" s="7" t="s">
        <v>1166</v>
      </c>
      <c r="M1207" s="7" t="s">
        <v>1167</v>
      </c>
      <c r="N1207" s="7" t="s">
        <v>3448</v>
      </c>
      <c r="O1207" s="7">
        <v>273.91500000000002</v>
      </c>
      <c r="P1207" s="7">
        <v>3</v>
      </c>
      <c r="Q1207" s="7">
        <v>-241.065</v>
      </c>
      <c r="R1207" s="7">
        <v>18.420000000000002</v>
      </c>
      <c r="S1207" s="7" t="s">
        <v>38</v>
      </c>
      <c r="T1207" s="7">
        <v>608</v>
      </c>
      <c r="U1207" s="7" t="s">
        <v>2785</v>
      </c>
      <c r="V1207" s="7" t="s">
        <v>2786</v>
      </c>
      <c r="W1207" s="8" t="s">
        <v>51</v>
      </c>
      <c r="X1207" s="3">
        <v>45580</v>
      </c>
      <c r="Y1207" s="4">
        <v>45587</v>
      </c>
    </row>
    <row r="1208" spans="1:25">
      <c r="A1208" s="9">
        <v>1207</v>
      </c>
      <c r="B1208" s="7" t="s">
        <v>2878</v>
      </c>
      <c r="C1208" s="7" t="s">
        <v>26</v>
      </c>
      <c r="D1208" s="7" t="s">
        <v>2879</v>
      </c>
      <c r="E1208" s="7" t="s">
        <v>2880</v>
      </c>
      <c r="F1208" s="7" t="s">
        <v>29</v>
      </c>
      <c r="G1208" s="7" t="s">
        <v>64</v>
      </c>
      <c r="H1208" s="7" t="s">
        <v>56</v>
      </c>
      <c r="I1208" s="7" t="s">
        <v>32</v>
      </c>
      <c r="J1208" s="7" t="s">
        <v>57</v>
      </c>
      <c r="K1208" s="7" t="s">
        <v>2687</v>
      </c>
      <c r="L1208" s="7" t="s">
        <v>1166</v>
      </c>
      <c r="M1208" s="7" t="s">
        <v>1297</v>
      </c>
      <c r="N1208" s="7" t="s">
        <v>2688</v>
      </c>
      <c r="O1208" s="7">
        <v>195.72</v>
      </c>
      <c r="P1208" s="7">
        <v>4</v>
      </c>
      <c r="Q1208" s="7">
        <v>97.8</v>
      </c>
      <c r="R1208" s="7">
        <v>15.21</v>
      </c>
      <c r="S1208" s="7" t="s">
        <v>38</v>
      </c>
      <c r="T1208" s="7">
        <v>207</v>
      </c>
      <c r="U1208" s="7" t="s">
        <v>2785</v>
      </c>
      <c r="V1208" s="7" t="s">
        <v>2787</v>
      </c>
      <c r="W1208" s="8" t="s">
        <v>51</v>
      </c>
      <c r="X1208" s="3">
        <v>44508</v>
      </c>
      <c r="Y1208" s="4">
        <v>44426</v>
      </c>
    </row>
    <row r="1209" spans="1:25">
      <c r="A1209" s="9">
        <v>1208</v>
      </c>
      <c r="B1209" s="7" t="s">
        <v>2855</v>
      </c>
      <c r="C1209" s="7" t="s">
        <v>26</v>
      </c>
      <c r="D1209" s="7" t="s">
        <v>2856</v>
      </c>
      <c r="E1209" s="7" t="s">
        <v>2857</v>
      </c>
      <c r="F1209" s="7" t="s">
        <v>29</v>
      </c>
      <c r="G1209" s="7" t="s">
        <v>491</v>
      </c>
      <c r="H1209" s="7" t="s">
        <v>229</v>
      </c>
      <c r="I1209" s="7" t="s">
        <v>32</v>
      </c>
      <c r="J1209" s="7" t="s">
        <v>102</v>
      </c>
      <c r="K1209" s="7" t="s">
        <v>3449</v>
      </c>
      <c r="L1209" s="7" t="s">
        <v>1001</v>
      </c>
      <c r="M1209" s="7" t="s">
        <v>1018</v>
      </c>
      <c r="N1209" s="7" t="s">
        <v>3450</v>
      </c>
      <c r="O1209" s="7">
        <v>1285.44</v>
      </c>
      <c r="P1209" s="7">
        <v>4</v>
      </c>
      <c r="Q1209" s="7">
        <v>89.88</v>
      </c>
      <c r="R1209" s="7">
        <v>68.290000000000006</v>
      </c>
      <c r="S1209" s="7" t="s">
        <v>38</v>
      </c>
      <c r="T1209" s="7">
        <v>20</v>
      </c>
      <c r="U1209" s="7" t="s">
        <v>2785</v>
      </c>
      <c r="V1209" s="7" t="s">
        <v>2791</v>
      </c>
      <c r="W1209" s="8" t="s">
        <v>41</v>
      </c>
      <c r="X1209" s="3">
        <v>44222</v>
      </c>
      <c r="Y1209" s="4">
        <v>44198</v>
      </c>
    </row>
    <row r="1210" spans="1:25">
      <c r="A1210" s="9">
        <v>1209</v>
      </c>
      <c r="B1210" s="7" t="s">
        <v>134</v>
      </c>
      <c r="C1210" s="7" t="s">
        <v>26</v>
      </c>
      <c r="D1210" s="7" t="s">
        <v>135</v>
      </c>
      <c r="E1210" s="7" t="s">
        <v>136</v>
      </c>
      <c r="F1210" s="7" t="s">
        <v>29</v>
      </c>
      <c r="G1210" s="7" t="s">
        <v>137</v>
      </c>
      <c r="H1210" s="7" t="s">
        <v>138</v>
      </c>
      <c r="I1210" s="7" t="s">
        <v>32</v>
      </c>
      <c r="J1210" s="7" t="s">
        <v>57</v>
      </c>
      <c r="K1210" s="7" t="s">
        <v>3451</v>
      </c>
      <c r="L1210" s="7" t="s">
        <v>1001</v>
      </c>
      <c r="M1210" s="7" t="s">
        <v>1002</v>
      </c>
      <c r="N1210" s="7" t="s">
        <v>3452</v>
      </c>
      <c r="O1210" s="7">
        <v>1236.96</v>
      </c>
      <c r="P1210" s="7">
        <v>4</v>
      </c>
      <c r="Q1210" s="7">
        <v>24.72</v>
      </c>
      <c r="R1210" s="7">
        <v>120.39</v>
      </c>
      <c r="S1210" s="7" t="s">
        <v>38</v>
      </c>
      <c r="T1210" s="7">
        <v>130</v>
      </c>
      <c r="U1210" s="7" t="s">
        <v>2785</v>
      </c>
      <c r="V1210" s="7" t="s">
        <v>2792</v>
      </c>
      <c r="W1210" s="8" t="s">
        <v>41</v>
      </c>
      <c r="X1210" s="3">
        <v>45315</v>
      </c>
      <c r="Y1210" s="4">
        <v>45322</v>
      </c>
    </row>
    <row r="1211" spans="1:25">
      <c r="A1211" s="9">
        <v>1210</v>
      </c>
      <c r="B1211" s="7" t="s">
        <v>1829</v>
      </c>
      <c r="C1211" s="7" t="s">
        <v>26</v>
      </c>
      <c r="D1211" s="7" t="s">
        <v>84</v>
      </c>
      <c r="E1211" s="7" t="s">
        <v>85</v>
      </c>
      <c r="F1211" s="7" t="s">
        <v>29</v>
      </c>
      <c r="G1211" s="7" t="s">
        <v>711</v>
      </c>
      <c r="H1211" s="7" t="s">
        <v>87</v>
      </c>
      <c r="I1211" s="7" t="s">
        <v>32</v>
      </c>
      <c r="J1211" s="7" t="s">
        <v>33</v>
      </c>
      <c r="K1211" s="7" t="s">
        <v>3453</v>
      </c>
      <c r="L1211" s="7" t="s">
        <v>1001</v>
      </c>
      <c r="M1211" s="7" t="s">
        <v>1002</v>
      </c>
      <c r="N1211" s="7" t="s">
        <v>3454</v>
      </c>
      <c r="O1211" s="7">
        <v>468.6</v>
      </c>
      <c r="P1211" s="7">
        <v>4</v>
      </c>
      <c r="Q1211" s="7">
        <v>182.64</v>
      </c>
      <c r="R1211" s="7">
        <v>34.08</v>
      </c>
      <c r="S1211" s="7" t="s">
        <v>38</v>
      </c>
      <c r="T1211" s="7">
        <v>142</v>
      </c>
      <c r="U1211" s="7" t="s">
        <v>2785</v>
      </c>
      <c r="V1211" s="7" t="s">
        <v>2786</v>
      </c>
      <c r="W1211" s="8" t="s">
        <v>51</v>
      </c>
      <c r="X1211" s="3">
        <v>44796</v>
      </c>
      <c r="Y1211" s="4">
        <v>44802</v>
      </c>
    </row>
    <row r="1212" spans="1:25">
      <c r="A1212" s="9">
        <v>1211</v>
      </c>
      <c r="B1212" s="7" t="s">
        <v>2804</v>
      </c>
      <c r="C1212" s="7" t="s">
        <v>26</v>
      </c>
      <c r="D1212" s="7" t="s">
        <v>881</v>
      </c>
      <c r="E1212" s="7" t="s">
        <v>882</v>
      </c>
      <c r="F1212" s="7" t="s">
        <v>29</v>
      </c>
      <c r="G1212" s="7" t="s">
        <v>176</v>
      </c>
      <c r="H1212" s="7" t="s">
        <v>138</v>
      </c>
      <c r="I1212" s="7" t="s">
        <v>32</v>
      </c>
      <c r="J1212" s="7" t="s">
        <v>57</v>
      </c>
      <c r="K1212" s="7" t="s">
        <v>3455</v>
      </c>
      <c r="L1212" s="7" t="s">
        <v>1166</v>
      </c>
      <c r="M1212" s="7" t="s">
        <v>1333</v>
      </c>
      <c r="N1212" s="7" t="s">
        <v>3456</v>
      </c>
      <c r="O1212" s="7">
        <v>2664</v>
      </c>
      <c r="P1212" s="7">
        <v>5</v>
      </c>
      <c r="Q1212" s="7">
        <v>905.7</v>
      </c>
      <c r="R1212" s="7">
        <v>325.54000000000002</v>
      </c>
      <c r="S1212" s="7" t="s">
        <v>38</v>
      </c>
      <c r="T1212" s="7">
        <v>509</v>
      </c>
      <c r="U1212" s="7" t="s">
        <v>2785</v>
      </c>
      <c r="V1212" s="7" t="s">
        <v>2787</v>
      </c>
      <c r="W1212" s="8" t="s">
        <v>51</v>
      </c>
      <c r="X1212" s="3">
        <v>45560</v>
      </c>
      <c r="Y1212" s="4">
        <v>45332</v>
      </c>
    </row>
    <row r="1213" spans="1:25">
      <c r="A1213" s="9">
        <v>1212</v>
      </c>
      <c r="B1213" s="7" t="s">
        <v>187</v>
      </c>
      <c r="C1213" s="7" t="s">
        <v>26</v>
      </c>
      <c r="D1213" s="7" t="s">
        <v>188</v>
      </c>
      <c r="E1213" s="7" t="s">
        <v>189</v>
      </c>
      <c r="F1213" s="7" t="s">
        <v>29</v>
      </c>
      <c r="G1213" s="7" t="s">
        <v>176</v>
      </c>
      <c r="H1213" s="7" t="s">
        <v>138</v>
      </c>
      <c r="I1213" s="7" t="s">
        <v>32</v>
      </c>
      <c r="J1213" s="7" t="s">
        <v>57</v>
      </c>
      <c r="K1213" s="7" t="s">
        <v>2489</v>
      </c>
      <c r="L1213" s="7" t="s">
        <v>1166</v>
      </c>
      <c r="M1213" s="7" t="s">
        <v>1167</v>
      </c>
      <c r="N1213" s="7" t="s">
        <v>2490</v>
      </c>
      <c r="O1213" s="7">
        <v>674.55</v>
      </c>
      <c r="P1213" s="7">
        <v>5</v>
      </c>
      <c r="Q1213" s="7">
        <v>195.6</v>
      </c>
      <c r="R1213" s="7">
        <v>37.85</v>
      </c>
      <c r="S1213" s="7" t="s">
        <v>38</v>
      </c>
      <c r="T1213" s="7">
        <v>323</v>
      </c>
      <c r="U1213" s="7" t="s">
        <v>2785</v>
      </c>
      <c r="V1213" s="7" t="s">
        <v>2791</v>
      </c>
      <c r="W1213" s="8" t="s">
        <v>41</v>
      </c>
      <c r="X1213" s="3">
        <v>44968</v>
      </c>
      <c r="Y1213" s="4">
        <v>45027</v>
      </c>
    </row>
    <row r="1214" spans="1:25">
      <c r="A1214" s="9">
        <v>1213</v>
      </c>
      <c r="B1214" s="7" t="s">
        <v>97</v>
      </c>
      <c r="C1214" s="7" t="s">
        <v>26</v>
      </c>
      <c r="D1214" s="7" t="s">
        <v>98</v>
      </c>
      <c r="E1214" s="7" t="s">
        <v>99</v>
      </c>
      <c r="F1214" s="7" t="s">
        <v>29</v>
      </c>
      <c r="G1214" s="7" t="s">
        <v>100</v>
      </c>
      <c r="H1214" s="7" t="s">
        <v>101</v>
      </c>
      <c r="I1214" s="7" t="s">
        <v>32</v>
      </c>
      <c r="J1214" s="7" t="s">
        <v>102</v>
      </c>
      <c r="K1214" s="7" t="s">
        <v>3457</v>
      </c>
      <c r="L1214" s="7" t="s">
        <v>1166</v>
      </c>
      <c r="M1214" s="7" t="s">
        <v>1297</v>
      </c>
      <c r="N1214" s="7" t="s">
        <v>3458</v>
      </c>
      <c r="O1214" s="7">
        <v>581.25</v>
      </c>
      <c r="P1214" s="7">
        <v>5</v>
      </c>
      <c r="Q1214" s="7">
        <v>46.5</v>
      </c>
      <c r="R1214" s="7">
        <v>38.799999999999997</v>
      </c>
      <c r="S1214" s="7" t="s">
        <v>38</v>
      </c>
      <c r="T1214" s="7">
        <v>526</v>
      </c>
      <c r="U1214" s="7" t="s">
        <v>2785</v>
      </c>
      <c r="V1214" s="7" t="s">
        <v>2792</v>
      </c>
      <c r="W1214" s="8" t="s">
        <v>51</v>
      </c>
      <c r="X1214" s="3">
        <v>45113</v>
      </c>
      <c r="Y1214" s="4">
        <v>45175</v>
      </c>
    </row>
    <row r="1215" spans="1:25">
      <c r="A1215" s="9">
        <v>1214</v>
      </c>
      <c r="B1215" s="7" t="s">
        <v>206</v>
      </c>
      <c r="C1215" s="7" t="s">
        <v>26</v>
      </c>
      <c r="D1215" s="7" t="s">
        <v>207</v>
      </c>
      <c r="E1215" s="7" t="s">
        <v>208</v>
      </c>
      <c r="F1215" s="7" t="s">
        <v>29</v>
      </c>
      <c r="G1215" s="7" t="s">
        <v>100</v>
      </c>
      <c r="H1215" s="7" t="s">
        <v>101</v>
      </c>
      <c r="I1215" s="7" t="s">
        <v>32</v>
      </c>
      <c r="J1215" s="7" t="s">
        <v>102</v>
      </c>
      <c r="K1215" s="7" t="s">
        <v>3459</v>
      </c>
      <c r="L1215" s="7" t="s">
        <v>1166</v>
      </c>
      <c r="M1215" s="7" t="s">
        <v>1297</v>
      </c>
      <c r="N1215" s="7" t="s">
        <v>3460</v>
      </c>
      <c r="O1215" s="7">
        <v>94.2</v>
      </c>
      <c r="P1215" s="7">
        <v>5</v>
      </c>
      <c r="Q1215" s="7">
        <v>41.4</v>
      </c>
      <c r="R1215" s="7">
        <v>6.09</v>
      </c>
      <c r="S1215" s="7" t="s">
        <v>38</v>
      </c>
      <c r="T1215" s="7">
        <v>782</v>
      </c>
      <c r="U1215" s="7" t="s">
        <v>2785</v>
      </c>
      <c r="V1215" s="7" t="s">
        <v>2786</v>
      </c>
      <c r="W1215" s="8" t="s">
        <v>51</v>
      </c>
      <c r="X1215" s="3">
        <v>45625</v>
      </c>
      <c r="Y1215" s="4">
        <v>45334</v>
      </c>
    </row>
    <row r="1216" spans="1:25">
      <c r="A1216" s="9">
        <v>1215</v>
      </c>
      <c r="B1216" s="7" t="s">
        <v>1677</v>
      </c>
      <c r="C1216" s="7" t="s">
        <v>26</v>
      </c>
      <c r="D1216" s="7" t="s">
        <v>1678</v>
      </c>
      <c r="E1216" s="7" t="s">
        <v>1679</v>
      </c>
      <c r="F1216" s="7" t="s">
        <v>29</v>
      </c>
      <c r="G1216" s="7" t="s">
        <v>220</v>
      </c>
      <c r="H1216" s="7" t="s">
        <v>221</v>
      </c>
      <c r="I1216" s="7" t="s">
        <v>32</v>
      </c>
      <c r="J1216" s="7" t="s">
        <v>102</v>
      </c>
      <c r="K1216" s="7" t="s">
        <v>3461</v>
      </c>
      <c r="L1216" s="7" t="s">
        <v>1001</v>
      </c>
      <c r="M1216" s="7" t="s">
        <v>1002</v>
      </c>
      <c r="N1216" s="7" t="s">
        <v>3462</v>
      </c>
      <c r="O1216" s="7">
        <v>185.55</v>
      </c>
      <c r="P1216" s="7">
        <v>5</v>
      </c>
      <c r="Q1216" s="7">
        <v>79.650000000000006</v>
      </c>
      <c r="R1216" s="7">
        <v>11.66</v>
      </c>
      <c r="S1216" s="7" t="s">
        <v>38</v>
      </c>
      <c r="T1216" s="7">
        <v>611</v>
      </c>
      <c r="U1216" s="7" t="s">
        <v>2785</v>
      </c>
      <c r="V1216" s="7" t="s">
        <v>2787</v>
      </c>
      <c r="W1216" s="8" t="s">
        <v>51</v>
      </c>
      <c r="X1216" s="3">
        <v>45328</v>
      </c>
      <c r="Y1216" s="4">
        <v>45388</v>
      </c>
    </row>
    <row r="1217" spans="1:25">
      <c r="A1217" s="9">
        <v>1216</v>
      </c>
      <c r="B1217" s="7" t="s">
        <v>1727</v>
      </c>
      <c r="C1217" s="7" t="s">
        <v>26</v>
      </c>
      <c r="D1217" s="7" t="s">
        <v>69</v>
      </c>
      <c r="E1217" s="7" t="s">
        <v>70</v>
      </c>
      <c r="F1217" s="7" t="s">
        <v>29</v>
      </c>
      <c r="G1217" s="7" t="s">
        <v>602</v>
      </c>
      <c r="H1217" s="7" t="s">
        <v>138</v>
      </c>
      <c r="I1217" s="7" t="s">
        <v>32</v>
      </c>
      <c r="J1217" s="7" t="s">
        <v>57</v>
      </c>
      <c r="K1217" s="7" t="s">
        <v>3463</v>
      </c>
      <c r="L1217" s="7" t="s">
        <v>1001</v>
      </c>
      <c r="M1217" s="7" t="s">
        <v>1056</v>
      </c>
      <c r="N1217" s="7" t="s">
        <v>3464</v>
      </c>
      <c r="O1217" s="7">
        <v>1291.6500000000001</v>
      </c>
      <c r="P1217" s="7">
        <v>5</v>
      </c>
      <c r="Q1217" s="7">
        <v>413.25</v>
      </c>
      <c r="R1217" s="7">
        <v>89.9</v>
      </c>
      <c r="S1217" s="7" t="s">
        <v>38</v>
      </c>
      <c r="T1217" s="7">
        <v>215</v>
      </c>
      <c r="U1217" s="7" t="s">
        <v>2785</v>
      </c>
      <c r="V1217" s="7" t="s">
        <v>2791</v>
      </c>
      <c r="W1217" s="8" t="s">
        <v>51</v>
      </c>
      <c r="X1217" s="3">
        <v>45146</v>
      </c>
      <c r="Y1217" s="4">
        <v>45238</v>
      </c>
    </row>
    <row r="1218" spans="1:25">
      <c r="A1218" s="9">
        <v>1217</v>
      </c>
      <c r="B1218" s="7" t="s">
        <v>160</v>
      </c>
      <c r="C1218" s="7" t="s">
        <v>26</v>
      </c>
      <c r="D1218" s="7" t="s">
        <v>161</v>
      </c>
      <c r="E1218" s="7" t="s">
        <v>162</v>
      </c>
      <c r="F1218" s="7" t="s">
        <v>29</v>
      </c>
      <c r="G1218" s="7" t="s">
        <v>163</v>
      </c>
      <c r="H1218" s="7" t="s">
        <v>31</v>
      </c>
      <c r="I1218" s="7" t="s">
        <v>32</v>
      </c>
      <c r="J1218" s="7" t="s">
        <v>33</v>
      </c>
      <c r="K1218" s="7" t="s">
        <v>3465</v>
      </c>
      <c r="L1218" s="7" t="s">
        <v>1166</v>
      </c>
      <c r="M1218" s="7" t="s">
        <v>1254</v>
      </c>
      <c r="N1218" s="7" t="s">
        <v>3466</v>
      </c>
      <c r="O1218" s="7">
        <v>2485.62</v>
      </c>
      <c r="P1218" s="7">
        <v>6</v>
      </c>
      <c r="Q1218" s="7">
        <v>795.24</v>
      </c>
      <c r="R1218" s="7">
        <v>248.41</v>
      </c>
      <c r="S1218" s="7" t="s">
        <v>38</v>
      </c>
      <c r="T1218" s="7">
        <v>578</v>
      </c>
      <c r="U1218" s="7" t="s">
        <v>2785</v>
      </c>
      <c r="V1218" s="7" t="s">
        <v>2786</v>
      </c>
      <c r="W1218" s="8" t="s">
        <v>41</v>
      </c>
      <c r="X1218" s="3">
        <v>44696</v>
      </c>
      <c r="Y1218" s="4">
        <v>44699</v>
      </c>
    </row>
    <row r="1219" spans="1:25">
      <c r="A1219" s="9">
        <v>1218</v>
      </c>
      <c r="B1219" s="7" t="s">
        <v>1809</v>
      </c>
      <c r="C1219" s="7" t="s">
        <v>26</v>
      </c>
      <c r="D1219" s="7" t="s">
        <v>1810</v>
      </c>
      <c r="E1219" s="7" t="s">
        <v>1811</v>
      </c>
      <c r="F1219" s="7" t="s">
        <v>29</v>
      </c>
      <c r="G1219" s="7" t="s">
        <v>1071</v>
      </c>
      <c r="H1219" s="7" t="s">
        <v>56</v>
      </c>
      <c r="I1219" s="7" t="s">
        <v>32</v>
      </c>
      <c r="J1219" s="7" t="s">
        <v>57</v>
      </c>
      <c r="K1219" s="7" t="s">
        <v>3467</v>
      </c>
      <c r="L1219" s="7" t="s">
        <v>1166</v>
      </c>
      <c r="M1219" s="7" t="s">
        <v>1254</v>
      </c>
      <c r="N1219" s="7" t="s">
        <v>3468</v>
      </c>
      <c r="O1219" s="7">
        <v>1175.58</v>
      </c>
      <c r="P1219" s="7">
        <v>6</v>
      </c>
      <c r="Q1219" s="7">
        <v>117.54</v>
      </c>
      <c r="R1219" s="7">
        <v>72.14</v>
      </c>
      <c r="S1219" s="7" t="s">
        <v>38</v>
      </c>
      <c r="T1219" s="7">
        <v>304</v>
      </c>
      <c r="U1219" s="7" t="s">
        <v>2785</v>
      </c>
      <c r="V1219" s="7" t="s">
        <v>2787</v>
      </c>
      <c r="W1219" s="8" t="s">
        <v>41</v>
      </c>
      <c r="X1219" s="3">
        <v>44433</v>
      </c>
      <c r="Y1219" s="4">
        <v>44435</v>
      </c>
    </row>
    <row r="1220" spans="1:25">
      <c r="A1220" s="9">
        <v>1219</v>
      </c>
      <c r="B1220" s="7" t="s">
        <v>2721</v>
      </c>
      <c r="C1220" s="7" t="s">
        <v>26</v>
      </c>
      <c r="D1220" s="7" t="s">
        <v>839</v>
      </c>
      <c r="E1220" s="7" t="s">
        <v>840</v>
      </c>
      <c r="F1220" s="7" t="s">
        <v>29</v>
      </c>
      <c r="G1220" s="7" t="s">
        <v>537</v>
      </c>
      <c r="H1220" s="7" t="s">
        <v>229</v>
      </c>
      <c r="I1220" s="7" t="s">
        <v>32</v>
      </c>
      <c r="J1220" s="7" t="s">
        <v>102</v>
      </c>
      <c r="K1220" s="7" t="s">
        <v>3469</v>
      </c>
      <c r="L1220" s="7" t="s">
        <v>1166</v>
      </c>
      <c r="M1220" s="7" t="s">
        <v>1333</v>
      </c>
      <c r="N1220" s="7" t="s">
        <v>3470</v>
      </c>
      <c r="O1220" s="7">
        <v>2120.79</v>
      </c>
      <c r="P1220" s="7">
        <v>7</v>
      </c>
      <c r="Q1220" s="7">
        <v>169.47</v>
      </c>
      <c r="R1220" s="7">
        <v>78.290000000000006</v>
      </c>
      <c r="S1220" s="7" t="s">
        <v>38</v>
      </c>
      <c r="T1220" s="7">
        <v>154</v>
      </c>
      <c r="U1220" s="7" t="s">
        <v>2785</v>
      </c>
      <c r="V1220" s="7" t="s">
        <v>2792</v>
      </c>
      <c r="W1220" s="8" t="s">
        <v>41</v>
      </c>
      <c r="X1220" s="3">
        <v>44843</v>
      </c>
      <c r="Y1220" s="4">
        <v>44904</v>
      </c>
    </row>
    <row r="1221" spans="1:25">
      <c r="A1221" s="9">
        <v>1220</v>
      </c>
      <c r="B1221" s="7" t="s">
        <v>117</v>
      </c>
      <c r="C1221" s="7" t="s">
        <v>26</v>
      </c>
      <c r="D1221" s="7" t="s">
        <v>118</v>
      </c>
      <c r="E1221" s="7" t="s">
        <v>119</v>
      </c>
      <c r="F1221" s="7" t="s">
        <v>29</v>
      </c>
      <c r="G1221" s="7" t="s">
        <v>120</v>
      </c>
      <c r="H1221" s="7" t="s">
        <v>121</v>
      </c>
      <c r="I1221" s="7" t="s">
        <v>32</v>
      </c>
      <c r="J1221" s="7" t="s">
        <v>33</v>
      </c>
      <c r="K1221" s="7" t="s">
        <v>1705</v>
      </c>
      <c r="L1221" s="7" t="s">
        <v>1166</v>
      </c>
      <c r="M1221" s="7" t="s">
        <v>1297</v>
      </c>
      <c r="N1221" s="7" t="s">
        <v>1706</v>
      </c>
      <c r="O1221" s="7">
        <v>361.2</v>
      </c>
      <c r="P1221" s="7">
        <v>7</v>
      </c>
      <c r="Q1221" s="7">
        <v>155.19</v>
      </c>
      <c r="R1221" s="7">
        <v>34.729999999999997</v>
      </c>
      <c r="S1221" s="7" t="s">
        <v>38</v>
      </c>
      <c r="T1221" s="7">
        <v>145</v>
      </c>
      <c r="U1221" s="7" t="s">
        <v>2785</v>
      </c>
      <c r="V1221" s="7" t="s">
        <v>2786</v>
      </c>
      <c r="W1221" s="8" t="s">
        <v>51</v>
      </c>
      <c r="X1221" s="3">
        <v>45592</v>
      </c>
      <c r="Y1221" s="4">
        <v>45595</v>
      </c>
    </row>
    <row r="1222" spans="1:25">
      <c r="A1222" s="9">
        <v>1221</v>
      </c>
      <c r="B1222" s="7" t="s">
        <v>2851</v>
      </c>
      <c r="C1222" s="7" t="s">
        <v>26</v>
      </c>
      <c r="D1222" s="7" t="s">
        <v>1300</v>
      </c>
      <c r="E1222" s="7" t="s">
        <v>1301</v>
      </c>
      <c r="F1222" s="7" t="s">
        <v>29</v>
      </c>
      <c r="G1222" s="7" t="s">
        <v>1133</v>
      </c>
      <c r="H1222" s="7" t="s">
        <v>121</v>
      </c>
      <c r="I1222" s="7" t="s">
        <v>32</v>
      </c>
      <c r="J1222" s="7" t="s">
        <v>33</v>
      </c>
      <c r="K1222" s="7" t="s">
        <v>3471</v>
      </c>
      <c r="L1222" s="7" t="s">
        <v>1001</v>
      </c>
      <c r="M1222" s="7" t="s">
        <v>1103</v>
      </c>
      <c r="N1222" s="7" t="s">
        <v>3472</v>
      </c>
      <c r="O1222" s="7">
        <v>1283.52</v>
      </c>
      <c r="P1222" s="7">
        <v>7</v>
      </c>
      <c r="Q1222" s="7">
        <v>205.17</v>
      </c>
      <c r="R1222" s="7">
        <v>51.35</v>
      </c>
      <c r="S1222" s="7" t="s">
        <v>38</v>
      </c>
      <c r="T1222" s="7">
        <v>381</v>
      </c>
      <c r="U1222" s="7" t="s">
        <v>2785</v>
      </c>
      <c r="V1222" s="7" t="s">
        <v>2791</v>
      </c>
      <c r="W1222" s="8" t="s">
        <v>41</v>
      </c>
      <c r="X1222" s="3">
        <v>44222</v>
      </c>
      <c r="Y1222" s="4">
        <v>44224</v>
      </c>
    </row>
    <row r="1223" spans="1:25">
      <c r="A1223" s="9">
        <v>1222</v>
      </c>
      <c r="B1223" s="7" t="s">
        <v>1702</v>
      </c>
      <c r="C1223" s="7" t="s">
        <v>26</v>
      </c>
      <c r="D1223" s="7" t="s">
        <v>1703</v>
      </c>
      <c r="E1223" s="7" t="s">
        <v>1704</v>
      </c>
      <c r="F1223" s="7" t="s">
        <v>29</v>
      </c>
      <c r="G1223" s="7" t="s">
        <v>220</v>
      </c>
      <c r="H1223" s="7" t="s">
        <v>221</v>
      </c>
      <c r="I1223" s="7" t="s">
        <v>32</v>
      </c>
      <c r="J1223" s="7" t="s">
        <v>102</v>
      </c>
      <c r="K1223" s="7" t="s">
        <v>2383</v>
      </c>
      <c r="L1223" s="7" t="s">
        <v>1001</v>
      </c>
      <c r="M1223" s="7" t="s">
        <v>1018</v>
      </c>
      <c r="N1223" s="7" t="s">
        <v>2384</v>
      </c>
      <c r="O1223" s="7">
        <v>1220.31</v>
      </c>
      <c r="P1223" s="7">
        <v>7</v>
      </c>
      <c r="Q1223" s="7">
        <v>512.4</v>
      </c>
      <c r="R1223" s="7">
        <v>105.66</v>
      </c>
      <c r="S1223" s="7" t="s">
        <v>38</v>
      </c>
      <c r="T1223" s="7">
        <v>707</v>
      </c>
      <c r="U1223" s="7" t="s">
        <v>2785</v>
      </c>
      <c r="V1223" s="7" t="s">
        <v>2792</v>
      </c>
      <c r="W1223" s="8" t="s">
        <v>51</v>
      </c>
      <c r="X1223" s="3">
        <v>45243</v>
      </c>
      <c r="Y1223" s="4">
        <v>45245</v>
      </c>
    </row>
    <row r="1224" spans="1:25">
      <c r="A1224" s="9">
        <v>1223</v>
      </c>
      <c r="B1224" s="7" t="s">
        <v>278</v>
      </c>
      <c r="C1224" s="7" t="s">
        <v>26</v>
      </c>
      <c r="D1224" s="7" t="s">
        <v>263</v>
      </c>
      <c r="E1224" s="7" t="s">
        <v>264</v>
      </c>
      <c r="F1224" s="7" t="s">
        <v>29</v>
      </c>
      <c r="G1224" s="7" t="s">
        <v>279</v>
      </c>
      <c r="H1224" s="7" t="s">
        <v>279</v>
      </c>
      <c r="I1224" s="7" t="s">
        <v>32</v>
      </c>
      <c r="J1224" s="7" t="s">
        <v>102</v>
      </c>
      <c r="K1224" s="7" t="s">
        <v>3473</v>
      </c>
      <c r="L1224" s="7" t="s">
        <v>1166</v>
      </c>
      <c r="M1224" s="7" t="s">
        <v>1333</v>
      </c>
      <c r="N1224" s="7" t="s">
        <v>3474</v>
      </c>
      <c r="O1224" s="7">
        <v>3547.44</v>
      </c>
      <c r="P1224" s="7">
        <v>8</v>
      </c>
      <c r="Q1224" s="7">
        <v>780.24</v>
      </c>
      <c r="R1224" s="7">
        <v>205.63</v>
      </c>
      <c r="S1224" s="7" t="s">
        <v>38</v>
      </c>
      <c r="T1224" s="7">
        <v>405</v>
      </c>
      <c r="U1224" s="7" t="s">
        <v>2785</v>
      </c>
      <c r="V1224" s="7" t="s">
        <v>2786</v>
      </c>
      <c r="W1224" s="8" t="s">
        <v>51</v>
      </c>
      <c r="X1224" s="3">
        <v>44773</v>
      </c>
      <c r="Y1224" s="4">
        <v>44659</v>
      </c>
    </row>
    <row r="1225" spans="1:25">
      <c r="A1225" s="9">
        <v>1224</v>
      </c>
      <c r="B1225" s="7" t="s">
        <v>2837</v>
      </c>
      <c r="C1225" s="7" t="s">
        <v>26</v>
      </c>
      <c r="D1225" s="7" t="s">
        <v>1123</v>
      </c>
      <c r="E1225" s="7" t="s">
        <v>1124</v>
      </c>
      <c r="F1225" s="7" t="s">
        <v>29</v>
      </c>
      <c r="G1225" s="7" t="s">
        <v>630</v>
      </c>
      <c r="H1225" s="7" t="s">
        <v>101</v>
      </c>
      <c r="I1225" s="7" t="s">
        <v>32</v>
      </c>
      <c r="J1225" s="7" t="s">
        <v>102</v>
      </c>
      <c r="K1225" s="7" t="s">
        <v>3475</v>
      </c>
      <c r="L1225" s="7" t="s">
        <v>1001</v>
      </c>
      <c r="M1225" s="7" t="s">
        <v>1103</v>
      </c>
      <c r="N1225" s="7" t="s">
        <v>3476</v>
      </c>
      <c r="O1225" s="7">
        <v>532.55999999999995</v>
      </c>
      <c r="P1225" s="7">
        <v>8</v>
      </c>
      <c r="Q1225" s="7">
        <v>85.2</v>
      </c>
      <c r="R1225" s="7">
        <v>54.94</v>
      </c>
      <c r="S1225" s="7" t="s">
        <v>38</v>
      </c>
      <c r="T1225" s="7">
        <v>422</v>
      </c>
      <c r="U1225" s="7" t="s">
        <v>2785</v>
      </c>
      <c r="V1225" s="7" t="s">
        <v>2787</v>
      </c>
      <c r="W1225" s="8" t="s">
        <v>51</v>
      </c>
      <c r="X1225" s="3">
        <v>45241</v>
      </c>
      <c r="Y1225" s="4">
        <v>45241</v>
      </c>
    </row>
    <row r="1226" spans="1:25">
      <c r="A1226" s="9">
        <v>1225</v>
      </c>
      <c r="B1226" s="7" t="s">
        <v>225</v>
      </c>
      <c r="C1226" s="7" t="s">
        <v>26</v>
      </c>
      <c r="D1226" s="7" t="s">
        <v>226</v>
      </c>
      <c r="E1226" s="7" t="s">
        <v>227</v>
      </c>
      <c r="F1226" s="7" t="s">
        <v>29</v>
      </c>
      <c r="G1226" s="7" t="s">
        <v>228</v>
      </c>
      <c r="H1226" s="7" t="s">
        <v>229</v>
      </c>
      <c r="I1226" s="7" t="s">
        <v>32</v>
      </c>
      <c r="J1226" s="7" t="s">
        <v>102</v>
      </c>
      <c r="K1226" s="7" t="s">
        <v>1647</v>
      </c>
      <c r="L1226" s="7" t="s">
        <v>1001</v>
      </c>
      <c r="M1226" s="7" t="s">
        <v>1056</v>
      </c>
      <c r="N1226" s="7" t="s">
        <v>1648</v>
      </c>
      <c r="O1226" s="7">
        <v>2217.7800000000002</v>
      </c>
      <c r="P1226" s="7">
        <v>9</v>
      </c>
      <c r="Q1226" s="7">
        <v>775.98</v>
      </c>
      <c r="R1226" s="7">
        <v>166.98</v>
      </c>
      <c r="S1226" s="7" t="s">
        <v>38</v>
      </c>
      <c r="T1226" s="7">
        <v>406</v>
      </c>
      <c r="U1226" s="7" t="s">
        <v>2785</v>
      </c>
      <c r="V1226" s="7" t="s">
        <v>2791</v>
      </c>
      <c r="W1226" s="8" t="s">
        <v>41</v>
      </c>
      <c r="X1226" s="3">
        <v>44354</v>
      </c>
      <c r="Y1226" s="4">
        <v>44384</v>
      </c>
    </row>
    <row r="1227" spans="1:25">
      <c r="A1227" s="9">
        <v>1226</v>
      </c>
      <c r="B1227" s="7" t="s">
        <v>97</v>
      </c>
      <c r="C1227" s="7" t="s">
        <v>26</v>
      </c>
      <c r="D1227" s="7" t="s">
        <v>98</v>
      </c>
      <c r="E1227" s="7" t="s">
        <v>99</v>
      </c>
      <c r="F1227" s="7" t="s">
        <v>29</v>
      </c>
      <c r="G1227" s="7" t="s">
        <v>100</v>
      </c>
      <c r="H1227" s="7" t="s">
        <v>101</v>
      </c>
      <c r="I1227" s="7" t="s">
        <v>32</v>
      </c>
      <c r="J1227" s="7" t="s">
        <v>102</v>
      </c>
      <c r="K1227" s="7" t="s">
        <v>3312</v>
      </c>
      <c r="L1227" s="7" t="s">
        <v>1166</v>
      </c>
      <c r="M1227" s="7" t="s">
        <v>1254</v>
      </c>
      <c r="N1227" s="7" t="s">
        <v>3313</v>
      </c>
      <c r="O1227" s="7">
        <v>168.03</v>
      </c>
      <c r="P1227" s="7">
        <v>1</v>
      </c>
      <c r="Q1227" s="7">
        <v>20.16</v>
      </c>
      <c r="R1227" s="7">
        <v>6.01</v>
      </c>
      <c r="S1227" s="7" t="s">
        <v>38</v>
      </c>
      <c r="T1227" s="7">
        <v>524</v>
      </c>
      <c r="U1227" s="7" t="s">
        <v>2785</v>
      </c>
      <c r="V1227" s="7" t="s">
        <v>2792</v>
      </c>
      <c r="W1227" s="8" t="s">
        <v>51</v>
      </c>
      <c r="X1227" s="3">
        <v>45582</v>
      </c>
      <c r="Y1227" s="4">
        <v>45583</v>
      </c>
    </row>
    <row r="1228" spans="1:25">
      <c r="A1228" s="9">
        <v>1227</v>
      </c>
      <c r="B1228" s="7" t="s">
        <v>3477</v>
      </c>
      <c r="C1228" s="7" t="s">
        <v>26</v>
      </c>
      <c r="D1228" s="7" t="s">
        <v>1044</v>
      </c>
      <c r="E1228" s="7" t="s">
        <v>1045</v>
      </c>
      <c r="F1228" s="7" t="s">
        <v>29</v>
      </c>
      <c r="G1228" s="7" t="s">
        <v>220</v>
      </c>
      <c r="H1228" s="7" t="s">
        <v>221</v>
      </c>
      <c r="I1228" s="7" t="s">
        <v>32</v>
      </c>
      <c r="J1228" s="7" t="s">
        <v>102</v>
      </c>
      <c r="K1228" s="7" t="s">
        <v>2740</v>
      </c>
      <c r="L1228" s="7" t="s">
        <v>1166</v>
      </c>
      <c r="M1228" s="7" t="s">
        <v>1167</v>
      </c>
      <c r="N1228" s="7" t="s">
        <v>2741</v>
      </c>
      <c r="O1228" s="7">
        <v>56.34</v>
      </c>
      <c r="P1228" s="7">
        <v>1</v>
      </c>
      <c r="Q1228" s="7">
        <v>15.75</v>
      </c>
      <c r="R1228" s="7">
        <v>4.7300000000000004</v>
      </c>
      <c r="S1228" s="7" t="s">
        <v>38</v>
      </c>
      <c r="T1228" s="7">
        <v>286</v>
      </c>
      <c r="U1228" s="7" t="s">
        <v>2785</v>
      </c>
      <c r="V1228" s="7" t="s">
        <v>2786</v>
      </c>
      <c r="W1228" s="8" t="s">
        <v>41</v>
      </c>
      <c r="X1228" s="3">
        <v>45473</v>
      </c>
      <c r="Y1228" s="4">
        <v>45329</v>
      </c>
    </row>
    <row r="1229" spans="1:25">
      <c r="A1229" s="9">
        <v>1228</v>
      </c>
      <c r="B1229" s="7" t="s">
        <v>1682</v>
      </c>
      <c r="C1229" s="7" t="s">
        <v>26</v>
      </c>
      <c r="D1229" s="7" t="s">
        <v>1659</v>
      </c>
      <c r="E1229" s="7" t="s">
        <v>1660</v>
      </c>
      <c r="F1229" s="7" t="s">
        <v>29</v>
      </c>
      <c r="G1229" s="7" t="s">
        <v>1683</v>
      </c>
      <c r="H1229" s="7" t="s">
        <v>46</v>
      </c>
      <c r="I1229" s="7" t="s">
        <v>32</v>
      </c>
      <c r="J1229" s="7" t="s">
        <v>47</v>
      </c>
      <c r="K1229" s="7" t="s">
        <v>1717</v>
      </c>
      <c r="L1229" s="7" t="s">
        <v>1166</v>
      </c>
      <c r="M1229" s="7" t="s">
        <v>1167</v>
      </c>
      <c r="N1229" s="7" t="s">
        <v>1718</v>
      </c>
      <c r="O1229" s="7">
        <v>64.11</v>
      </c>
      <c r="P1229" s="7">
        <v>1</v>
      </c>
      <c r="Q1229" s="7">
        <v>24.36</v>
      </c>
      <c r="R1229" s="7">
        <v>2.46</v>
      </c>
      <c r="S1229" s="7" t="s">
        <v>38</v>
      </c>
      <c r="T1229" s="7">
        <v>393</v>
      </c>
      <c r="U1229" s="7" t="s">
        <v>2785</v>
      </c>
      <c r="V1229" s="7" t="s">
        <v>2787</v>
      </c>
      <c r="W1229" s="8" t="s">
        <v>41</v>
      </c>
      <c r="X1229" s="3">
        <v>44927</v>
      </c>
      <c r="Y1229" s="4">
        <v>44986</v>
      </c>
    </row>
    <row r="1230" spans="1:25">
      <c r="A1230" s="9">
        <v>1229</v>
      </c>
      <c r="B1230" s="7" t="s">
        <v>2721</v>
      </c>
      <c r="C1230" s="7" t="s">
        <v>26</v>
      </c>
      <c r="D1230" s="7" t="s">
        <v>839</v>
      </c>
      <c r="E1230" s="7" t="s">
        <v>840</v>
      </c>
      <c r="F1230" s="7" t="s">
        <v>29</v>
      </c>
      <c r="G1230" s="7" t="s">
        <v>537</v>
      </c>
      <c r="H1230" s="7" t="s">
        <v>229</v>
      </c>
      <c r="I1230" s="7" t="s">
        <v>32</v>
      </c>
      <c r="J1230" s="7" t="s">
        <v>102</v>
      </c>
      <c r="K1230" s="7" t="s">
        <v>3478</v>
      </c>
      <c r="L1230" s="7" t="s">
        <v>1166</v>
      </c>
      <c r="M1230" s="7" t="s">
        <v>1297</v>
      </c>
      <c r="N1230" s="7" t="s">
        <v>3479</v>
      </c>
      <c r="O1230" s="7">
        <v>56.52</v>
      </c>
      <c r="P1230" s="7">
        <v>1</v>
      </c>
      <c r="Q1230" s="7">
        <v>19.2</v>
      </c>
      <c r="R1230" s="7">
        <v>1.96</v>
      </c>
      <c r="S1230" s="7" t="s">
        <v>38</v>
      </c>
      <c r="T1230" s="7">
        <v>70</v>
      </c>
      <c r="U1230" s="7" t="s">
        <v>2785</v>
      </c>
      <c r="V1230" s="7" t="s">
        <v>2791</v>
      </c>
      <c r="W1230" s="8" t="s">
        <v>51</v>
      </c>
      <c r="X1230" s="3">
        <v>45394</v>
      </c>
      <c r="Y1230" s="4">
        <v>45455</v>
      </c>
    </row>
    <row r="1231" spans="1:25">
      <c r="A1231" s="9">
        <v>1230</v>
      </c>
      <c r="B1231" s="7" t="s">
        <v>262</v>
      </c>
      <c r="C1231" s="7" t="s">
        <v>26</v>
      </c>
      <c r="D1231" s="7" t="s">
        <v>263</v>
      </c>
      <c r="E1231" s="7" t="s">
        <v>264</v>
      </c>
      <c r="F1231" s="7" t="s">
        <v>29</v>
      </c>
      <c r="G1231" s="7" t="s">
        <v>265</v>
      </c>
      <c r="H1231" s="7" t="s">
        <v>80</v>
      </c>
      <c r="I1231" s="7" t="s">
        <v>32</v>
      </c>
      <c r="J1231" s="7" t="s">
        <v>33</v>
      </c>
      <c r="K1231" s="7" t="s">
        <v>1367</v>
      </c>
      <c r="L1231" s="7" t="s">
        <v>1166</v>
      </c>
      <c r="M1231" s="7" t="s">
        <v>1297</v>
      </c>
      <c r="N1231" s="7" t="s">
        <v>1368</v>
      </c>
      <c r="O1231" s="7">
        <v>22.23</v>
      </c>
      <c r="P1231" s="7">
        <v>1</v>
      </c>
      <c r="Q1231" s="7">
        <v>9.99</v>
      </c>
      <c r="R1231" s="7">
        <v>0.85</v>
      </c>
      <c r="S1231" s="7" t="s">
        <v>38</v>
      </c>
      <c r="T1231" s="7">
        <v>291</v>
      </c>
      <c r="U1231" s="7" t="s">
        <v>2785</v>
      </c>
      <c r="V1231" s="7" t="s">
        <v>2792</v>
      </c>
      <c r="W1231" s="8" t="s">
        <v>41</v>
      </c>
      <c r="X1231" s="3">
        <v>45417</v>
      </c>
      <c r="Y1231" s="4">
        <v>45478</v>
      </c>
    </row>
    <row r="1232" spans="1:25">
      <c r="A1232" s="9">
        <v>1231</v>
      </c>
      <c r="B1232" s="7" t="s">
        <v>3480</v>
      </c>
      <c r="C1232" s="7" t="s">
        <v>26</v>
      </c>
      <c r="D1232" s="7" t="s">
        <v>3481</v>
      </c>
      <c r="E1232" s="7" t="s">
        <v>3482</v>
      </c>
      <c r="F1232" s="7" t="s">
        <v>29</v>
      </c>
      <c r="G1232" s="7" t="s">
        <v>600</v>
      </c>
      <c r="H1232" s="7" t="s">
        <v>121</v>
      </c>
      <c r="I1232" s="7" t="s">
        <v>32</v>
      </c>
      <c r="J1232" s="7" t="s">
        <v>33</v>
      </c>
      <c r="K1232" s="7" t="s">
        <v>2435</v>
      </c>
      <c r="L1232" s="7" t="s">
        <v>1001</v>
      </c>
      <c r="M1232" s="7" t="s">
        <v>1103</v>
      </c>
      <c r="N1232" s="7" t="s">
        <v>2436</v>
      </c>
      <c r="O1232" s="7">
        <v>136.5</v>
      </c>
      <c r="P1232" s="7">
        <v>1</v>
      </c>
      <c r="Q1232" s="7">
        <v>15</v>
      </c>
      <c r="R1232" s="7">
        <v>9.9600000000000009</v>
      </c>
      <c r="S1232" s="7" t="s">
        <v>38</v>
      </c>
      <c r="T1232" s="7">
        <v>369</v>
      </c>
      <c r="U1232" s="7" t="s">
        <v>2785</v>
      </c>
      <c r="V1232" s="7" t="s">
        <v>2786</v>
      </c>
      <c r="W1232" s="8" t="s">
        <v>41</v>
      </c>
      <c r="X1232" s="3">
        <v>45394</v>
      </c>
      <c r="Y1232" s="4">
        <v>45455</v>
      </c>
    </row>
    <row r="1233" spans="1:25">
      <c r="A1233" s="9">
        <v>1232</v>
      </c>
      <c r="B1233" s="7" t="s">
        <v>1697</v>
      </c>
      <c r="C1233" s="7" t="s">
        <v>26</v>
      </c>
      <c r="D1233" s="7" t="s">
        <v>1678</v>
      </c>
      <c r="E1233" s="7" t="s">
        <v>1679</v>
      </c>
      <c r="F1233" s="7" t="s">
        <v>29</v>
      </c>
      <c r="G1233" s="7" t="s">
        <v>556</v>
      </c>
      <c r="H1233" s="7" t="s">
        <v>138</v>
      </c>
      <c r="I1233" s="7" t="s">
        <v>32</v>
      </c>
      <c r="J1233" s="7" t="s">
        <v>57</v>
      </c>
      <c r="K1233" s="7" t="s">
        <v>3483</v>
      </c>
      <c r="L1233" s="7" t="s">
        <v>1166</v>
      </c>
      <c r="M1233" s="7" t="s">
        <v>1333</v>
      </c>
      <c r="N1233" s="7" t="s">
        <v>3484</v>
      </c>
      <c r="O1233" s="7">
        <v>669.78</v>
      </c>
      <c r="P1233" s="7">
        <v>2</v>
      </c>
      <c r="Q1233" s="7">
        <v>214.32</v>
      </c>
      <c r="R1233" s="7">
        <v>63.15</v>
      </c>
      <c r="S1233" s="7" t="s">
        <v>38</v>
      </c>
      <c r="T1233" s="7">
        <v>399</v>
      </c>
      <c r="U1233" s="7" t="s">
        <v>2785</v>
      </c>
      <c r="V1233" s="7" t="s">
        <v>2787</v>
      </c>
      <c r="W1233" s="8" t="s">
        <v>41</v>
      </c>
      <c r="X1233" s="3">
        <v>45614</v>
      </c>
      <c r="Y1233" s="4">
        <v>45616</v>
      </c>
    </row>
    <row r="1234" spans="1:25">
      <c r="A1234" s="9">
        <v>1233</v>
      </c>
      <c r="B1234" s="7" t="s">
        <v>3485</v>
      </c>
      <c r="C1234" s="7" t="s">
        <v>26</v>
      </c>
      <c r="D1234" s="7" t="s">
        <v>1672</v>
      </c>
      <c r="E1234" s="7" t="s">
        <v>1673</v>
      </c>
      <c r="F1234" s="7" t="s">
        <v>29</v>
      </c>
      <c r="G1234" s="7" t="s">
        <v>201</v>
      </c>
      <c r="H1234" s="7" t="s">
        <v>87</v>
      </c>
      <c r="I1234" s="7" t="s">
        <v>32</v>
      </c>
      <c r="J1234" s="7" t="s">
        <v>33</v>
      </c>
      <c r="K1234" s="7" t="s">
        <v>1509</v>
      </c>
      <c r="L1234" s="7" t="s">
        <v>1166</v>
      </c>
      <c r="M1234" s="7" t="s">
        <v>1254</v>
      </c>
      <c r="N1234" s="7" t="s">
        <v>1510</v>
      </c>
      <c r="O1234" s="7">
        <v>874.68</v>
      </c>
      <c r="P1234" s="7">
        <v>2</v>
      </c>
      <c r="Q1234" s="7">
        <v>192.42</v>
      </c>
      <c r="R1234" s="7">
        <v>57.11</v>
      </c>
      <c r="S1234" s="7" t="s">
        <v>38</v>
      </c>
      <c r="T1234" s="7">
        <v>30</v>
      </c>
      <c r="U1234" s="7" t="s">
        <v>2785</v>
      </c>
      <c r="V1234" s="7" t="s">
        <v>2791</v>
      </c>
      <c r="W1234" s="8" t="s">
        <v>41</v>
      </c>
      <c r="X1234" s="3">
        <v>44595</v>
      </c>
      <c r="Y1234" s="4">
        <v>44654</v>
      </c>
    </row>
    <row r="1235" spans="1:25">
      <c r="A1235" s="9">
        <v>1234</v>
      </c>
      <c r="B1235" s="7" t="s">
        <v>1861</v>
      </c>
      <c r="C1235" s="7" t="s">
        <v>26</v>
      </c>
      <c r="D1235" s="7" t="s">
        <v>1862</v>
      </c>
      <c r="E1235" s="7" t="s">
        <v>1863</v>
      </c>
      <c r="F1235" s="7" t="s">
        <v>29</v>
      </c>
      <c r="G1235" s="7" t="s">
        <v>86</v>
      </c>
      <c r="H1235" s="7" t="s">
        <v>87</v>
      </c>
      <c r="I1235" s="7" t="s">
        <v>32</v>
      </c>
      <c r="J1235" s="7" t="s">
        <v>33</v>
      </c>
      <c r="K1235" s="7" t="s">
        <v>3428</v>
      </c>
      <c r="L1235" s="7" t="s">
        <v>1166</v>
      </c>
      <c r="M1235" s="7" t="s">
        <v>1297</v>
      </c>
      <c r="N1235" s="7" t="s">
        <v>3429</v>
      </c>
      <c r="O1235" s="7">
        <v>106.08</v>
      </c>
      <c r="P1235" s="7">
        <v>2</v>
      </c>
      <c r="Q1235" s="7">
        <v>40.26</v>
      </c>
      <c r="R1235" s="7">
        <v>7.66</v>
      </c>
      <c r="S1235" s="7" t="s">
        <v>38</v>
      </c>
      <c r="T1235" s="7">
        <v>343</v>
      </c>
      <c r="U1235" s="7" t="s">
        <v>2785</v>
      </c>
      <c r="V1235" s="7" t="s">
        <v>2792</v>
      </c>
      <c r="W1235" s="8" t="s">
        <v>51</v>
      </c>
      <c r="X1235" s="3">
        <v>45473</v>
      </c>
      <c r="Y1235" s="4">
        <v>45329</v>
      </c>
    </row>
    <row r="1236" spans="1:25">
      <c r="A1236" s="9">
        <v>1235</v>
      </c>
      <c r="B1236" s="7" t="s">
        <v>1630</v>
      </c>
      <c r="C1236" s="7" t="s">
        <v>26</v>
      </c>
      <c r="D1236" s="7" t="s">
        <v>1631</v>
      </c>
      <c r="E1236" s="7" t="s">
        <v>1632</v>
      </c>
      <c r="F1236" s="7" t="s">
        <v>29</v>
      </c>
      <c r="G1236" s="7" t="s">
        <v>484</v>
      </c>
      <c r="H1236" s="7" t="s">
        <v>87</v>
      </c>
      <c r="I1236" s="7" t="s">
        <v>32</v>
      </c>
      <c r="J1236" s="7" t="s">
        <v>33</v>
      </c>
      <c r="K1236" s="7" t="s">
        <v>1304</v>
      </c>
      <c r="L1236" s="7" t="s">
        <v>1166</v>
      </c>
      <c r="M1236" s="7" t="s">
        <v>1297</v>
      </c>
      <c r="N1236" s="7" t="s">
        <v>1305</v>
      </c>
      <c r="O1236" s="7">
        <v>94.68</v>
      </c>
      <c r="P1236" s="7">
        <v>2</v>
      </c>
      <c r="Q1236" s="7">
        <v>1.86</v>
      </c>
      <c r="R1236" s="7">
        <v>2.61</v>
      </c>
      <c r="S1236" s="7" t="s">
        <v>38</v>
      </c>
      <c r="T1236" s="7">
        <v>581</v>
      </c>
      <c r="U1236" s="7" t="s">
        <v>2785</v>
      </c>
      <c r="V1236" s="7" t="s">
        <v>2786</v>
      </c>
      <c r="W1236" s="8" t="s">
        <v>41</v>
      </c>
      <c r="X1236" s="3">
        <v>45182</v>
      </c>
      <c r="Y1236" s="4">
        <v>45182</v>
      </c>
    </row>
    <row r="1237" spans="1:25">
      <c r="A1237" s="9">
        <v>1236</v>
      </c>
      <c r="B1237" s="7" t="s">
        <v>3486</v>
      </c>
      <c r="C1237" s="7" t="s">
        <v>26</v>
      </c>
      <c r="D1237" s="7" t="s">
        <v>3487</v>
      </c>
      <c r="E1237" s="7" t="s">
        <v>3488</v>
      </c>
      <c r="F1237" s="7" t="s">
        <v>29</v>
      </c>
      <c r="G1237" s="7" t="s">
        <v>452</v>
      </c>
      <c r="H1237" s="7" t="s">
        <v>87</v>
      </c>
      <c r="I1237" s="7" t="s">
        <v>32</v>
      </c>
      <c r="J1237" s="7" t="s">
        <v>33</v>
      </c>
      <c r="K1237" s="7" t="s">
        <v>1232</v>
      </c>
      <c r="L1237" s="7" t="s">
        <v>1166</v>
      </c>
      <c r="M1237" s="7" t="s">
        <v>1167</v>
      </c>
      <c r="N1237" s="7" t="s">
        <v>1233</v>
      </c>
      <c r="O1237" s="7">
        <v>266.22000000000003</v>
      </c>
      <c r="P1237" s="7">
        <v>2</v>
      </c>
      <c r="Q1237" s="7">
        <v>69.180000000000007</v>
      </c>
      <c r="R1237" s="7">
        <v>21.8</v>
      </c>
      <c r="S1237" s="7" t="s">
        <v>38</v>
      </c>
      <c r="T1237" s="7">
        <v>455</v>
      </c>
      <c r="U1237" s="7" t="s">
        <v>2785</v>
      </c>
      <c r="V1237" s="7" t="s">
        <v>2787</v>
      </c>
      <c r="W1237" s="8" t="s">
        <v>41</v>
      </c>
      <c r="X1237" s="3">
        <v>44839</v>
      </c>
      <c r="Y1237" s="4">
        <v>44900</v>
      </c>
    </row>
    <row r="1238" spans="1:25">
      <c r="A1238" s="9">
        <v>1237</v>
      </c>
      <c r="B1238" s="7" t="s">
        <v>1621</v>
      </c>
      <c r="C1238" s="7" t="s">
        <v>26</v>
      </c>
      <c r="D1238" s="7" t="s">
        <v>1289</v>
      </c>
      <c r="E1238" s="7" t="s">
        <v>1290</v>
      </c>
      <c r="F1238" s="7" t="s">
        <v>29</v>
      </c>
      <c r="G1238" s="7" t="s">
        <v>1622</v>
      </c>
      <c r="H1238" s="7" t="s">
        <v>544</v>
      </c>
      <c r="I1238" s="7" t="s">
        <v>32</v>
      </c>
      <c r="J1238" s="7" t="s">
        <v>57</v>
      </c>
      <c r="K1238" s="7" t="s">
        <v>3489</v>
      </c>
      <c r="L1238" s="7" t="s">
        <v>1166</v>
      </c>
      <c r="M1238" s="7" t="s">
        <v>1167</v>
      </c>
      <c r="N1238" s="7" t="s">
        <v>3490</v>
      </c>
      <c r="O1238" s="7">
        <v>106.02</v>
      </c>
      <c r="P1238" s="7">
        <v>2</v>
      </c>
      <c r="Q1238" s="7">
        <v>9.5399999999999991</v>
      </c>
      <c r="R1238" s="7">
        <v>6.48</v>
      </c>
      <c r="S1238" s="7" t="s">
        <v>38</v>
      </c>
      <c r="T1238" s="7">
        <v>274</v>
      </c>
      <c r="U1238" s="7" t="s">
        <v>2785</v>
      </c>
      <c r="V1238" s="7" t="s">
        <v>2791</v>
      </c>
      <c r="W1238" s="8" t="s">
        <v>51</v>
      </c>
      <c r="X1238" s="3">
        <v>45154</v>
      </c>
      <c r="Y1238" s="4">
        <v>45156</v>
      </c>
    </row>
    <row r="1239" spans="1:25">
      <c r="A1239" s="9">
        <v>1238</v>
      </c>
      <c r="B1239" s="7" t="s">
        <v>268</v>
      </c>
      <c r="C1239" s="7" t="s">
        <v>26</v>
      </c>
      <c r="D1239" s="7" t="s">
        <v>269</v>
      </c>
      <c r="E1239" s="7" t="s">
        <v>270</v>
      </c>
      <c r="F1239" s="7" t="s">
        <v>29</v>
      </c>
      <c r="G1239" s="7" t="s">
        <v>271</v>
      </c>
      <c r="H1239" s="7" t="s">
        <v>56</v>
      </c>
      <c r="I1239" s="7" t="s">
        <v>32</v>
      </c>
      <c r="J1239" s="7" t="s">
        <v>57</v>
      </c>
      <c r="K1239" s="7" t="s">
        <v>2425</v>
      </c>
      <c r="L1239" s="7" t="s">
        <v>1001</v>
      </c>
      <c r="M1239" s="7" t="s">
        <v>1056</v>
      </c>
      <c r="N1239" s="7" t="s">
        <v>2426</v>
      </c>
      <c r="O1239" s="7">
        <v>224.82</v>
      </c>
      <c r="P1239" s="7">
        <v>2</v>
      </c>
      <c r="Q1239" s="7">
        <v>6.72</v>
      </c>
      <c r="R1239" s="7">
        <v>14.51</v>
      </c>
      <c r="S1239" s="7" t="s">
        <v>38</v>
      </c>
      <c r="T1239" s="7">
        <v>31</v>
      </c>
      <c r="U1239" s="7" t="s">
        <v>2785</v>
      </c>
      <c r="V1239" s="7" t="s">
        <v>2792</v>
      </c>
      <c r="W1239" s="8" t="s">
        <v>41</v>
      </c>
      <c r="X1239" s="3">
        <v>44931</v>
      </c>
      <c r="Y1239" s="4">
        <v>45021</v>
      </c>
    </row>
    <row r="1240" spans="1:25">
      <c r="A1240" s="9">
        <v>1239</v>
      </c>
      <c r="B1240" s="7" t="s">
        <v>160</v>
      </c>
      <c r="C1240" s="7" t="s">
        <v>26</v>
      </c>
      <c r="D1240" s="7" t="s">
        <v>161</v>
      </c>
      <c r="E1240" s="7" t="s">
        <v>162</v>
      </c>
      <c r="F1240" s="7" t="s">
        <v>29</v>
      </c>
      <c r="G1240" s="7" t="s">
        <v>163</v>
      </c>
      <c r="H1240" s="7" t="s">
        <v>31</v>
      </c>
      <c r="I1240" s="7" t="s">
        <v>32</v>
      </c>
      <c r="J1240" s="7" t="s">
        <v>33</v>
      </c>
      <c r="K1240" s="7" t="s">
        <v>3491</v>
      </c>
      <c r="L1240" s="7" t="s">
        <v>1001</v>
      </c>
      <c r="M1240" s="7" t="s">
        <v>1056</v>
      </c>
      <c r="N1240" s="7" t="s">
        <v>3492</v>
      </c>
      <c r="O1240" s="7">
        <v>76.62</v>
      </c>
      <c r="P1240" s="7">
        <v>2</v>
      </c>
      <c r="Q1240" s="7">
        <v>0.72</v>
      </c>
      <c r="R1240" s="7">
        <v>8.5299999999999994</v>
      </c>
      <c r="S1240" s="7" t="s">
        <v>38</v>
      </c>
      <c r="T1240" s="7">
        <v>327</v>
      </c>
      <c r="U1240" s="7" t="s">
        <v>2785</v>
      </c>
      <c r="V1240" s="7" t="s">
        <v>2786</v>
      </c>
      <c r="W1240" s="8" t="s">
        <v>41</v>
      </c>
      <c r="X1240" s="3">
        <v>45496</v>
      </c>
      <c r="Y1240" s="4">
        <v>45498</v>
      </c>
    </row>
    <row r="1241" spans="1:25">
      <c r="A1241" s="9">
        <v>1240</v>
      </c>
      <c r="B1241" s="7" t="s">
        <v>68</v>
      </c>
      <c r="C1241" s="7" t="s">
        <v>26</v>
      </c>
      <c r="D1241" s="7" t="s">
        <v>69</v>
      </c>
      <c r="E1241" s="7" t="s">
        <v>70</v>
      </c>
      <c r="F1241" s="7" t="s">
        <v>29</v>
      </c>
      <c r="G1241" s="7" t="s">
        <v>71</v>
      </c>
      <c r="H1241" s="7" t="s">
        <v>72</v>
      </c>
      <c r="I1241" s="7" t="s">
        <v>32</v>
      </c>
      <c r="J1241" s="7" t="s">
        <v>57</v>
      </c>
      <c r="K1241" s="7" t="s">
        <v>1602</v>
      </c>
      <c r="L1241" s="7" t="s">
        <v>1001</v>
      </c>
      <c r="M1241" s="7" t="s">
        <v>1056</v>
      </c>
      <c r="N1241" s="7" t="s">
        <v>1603</v>
      </c>
      <c r="O1241" s="7">
        <v>114.66</v>
      </c>
      <c r="P1241" s="7">
        <v>2</v>
      </c>
      <c r="Q1241" s="7">
        <v>4.5599999999999996</v>
      </c>
      <c r="R1241" s="7">
        <v>2.33</v>
      </c>
      <c r="S1241" s="7" t="s">
        <v>38</v>
      </c>
      <c r="T1241" s="7">
        <v>292</v>
      </c>
      <c r="U1241" s="7" t="s">
        <v>2785</v>
      </c>
      <c r="V1241" s="7" t="s">
        <v>2787</v>
      </c>
      <c r="W1241" s="8" t="s">
        <v>41</v>
      </c>
      <c r="X1241" s="3">
        <v>45326</v>
      </c>
      <c r="Y1241" s="4">
        <v>45386</v>
      </c>
    </row>
    <row r="1242" spans="1:25">
      <c r="A1242" s="9">
        <v>1241</v>
      </c>
      <c r="B1242" s="7" t="s">
        <v>3493</v>
      </c>
      <c r="C1242" s="7" t="s">
        <v>26</v>
      </c>
      <c r="D1242" s="7" t="s">
        <v>3494</v>
      </c>
      <c r="E1242" s="7" t="s">
        <v>3495</v>
      </c>
      <c r="F1242" s="7" t="s">
        <v>29</v>
      </c>
      <c r="G1242" s="7" t="s">
        <v>271</v>
      </c>
      <c r="H1242" s="7" t="s">
        <v>56</v>
      </c>
      <c r="I1242" s="7" t="s">
        <v>32</v>
      </c>
      <c r="J1242" s="7" t="s">
        <v>57</v>
      </c>
      <c r="K1242" s="7" t="s">
        <v>3496</v>
      </c>
      <c r="L1242" s="7" t="s">
        <v>1001</v>
      </c>
      <c r="M1242" s="7" t="s">
        <v>1103</v>
      </c>
      <c r="N1242" s="7" t="s">
        <v>3497</v>
      </c>
      <c r="O1242" s="7">
        <v>339.48</v>
      </c>
      <c r="P1242" s="7">
        <v>2</v>
      </c>
      <c r="Q1242" s="7">
        <v>27.12</v>
      </c>
      <c r="R1242" s="7">
        <v>17.34</v>
      </c>
      <c r="S1242" s="7" t="s">
        <v>38</v>
      </c>
      <c r="T1242" s="7">
        <v>199</v>
      </c>
      <c r="U1242" s="7" t="s">
        <v>2785</v>
      </c>
      <c r="V1242" s="7" t="s">
        <v>2791</v>
      </c>
      <c r="W1242" s="8" t="s">
        <v>41</v>
      </c>
      <c r="X1242" s="3">
        <v>45069</v>
      </c>
      <c r="Y1242" s="4">
        <v>45072</v>
      </c>
    </row>
    <row r="1243" spans="1:25">
      <c r="A1243" s="9">
        <v>1242</v>
      </c>
      <c r="B1243" s="7" t="s">
        <v>1793</v>
      </c>
      <c r="C1243" s="7" t="s">
        <v>26</v>
      </c>
      <c r="D1243" s="7" t="s">
        <v>1406</v>
      </c>
      <c r="E1243" s="7" t="s">
        <v>1407</v>
      </c>
      <c r="F1243" s="7" t="s">
        <v>29</v>
      </c>
      <c r="G1243" s="7" t="s">
        <v>600</v>
      </c>
      <c r="H1243" s="7" t="s">
        <v>121</v>
      </c>
      <c r="I1243" s="7" t="s">
        <v>32</v>
      </c>
      <c r="J1243" s="7" t="s">
        <v>33</v>
      </c>
      <c r="K1243" s="7" t="s">
        <v>3439</v>
      </c>
      <c r="L1243" s="7" t="s">
        <v>1001</v>
      </c>
      <c r="M1243" s="7" t="s">
        <v>1002</v>
      </c>
      <c r="N1243" s="7" t="s">
        <v>3440</v>
      </c>
      <c r="O1243" s="7">
        <v>532.5</v>
      </c>
      <c r="P1243" s="7">
        <v>2</v>
      </c>
      <c r="Q1243" s="7">
        <v>207.66</v>
      </c>
      <c r="R1243" s="7">
        <v>43.64</v>
      </c>
      <c r="S1243" s="7" t="s">
        <v>38</v>
      </c>
      <c r="T1243" s="7">
        <v>651</v>
      </c>
      <c r="U1243" s="7" t="s">
        <v>2785</v>
      </c>
      <c r="V1243" s="7" t="s">
        <v>2792</v>
      </c>
      <c r="W1243" s="8" t="s">
        <v>41</v>
      </c>
      <c r="X1243" s="3">
        <v>45496</v>
      </c>
      <c r="Y1243" s="4">
        <v>45498</v>
      </c>
    </row>
    <row r="1244" spans="1:25">
      <c r="A1244" s="9">
        <v>1243</v>
      </c>
      <c r="B1244" s="7" t="s">
        <v>3498</v>
      </c>
      <c r="C1244" s="7" t="s">
        <v>26</v>
      </c>
      <c r="D1244" s="7" t="s">
        <v>2507</v>
      </c>
      <c r="E1244" s="7" t="s">
        <v>2508</v>
      </c>
      <c r="F1244" s="7" t="s">
        <v>29</v>
      </c>
      <c r="G1244" s="7" t="s">
        <v>94</v>
      </c>
      <c r="H1244" s="7" t="s">
        <v>94</v>
      </c>
      <c r="I1244" s="7" t="s">
        <v>32</v>
      </c>
      <c r="J1244" s="7" t="s">
        <v>57</v>
      </c>
      <c r="K1244" s="7" t="s">
        <v>1038</v>
      </c>
      <c r="L1244" s="7" t="s">
        <v>1001</v>
      </c>
      <c r="M1244" s="7" t="s">
        <v>1018</v>
      </c>
      <c r="N1244" s="7" t="s">
        <v>1039</v>
      </c>
      <c r="O1244" s="7">
        <v>636.36</v>
      </c>
      <c r="P1244" s="7">
        <v>2</v>
      </c>
      <c r="Q1244" s="7">
        <v>267.24</v>
      </c>
      <c r="R1244" s="7">
        <v>42.12</v>
      </c>
      <c r="S1244" s="7" t="s">
        <v>38</v>
      </c>
      <c r="T1244" s="7">
        <v>11</v>
      </c>
      <c r="U1244" s="7" t="s">
        <v>2785</v>
      </c>
      <c r="V1244" s="7" t="s">
        <v>2787</v>
      </c>
      <c r="W1244" s="8" t="s">
        <v>51</v>
      </c>
      <c r="X1244" s="3">
        <v>45058</v>
      </c>
      <c r="Y1244" s="4">
        <v>45119</v>
      </c>
    </row>
    <row r="1245" spans="1:25">
      <c r="A1245" s="9">
        <v>1244</v>
      </c>
      <c r="B1245" s="7" t="s">
        <v>3499</v>
      </c>
      <c r="C1245" s="7" t="s">
        <v>26</v>
      </c>
      <c r="D1245" s="7" t="s">
        <v>974</v>
      </c>
      <c r="E1245" s="7" t="s">
        <v>975</v>
      </c>
      <c r="F1245" s="7" t="s">
        <v>29</v>
      </c>
      <c r="G1245" s="7" t="s">
        <v>515</v>
      </c>
      <c r="H1245" s="7" t="s">
        <v>87</v>
      </c>
      <c r="I1245" s="7" t="s">
        <v>32</v>
      </c>
      <c r="J1245" s="7" t="s">
        <v>33</v>
      </c>
      <c r="K1245" s="7" t="s">
        <v>3500</v>
      </c>
      <c r="L1245" s="7" t="s">
        <v>35</v>
      </c>
      <c r="M1245" s="7" t="s">
        <v>223</v>
      </c>
      <c r="N1245" s="7" t="s">
        <v>3501</v>
      </c>
      <c r="O1245" s="7">
        <v>51.36</v>
      </c>
      <c r="P1245" s="7">
        <v>2</v>
      </c>
      <c r="Q1245" s="7">
        <v>-48.3</v>
      </c>
      <c r="R1245" s="7">
        <v>3.76</v>
      </c>
      <c r="S1245" s="7" t="s">
        <v>38</v>
      </c>
      <c r="T1245" s="7">
        <v>620</v>
      </c>
      <c r="U1245" s="7" t="s">
        <v>39</v>
      </c>
      <c r="V1245" s="7" t="s">
        <v>40</v>
      </c>
      <c r="W1245" s="8" t="s">
        <v>51</v>
      </c>
      <c r="X1245" s="3">
        <v>45326</v>
      </c>
      <c r="Y1245" s="4">
        <v>45386</v>
      </c>
    </row>
    <row r="1246" spans="1:25">
      <c r="A1246" s="9">
        <v>1245</v>
      </c>
      <c r="B1246" s="7" t="s">
        <v>3502</v>
      </c>
      <c r="C1246" s="7" t="s">
        <v>26</v>
      </c>
      <c r="D1246" s="7" t="s">
        <v>3503</v>
      </c>
      <c r="E1246" s="7" t="s">
        <v>3504</v>
      </c>
      <c r="F1246" s="7" t="s">
        <v>29</v>
      </c>
      <c r="G1246" s="7" t="s">
        <v>176</v>
      </c>
      <c r="H1246" s="7" t="s">
        <v>138</v>
      </c>
      <c r="I1246" s="7" t="s">
        <v>32</v>
      </c>
      <c r="J1246" s="7" t="s">
        <v>57</v>
      </c>
      <c r="K1246" s="7" t="s">
        <v>3505</v>
      </c>
      <c r="L1246" s="7" t="s">
        <v>35</v>
      </c>
      <c r="M1246" s="7" t="s">
        <v>140</v>
      </c>
      <c r="N1246" s="7" t="s">
        <v>3506</v>
      </c>
      <c r="O1246" s="7">
        <v>40.74</v>
      </c>
      <c r="P1246" s="7">
        <v>2</v>
      </c>
      <c r="Q1246" s="7">
        <v>5.7</v>
      </c>
      <c r="R1246" s="7">
        <v>2.79</v>
      </c>
      <c r="S1246" s="7" t="s">
        <v>38</v>
      </c>
      <c r="T1246" s="7">
        <v>403</v>
      </c>
      <c r="U1246" s="7" t="s">
        <v>39</v>
      </c>
      <c r="V1246" s="7" t="s">
        <v>40</v>
      </c>
      <c r="W1246" s="8" t="s">
        <v>51</v>
      </c>
      <c r="X1246" s="3">
        <v>45500</v>
      </c>
      <c r="Y1246" s="4">
        <v>45502</v>
      </c>
    </row>
    <row r="1247" spans="1:25">
      <c r="A1247" s="9">
        <v>1246</v>
      </c>
      <c r="B1247" s="7" t="s">
        <v>3507</v>
      </c>
      <c r="C1247" s="7" t="s">
        <v>26</v>
      </c>
      <c r="D1247" s="7" t="s">
        <v>3508</v>
      </c>
      <c r="E1247" s="7" t="s">
        <v>3509</v>
      </c>
      <c r="F1247" s="7" t="s">
        <v>29</v>
      </c>
      <c r="G1247" s="7" t="s">
        <v>543</v>
      </c>
      <c r="H1247" s="7" t="s">
        <v>544</v>
      </c>
      <c r="I1247" s="7" t="s">
        <v>32</v>
      </c>
      <c r="J1247" s="7" t="s">
        <v>57</v>
      </c>
      <c r="K1247" s="7" t="s">
        <v>2251</v>
      </c>
      <c r="L1247" s="7" t="s">
        <v>35</v>
      </c>
      <c r="M1247" s="7" t="s">
        <v>89</v>
      </c>
      <c r="N1247" s="7" t="s">
        <v>2252</v>
      </c>
      <c r="O1247" s="7">
        <v>17.04</v>
      </c>
      <c r="P1247" s="7">
        <v>1</v>
      </c>
      <c r="Q1247" s="7">
        <v>7.32</v>
      </c>
      <c r="R1247" s="7">
        <v>2.04</v>
      </c>
      <c r="S1247" s="7" t="s">
        <v>38</v>
      </c>
      <c r="T1247" s="7">
        <v>26</v>
      </c>
      <c r="U1247" s="7" t="s">
        <v>39</v>
      </c>
      <c r="V1247" s="7" t="s">
        <v>60</v>
      </c>
      <c r="W1247" s="8" t="s">
        <v>41</v>
      </c>
      <c r="X1247" s="3">
        <v>44285</v>
      </c>
      <c r="Y1247" s="4">
        <v>44231</v>
      </c>
    </row>
    <row r="1248" spans="1:25">
      <c r="A1248" s="9">
        <v>1247</v>
      </c>
      <c r="B1248" s="7" t="s">
        <v>3510</v>
      </c>
      <c r="C1248" s="7" t="s">
        <v>26</v>
      </c>
      <c r="D1248" s="7" t="s">
        <v>3511</v>
      </c>
      <c r="E1248" s="7" t="s">
        <v>3512</v>
      </c>
      <c r="F1248" s="7" t="s">
        <v>29</v>
      </c>
      <c r="G1248" s="7" t="s">
        <v>2217</v>
      </c>
      <c r="H1248" s="7" t="s">
        <v>831</v>
      </c>
      <c r="I1248" s="7" t="s">
        <v>32</v>
      </c>
      <c r="J1248" s="7" t="s">
        <v>47</v>
      </c>
      <c r="K1248" s="7" t="s">
        <v>688</v>
      </c>
      <c r="L1248" s="7" t="s">
        <v>35</v>
      </c>
      <c r="M1248" s="7" t="s">
        <v>140</v>
      </c>
      <c r="N1248" s="7" t="s">
        <v>689</v>
      </c>
      <c r="O1248" s="7">
        <v>13.47</v>
      </c>
      <c r="P1248" s="7">
        <v>1</v>
      </c>
      <c r="Q1248" s="7">
        <v>0.93</v>
      </c>
      <c r="R1248" s="7">
        <v>0.86</v>
      </c>
      <c r="S1248" s="7" t="s">
        <v>38</v>
      </c>
      <c r="T1248" s="7">
        <v>110</v>
      </c>
      <c r="U1248" s="7" t="s">
        <v>39</v>
      </c>
      <c r="V1248" s="7" t="s">
        <v>67</v>
      </c>
      <c r="W1248" s="8" t="s">
        <v>41</v>
      </c>
      <c r="X1248" s="3">
        <v>44250</v>
      </c>
      <c r="Y1248" s="4">
        <v>44253</v>
      </c>
    </row>
    <row r="1249" spans="1:25">
      <c r="A1249" s="9">
        <v>1248</v>
      </c>
      <c r="B1249" s="7" t="s">
        <v>3513</v>
      </c>
      <c r="C1249" s="7" t="s">
        <v>26</v>
      </c>
      <c r="D1249" s="7" t="s">
        <v>1771</v>
      </c>
      <c r="E1249" s="7" t="s">
        <v>1772</v>
      </c>
      <c r="F1249" s="7" t="s">
        <v>29</v>
      </c>
      <c r="G1249" s="7" t="s">
        <v>120</v>
      </c>
      <c r="H1249" s="7" t="s">
        <v>46</v>
      </c>
      <c r="I1249" s="7" t="s">
        <v>32</v>
      </c>
      <c r="J1249" s="7" t="s">
        <v>47</v>
      </c>
      <c r="K1249" s="7" t="s">
        <v>3514</v>
      </c>
      <c r="L1249" s="7" t="s">
        <v>35</v>
      </c>
      <c r="M1249" s="7" t="s">
        <v>299</v>
      </c>
      <c r="N1249" s="7" t="s">
        <v>3515</v>
      </c>
      <c r="O1249" s="7">
        <v>539.04</v>
      </c>
      <c r="P1249" s="7">
        <v>1</v>
      </c>
      <c r="Q1249" s="7">
        <v>183.27</v>
      </c>
      <c r="R1249" s="7">
        <v>22.77</v>
      </c>
      <c r="S1249" s="7" t="s">
        <v>38</v>
      </c>
      <c r="T1249" s="7">
        <v>464</v>
      </c>
      <c r="U1249" s="7" t="s">
        <v>39</v>
      </c>
      <c r="V1249" s="7" t="s">
        <v>40</v>
      </c>
      <c r="W1249" s="8" t="s">
        <v>41</v>
      </c>
      <c r="X1249" s="3">
        <v>44863</v>
      </c>
      <c r="Y1249" s="4">
        <v>44603</v>
      </c>
    </row>
    <row r="1250" spans="1:25">
      <c r="A1250" s="9">
        <v>1249</v>
      </c>
      <c r="B1250" s="7" t="s">
        <v>3516</v>
      </c>
      <c r="C1250" s="7" t="s">
        <v>26</v>
      </c>
      <c r="D1250" s="7" t="s">
        <v>3517</v>
      </c>
      <c r="E1250" s="7" t="s">
        <v>3518</v>
      </c>
      <c r="F1250" s="7" t="s">
        <v>29</v>
      </c>
      <c r="G1250" s="7" t="s">
        <v>145</v>
      </c>
      <c r="H1250" s="7" t="s">
        <v>121</v>
      </c>
      <c r="I1250" s="7" t="s">
        <v>32</v>
      </c>
      <c r="J1250" s="7" t="s">
        <v>33</v>
      </c>
      <c r="K1250" s="7" t="s">
        <v>177</v>
      </c>
      <c r="L1250" s="7" t="s">
        <v>35</v>
      </c>
      <c r="M1250" s="7" t="s">
        <v>36</v>
      </c>
      <c r="N1250" s="7" t="s">
        <v>178</v>
      </c>
      <c r="O1250" s="7">
        <v>45.99</v>
      </c>
      <c r="P1250" s="7">
        <v>3</v>
      </c>
      <c r="Q1250" s="7">
        <v>13.32</v>
      </c>
      <c r="R1250" s="7">
        <v>2.56</v>
      </c>
      <c r="S1250" s="7" t="s">
        <v>38</v>
      </c>
      <c r="T1250" s="7">
        <v>439</v>
      </c>
      <c r="U1250" s="7" t="s">
        <v>39</v>
      </c>
      <c r="V1250" s="7" t="s">
        <v>67</v>
      </c>
      <c r="W1250" s="8" t="s">
        <v>51</v>
      </c>
      <c r="X1250" s="3">
        <v>45328</v>
      </c>
      <c r="Y1250" s="4">
        <v>45388</v>
      </c>
    </row>
    <row r="1251" spans="1:25">
      <c r="A1251" s="9">
        <v>1250</v>
      </c>
      <c r="B1251" s="7" t="s">
        <v>3519</v>
      </c>
      <c r="C1251" s="7" t="s">
        <v>26</v>
      </c>
      <c r="D1251" s="7" t="s">
        <v>3520</v>
      </c>
      <c r="E1251" s="7" t="s">
        <v>3521</v>
      </c>
      <c r="F1251" s="7" t="s">
        <v>29</v>
      </c>
      <c r="G1251" s="7" t="s">
        <v>170</v>
      </c>
      <c r="H1251" s="7" t="s">
        <v>101</v>
      </c>
      <c r="I1251" s="7" t="s">
        <v>32</v>
      </c>
      <c r="J1251" s="7" t="s">
        <v>102</v>
      </c>
      <c r="K1251" s="7" t="s">
        <v>3013</v>
      </c>
      <c r="L1251" s="7" t="s">
        <v>35</v>
      </c>
      <c r="M1251" s="7" t="s">
        <v>130</v>
      </c>
      <c r="N1251" s="7" t="s">
        <v>3014</v>
      </c>
      <c r="O1251" s="7">
        <v>129.15</v>
      </c>
      <c r="P1251" s="7">
        <v>3</v>
      </c>
      <c r="Q1251" s="7">
        <v>23.22</v>
      </c>
      <c r="R1251" s="7">
        <v>12.47</v>
      </c>
      <c r="S1251" s="7" t="s">
        <v>38</v>
      </c>
      <c r="T1251" s="7">
        <v>84</v>
      </c>
      <c r="U1251" s="7" t="s">
        <v>39</v>
      </c>
      <c r="V1251" s="7" t="s">
        <v>60</v>
      </c>
      <c r="W1251" s="8" t="s">
        <v>41</v>
      </c>
      <c r="X1251" s="3">
        <v>44263</v>
      </c>
      <c r="Y1251" s="4">
        <v>44355</v>
      </c>
    </row>
    <row r="1252" spans="1:25">
      <c r="A1252" s="9">
        <v>1251</v>
      </c>
      <c r="B1252" s="7" t="s">
        <v>3522</v>
      </c>
      <c r="C1252" s="7" t="s">
        <v>26</v>
      </c>
      <c r="D1252" s="7" t="s">
        <v>997</v>
      </c>
      <c r="E1252" s="7" t="s">
        <v>998</v>
      </c>
      <c r="F1252" s="7" t="s">
        <v>29</v>
      </c>
      <c r="G1252" s="7" t="s">
        <v>508</v>
      </c>
      <c r="H1252" s="7" t="s">
        <v>509</v>
      </c>
      <c r="I1252" s="7" t="s">
        <v>32</v>
      </c>
      <c r="J1252" s="7" t="s">
        <v>47</v>
      </c>
      <c r="K1252" s="7" t="s">
        <v>361</v>
      </c>
      <c r="L1252" s="7" t="s">
        <v>35</v>
      </c>
      <c r="M1252" s="7" t="s">
        <v>140</v>
      </c>
      <c r="N1252" s="7" t="s">
        <v>362</v>
      </c>
      <c r="O1252" s="7">
        <v>54.36</v>
      </c>
      <c r="P1252" s="7">
        <v>3</v>
      </c>
      <c r="Q1252" s="7">
        <v>20.07</v>
      </c>
      <c r="R1252" s="7">
        <v>4.72</v>
      </c>
      <c r="S1252" s="7" t="s">
        <v>38</v>
      </c>
      <c r="T1252" s="7">
        <v>485</v>
      </c>
      <c r="U1252" s="7" t="s">
        <v>39</v>
      </c>
      <c r="V1252" s="7" t="s">
        <v>40</v>
      </c>
      <c r="W1252" s="8" t="s">
        <v>51</v>
      </c>
      <c r="X1252" s="3">
        <v>44263</v>
      </c>
      <c r="Y1252" s="4">
        <v>44355</v>
      </c>
    </row>
    <row r="1253" spans="1:25">
      <c r="A1253" s="9">
        <v>1252</v>
      </c>
      <c r="B1253" s="7" t="s">
        <v>3523</v>
      </c>
      <c r="C1253" s="7" t="s">
        <v>26</v>
      </c>
      <c r="D1253" s="7" t="s">
        <v>2418</v>
      </c>
      <c r="E1253" s="7" t="s">
        <v>2419</v>
      </c>
      <c r="F1253" s="7" t="s">
        <v>29</v>
      </c>
      <c r="G1253" s="7" t="s">
        <v>682</v>
      </c>
      <c r="H1253" s="7" t="s">
        <v>87</v>
      </c>
      <c r="I1253" s="7" t="s">
        <v>32</v>
      </c>
      <c r="J1253" s="7" t="s">
        <v>33</v>
      </c>
      <c r="K1253" s="7" t="s">
        <v>3524</v>
      </c>
      <c r="L1253" s="7" t="s">
        <v>35</v>
      </c>
      <c r="M1253" s="7" t="s">
        <v>74</v>
      </c>
      <c r="N1253" s="7" t="s">
        <v>3525</v>
      </c>
      <c r="O1253" s="7">
        <v>240</v>
      </c>
      <c r="P1253" s="7">
        <v>5</v>
      </c>
      <c r="Q1253" s="7">
        <v>2.4</v>
      </c>
      <c r="R1253" s="7">
        <v>1.36</v>
      </c>
      <c r="S1253" s="7" t="s">
        <v>38</v>
      </c>
      <c r="T1253" s="7">
        <v>342</v>
      </c>
      <c r="U1253" s="7" t="s">
        <v>39</v>
      </c>
      <c r="V1253" s="7" t="s">
        <v>50</v>
      </c>
      <c r="W1253" s="8" t="s">
        <v>41</v>
      </c>
      <c r="X1253" s="3">
        <v>44871</v>
      </c>
      <c r="Y1253" s="4">
        <v>44727</v>
      </c>
    </row>
    <row r="1254" spans="1:25">
      <c r="A1254" s="9">
        <v>1253</v>
      </c>
      <c r="B1254" s="7" t="s">
        <v>3526</v>
      </c>
      <c r="C1254" s="7" t="s">
        <v>26</v>
      </c>
      <c r="D1254" s="7" t="s">
        <v>3527</v>
      </c>
      <c r="E1254" s="7" t="s">
        <v>3528</v>
      </c>
      <c r="F1254" s="7" t="s">
        <v>29</v>
      </c>
      <c r="G1254" s="7" t="s">
        <v>938</v>
      </c>
      <c r="H1254" s="7" t="s">
        <v>80</v>
      </c>
      <c r="I1254" s="7" t="s">
        <v>32</v>
      </c>
      <c r="J1254" s="7" t="s">
        <v>33</v>
      </c>
      <c r="K1254" s="7" t="s">
        <v>158</v>
      </c>
      <c r="L1254" s="7" t="s">
        <v>35</v>
      </c>
      <c r="M1254" s="7" t="s">
        <v>89</v>
      </c>
      <c r="N1254" s="7" t="s">
        <v>159</v>
      </c>
      <c r="O1254" s="7">
        <v>68.400000000000006</v>
      </c>
      <c r="P1254" s="7">
        <v>6</v>
      </c>
      <c r="Q1254" s="7">
        <v>1.26</v>
      </c>
      <c r="R1254" s="7">
        <v>6.12</v>
      </c>
      <c r="S1254" s="7" t="s">
        <v>38</v>
      </c>
      <c r="T1254" s="7">
        <v>664</v>
      </c>
      <c r="U1254" s="7" t="s">
        <v>39</v>
      </c>
      <c r="V1254" s="7" t="s">
        <v>60</v>
      </c>
      <c r="W1254" s="8" t="s">
        <v>41</v>
      </c>
      <c r="X1254" s="3">
        <v>45305</v>
      </c>
      <c r="Y1254" s="4">
        <v>45307</v>
      </c>
    </row>
    <row r="1255" spans="1:25">
      <c r="A1255" s="9">
        <v>1254</v>
      </c>
      <c r="B1255" s="7" t="s">
        <v>3529</v>
      </c>
      <c r="C1255" s="7" t="s">
        <v>26</v>
      </c>
      <c r="D1255" s="7" t="s">
        <v>2845</v>
      </c>
      <c r="E1255" s="7" t="s">
        <v>2846</v>
      </c>
      <c r="F1255" s="7" t="s">
        <v>29</v>
      </c>
      <c r="G1255" s="7" t="s">
        <v>1231</v>
      </c>
      <c r="H1255" s="7" t="s">
        <v>101</v>
      </c>
      <c r="I1255" s="7" t="s">
        <v>32</v>
      </c>
      <c r="J1255" s="7" t="s">
        <v>102</v>
      </c>
      <c r="K1255" s="7" t="s">
        <v>3530</v>
      </c>
      <c r="L1255" s="7" t="s">
        <v>35</v>
      </c>
      <c r="M1255" s="7" t="s">
        <v>130</v>
      </c>
      <c r="N1255" s="7" t="s">
        <v>3531</v>
      </c>
      <c r="O1255" s="7">
        <v>286.47000000000003</v>
      </c>
      <c r="P1255" s="7">
        <v>9</v>
      </c>
      <c r="Q1255" s="7">
        <v>117.45</v>
      </c>
      <c r="R1255" s="7">
        <v>16.84</v>
      </c>
      <c r="S1255" s="7" t="s">
        <v>38</v>
      </c>
      <c r="T1255" s="7">
        <v>726</v>
      </c>
      <c r="U1255" s="7" t="s">
        <v>39</v>
      </c>
      <c r="V1255" s="7" t="s">
        <v>67</v>
      </c>
      <c r="W1255" s="8" t="s">
        <v>51</v>
      </c>
      <c r="X1255" s="3">
        <v>44954</v>
      </c>
      <c r="Y1255" s="4">
        <v>44959</v>
      </c>
    </row>
    <row r="1256" spans="1:25">
      <c r="A1256" s="9">
        <v>1255</v>
      </c>
      <c r="B1256" s="7" t="s">
        <v>3532</v>
      </c>
      <c r="C1256" s="7" t="s">
        <v>26</v>
      </c>
      <c r="D1256" s="7" t="s">
        <v>686</v>
      </c>
      <c r="E1256" s="7" t="s">
        <v>687</v>
      </c>
      <c r="F1256" s="7" t="s">
        <v>310</v>
      </c>
      <c r="G1256" s="7" t="s">
        <v>3533</v>
      </c>
      <c r="H1256" s="7" t="s">
        <v>509</v>
      </c>
      <c r="I1256" s="7" t="s">
        <v>32</v>
      </c>
      <c r="J1256" s="7" t="s">
        <v>47</v>
      </c>
      <c r="K1256" s="7" t="s">
        <v>864</v>
      </c>
      <c r="L1256" s="7" t="s">
        <v>35</v>
      </c>
      <c r="M1256" s="7" t="s">
        <v>74</v>
      </c>
      <c r="N1256" s="7" t="s">
        <v>865</v>
      </c>
      <c r="O1256" s="7">
        <v>642</v>
      </c>
      <c r="P1256" s="7">
        <v>5</v>
      </c>
      <c r="Q1256" s="7">
        <v>179.7</v>
      </c>
      <c r="R1256" s="7">
        <v>59.41</v>
      </c>
      <c r="S1256" s="7" t="s">
        <v>38</v>
      </c>
      <c r="T1256" s="7">
        <v>266</v>
      </c>
      <c r="U1256" s="7" t="s">
        <v>39</v>
      </c>
      <c r="V1256" s="7" t="s">
        <v>40</v>
      </c>
      <c r="W1256" s="8" t="s">
        <v>51</v>
      </c>
      <c r="X1256" s="3">
        <v>45434</v>
      </c>
      <c r="Y1256" s="4">
        <v>45437</v>
      </c>
    </row>
    <row r="1257" spans="1:25">
      <c r="A1257" s="9">
        <v>1256</v>
      </c>
      <c r="B1257" s="7" t="s">
        <v>3534</v>
      </c>
      <c r="C1257" s="7" t="s">
        <v>26</v>
      </c>
      <c r="D1257" s="7" t="s">
        <v>2930</v>
      </c>
      <c r="E1257" s="7" t="s">
        <v>2931</v>
      </c>
      <c r="F1257" s="7" t="s">
        <v>310</v>
      </c>
      <c r="G1257" s="7" t="s">
        <v>851</v>
      </c>
      <c r="H1257" s="7" t="s">
        <v>31</v>
      </c>
      <c r="I1257" s="7" t="s">
        <v>32</v>
      </c>
      <c r="J1257" s="7" t="s">
        <v>33</v>
      </c>
      <c r="K1257" s="7" t="s">
        <v>3535</v>
      </c>
      <c r="L1257" s="7" t="s">
        <v>35</v>
      </c>
      <c r="M1257" s="7" t="s">
        <v>36</v>
      </c>
      <c r="N1257" s="7" t="s">
        <v>3536</v>
      </c>
      <c r="O1257" s="7">
        <v>257.25</v>
      </c>
      <c r="P1257" s="7">
        <v>5</v>
      </c>
      <c r="Q1257" s="7">
        <v>69.45</v>
      </c>
      <c r="R1257" s="7">
        <v>16.66</v>
      </c>
      <c r="S1257" s="7" t="s">
        <v>38</v>
      </c>
      <c r="T1257" s="7">
        <v>267</v>
      </c>
      <c r="U1257" s="7" t="s">
        <v>39</v>
      </c>
      <c r="V1257" s="7" t="s">
        <v>50</v>
      </c>
      <c r="W1257" s="8" t="s">
        <v>41</v>
      </c>
      <c r="X1257" s="3">
        <v>44706</v>
      </c>
      <c r="Y1257" s="4">
        <v>44709</v>
      </c>
    </row>
    <row r="1258" spans="1:25">
      <c r="A1258" s="9">
        <v>1257</v>
      </c>
      <c r="B1258" s="7" t="s">
        <v>3537</v>
      </c>
      <c r="C1258" s="7" t="s">
        <v>26</v>
      </c>
      <c r="D1258" s="7" t="s">
        <v>691</v>
      </c>
      <c r="E1258" s="7" t="s">
        <v>692</v>
      </c>
      <c r="F1258" s="7" t="s">
        <v>310</v>
      </c>
      <c r="G1258" s="7" t="s">
        <v>279</v>
      </c>
      <c r="H1258" s="7" t="s">
        <v>279</v>
      </c>
      <c r="I1258" s="7" t="s">
        <v>32</v>
      </c>
      <c r="J1258" s="7" t="s">
        <v>102</v>
      </c>
      <c r="K1258" s="7" t="s">
        <v>2347</v>
      </c>
      <c r="L1258" s="7" t="s">
        <v>35</v>
      </c>
      <c r="M1258" s="7" t="s">
        <v>123</v>
      </c>
      <c r="N1258" s="7" t="s">
        <v>334</v>
      </c>
      <c r="O1258" s="7">
        <v>55.92</v>
      </c>
      <c r="P1258" s="7">
        <v>4</v>
      </c>
      <c r="Q1258" s="7">
        <v>27.96</v>
      </c>
      <c r="R1258" s="7">
        <v>1.31</v>
      </c>
      <c r="S1258" s="7" t="s">
        <v>38</v>
      </c>
      <c r="T1258" s="7">
        <v>118</v>
      </c>
      <c r="U1258" s="7" t="s">
        <v>39</v>
      </c>
      <c r="V1258" s="7" t="s">
        <v>67</v>
      </c>
      <c r="W1258" s="8" t="s">
        <v>51</v>
      </c>
      <c r="X1258" s="3">
        <v>44706</v>
      </c>
      <c r="Y1258" s="4">
        <v>44709</v>
      </c>
    </row>
    <row r="1259" spans="1:25">
      <c r="A1259" s="9">
        <v>1258</v>
      </c>
      <c r="B1259" s="7" t="s">
        <v>3538</v>
      </c>
      <c r="C1259" s="7" t="s">
        <v>26</v>
      </c>
      <c r="D1259" s="7" t="s">
        <v>1585</v>
      </c>
      <c r="E1259" s="7" t="s">
        <v>1586</v>
      </c>
      <c r="F1259" s="7" t="s">
        <v>310</v>
      </c>
      <c r="G1259" s="7" t="s">
        <v>1683</v>
      </c>
      <c r="H1259" s="7" t="s">
        <v>46</v>
      </c>
      <c r="I1259" s="7" t="s">
        <v>32</v>
      </c>
      <c r="J1259" s="7" t="s">
        <v>47</v>
      </c>
      <c r="K1259" s="7" t="s">
        <v>2932</v>
      </c>
      <c r="L1259" s="7" t="s">
        <v>35</v>
      </c>
      <c r="M1259" s="7" t="s">
        <v>130</v>
      </c>
      <c r="N1259" s="7" t="s">
        <v>2933</v>
      </c>
      <c r="O1259" s="7">
        <v>54.99</v>
      </c>
      <c r="P1259" s="7">
        <v>3</v>
      </c>
      <c r="Q1259" s="7">
        <v>4.32</v>
      </c>
      <c r="R1259" s="7">
        <v>2.88</v>
      </c>
      <c r="S1259" s="7" t="s">
        <v>38</v>
      </c>
      <c r="T1259" s="7">
        <v>410</v>
      </c>
      <c r="U1259" s="7" t="s">
        <v>39</v>
      </c>
      <c r="V1259" s="7" t="s">
        <v>67</v>
      </c>
      <c r="W1259" s="8" t="s">
        <v>41</v>
      </c>
      <c r="X1259" s="3">
        <v>45372</v>
      </c>
      <c r="Y1259" s="4">
        <v>45375</v>
      </c>
    </row>
    <row r="1260" spans="1:25">
      <c r="A1260" s="9">
        <v>1259</v>
      </c>
      <c r="B1260" s="7" t="s">
        <v>3532</v>
      </c>
      <c r="C1260" s="7" t="s">
        <v>26</v>
      </c>
      <c r="D1260" s="7" t="s">
        <v>686</v>
      </c>
      <c r="E1260" s="7" t="s">
        <v>687</v>
      </c>
      <c r="F1260" s="7" t="s">
        <v>310</v>
      </c>
      <c r="G1260" s="7" t="s">
        <v>3533</v>
      </c>
      <c r="H1260" s="7" t="s">
        <v>509</v>
      </c>
      <c r="I1260" s="7" t="s">
        <v>32</v>
      </c>
      <c r="J1260" s="7" t="s">
        <v>47</v>
      </c>
      <c r="K1260" s="7" t="s">
        <v>589</v>
      </c>
      <c r="L1260" s="7" t="s">
        <v>35</v>
      </c>
      <c r="M1260" s="7" t="s">
        <v>36</v>
      </c>
      <c r="N1260" s="7" t="s">
        <v>590</v>
      </c>
      <c r="O1260" s="7">
        <v>23.85</v>
      </c>
      <c r="P1260" s="7">
        <v>3</v>
      </c>
      <c r="Q1260" s="7">
        <v>4.2300000000000004</v>
      </c>
      <c r="R1260" s="7">
        <v>1.31</v>
      </c>
      <c r="S1260" s="7" t="s">
        <v>38</v>
      </c>
      <c r="T1260" s="7">
        <v>426</v>
      </c>
      <c r="U1260" s="7" t="s">
        <v>39</v>
      </c>
      <c r="V1260" s="7" t="s">
        <v>67</v>
      </c>
      <c r="W1260" s="8" t="s">
        <v>51</v>
      </c>
      <c r="X1260" s="3">
        <v>44544</v>
      </c>
      <c r="Y1260" s="4">
        <v>44547</v>
      </c>
    </row>
    <row r="1261" spans="1:25">
      <c r="A1261" s="9">
        <v>1260</v>
      </c>
      <c r="B1261" s="7" t="s">
        <v>3539</v>
      </c>
      <c r="C1261" s="7" t="s">
        <v>26</v>
      </c>
      <c r="D1261" s="7" t="s">
        <v>3540</v>
      </c>
      <c r="E1261" s="7" t="s">
        <v>3541</v>
      </c>
      <c r="F1261" s="7" t="s">
        <v>310</v>
      </c>
      <c r="G1261" s="7" t="s">
        <v>543</v>
      </c>
      <c r="H1261" s="7" t="s">
        <v>544</v>
      </c>
      <c r="I1261" s="7" t="s">
        <v>32</v>
      </c>
      <c r="J1261" s="7" t="s">
        <v>57</v>
      </c>
      <c r="K1261" s="7" t="s">
        <v>3542</v>
      </c>
      <c r="L1261" s="7" t="s">
        <v>35</v>
      </c>
      <c r="M1261" s="7" t="s">
        <v>104</v>
      </c>
      <c r="N1261" s="7" t="s">
        <v>3543</v>
      </c>
      <c r="O1261" s="7">
        <v>13.05</v>
      </c>
      <c r="P1261" s="7">
        <v>1</v>
      </c>
      <c r="Q1261" s="7">
        <v>0.63</v>
      </c>
      <c r="R1261" s="7">
        <v>1.05</v>
      </c>
      <c r="S1261" s="7" t="s">
        <v>38</v>
      </c>
      <c r="T1261" s="7">
        <v>626</v>
      </c>
      <c r="U1261" s="7" t="s">
        <v>39</v>
      </c>
      <c r="V1261" s="7" t="s">
        <v>60</v>
      </c>
      <c r="W1261" s="8" t="s">
        <v>51</v>
      </c>
      <c r="X1261" s="3">
        <v>44639</v>
      </c>
      <c r="Y1261" s="4">
        <v>44641</v>
      </c>
    </row>
    <row r="1262" spans="1:25">
      <c r="A1262" s="9">
        <v>1261</v>
      </c>
      <c r="B1262" s="7" t="s">
        <v>3544</v>
      </c>
      <c r="C1262" s="7" t="s">
        <v>26</v>
      </c>
      <c r="D1262" s="7" t="s">
        <v>3545</v>
      </c>
      <c r="E1262" s="7" t="s">
        <v>3546</v>
      </c>
      <c r="F1262" s="7" t="s">
        <v>310</v>
      </c>
      <c r="G1262" s="7" t="s">
        <v>176</v>
      </c>
      <c r="H1262" s="7" t="s">
        <v>138</v>
      </c>
      <c r="I1262" s="7" t="s">
        <v>32</v>
      </c>
      <c r="J1262" s="7" t="s">
        <v>57</v>
      </c>
      <c r="K1262" s="7" t="s">
        <v>859</v>
      </c>
      <c r="L1262" s="7" t="s">
        <v>35</v>
      </c>
      <c r="M1262" s="7" t="s">
        <v>140</v>
      </c>
      <c r="N1262" s="7" t="s">
        <v>860</v>
      </c>
      <c r="O1262" s="7">
        <v>98.22</v>
      </c>
      <c r="P1262" s="7">
        <v>2</v>
      </c>
      <c r="Q1262" s="7">
        <v>34.32</v>
      </c>
      <c r="R1262" s="7">
        <v>10.23</v>
      </c>
      <c r="S1262" s="7" t="s">
        <v>38</v>
      </c>
      <c r="T1262" s="7">
        <v>312</v>
      </c>
      <c r="U1262" s="7" t="s">
        <v>39</v>
      </c>
      <c r="V1262" s="7" t="s">
        <v>67</v>
      </c>
      <c r="W1262" s="8" t="s">
        <v>41</v>
      </c>
      <c r="X1262" s="3">
        <v>45075</v>
      </c>
      <c r="Y1262" s="4">
        <v>44932</v>
      </c>
    </row>
    <row r="1263" spans="1:25">
      <c r="A1263" s="9">
        <v>1262</v>
      </c>
      <c r="B1263" s="7" t="s">
        <v>3547</v>
      </c>
      <c r="C1263" s="7" t="s">
        <v>26</v>
      </c>
      <c r="D1263" s="7" t="s">
        <v>3548</v>
      </c>
      <c r="E1263" s="7" t="s">
        <v>3549</v>
      </c>
      <c r="F1263" s="7" t="s">
        <v>310</v>
      </c>
      <c r="G1263" s="7" t="s">
        <v>1133</v>
      </c>
      <c r="H1263" s="7" t="s">
        <v>121</v>
      </c>
      <c r="I1263" s="7" t="s">
        <v>32</v>
      </c>
      <c r="J1263" s="7" t="s">
        <v>33</v>
      </c>
      <c r="K1263" s="7" t="s">
        <v>3550</v>
      </c>
      <c r="L1263" s="7" t="s">
        <v>35</v>
      </c>
      <c r="M1263" s="7" t="s">
        <v>89</v>
      </c>
      <c r="N1263" s="7" t="s">
        <v>3551</v>
      </c>
      <c r="O1263" s="7">
        <v>59.1</v>
      </c>
      <c r="P1263" s="7">
        <v>2</v>
      </c>
      <c r="Q1263" s="7">
        <v>28.92</v>
      </c>
      <c r="R1263" s="7">
        <v>2.73</v>
      </c>
      <c r="S1263" s="7" t="s">
        <v>38</v>
      </c>
      <c r="T1263" s="7">
        <v>466</v>
      </c>
      <c r="U1263" s="7" t="s">
        <v>39</v>
      </c>
      <c r="V1263" s="7" t="s">
        <v>60</v>
      </c>
      <c r="W1263" s="8" t="s">
        <v>51</v>
      </c>
      <c r="X1263" s="3">
        <v>44871</v>
      </c>
      <c r="Y1263" s="4">
        <v>44727</v>
      </c>
    </row>
    <row r="1264" spans="1:25">
      <c r="A1264" s="9">
        <v>1263</v>
      </c>
      <c r="B1264" s="7" t="s">
        <v>3552</v>
      </c>
      <c r="C1264" s="7" t="s">
        <v>26</v>
      </c>
      <c r="D1264" s="7" t="s">
        <v>3285</v>
      </c>
      <c r="E1264" s="7" t="s">
        <v>3286</v>
      </c>
      <c r="F1264" s="7" t="s">
        <v>420</v>
      </c>
      <c r="G1264" s="7" t="s">
        <v>2305</v>
      </c>
      <c r="H1264" s="7" t="s">
        <v>138</v>
      </c>
      <c r="I1264" s="7" t="s">
        <v>32</v>
      </c>
      <c r="J1264" s="7" t="s">
        <v>57</v>
      </c>
      <c r="K1264" s="7" t="s">
        <v>3553</v>
      </c>
      <c r="L1264" s="7" t="s">
        <v>35</v>
      </c>
      <c r="M1264" s="7" t="s">
        <v>74</v>
      </c>
      <c r="N1264" s="7" t="s">
        <v>3554</v>
      </c>
      <c r="O1264" s="7">
        <v>97.86</v>
      </c>
      <c r="P1264" s="7">
        <v>2</v>
      </c>
      <c r="Q1264" s="7">
        <v>43.02</v>
      </c>
      <c r="R1264" s="7">
        <v>9.1</v>
      </c>
      <c r="S1264" s="7" t="s">
        <v>38</v>
      </c>
      <c r="T1264" s="7">
        <v>67</v>
      </c>
      <c r="U1264" s="7" t="s">
        <v>39</v>
      </c>
      <c r="V1264" s="7" t="s">
        <v>50</v>
      </c>
      <c r="W1264" s="8" t="s">
        <v>41</v>
      </c>
      <c r="X1264" s="3">
        <v>44734</v>
      </c>
      <c r="Y1264" s="4">
        <v>44739</v>
      </c>
    </row>
    <row r="1265" spans="1:25">
      <c r="A1265" s="9">
        <v>1264</v>
      </c>
      <c r="B1265" s="7" t="s">
        <v>3555</v>
      </c>
      <c r="C1265" s="7" t="s">
        <v>26</v>
      </c>
      <c r="D1265" s="7" t="s">
        <v>458</v>
      </c>
      <c r="E1265" s="7" t="s">
        <v>459</v>
      </c>
      <c r="F1265" s="7" t="s">
        <v>420</v>
      </c>
      <c r="G1265" s="7" t="s">
        <v>711</v>
      </c>
      <c r="H1265" s="7" t="s">
        <v>87</v>
      </c>
      <c r="I1265" s="7" t="s">
        <v>32</v>
      </c>
      <c r="J1265" s="7" t="s">
        <v>33</v>
      </c>
      <c r="K1265" s="7" t="s">
        <v>2187</v>
      </c>
      <c r="L1265" s="7" t="s">
        <v>35</v>
      </c>
      <c r="M1265" s="7" t="s">
        <v>36</v>
      </c>
      <c r="N1265" s="7" t="s">
        <v>2188</v>
      </c>
      <c r="O1265" s="7">
        <v>12.57</v>
      </c>
      <c r="P1265" s="7">
        <v>1</v>
      </c>
      <c r="Q1265" s="7">
        <v>0.24</v>
      </c>
      <c r="R1265" s="7">
        <v>1.1000000000000001</v>
      </c>
      <c r="S1265" s="7" t="s">
        <v>38</v>
      </c>
      <c r="T1265" s="7">
        <v>241</v>
      </c>
      <c r="U1265" s="7" t="s">
        <v>39</v>
      </c>
      <c r="V1265" s="7" t="s">
        <v>50</v>
      </c>
      <c r="W1265" s="8" t="s">
        <v>51</v>
      </c>
      <c r="X1265" s="3">
        <v>45657</v>
      </c>
      <c r="Y1265" s="4">
        <v>45778</v>
      </c>
    </row>
    <row r="1266" spans="1:25">
      <c r="A1266" s="9">
        <v>1265</v>
      </c>
      <c r="B1266" s="7" t="s">
        <v>3556</v>
      </c>
      <c r="C1266" s="7" t="s">
        <v>26</v>
      </c>
      <c r="D1266" s="7" t="s">
        <v>3557</v>
      </c>
      <c r="E1266" s="7" t="s">
        <v>3558</v>
      </c>
      <c r="F1266" s="7" t="s">
        <v>420</v>
      </c>
      <c r="G1266" s="7" t="s">
        <v>543</v>
      </c>
      <c r="H1266" s="7" t="s">
        <v>544</v>
      </c>
      <c r="I1266" s="7" t="s">
        <v>32</v>
      </c>
      <c r="J1266" s="7" t="s">
        <v>57</v>
      </c>
      <c r="K1266" s="7" t="s">
        <v>3559</v>
      </c>
      <c r="L1266" s="7" t="s">
        <v>35</v>
      </c>
      <c r="M1266" s="7" t="s">
        <v>36</v>
      </c>
      <c r="N1266" s="7" t="s">
        <v>3560</v>
      </c>
      <c r="O1266" s="7">
        <v>13.83</v>
      </c>
      <c r="P1266" s="7">
        <v>1</v>
      </c>
      <c r="Q1266" s="7">
        <v>3.3</v>
      </c>
      <c r="R1266" s="7">
        <v>0.97</v>
      </c>
      <c r="S1266" s="7" t="s">
        <v>38</v>
      </c>
      <c r="T1266" s="7">
        <v>195</v>
      </c>
      <c r="U1266" s="7" t="s">
        <v>39</v>
      </c>
      <c r="V1266" s="7" t="s">
        <v>60</v>
      </c>
      <c r="W1266" s="8" t="s">
        <v>51</v>
      </c>
      <c r="X1266" s="3">
        <v>44544</v>
      </c>
      <c r="Y1266" s="4">
        <v>44547</v>
      </c>
    </row>
    <row r="1267" spans="1:25">
      <c r="A1267" s="9">
        <v>1266</v>
      </c>
      <c r="B1267" s="7" t="s">
        <v>3561</v>
      </c>
      <c r="C1267" s="7" t="s">
        <v>26</v>
      </c>
      <c r="D1267" s="7" t="s">
        <v>3562</v>
      </c>
      <c r="E1267" s="7" t="s">
        <v>3563</v>
      </c>
      <c r="F1267" s="7" t="s">
        <v>420</v>
      </c>
      <c r="G1267" s="7" t="s">
        <v>45</v>
      </c>
      <c r="H1267" s="7" t="s">
        <v>46</v>
      </c>
      <c r="I1267" s="7" t="s">
        <v>32</v>
      </c>
      <c r="J1267" s="7" t="s">
        <v>47</v>
      </c>
      <c r="K1267" s="7" t="s">
        <v>2234</v>
      </c>
      <c r="L1267" s="7" t="s">
        <v>35</v>
      </c>
      <c r="M1267" s="7" t="s">
        <v>130</v>
      </c>
      <c r="N1267" s="7" t="s">
        <v>3199</v>
      </c>
      <c r="O1267" s="7">
        <v>80.73</v>
      </c>
      <c r="P1267" s="7">
        <v>3</v>
      </c>
      <c r="Q1267" s="7">
        <v>30.6</v>
      </c>
      <c r="R1267" s="7">
        <v>5.25</v>
      </c>
      <c r="S1267" s="7" t="s">
        <v>38</v>
      </c>
      <c r="T1267" s="7">
        <v>432</v>
      </c>
      <c r="U1267" s="7" t="s">
        <v>39</v>
      </c>
      <c r="V1267" s="7" t="s">
        <v>40</v>
      </c>
      <c r="W1267" s="8" t="s">
        <v>41</v>
      </c>
      <c r="X1267" s="3">
        <v>44544</v>
      </c>
      <c r="Y1267" s="4">
        <v>44547</v>
      </c>
    </row>
    <row r="1268" spans="1:25">
      <c r="A1268" s="9">
        <v>1267</v>
      </c>
      <c r="B1268" s="7" t="s">
        <v>3564</v>
      </c>
      <c r="C1268" s="7" t="s">
        <v>26</v>
      </c>
      <c r="D1268" s="7" t="s">
        <v>473</v>
      </c>
      <c r="E1268" s="7" t="s">
        <v>474</v>
      </c>
      <c r="F1268" s="7" t="s">
        <v>420</v>
      </c>
      <c r="G1268" s="7" t="s">
        <v>120</v>
      </c>
      <c r="H1268" s="7" t="s">
        <v>46</v>
      </c>
      <c r="I1268" s="7" t="s">
        <v>32</v>
      </c>
      <c r="J1268" s="7" t="s">
        <v>47</v>
      </c>
      <c r="K1268" s="7" t="s">
        <v>3565</v>
      </c>
      <c r="L1268" s="7" t="s">
        <v>35</v>
      </c>
      <c r="M1268" s="7" t="s">
        <v>104</v>
      </c>
      <c r="N1268" s="7" t="s">
        <v>3566</v>
      </c>
      <c r="O1268" s="7">
        <v>46.41</v>
      </c>
      <c r="P1268" s="7">
        <v>7</v>
      </c>
      <c r="Q1268" s="7">
        <v>3.99</v>
      </c>
      <c r="R1268" s="7">
        <v>4.04</v>
      </c>
      <c r="S1268" s="7" t="s">
        <v>38</v>
      </c>
      <c r="T1268" s="7">
        <v>764</v>
      </c>
      <c r="U1268" s="7" t="s">
        <v>39</v>
      </c>
      <c r="V1268" s="7" t="s">
        <v>50</v>
      </c>
      <c r="W1268" s="8" t="s">
        <v>51</v>
      </c>
      <c r="X1268" s="3">
        <v>45561</v>
      </c>
      <c r="Y1268" s="4">
        <v>45563</v>
      </c>
    </row>
    <row r="1269" spans="1:25">
      <c r="A1269" s="9">
        <v>1268</v>
      </c>
      <c r="B1269" s="7" t="s">
        <v>3567</v>
      </c>
      <c r="C1269" s="7" t="s">
        <v>26</v>
      </c>
      <c r="D1269" s="7" t="s">
        <v>3568</v>
      </c>
      <c r="E1269" s="7" t="s">
        <v>3569</v>
      </c>
      <c r="F1269" s="7" t="s">
        <v>310</v>
      </c>
      <c r="G1269" s="7" t="s">
        <v>195</v>
      </c>
      <c r="H1269" s="7" t="s">
        <v>283</v>
      </c>
      <c r="I1269" s="7" t="s">
        <v>32</v>
      </c>
      <c r="J1269" s="7" t="s">
        <v>47</v>
      </c>
      <c r="K1269" s="7" t="s">
        <v>3570</v>
      </c>
      <c r="L1269" s="7" t="s">
        <v>35</v>
      </c>
      <c r="M1269" s="7" t="s">
        <v>74</v>
      </c>
      <c r="N1269" s="7" t="s">
        <v>3571</v>
      </c>
      <c r="O1269" s="7">
        <v>225.84</v>
      </c>
      <c r="P1269" s="7">
        <v>4</v>
      </c>
      <c r="Q1269" s="7">
        <v>29.28</v>
      </c>
      <c r="R1269" s="7">
        <v>29.35</v>
      </c>
      <c r="S1269" s="7" t="s">
        <v>487</v>
      </c>
      <c r="T1269" s="7">
        <v>128</v>
      </c>
      <c r="U1269" s="7" t="s">
        <v>39</v>
      </c>
      <c r="V1269" s="7" t="s">
        <v>67</v>
      </c>
      <c r="W1269" s="8" t="s">
        <v>41</v>
      </c>
      <c r="X1269" s="3">
        <v>44853</v>
      </c>
      <c r="Y1269" s="4">
        <v>44855</v>
      </c>
    </row>
    <row r="1270" spans="1:25">
      <c r="A1270" s="9">
        <v>1269</v>
      </c>
      <c r="B1270" s="7" t="s">
        <v>3567</v>
      </c>
      <c r="C1270" s="7" t="s">
        <v>26</v>
      </c>
      <c r="D1270" s="7" t="s">
        <v>3568</v>
      </c>
      <c r="E1270" s="7" t="s">
        <v>3569</v>
      </c>
      <c r="F1270" s="7" t="s">
        <v>310</v>
      </c>
      <c r="G1270" s="7" t="s">
        <v>195</v>
      </c>
      <c r="H1270" s="7" t="s">
        <v>283</v>
      </c>
      <c r="I1270" s="7" t="s">
        <v>32</v>
      </c>
      <c r="J1270" s="7" t="s">
        <v>47</v>
      </c>
      <c r="K1270" s="7" t="s">
        <v>3572</v>
      </c>
      <c r="L1270" s="7" t="s">
        <v>35</v>
      </c>
      <c r="M1270" s="7" t="s">
        <v>140</v>
      </c>
      <c r="N1270" s="7" t="s">
        <v>3573</v>
      </c>
      <c r="O1270" s="7">
        <v>93.18</v>
      </c>
      <c r="P1270" s="7">
        <v>2</v>
      </c>
      <c r="Q1270" s="7">
        <v>23.28</v>
      </c>
      <c r="R1270" s="7">
        <v>11.11</v>
      </c>
      <c r="S1270" s="7" t="s">
        <v>487</v>
      </c>
      <c r="T1270" s="7">
        <v>285</v>
      </c>
      <c r="U1270" s="7" t="s">
        <v>39</v>
      </c>
      <c r="V1270" s="7" t="s">
        <v>67</v>
      </c>
      <c r="W1270" s="8" t="s">
        <v>51</v>
      </c>
      <c r="X1270" s="3">
        <v>45232</v>
      </c>
      <c r="Y1270" s="4">
        <v>44972</v>
      </c>
    </row>
    <row r="1271" spans="1:25">
      <c r="A1271" s="9">
        <v>1270</v>
      </c>
      <c r="B1271" s="7" t="s">
        <v>3574</v>
      </c>
      <c r="C1271" s="7" t="s">
        <v>26</v>
      </c>
      <c r="D1271" s="7" t="s">
        <v>1485</v>
      </c>
      <c r="E1271" s="7" t="s">
        <v>1486</v>
      </c>
      <c r="F1271" s="7" t="s">
        <v>420</v>
      </c>
      <c r="G1271" s="7" t="s">
        <v>515</v>
      </c>
      <c r="H1271" s="7" t="s">
        <v>87</v>
      </c>
      <c r="I1271" s="7" t="s">
        <v>32</v>
      </c>
      <c r="J1271" s="7" t="s">
        <v>33</v>
      </c>
      <c r="K1271" s="7" t="s">
        <v>3575</v>
      </c>
      <c r="L1271" s="7" t="s">
        <v>35</v>
      </c>
      <c r="M1271" s="7" t="s">
        <v>104</v>
      </c>
      <c r="N1271" s="7" t="s">
        <v>3576</v>
      </c>
      <c r="O1271" s="7">
        <v>4.5599999999999996</v>
      </c>
      <c r="P1271" s="7">
        <v>2</v>
      </c>
      <c r="Q1271" s="7">
        <v>-1.5</v>
      </c>
      <c r="R1271" s="7">
        <v>0.57999999999999996</v>
      </c>
      <c r="S1271" s="7" t="s">
        <v>487</v>
      </c>
      <c r="T1271" s="7">
        <v>28</v>
      </c>
      <c r="U1271" s="7" t="s">
        <v>39</v>
      </c>
      <c r="V1271" s="7" t="s">
        <v>40</v>
      </c>
      <c r="W1271" s="8" t="s">
        <v>41</v>
      </c>
      <c r="X1271" s="3">
        <v>44544</v>
      </c>
      <c r="Y1271" s="4">
        <v>44547</v>
      </c>
    </row>
    <row r="1272" spans="1:25">
      <c r="A1272" s="9">
        <v>1271</v>
      </c>
      <c r="B1272" s="7" t="s">
        <v>3577</v>
      </c>
      <c r="C1272" s="7" t="s">
        <v>26</v>
      </c>
      <c r="D1272" s="7" t="s">
        <v>639</v>
      </c>
      <c r="E1272" s="7" t="s">
        <v>640</v>
      </c>
      <c r="F1272" s="7" t="s">
        <v>420</v>
      </c>
      <c r="G1272" s="7" t="s">
        <v>249</v>
      </c>
      <c r="H1272" s="7" t="s">
        <v>250</v>
      </c>
      <c r="I1272" s="7" t="s">
        <v>32</v>
      </c>
      <c r="J1272" s="7" t="s">
        <v>47</v>
      </c>
      <c r="K1272" s="7" t="s">
        <v>3156</v>
      </c>
      <c r="L1272" s="7" t="s">
        <v>35</v>
      </c>
      <c r="M1272" s="7" t="s">
        <v>130</v>
      </c>
      <c r="N1272" s="7" t="s">
        <v>3157</v>
      </c>
      <c r="O1272" s="7">
        <v>142.47</v>
      </c>
      <c r="P1272" s="7">
        <v>3</v>
      </c>
      <c r="Q1272" s="7">
        <v>14.22</v>
      </c>
      <c r="R1272" s="7">
        <v>33.35</v>
      </c>
      <c r="S1272" s="7" t="s">
        <v>487</v>
      </c>
      <c r="T1272" s="7">
        <v>787</v>
      </c>
      <c r="U1272" s="7" t="s">
        <v>39</v>
      </c>
      <c r="V1272" s="7" t="s">
        <v>60</v>
      </c>
      <c r="W1272" s="8" t="s">
        <v>41</v>
      </c>
      <c r="X1272" s="3">
        <v>44954</v>
      </c>
      <c r="Y1272" s="4">
        <v>44959</v>
      </c>
    </row>
    <row r="1273" spans="1:25">
      <c r="A1273" s="9">
        <v>1272</v>
      </c>
      <c r="B1273" s="7" t="s">
        <v>3578</v>
      </c>
      <c r="C1273" s="7" t="s">
        <v>26</v>
      </c>
      <c r="D1273" s="7" t="s">
        <v>3579</v>
      </c>
      <c r="E1273" s="7" t="s">
        <v>3580</v>
      </c>
      <c r="F1273" s="7" t="s">
        <v>420</v>
      </c>
      <c r="G1273" s="7" t="s">
        <v>484</v>
      </c>
      <c r="H1273" s="7" t="s">
        <v>87</v>
      </c>
      <c r="I1273" s="7" t="s">
        <v>32</v>
      </c>
      <c r="J1273" s="7" t="s">
        <v>33</v>
      </c>
      <c r="K1273" s="7" t="s">
        <v>756</v>
      </c>
      <c r="L1273" s="7" t="s">
        <v>35</v>
      </c>
      <c r="M1273" s="7" t="s">
        <v>140</v>
      </c>
      <c r="N1273" s="7" t="s">
        <v>757</v>
      </c>
      <c r="O1273" s="7">
        <v>315.36</v>
      </c>
      <c r="P1273" s="7">
        <v>6</v>
      </c>
      <c r="Q1273" s="7">
        <v>15.66</v>
      </c>
      <c r="R1273" s="7">
        <v>24.44</v>
      </c>
      <c r="S1273" s="7" t="s">
        <v>487</v>
      </c>
      <c r="T1273" s="7">
        <v>796</v>
      </c>
      <c r="U1273" s="7" t="s">
        <v>39</v>
      </c>
      <c r="V1273" s="7" t="s">
        <v>40</v>
      </c>
      <c r="W1273" s="8" t="s">
        <v>41</v>
      </c>
      <c r="X1273" s="3">
        <v>44617</v>
      </c>
      <c r="Y1273" s="4">
        <v>44617</v>
      </c>
    </row>
    <row r="1274" spans="1:25">
      <c r="A1274" s="9">
        <v>1273</v>
      </c>
      <c r="B1274" s="7" t="s">
        <v>3581</v>
      </c>
      <c r="C1274" s="7" t="s">
        <v>26</v>
      </c>
      <c r="D1274" s="7" t="s">
        <v>3161</v>
      </c>
      <c r="E1274" s="7" t="s">
        <v>3162</v>
      </c>
      <c r="F1274" s="7" t="s">
        <v>29</v>
      </c>
      <c r="G1274" s="7" t="s">
        <v>338</v>
      </c>
      <c r="H1274" s="7" t="s">
        <v>339</v>
      </c>
      <c r="I1274" s="7" t="s">
        <v>32</v>
      </c>
      <c r="J1274" s="7" t="s">
        <v>57</v>
      </c>
      <c r="K1274" s="7" t="s">
        <v>166</v>
      </c>
      <c r="L1274" s="7" t="s">
        <v>35</v>
      </c>
      <c r="M1274" s="7" t="s">
        <v>123</v>
      </c>
      <c r="N1274" s="7" t="s">
        <v>124</v>
      </c>
      <c r="O1274" s="7">
        <v>96.6</v>
      </c>
      <c r="P1274" s="7">
        <v>7</v>
      </c>
      <c r="Q1274" s="7">
        <v>12.39</v>
      </c>
      <c r="R1274" s="7">
        <v>4.9800000000000004</v>
      </c>
      <c r="S1274" s="7" t="s">
        <v>487</v>
      </c>
      <c r="T1274" s="7">
        <v>665</v>
      </c>
      <c r="U1274" s="7" t="s">
        <v>39</v>
      </c>
      <c r="V1274" s="7" t="s">
        <v>40</v>
      </c>
      <c r="W1274" s="8" t="s">
        <v>41</v>
      </c>
      <c r="X1274" s="3">
        <v>44705</v>
      </c>
      <c r="Y1274" s="4">
        <v>44707</v>
      </c>
    </row>
    <row r="1275" spans="1:25">
      <c r="A1275" s="9">
        <v>1274</v>
      </c>
      <c r="B1275" s="7" t="s">
        <v>3582</v>
      </c>
      <c r="C1275" s="7" t="s">
        <v>26</v>
      </c>
      <c r="D1275" s="7" t="s">
        <v>3583</v>
      </c>
      <c r="E1275" s="7" t="s">
        <v>3584</v>
      </c>
      <c r="F1275" s="7" t="s">
        <v>29</v>
      </c>
      <c r="G1275" s="7" t="s">
        <v>100</v>
      </c>
      <c r="H1275" s="7" t="s">
        <v>101</v>
      </c>
      <c r="I1275" s="7" t="s">
        <v>32</v>
      </c>
      <c r="J1275" s="7" t="s">
        <v>102</v>
      </c>
      <c r="K1275" s="7" t="s">
        <v>3019</v>
      </c>
      <c r="L1275" s="7" t="s">
        <v>35</v>
      </c>
      <c r="M1275" s="7" t="s">
        <v>123</v>
      </c>
      <c r="N1275" s="7" t="s">
        <v>3020</v>
      </c>
      <c r="O1275" s="7">
        <v>58.2</v>
      </c>
      <c r="P1275" s="7">
        <v>4</v>
      </c>
      <c r="Q1275" s="7">
        <v>4.5599999999999996</v>
      </c>
      <c r="R1275" s="7">
        <v>9.36</v>
      </c>
      <c r="S1275" s="7" t="s">
        <v>487</v>
      </c>
      <c r="T1275" s="7">
        <v>651</v>
      </c>
      <c r="U1275" s="7" t="s">
        <v>39</v>
      </c>
      <c r="V1275" s="7" t="s">
        <v>60</v>
      </c>
      <c r="W1275" s="8" t="s">
        <v>51</v>
      </c>
      <c r="X1275" s="3">
        <v>44672</v>
      </c>
      <c r="Y1275" s="4">
        <v>44675</v>
      </c>
    </row>
    <row r="1276" spans="1:25">
      <c r="A1276" s="9">
        <v>1275</v>
      </c>
      <c r="B1276" s="7" t="s">
        <v>3585</v>
      </c>
      <c r="C1276" s="7" t="s">
        <v>26</v>
      </c>
      <c r="D1276" s="7" t="s">
        <v>926</v>
      </c>
      <c r="E1276" s="7" t="s">
        <v>927</v>
      </c>
      <c r="F1276" s="7" t="s">
        <v>29</v>
      </c>
      <c r="G1276" s="7" t="s">
        <v>602</v>
      </c>
      <c r="H1276" s="7" t="s">
        <v>138</v>
      </c>
      <c r="I1276" s="7" t="s">
        <v>32</v>
      </c>
      <c r="J1276" s="7" t="s">
        <v>57</v>
      </c>
      <c r="K1276" s="7" t="s">
        <v>3586</v>
      </c>
      <c r="L1276" s="7" t="s">
        <v>35</v>
      </c>
      <c r="M1276" s="7" t="s">
        <v>89</v>
      </c>
      <c r="N1276" s="7" t="s">
        <v>3587</v>
      </c>
      <c r="O1276" s="7">
        <v>21.84</v>
      </c>
      <c r="P1276" s="7">
        <v>2</v>
      </c>
      <c r="Q1276" s="7">
        <v>4.32</v>
      </c>
      <c r="R1276" s="7">
        <v>2.87</v>
      </c>
      <c r="S1276" s="7" t="s">
        <v>487</v>
      </c>
      <c r="T1276" s="7">
        <v>278</v>
      </c>
      <c r="U1276" s="7" t="s">
        <v>39</v>
      </c>
      <c r="V1276" s="7" t="s">
        <v>50</v>
      </c>
      <c r="W1276" s="8" t="s">
        <v>41</v>
      </c>
      <c r="X1276" s="3">
        <v>45162</v>
      </c>
      <c r="Y1276" s="4">
        <v>45163</v>
      </c>
    </row>
    <row r="1277" spans="1:25">
      <c r="A1277" s="9">
        <v>1276</v>
      </c>
      <c r="B1277" s="7" t="s">
        <v>3588</v>
      </c>
      <c r="C1277" s="7" t="s">
        <v>26</v>
      </c>
      <c r="D1277" s="7" t="s">
        <v>921</v>
      </c>
      <c r="E1277" s="7" t="s">
        <v>922</v>
      </c>
      <c r="F1277" s="7" t="s">
        <v>29</v>
      </c>
      <c r="G1277" s="7" t="s">
        <v>630</v>
      </c>
      <c r="H1277" s="7" t="s">
        <v>101</v>
      </c>
      <c r="I1277" s="7" t="s">
        <v>32</v>
      </c>
      <c r="J1277" s="7" t="s">
        <v>102</v>
      </c>
      <c r="K1277" s="7" t="s">
        <v>3033</v>
      </c>
      <c r="L1277" s="7" t="s">
        <v>35</v>
      </c>
      <c r="M1277" s="7" t="s">
        <v>223</v>
      </c>
      <c r="N1277" s="7" t="s">
        <v>3034</v>
      </c>
      <c r="O1277" s="7">
        <v>80.010000000000005</v>
      </c>
      <c r="P1277" s="7">
        <v>3</v>
      </c>
      <c r="Q1277" s="7">
        <v>34.380000000000003</v>
      </c>
      <c r="R1277" s="7">
        <v>9.6199999999999992</v>
      </c>
      <c r="S1277" s="7" t="s">
        <v>487</v>
      </c>
      <c r="T1277" s="7">
        <v>641</v>
      </c>
      <c r="U1277" s="7" t="s">
        <v>39</v>
      </c>
      <c r="V1277" s="7" t="s">
        <v>67</v>
      </c>
      <c r="W1277" s="8" t="s">
        <v>41</v>
      </c>
      <c r="X1277" s="3">
        <v>45603</v>
      </c>
      <c r="Y1277" s="4">
        <v>45487</v>
      </c>
    </row>
    <row r="1278" spans="1:25">
      <c r="A1278" s="9">
        <v>1277</v>
      </c>
      <c r="B1278" s="7" t="s">
        <v>3589</v>
      </c>
      <c r="C1278" s="7" t="s">
        <v>26</v>
      </c>
      <c r="D1278" s="7" t="s">
        <v>161</v>
      </c>
      <c r="E1278" s="7" t="s">
        <v>162</v>
      </c>
      <c r="F1278" s="7" t="s">
        <v>29</v>
      </c>
      <c r="G1278" s="7" t="s">
        <v>1071</v>
      </c>
      <c r="H1278" s="7" t="s">
        <v>56</v>
      </c>
      <c r="I1278" s="7" t="s">
        <v>32</v>
      </c>
      <c r="J1278" s="7" t="s">
        <v>57</v>
      </c>
      <c r="K1278" s="7" t="s">
        <v>2201</v>
      </c>
      <c r="L1278" s="7" t="s">
        <v>35</v>
      </c>
      <c r="M1278" s="7" t="s">
        <v>223</v>
      </c>
      <c r="N1278" s="7" t="s">
        <v>2202</v>
      </c>
      <c r="O1278" s="7">
        <v>44.22</v>
      </c>
      <c r="P1278" s="7">
        <v>2</v>
      </c>
      <c r="Q1278" s="7">
        <v>0</v>
      </c>
      <c r="R1278" s="7">
        <v>5.48</v>
      </c>
      <c r="S1278" s="7" t="s">
        <v>487</v>
      </c>
      <c r="T1278" s="7">
        <v>449</v>
      </c>
      <c r="U1278" s="7" t="s">
        <v>39</v>
      </c>
      <c r="V1278" s="7" t="s">
        <v>40</v>
      </c>
      <c r="W1278" s="8" t="s">
        <v>51</v>
      </c>
      <c r="X1278" s="3">
        <v>44767</v>
      </c>
      <c r="Y1278" s="4">
        <v>44769</v>
      </c>
    </row>
    <row r="1279" spans="1:25">
      <c r="A1279" s="9">
        <v>1278</v>
      </c>
      <c r="B1279" s="7" t="s">
        <v>3590</v>
      </c>
      <c r="C1279" s="7" t="s">
        <v>26</v>
      </c>
      <c r="D1279" s="7" t="s">
        <v>2024</v>
      </c>
      <c r="E1279" s="7" t="s">
        <v>2025</v>
      </c>
      <c r="F1279" s="7" t="s">
        <v>420</v>
      </c>
      <c r="G1279" s="7" t="s">
        <v>543</v>
      </c>
      <c r="H1279" s="7" t="s">
        <v>544</v>
      </c>
      <c r="I1279" s="7" t="s">
        <v>32</v>
      </c>
      <c r="J1279" s="7" t="s">
        <v>57</v>
      </c>
      <c r="K1279" s="7" t="s">
        <v>3591</v>
      </c>
      <c r="L1279" s="7" t="s">
        <v>35</v>
      </c>
      <c r="M1279" s="7" t="s">
        <v>223</v>
      </c>
      <c r="N1279" s="7" t="s">
        <v>3592</v>
      </c>
      <c r="O1279" s="7">
        <v>60.57</v>
      </c>
      <c r="P1279" s="7">
        <v>3</v>
      </c>
      <c r="Q1279" s="7">
        <v>7.83</v>
      </c>
      <c r="R1279" s="7">
        <v>11.65</v>
      </c>
      <c r="S1279" s="7" t="s">
        <v>596</v>
      </c>
      <c r="T1279" s="7">
        <v>765</v>
      </c>
      <c r="U1279" s="7" t="s">
        <v>39</v>
      </c>
      <c r="V1279" s="7" t="s">
        <v>60</v>
      </c>
      <c r="W1279" s="8" t="s">
        <v>51</v>
      </c>
      <c r="X1279" s="3">
        <v>45378</v>
      </c>
      <c r="Y1279" s="4">
        <v>45381</v>
      </c>
    </row>
    <row r="1280" spans="1:25">
      <c r="A1280" s="9">
        <v>1279</v>
      </c>
      <c r="B1280" s="7" t="s">
        <v>3593</v>
      </c>
      <c r="C1280" s="7" t="s">
        <v>26</v>
      </c>
      <c r="D1280" s="7" t="s">
        <v>898</v>
      </c>
      <c r="E1280" s="7" t="s">
        <v>899</v>
      </c>
      <c r="F1280" s="7" t="s">
        <v>29</v>
      </c>
      <c r="G1280" s="7" t="s">
        <v>1357</v>
      </c>
      <c r="H1280" s="7" t="s">
        <v>1358</v>
      </c>
      <c r="I1280" s="7" t="s">
        <v>32</v>
      </c>
      <c r="J1280" s="7" t="s">
        <v>47</v>
      </c>
      <c r="K1280" s="7" t="s">
        <v>2874</v>
      </c>
      <c r="L1280" s="7" t="s">
        <v>35</v>
      </c>
      <c r="M1280" s="7" t="s">
        <v>299</v>
      </c>
      <c r="N1280" s="7" t="s">
        <v>2875</v>
      </c>
      <c r="O1280" s="7">
        <v>98.85</v>
      </c>
      <c r="P1280" s="7">
        <v>1</v>
      </c>
      <c r="Q1280" s="7">
        <v>42.48</v>
      </c>
      <c r="R1280" s="7">
        <v>7.26</v>
      </c>
      <c r="S1280" s="7" t="s">
        <v>596</v>
      </c>
      <c r="T1280" s="7">
        <v>41</v>
      </c>
      <c r="U1280" s="7" t="s">
        <v>39</v>
      </c>
      <c r="V1280" s="7" t="s">
        <v>67</v>
      </c>
      <c r="W1280" s="8" t="s">
        <v>41</v>
      </c>
      <c r="X1280" s="3">
        <v>45180</v>
      </c>
      <c r="Y1280" s="4">
        <v>45180</v>
      </c>
    </row>
    <row r="1281" spans="1:25">
      <c r="A1281" s="9">
        <v>1280</v>
      </c>
      <c r="B1281" s="7" t="s">
        <v>3594</v>
      </c>
      <c r="C1281" s="7" t="s">
        <v>26</v>
      </c>
      <c r="D1281" s="7" t="s">
        <v>3595</v>
      </c>
      <c r="E1281" s="7" t="s">
        <v>3596</v>
      </c>
      <c r="F1281" s="7" t="s">
        <v>29</v>
      </c>
      <c r="G1281" s="7" t="s">
        <v>830</v>
      </c>
      <c r="H1281" s="7" t="s">
        <v>831</v>
      </c>
      <c r="I1281" s="7" t="s">
        <v>32</v>
      </c>
      <c r="J1281" s="7" t="s">
        <v>47</v>
      </c>
      <c r="K1281" s="7" t="s">
        <v>2198</v>
      </c>
      <c r="L1281" s="7" t="s">
        <v>35</v>
      </c>
      <c r="M1281" s="7" t="s">
        <v>104</v>
      </c>
      <c r="N1281" s="7" t="s">
        <v>2199</v>
      </c>
      <c r="O1281" s="7">
        <v>8.94</v>
      </c>
      <c r="P1281" s="7">
        <v>1</v>
      </c>
      <c r="Q1281" s="7">
        <v>2.58</v>
      </c>
      <c r="R1281" s="7">
        <v>0.71</v>
      </c>
      <c r="S1281" s="7" t="s">
        <v>596</v>
      </c>
      <c r="T1281" s="7">
        <v>389</v>
      </c>
      <c r="U1281" s="7" t="s">
        <v>39</v>
      </c>
      <c r="V1281" s="7" t="s">
        <v>40</v>
      </c>
      <c r="W1281" s="8" t="s">
        <v>51</v>
      </c>
      <c r="X1281" s="3">
        <v>44397</v>
      </c>
      <c r="Y1281" s="4">
        <v>44402</v>
      </c>
    </row>
    <row r="1282" spans="1:25">
      <c r="A1282" s="9">
        <v>1281</v>
      </c>
      <c r="B1282" s="7" t="s">
        <v>3597</v>
      </c>
      <c r="C1282" s="7" t="s">
        <v>617</v>
      </c>
      <c r="D1282" s="7" t="s">
        <v>3598</v>
      </c>
      <c r="E1282" s="7" t="s">
        <v>3599</v>
      </c>
      <c r="F1282" s="7" t="s">
        <v>420</v>
      </c>
      <c r="G1282" s="7" t="s">
        <v>761</v>
      </c>
      <c r="H1282" s="7" t="s">
        <v>138</v>
      </c>
      <c r="I1282" s="7" t="s">
        <v>32</v>
      </c>
      <c r="J1282" s="7" t="s">
        <v>57</v>
      </c>
      <c r="K1282" s="7" t="s">
        <v>2124</v>
      </c>
      <c r="L1282" s="7" t="s">
        <v>35</v>
      </c>
      <c r="M1282" s="7" t="s">
        <v>89</v>
      </c>
      <c r="N1282" s="7" t="s">
        <v>2125</v>
      </c>
      <c r="O1282" s="7">
        <v>191.28</v>
      </c>
      <c r="P1282" s="7">
        <v>4</v>
      </c>
      <c r="Q1282" s="7">
        <v>28.68</v>
      </c>
      <c r="R1282" s="7">
        <v>25</v>
      </c>
      <c r="S1282" s="7" t="s">
        <v>38</v>
      </c>
      <c r="T1282" s="7">
        <v>652</v>
      </c>
      <c r="U1282" s="7" t="s">
        <v>39</v>
      </c>
      <c r="V1282" s="7" t="s">
        <v>40</v>
      </c>
      <c r="W1282" s="8" t="s">
        <v>51</v>
      </c>
      <c r="X1282" s="3">
        <v>45577</v>
      </c>
      <c r="Y1282" s="4">
        <v>45577</v>
      </c>
    </row>
    <row r="1283" spans="1:25">
      <c r="A1283" s="9">
        <v>1282</v>
      </c>
      <c r="B1283" s="7" t="s">
        <v>3600</v>
      </c>
      <c r="C1283" s="7" t="s">
        <v>617</v>
      </c>
      <c r="D1283" s="7" t="s">
        <v>2520</v>
      </c>
      <c r="E1283" s="7" t="s">
        <v>2521</v>
      </c>
      <c r="F1283" s="7" t="s">
        <v>420</v>
      </c>
      <c r="G1283" s="7" t="s">
        <v>792</v>
      </c>
      <c r="H1283" s="7" t="s">
        <v>101</v>
      </c>
      <c r="I1283" s="7" t="s">
        <v>32</v>
      </c>
      <c r="J1283" s="7" t="s">
        <v>102</v>
      </c>
      <c r="K1283" s="7" t="s">
        <v>3601</v>
      </c>
      <c r="L1283" s="7" t="s">
        <v>35</v>
      </c>
      <c r="M1283" s="7" t="s">
        <v>104</v>
      </c>
      <c r="N1283" s="7" t="s">
        <v>3602</v>
      </c>
      <c r="O1283" s="7">
        <v>41.04</v>
      </c>
      <c r="P1283" s="7">
        <v>4</v>
      </c>
      <c r="Q1283" s="7">
        <v>18.84</v>
      </c>
      <c r="R1283" s="7">
        <v>6.27</v>
      </c>
      <c r="S1283" s="7" t="s">
        <v>487</v>
      </c>
      <c r="T1283" s="7">
        <v>108</v>
      </c>
      <c r="U1283" s="7" t="s">
        <v>39</v>
      </c>
      <c r="V1283" s="7" t="s">
        <v>60</v>
      </c>
      <c r="W1283" s="8" t="s">
        <v>41</v>
      </c>
      <c r="X1283" s="3">
        <v>45334</v>
      </c>
      <c r="Y1283" s="4">
        <v>45485</v>
      </c>
    </row>
    <row r="1284" spans="1:25">
      <c r="A1284" s="9">
        <v>1283</v>
      </c>
      <c r="B1284" s="7" t="s">
        <v>3600</v>
      </c>
      <c r="C1284" s="7" t="s">
        <v>617</v>
      </c>
      <c r="D1284" s="7" t="s">
        <v>2520</v>
      </c>
      <c r="E1284" s="7" t="s">
        <v>2521</v>
      </c>
      <c r="F1284" s="7" t="s">
        <v>420</v>
      </c>
      <c r="G1284" s="7" t="s">
        <v>792</v>
      </c>
      <c r="H1284" s="7" t="s">
        <v>101</v>
      </c>
      <c r="I1284" s="7" t="s">
        <v>32</v>
      </c>
      <c r="J1284" s="7" t="s">
        <v>102</v>
      </c>
      <c r="K1284" s="7" t="s">
        <v>2914</v>
      </c>
      <c r="L1284" s="7" t="s">
        <v>35</v>
      </c>
      <c r="M1284" s="7" t="s">
        <v>89</v>
      </c>
      <c r="N1284" s="7" t="s">
        <v>2915</v>
      </c>
      <c r="O1284" s="7">
        <v>50.46</v>
      </c>
      <c r="P1284" s="7">
        <v>1</v>
      </c>
      <c r="Q1284" s="7">
        <v>17.64</v>
      </c>
      <c r="R1284" s="7">
        <v>10.34</v>
      </c>
      <c r="S1284" s="7" t="s">
        <v>487</v>
      </c>
      <c r="T1284" s="7">
        <v>19</v>
      </c>
      <c r="U1284" s="7" t="s">
        <v>39</v>
      </c>
      <c r="V1284" s="7" t="s">
        <v>40</v>
      </c>
      <c r="W1284" s="8" t="s">
        <v>51</v>
      </c>
      <c r="X1284" s="3">
        <v>44948</v>
      </c>
      <c r="Y1284" s="4">
        <v>44950</v>
      </c>
    </row>
    <row r="1285" spans="1:25">
      <c r="A1285" s="9">
        <v>1284</v>
      </c>
      <c r="B1285" s="7" t="s">
        <v>3603</v>
      </c>
      <c r="C1285" s="7" t="s">
        <v>627</v>
      </c>
      <c r="D1285" s="7" t="s">
        <v>3604</v>
      </c>
      <c r="E1285" s="7" t="s">
        <v>3605</v>
      </c>
      <c r="F1285" s="7" t="s">
        <v>310</v>
      </c>
      <c r="G1285" s="7" t="s">
        <v>30</v>
      </c>
      <c r="H1285" s="7" t="s">
        <v>31</v>
      </c>
      <c r="I1285" s="7" t="s">
        <v>32</v>
      </c>
      <c r="J1285" s="7" t="s">
        <v>33</v>
      </c>
      <c r="K1285" s="7" t="s">
        <v>3606</v>
      </c>
      <c r="L1285" s="7" t="s">
        <v>35</v>
      </c>
      <c r="M1285" s="7" t="s">
        <v>299</v>
      </c>
      <c r="N1285" s="7" t="s">
        <v>3607</v>
      </c>
      <c r="O1285" s="7">
        <v>108.42</v>
      </c>
      <c r="P1285" s="7">
        <v>2</v>
      </c>
      <c r="Q1285" s="7">
        <v>43.32</v>
      </c>
      <c r="R1285" s="7">
        <v>11.08</v>
      </c>
      <c r="S1285" s="7" t="s">
        <v>38</v>
      </c>
      <c r="T1285" s="7">
        <v>154</v>
      </c>
      <c r="U1285" s="7" t="s">
        <v>39</v>
      </c>
      <c r="V1285" s="7" t="s">
        <v>50</v>
      </c>
      <c r="W1285" s="8" t="s">
        <v>41</v>
      </c>
      <c r="X1285" s="3">
        <v>45524</v>
      </c>
      <c r="Y1285" s="4">
        <v>45528</v>
      </c>
    </row>
    <row r="1286" spans="1:25">
      <c r="A1286" s="9">
        <v>1285</v>
      </c>
      <c r="B1286" s="7" t="s">
        <v>3608</v>
      </c>
      <c r="C1286" s="7" t="s">
        <v>617</v>
      </c>
      <c r="D1286" s="7" t="s">
        <v>3609</v>
      </c>
      <c r="E1286" s="7" t="s">
        <v>3610</v>
      </c>
      <c r="F1286" s="7" t="s">
        <v>310</v>
      </c>
      <c r="G1286" s="7" t="s">
        <v>515</v>
      </c>
      <c r="H1286" s="7" t="s">
        <v>87</v>
      </c>
      <c r="I1286" s="7" t="s">
        <v>32</v>
      </c>
      <c r="J1286" s="7" t="s">
        <v>33</v>
      </c>
      <c r="K1286" s="7" t="s">
        <v>3611</v>
      </c>
      <c r="L1286" s="7" t="s">
        <v>35</v>
      </c>
      <c r="M1286" s="7" t="s">
        <v>74</v>
      </c>
      <c r="N1286" s="7" t="s">
        <v>3612</v>
      </c>
      <c r="O1286" s="7">
        <v>70.56</v>
      </c>
      <c r="P1286" s="7">
        <v>3</v>
      </c>
      <c r="Q1286" s="7">
        <v>-49.41</v>
      </c>
      <c r="R1286" s="7">
        <v>11.67</v>
      </c>
      <c r="S1286" s="7" t="s">
        <v>487</v>
      </c>
      <c r="T1286" s="7">
        <v>77</v>
      </c>
      <c r="U1286" s="7" t="s">
        <v>39</v>
      </c>
      <c r="V1286" s="7" t="s">
        <v>40</v>
      </c>
      <c r="W1286" s="8" t="s">
        <v>51</v>
      </c>
      <c r="X1286" s="3">
        <v>44439</v>
      </c>
      <c r="Y1286" s="4">
        <v>44295</v>
      </c>
    </row>
    <row r="1287" spans="1:25">
      <c r="A1287" s="9">
        <v>1286</v>
      </c>
      <c r="B1287" s="7" t="s">
        <v>3613</v>
      </c>
      <c r="C1287" s="7" t="s">
        <v>617</v>
      </c>
      <c r="D1287" s="7" t="s">
        <v>1180</v>
      </c>
      <c r="E1287" s="7" t="s">
        <v>1181</v>
      </c>
      <c r="F1287" s="7" t="s">
        <v>310</v>
      </c>
      <c r="G1287" s="7" t="s">
        <v>128</v>
      </c>
      <c r="H1287" s="7" t="s">
        <v>80</v>
      </c>
      <c r="I1287" s="7" t="s">
        <v>32</v>
      </c>
      <c r="J1287" s="7" t="s">
        <v>33</v>
      </c>
      <c r="K1287" s="7" t="s">
        <v>2000</v>
      </c>
      <c r="L1287" s="7" t="s">
        <v>35</v>
      </c>
      <c r="M1287" s="7" t="s">
        <v>89</v>
      </c>
      <c r="N1287" s="7" t="s">
        <v>2001</v>
      </c>
      <c r="O1287" s="7">
        <v>254.85</v>
      </c>
      <c r="P1287" s="7">
        <v>5</v>
      </c>
      <c r="Q1287" s="7">
        <v>30.45</v>
      </c>
      <c r="R1287" s="7">
        <v>18.43</v>
      </c>
      <c r="S1287" s="7" t="s">
        <v>487</v>
      </c>
      <c r="T1287" s="7">
        <v>289</v>
      </c>
      <c r="U1287" s="7" t="s">
        <v>39</v>
      </c>
      <c r="V1287" s="7" t="s">
        <v>40</v>
      </c>
      <c r="W1287" s="8" t="s">
        <v>51</v>
      </c>
      <c r="X1287" s="3">
        <v>45522</v>
      </c>
      <c r="Y1287" s="4">
        <v>45524</v>
      </c>
    </row>
    <row r="1288" spans="1:25">
      <c r="A1288" s="9">
        <v>1287</v>
      </c>
      <c r="B1288" s="7" t="s">
        <v>3614</v>
      </c>
      <c r="C1288" s="7" t="s">
        <v>617</v>
      </c>
      <c r="D1288" s="7" t="s">
        <v>1980</v>
      </c>
      <c r="E1288" s="7" t="s">
        <v>1981</v>
      </c>
      <c r="F1288" s="7" t="s">
        <v>310</v>
      </c>
      <c r="G1288" s="7" t="s">
        <v>515</v>
      </c>
      <c r="H1288" s="7" t="s">
        <v>87</v>
      </c>
      <c r="I1288" s="7" t="s">
        <v>32</v>
      </c>
      <c r="J1288" s="7" t="s">
        <v>33</v>
      </c>
      <c r="K1288" s="7" t="s">
        <v>3615</v>
      </c>
      <c r="L1288" s="7" t="s">
        <v>35</v>
      </c>
      <c r="M1288" s="7" t="s">
        <v>104</v>
      </c>
      <c r="N1288" s="7" t="s">
        <v>3616</v>
      </c>
      <c r="O1288" s="7">
        <v>38.04</v>
      </c>
      <c r="P1288" s="7">
        <v>8</v>
      </c>
      <c r="Q1288" s="7">
        <v>-0.84</v>
      </c>
      <c r="R1288" s="7">
        <v>5.64</v>
      </c>
      <c r="S1288" s="7" t="s">
        <v>487</v>
      </c>
      <c r="T1288" s="7">
        <v>480</v>
      </c>
      <c r="U1288" s="7" t="s">
        <v>39</v>
      </c>
      <c r="V1288" s="7" t="s">
        <v>50</v>
      </c>
      <c r="W1288" s="8" t="s">
        <v>51</v>
      </c>
      <c r="X1288" s="3">
        <v>44603</v>
      </c>
      <c r="Y1288" s="4">
        <v>44662</v>
      </c>
    </row>
    <row r="1289" spans="1:25">
      <c r="A1289" s="9">
        <v>1288</v>
      </c>
      <c r="B1289" s="7" t="s">
        <v>3617</v>
      </c>
      <c r="C1289" s="7" t="s">
        <v>617</v>
      </c>
      <c r="D1289" s="7" t="s">
        <v>1983</v>
      </c>
      <c r="E1289" s="7" t="s">
        <v>1984</v>
      </c>
      <c r="F1289" s="7" t="s">
        <v>310</v>
      </c>
      <c r="G1289" s="7" t="s">
        <v>433</v>
      </c>
      <c r="H1289" s="7" t="s">
        <v>31</v>
      </c>
      <c r="I1289" s="7" t="s">
        <v>32</v>
      </c>
      <c r="J1289" s="7" t="s">
        <v>33</v>
      </c>
      <c r="K1289" s="7" t="s">
        <v>2012</v>
      </c>
      <c r="L1289" s="7" t="s">
        <v>35</v>
      </c>
      <c r="M1289" s="7" t="s">
        <v>130</v>
      </c>
      <c r="N1289" s="7" t="s">
        <v>2013</v>
      </c>
      <c r="O1289" s="7">
        <v>69.84</v>
      </c>
      <c r="P1289" s="7">
        <v>2</v>
      </c>
      <c r="Q1289" s="7">
        <v>27.9</v>
      </c>
      <c r="R1289" s="7">
        <v>9.0299999999999994</v>
      </c>
      <c r="S1289" s="7" t="s">
        <v>487</v>
      </c>
      <c r="T1289" s="7">
        <v>88</v>
      </c>
      <c r="U1289" s="7" t="s">
        <v>39</v>
      </c>
      <c r="V1289" s="7" t="s">
        <v>60</v>
      </c>
      <c r="W1289" s="8" t="s">
        <v>51</v>
      </c>
      <c r="X1289" s="3">
        <v>45381</v>
      </c>
      <c r="Y1289" s="4">
        <v>45382</v>
      </c>
    </row>
    <row r="1290" spans="1:25">
      <c r="A1290" s="9">
        <v>1289</v>
      </c>
      <c r="B1290" s="7" t="s">
        <v>3618</v>
      </c>
      <c r="C1290" s="7" t="s">
        <v>617</v>
      </c>
      <c r="D1290" s="7" t="s">
        <v>734</v>
      </c>
      <c r="E1290" s="7" t="s">
        <v>735</v>
      </c>
      <c r="F1290" s="7" t="s">
        <v>310</v>
      </c>
      <c r="G1290" s="7" t="s">
        <v>100</v>
      </c>
      <c r="H1290" s="7" t="s">
        <v>101</v>
      </c>
      <c r="I1290" s="7" t="s">
        <v>32</v>
      </c>
      <c r="J1290" s="7" t="s">
        <v>102</v>
      </c>
      <c r="K1290" s="7" t="s">
        <v>2325</v>
      </c>
      <c r="L1290" s="7" t="s">
        <v>35</v>
      </c>
      <c r="M1290" s="7" t="s">
        <v>104</v>
      </c>
      <c r="N1290" s="7" t="s">
        <v>2326</v>
      </c>
      <c r="O1290" s="7">
        <v>22.86</v>
      </c>
      <c r="P1290" s="7">
        <v>2</v>
      </c>
      <c r="Q1290" s="7">
        <v>6.6</v>
      </c>
      <c r="R1290" s="7">
        <v>2.14</v>
      </c>
      <c r="S1290" s="7" t="s">
        <v>38</v>
      </c>
      <c r="T1290" s="7">
        <v>137</v>
      </c>
      <c r="U1290" s="7" t="s">
        <v>39</v>
      </c>
      <c r="V1290" s="7" t="s">
        <v>40</v>
      </c>
      <c r="W1290" s="8" t="s">
        <v>51</v>
      </c>
      <c r="X1290" s="3">
        <v>45334</v>
      </c>
      <c r="Y1290" s="4">
        <v>45485</v>
      </c>
    </row>
    <row r="1291" spans="1:25">
      <c r="A1291" s="9">
        <v>1290</v>
      </c>
      <c r="B1291" s="7" t="s">
        <v>3619</v>
      </c>
      <c r="C1291" s="7" t="s">
        <v>617</v>
      </c>
      <c r="D1291" s="7" t="s">
        <v>3620</v>
      </c>
      <c r="E1291" s="7" t="s">
        <v>3621</v>
      </c>
      <c r="F1291" s="7" t="s">
        <v>29</v>
      </c>
      <c r="G1291" s="7" t="s">
        <v>550</v>
      </c>
      <c r="H1291" s="7" t="s">
        <v>80</v>
      </c>
      <c r="I1291" s="7" t="s">
        <v>32</v>
      </c>
      <c r="J1291" s="7" t="s">
        <v>33</v>
      </c>
      <c r="K1291" s="7" t="s">
        <v>3622</v>
      </c>
      <c r="L1291" s="7" t="s">
        <v>35</v>
      </c>
      <c r="M1291" s="7" t="s">
        <v>130</v>
      </c>
      <c r="N1291" s="7" t="s">
        <v>3623</v>
      </c>
      <c r="O1291" s="7">
        <v>177.6</v>
      </c>
      <c r="P1291" s="7">
        <v>5</v>
      </c>
      <c r="Q1291" s="7">
        <v>1.65</v>
      </c>
      <c r="R1291" s="7">
        <v>24.44</v>
      </c>
      <c r="S1291" s="7" t="s">
        <v>487</v>
      </c>
      <c r="T1291" s="7">
        <v>255</v>
      </c>
      <c r="U1291" s="7" t="s">
        <v>39</v>
      </c>
      <c r="V1291" s="7" t="s">
        <v>50</v>
      </c>
      <c r="W1291" s="8" t="s">
        <v>41</v>
      </c>
      <c r="X1291" s="3">
        <v>44712</v>
      </c>
      <c r="Y1291" s="4">
        <v>44712</v>
      </c>
    </row>
    <row r="1292" spans="1:25">
      <c r="A1292" s="9">
        <v>1291</v>
      </c>
      <c r="B1292" s="7" t="s">
        <v>3624</v>
      </c>
      <c r="C1292" s="7" t="s">
        <v>617</v>
      </c>
      <c r="D1292" s="7" t="s">
        <v>3625</v>
      </c>
      <c r="E1292" s="7" t="s">
        <v>3626</v>
      </c>
      <c r="F1292" s="7" t="s">
        <v>29</v>
      </c>
      <c r="G1292" s="7" t="s">
        <v>1327</v>
      </c>
      <c r="H1292" s="7" t="s">
        <v>339</v>
      </c>
      <c r="I1292" s="7" t="s">
        <v>32</v>
      </c>
      <c r="J1292" s="7" t="s">
        <v>57</v>
      </c>
      <c r="K1292" s="7" t="s">
        <v>3627</v>
      </c>
      <c r="L1292" s="7" t="s">
        <v>35</v>
      </c>
      <c r="M1292" s="7" t="s">
        <v>104</v>
      </c>
      <c r="N1292" s="7" t="s">
        <v>3628</v>
      </c>
      <c r="O1292" s="7">
        <v>35.25</v>
      </c>
      <c r="P1292" s="7">
        <v>5</v>
      </c>
      <c r="Q1292" s="7">
        <v>0</v>
      </c>
      <c r="R1292" s="7">
        <v>1.58</v>
      </c>
      <c r="S1292" s="7" t="s">
        <v>38</v>
      </c>
      <c r="T1292" s="7">
        <v>767</v>
      </c>
      <c r="U1292" s="7" t="s">
        <v>39</v>
      </c>
      <c r="V1292" s="7" t="s">
        <v>60</v>
      </c>
      <c r="W1292" s="8" t="s">
        <v>51</v>
      </c>
      <c r="X1292" s="3">
        <v>45117</v>
      </c>
      <c r="Y1292" s="4">
        <v>45270</v>
      </c>
    </row>
    <row r="1293" spans="1:25">
      <c r="A1293" s="9">
        <v>1292</v>
      </c>
      <c r="B1293" s="7" t="s">
        <v>3629</v>
      </c>
      <c r="C1293" s="7" t="s">
        <v>617</v>
      </c>
      <c r="D1293" s="7" t="s">
        <v>1715</v>
      </c>
      <c r="E1293" s="7" t="s">
        <v>1716</v>
      </c>
      <c r="F1293" s="7" t="s">
        <v>29</v>
      </c>
      <c r="G1293" s="7" t="s">
        <v>279</v>
      </c>
      <c r="H1293" s="7" t="s">
        <v>279</v>
      </c>
      <c r="I1293" s="7" t="s">
        <v>32</v>
      </c>
      <c r="J1293" s="7" t="s">
        <v>102</v>
      </c>
      <c r="K1293" s="7" t="s">
        <v>298</v>
      </c>
      <c r="L1293" s="7" t="s">
        <v>35</v>
      </c>
      <c r="M1293" s="7" t="s">
        <v>299</v>
      </c>
      <c r="N1293" s="7" t="s">
        <v>300</v>
      </c>
      <c r="O1293" s="7">
        <v>2488.56</v>
      </c>
      <c r="P1293" s="7">
        <v>8</v>
      </c>
      <c r="Q1293" s="7">
        <v>348.24</v>
      </c>
      <c r="R1293" s="7">
        <v>286.52999999999997</v>
      </c>
      <c r="S1293" s="7" t="s">
        <v>487</v>
      </c>
      <c r="T1293" s="7">
        <v>751</v>
      </c>
      <c r="U1293" s="7" t="s">
        <v>39</v>
      </c>
      <c r="V1293" s="7" t="s">
        <v>60</v>
      </c>
      <c r="W1293" s="8" t="s">
        <v>41</v>
      </c>
      <c r="X1293" s="3">
        <v>45522</v>
      </c>
      <c r="Y1293" s="4">
        <v>45524</v>
      </c>
    </row>
    <row r="1294" spans="1:25">
      <c r="A1294" s="9">
        <v>1293</v>
      </c>
      <c r="B1294" s="7" t="s">
        <v>3630</v>
      </c>
      <c r="C1294" s="7" t="s">
        <v>617</v>
      </c>
      <c r="D1294" s="7" t="s">
        <v>1613</v>
      </c>
      <c r="E1294" s="7" t="s">
        <v>1614</v>
      </c>
      <c r="F1294" s="7" t="s">
        <v>29</v>
      </c>
      <c r="G1294" s="7" t="s">
        <v>332</v>
      </c>
      <c r="H1294" s="7" t="s">
        <v>56</v>
      </c>
      <c r="I1294" s="7" t="s">
        <v>32</v>
      </c>
      <c r="J1294" s="7" t="s">
        <v>57</v>
      </c>
      <c r="K1294" s="7" t="s">
        <v>725</v>
      </c>
      <c r="L1294" s="7" t="s">
        <v>35</v>
      </c>
      <c r="M1294" s="7" t="s">
        <v>140</v>
      </c>
      <c r="N1294" s="7" t="s">
        <v>726</v>
      </c>
      <c r="O1294" s="7">
        <v>75.69</v>
      </c>
      <c r="P1294" s="7">
        <v>3</v>
      </c>
      <c r="Q1294" s="7">
        <v>2.25</v>
      </c>
      <c r="R1294" s="7">
        <v>5.5</v>
      </c>
      <c r="S1294" s="7" t="s">
        <v>38</v>
      </c>
      <c r="T1294" s="7">
        <v>117</v>
      </c>
      <c r="U1294" s="7" t="s">
        <v>39</v>
      </c>
      <c r="V1294" s="7" t="s">
        <v>40</v>
      </c>
      <c r="W1294" s="8" t="s">
        <v>41</v>
      </c>
      <c r="X1294" s="3">
        <v>44948</v>
      </c>
      <c r="Y1294" s="4">
        <v>44950</v>
      </c>
    </row>
    <row r="1295" spans="1:25">
      <c r="A1295" s="9">
        <v>1294</v>
      </c>
      <c r="B1295" s="7" t="s">
        <v>3631</v>
      </c>
      <c r="C1295" s="7" t="s">
        <v>617</v>
      </c>
      <c r="D1295" s="7" t="s">
        <v>143</v>
      </c>
      <c r="E1295" s="7" t="s">
        <v>144</v>
      </c>
      <c r="F1295" s="7" t="s">
        <v>29</v>
      </c>
      <c r="G1295" s="7" t="s">
        <v>543</v>
      </c>
      <c r="H1295" s="7" t="s">
        <v>544</v>
      </c>
      <c r="I1295" s="7" t="s">
        <v>32</v>
      </c>
      <c r="J1295" s="7" t="s">
        <v>57</v>
      </c>
      <c r="K1295" s="7" t="s">
        <v>236</v>
      </c>
      <c r="L1295" s="7" t="s">
        <v>35</v>
      </c>
      <c r="M1295" s="7" t="s">
        <v>36</v>
      </c>
      <c r="N1295" s="7" t="s">
        <v>237</v>
      </c>
      <c r="O1295" s="7">
        <v>147.69</v>
      </c>
      <c r="P1295" s="7">
        <v>3</v>
      </c>
      <c r="Q1295" s="7">
        <v>67.86</v>
      </c>
      <c r="R1295" s="7">
        <v>9.1199999999999992</v>
      </c>
      <c r="S1295" s="7" t="s">
        <v>38</v>
      </c>
      <c r="T1295" s="7">
        <v>352</v>
      </c>
      <c r="U1295" s="7" t="s">
        <v>39</v>
      </c>
      <c r="V1295" s="7" t="s">
        <v>60</v>
      </c>
      <c r="W1295" s="8" t="s">
        <v>51</v>
      </c>
      <c r="X1295" s="3">
        <v>44948</v>
      </c>
      <c r="Y1295" s="4">
        <v>44950</v>
      </c>
    </row>
    <row r="1296" spans="1:25">
      <c r="A1296" s="9">
        <v>1295</v>
      </c>
      <c r="B1296" s="7" t="s">
        <v>3631</v>
      </c>
      <c r="C1296" s="7" t="s">
        <v>617</v>
      </c>
      <c r="D1296" s="7" t="s">
        <v>143</v>
      </c>
      <c r="E1296" s="7" t="s">
        <v>144</v>
      </c>
      <c r="F1296" s="7" t="s">
        <v>29</v>
      </c>
      <c r="G1296" s="7" t="s">
        <v>543</v>
      </c>
      <c r="H1296" s="7" t="s">
        <v>544</v>
      </c>
      <c r="I1296" s="7" t="s">
        <v>32</v>
      </c>
      <c r="J1296" s="7" t="s">
        <v>57</v>
      </c>
      <c r="K1296" s="7" t="s">
        <v>3632</v>
      </c>
      <c r="L1296" s="7" t="s">
        <v>35</v>
      </c>
      <c r="M1296" s="7" t="s">
        <v>36</v>
      </c>
      <c r="N1296" s="7" t="s">
        <v>3633</v>
      </c>
      <c r="O1296" s="7">
        <v>16.02</v>
      </c>
      <c r="P1296" s="7">
        <v>3</v>
      </c>
      <c r="Q1296" s="7">
        <v>5.58</v>
      </c>
      <c r="R1296" s="7">
        <v>0.97</v>
      </c>
      <c r="S1296" s="7" t="s">
        <v>38</v>
      </c>
      <c r="T1296" s="7">
        <v>477</v>
      </c>
      <c r="U1296" s="7" t="s">
        <v>39</v>
      </c>
      <c r="V1296" s="7" t="s">
        <v>50</v>
      </c>
      <c r="W1296" s="8" t="s">
        <v>41</v>
      </c>
      <c r="X1296" s="3">
        <v>45451</v>
      </c>
      <c r="Y1296" s="4">
        <v>45543</v>
      </c>
    </row>
    <row r="1297" spans="1:25">
      <c r="A1297" s="9">
        <v>1296</v>
      </c>
      <c r="B1297" s="7" t="s">
        <v>3634</v>
      </c>
      <c r="C1297" s="7" t="s">
        <v>617</v>
      </c>
      <c r="D1297" s="7" t="s">
        <v>554</v>
      </c>
      <c r="E1297" s="7" t="s">
        <v>555</v>
      </c>
      <c r="F1297" s="7" t="s">
        <v>29</v>
      </c>
      <c r="G1297" s="7" t="s">
        <v>279</v>
      </c>
      <c r="H1297" s="7" t="s">
        <v>279</v>
      </c>
      <c r="I1297" s="7" t="s">
        <v>32</v>
      </c>
      <c r="J1297" s="7" t="s">
        <v>102</v>
      </c>
      <c r="K1297" s="7" t="s">
        <v>3635</v>
      </c>
      <c r="L1297" s="7" t="s">
        <v>35</v>
      </c>
      <c r="M1297" s="7" t="s">
        <v>130</v>
      </c>
      <c r="N1297" s="7" t="s">
        <v>3636</v>
      </c>
      <c r="O1297" s="7">
        <v>10.26</v>
      </c>
      <c r="P1297" s="7">
        <v>1</v>
      </c>
      <c r="Q1297" s="7">
        <v>2.76</v>
      </c>
      <c r="R1297" s="7">
        <v>0.71</v>
      </c>
      <c r="S1297" s="7" t="s">
        <v>38</v>
      </c>
      <c r="T1297" s="7">
        <v>741</v>
      </c>
      <c r="U1297" s="7" t="s">
        <v>39</v>
      </c>
      <c r="V1297" s="7" t="s">
        <v>50</v>
      </c>
      <c r="W1297" s="8" t="s">
        <v>41</v>
      </c>
      <c r="X1297" s="3">
        <v>44305</v>
      </c>
      <c r="Y1297" s="4">
        <v>44308</v>
      </c>
    </row>
    <row r="1298" spans="1:25">
      <c r="A1298" s="9">
        <v>1297</v>
      </c>
      <c r="B1298" s="7" t="s">
        <v>3637</v>
      </c>
      <c r="C1298" s="7" t="s">
        <v>617</v>
      </c>
      <c r="D1298" s="7" t="s">
        <v>3638</v>
      </c>
      <c r="E1298" s="7" t="s">
        <v>3639</v>
      </c>
      <c r="F1298" s="7" t="s">
        <v>29</v>
      </c>
      <c r="G1298" s="7" t="s">
        <v>830</v>
      </c>
      <c r="H1298" s="7" t="s">
        <v>831</v>
      </c>
      <c r="I1298" s="7" t="s">
        <v>32</v>
      </c>
      <c r="J1298" s="7" t="s">
        <v>47</v>
      </c>
      <c r="K1298" s="7" t="s">
        <v>3640</v>
      </c>
      <c r="L1298" s="7" t="s">
        <v>35</v>
      </c>
      <c r="M1298" s="7" t="s">
        <v>140</v>
      </c>
      <c r="N1298" s="7" t="s">
        <v>3641</v>
      </c>
      <c r="O1298" s="7">
        <v>62.34</v>
      </c>
      <c r="P1298" s="7">
        <v>2</v>
      </c>
      <c r="Q1298" s="7">
        <v>13.68</v>
      </c>
      <c r="R1298" s="7">
        <v>5.32</v>
      </c>
      <c r="S1298" s="7" t="s">
        <v>487</v>
      </c>
      <c r="T1298" s="7">
        <v>275</v>
      </c>
      <c r="U1298" s="7" t="s">
        <v>39</v>
      </c>
      <c r="V1298" s="7" t="s">
        <v>60</v>
      </c>
      <c r="W1298" s="8" t="s">
        <v>41</v>
      </c>
      <c r="X1298" s="3">
        <v>44863</v>
      </c>
      <c r="Y1298" s="4">
        <v>44865</v>
      </c>
    </row>
    <row r="1299" spans="1:25">
      <c r="A1299" s="9">
        <v>1298</v>
      </c>
      <c r="B1299" s="7" t="s">
        <v>3642</v>
      </c>
      <c r="C1299" s="7" t="s">
        <v>617</v>
      </c>
      <c r="D1299" s="7" t="s">
        <v>397</v>
      </c>
      <c r="E1299" s="7" t="s">
        <v>398</v>
      </c>
      <c r="F1299" s="7" t="s">
        <v>310</v>
      </c>
      <c r="G1299" s="7" t="s">
        <v>1936</v>
      </c>
      <c r="H1299" s="7" t="s">
        <v>87</v>
      </c>
      <c r="I1299" s="7" t="s">
        <v>32</v>
      </c>
      <c r="J1299" s="7" t="s">
        <v>33</v>
      </c>
      <c r="K1299" s="7" t="s">
        <v>3643</v>
      </c>
      <c r="L1299" s="7" t="s">
        <v>1001</v>
      </c>
      <c r="M1299" s="7" t="s">
        <v>1018</v>
      </c>
      <c r="N1299" s="7" t="s">
        <v>3644</v>
      </c>
      <c r="O1299" s="7">
        <v>723.3</v>
      </c>
      <c r="P1299" s="7">
        <v>2</v>
      </c>
      <c r="Q1299" s="7">
        <v>332.7</v>
      </c>
      <c r="R1299" s="7">
        <v>273.63</v>
      </c>
      <c r="S1299" s="7" t="s">
        <v>661</v>
      </c>
      <c r="T1299" s="7">
        <v>19</v>
      </c>
      <c r="U1299" s="7" t="s">
        <v>39</v>
      </c>
      <c r="V1299" s="7" t="s">
        <v>40</v>
      </c>
      <c r="W1299" s="8" t="s">
        <v>51</v>
      </c>
      <c r="X1299" s="3">
        <v>45012</v>
      </c>
      <c r="Y1299" s="4">
        <v>45016</v>
      </c>
    </row>
    <row r="1300" spans="1:25">
      <c r="A1300" s="9">
        <v>1299</v>
      </c>
      <c r="B1300" s="7" t="s">
        <v>3637</v>
      </c>
      <c r="C1300" s="7" t="s">
        <v>617</v>
      </c>
      <c r="D1300" s="7" t="s">
        <v>3638</v>
      </c>
      <c r="E1300" s="7" t="s">
        <v>3639</v>
      </c>
      <c r="F1300" s="7" t="s">
        <v>29</v>
      </c>
      <c r="G1300" s="7" t="s">
        <v>830</v>
      </c>
      <c r="H1300" s="7" t="s">
        <v>831</v>
      </c>
      <c r="I1300" s="7" t="s">
        <v>32</v>
      </c>
      <c r="J1300" s="7" t="s">
        <v>47</v>
      </c>
      <c r="K1300" s="7" t="s">
        <v>2586</v>
      </c>
      <c r="L1300" s="7" t="s">
        <v>1001</v>
      </c>
      <c r="M1300" s="7" t="s">
        <v>1018</v>
      </c>
      <c r="N1300" s="7" t="s">
        <v>2587</v>
      </c>
      <c r="O1300" s="7">
        <v>168.6</v>
      </c>
      <c r="P1300" s="7">
        <v>1</v>
      </c>
      <c r="Q1300" s="7">
        <v>79.23</v>
      </c>
      <c r="R1300" s="7">
        <v>25.8</v>
      </c>
      <c r="S1300" s="7" t="s">
        <v>487</v>
      </c>
      <c r="T1300" s="7">
        <v>11</v>
      </c>
      <c r="U1300" s="7" t="s">
        <v>39</v>
      </c>
      <c r="V1300" s="7" t="s">
        <v>60</v>
      </c>
      <c r="W1300" s="8" t="s">
        <v>41</v>
      </c>
      <c r="X1300" s="3">
        <v>44465</v>
      </c>
      <c r="Y1300" s="4">
        <v>44467</v>
      </c>
    </row>
    <row r="1301" spans="1:25">
      <c r="A1301" s="9">
        <v>1300</v>
      </c>
      <c r="B1301" s="7" t="s">
        <v>3613</v>
      </c>
      <c r="C1301" s="7" t="s">
        <v>617</v>
      </c>
      <c r="D1301" s="7" t="s">
        <v>1180</v>
      </c>
      <c r="E1301" s="7" t="s">
        <v>1181</v>
      </c>
      <c r="F1301" s="7" t="s">
        <v>310</v>
      </c>
      <c r="G1301" s="7" t="s">
        <v>128</v>
      </c>
      <c r="H1301" s="7" t="s">
        <v>80</v>
      </c>
      <c r="I1301" s="7" t="s">
        <v>32</v>
      </c>
      <c r="J1301" s="7" t="s">
        <v>33</v>
      </c>
      <c r="K1301" s="7" t="s">
        <v>1083</v>
      </c>
      <c r="L1301" s="7" t="s">
        <v>1001</v>
      </c>
      <c r="M1301" s="7" t="s">
        <v>1056</v>
      </c>
      <c r="N1301" s="7" t="s">
        <v>1084</v>
      </c>
      <c r="O1301" s="7">
        <v>802.2</v>
      </c>
      <c r="P1301" s="7">
        <v>7</v>
      </c>
      <c r="Q1301" s="7">
        <v>128.31</v>
      </c>
      <c r="R1301" s="7">
        <v>126.84</v>
      </c>
      <c r="S1301" s="7" t="s">
        <v>487</v>
      </c>
      <c r="T1301" s="7">
        <v>748</v>
      </c>
      <c r="U1301" s="7" t="s">
        <v>39</v>
      </c>
      <c r="V1301" s="7" t="s">
        <v>50</v>
      </c>
      <c r="W1301" s="8" t="s">
        <v>51</v>
      </c>
      <c r="X1301" s="3">
        <v>44819</v>
      </c>
      <c r="Y1301" s="4">
        <v>44821</v>
      </c>
    </row>
    <row r="1302" spans="1:25">
      <c r="A1302" s="9">
        <v>1301</v>
      </c>
      <c r="B1302" s="7" t="s">
        <v>3645</v>
      </c>
      <c r="C1302" s="7" t="s">
        <v>627</v>
      </c>
      <c r="D1302" s="7" t="s">
        <v>1988</v>
      </c>
      <c r="E1302" s="7" t="s">
        <v>1989</v>
      </c>
      <c r="F1302" s="7" t="s">
        <v>420</v>
      </c>
      <c r="G1302" s="7" t="s">
        <v>491</v>
      </c>
      <c r="H1302" s="7" t="s">
        <v>229</v>
      </c>
      <c r="I1302" s="7" t="s">
        <v>32</v>
      </c>
      <c r="J1302" s="7" t="s">
        <v>102</v>
      </c>
      <c r="K1302" s="7" t="s">
        <v>3646</v>
      </c>
      <c r="L1302" s="7" t="s">
        <v>1001</v>
      </c>
      <c r="M1302" s="7" t="s">
        <v>1056</v>
      </c>
      <c r="N1302" s="7" t="s">
        <v>3647</v>
      </c>
      <c r="O1302" s="7">
        <v>251.64</v>
      </c>
      <c r="P1302" s="7">
        <v>6</v>
      </c>
      <c r="Q1302" s="7">
        <v>72.900000000000006</v>
      </c>
      <c r="R1302" s="7">
        <v>43.1</v>
      </c>
      <c r="S1302" s="7" t="s">
        <v>661</v>
      </c>
      <c r="T1302" s="7">
        <v>430</v>
      </c>
      <c r="U1302" s="7" t="s">
        <v>39</v>
      </c>
      <c r="V1302" s="7" t="s">
        <v>40</v>
      </c>
      <c r="W1302" s="8" t="s">
        <v>41</v>
      </c>
      <c r="X1302" s="3">
        <v>44657</v>
      </c>
      <c r="Y1302" s="4">
        <v>44718</v>
      </c>
    </row>
    <row r="1303" spans="1:25">
      <c r="A1303" s="9">
        <v>1302</v>
      </c>
      <c r="B1303" s="7" t="s">
        <v>3648</v>
      </c>
      <c r="C1303" s="7" t="s">
        <v>627</v>
      </c>
      <c r="D1303" s="7" t="s">
        <v>3649</v>
      </c>
      <c r="E1303" s="7" t="s">
        <v>3650</v>
      </c>
      <c r="F1303" s="7" t="s">
        <v>29</v>
      </c>
      <c r="G1303" s="7" t="s">
        <v>235</v>
      </c>
      <c r="H1303" s="7" t="s">
        <v>46</v>
      </c>
      <c r="I1303" s="7" t="s">
        <v>32</v>
      </c>
      <c r="J1303" s="7" t="s">
        <v>47</v>
      </c>
      <c r="K1303" s="7" t="s">
        <v>3651</v>
      </c>
      <c r="L1303" s="7" t="s">
        <v>1001</v>
      </c>
      <c r="M1303" s="7" t="s">
        <v>1103</v>
      </c>
      <c r="N1303" s="7" t="s">
        <v>3652</v>
      </c>
      <c r="O1303" s="7">
        <v>664.2</v>
      </c>
      <c r="P1303" s="7">
        <v>10</v>
      </c>
      <c r="Q1303" s="7">
        <v>26.4</v>
      </c>
      <c r="R1303" s="7">
        <v>105.33</v>
      </c>
      <c r="S1303" s="7" t="s">
        <v>487</v>
      </c>
      <c r="T1303" s="7">
        <v>589</v>
      </c>
      <c r="U1303" s="7" t="s">
        <v>39</v>
      </c>
      <c r="V1303" s="7" t="s">
        <v>60</v>
      </c>
      <c r="W1303" s="8" t="s">
        <v>41</v>
      </c>
      <c r="X1303" s="3">
        <v>45334</v>
      </c>
      <c r="Y1303" s="4">
        <v>45485</v>
      </c>
    </row>
    <row r="1304" spans="1:25">
      <c r="A1304" s="9">
        <v>1303</v>
      </c>
      <c r="B1304" s="7" t="s">
        <v>3653</v>
      </c>
      <c r="C1304" s="7" t="s">
        <v>617</v>
      </c>
      <c r="D1304" s="7" t="s">
        <v>3487</v>
      </c>
      <c r="E1304" s="7" t="s">
        <v>3488</v>
      </c>
      <c r="F1304" s="7" t="s">
        <v>29</v>
      </c>
      <c r="G1304" s="7" t="s">
        <v>79</v>
      </c>
      <c r="H1304" s="7" t="s">
        <v>80</v>
      </c>
      <c r="I1304" s="7" t="s">
        <v>32</v>
      </c>
      <c r="J1304" s="7" t="s">
        <v>33</v>
      </c>
      <c r="K1304" s="7" t="s">
        <v>3654</v>
      </c>
      <c r="L1304" s="7" t="s">
        <v>1166</v>
      </c>
      <c r="M1304" s="7" t="s">
        <v>1167</v>
      </c>
      <c r="N1304" s="7" t="s">
        <v>3655</v>
      </c>
      <c r="O1304" s="7">
        <v>685.8</v>
      </c>
      <c r="P1304" s="7">
        <v>5</v>
      </c>
      <c r="Q1304" s="7">
        <v>157.65</v>
      </c>
      <c r="R1304" s="7">
        <v>90.31</v>
      </c>
      <c r="S1304" s="7" t="s">
        <v>38</v>
      </c>
      <c r="T1304" s="7">
        <v>14</v>
      </c>
      <c r="U1304" s="7" t="s">
        <v>39</v>
      </c>
      <c r="V1304" s="7" t="s">
        <v>40</v>
      </c>
      <c r="W1304" s="8" t="s">
        <v>51</v>
      </c>
      <c r="X1304" s="3">
        <v>45410</v>
      </c>
      <c r="Y1304" s="4">
        <v>45296</v>
      </c>
    </row>
    <row r="1305" spans="1:25">
      <c r="A1305" s="9">
        <v>1304</v>
      </c>
      <c r="B1305" s="7" t="s">
        <v>3656</v>
      </c>
      <c r="C1305" s="7" t="s">
        <v>627</v>
      </c>
      <c r="D1305" s="7" t="s">
        <v>2856</v>
      </c>
      <c r="E1305" s="7" t="s">
        <v>2857</v>
      </c>
      <c r="F1305" s="7" t="s">
        <v>29</v>
      </c>
      <c r="G1305" s="7" t="s">
        <v>279</v>
      </c>
      <c r="H1305" s="7" t="s">
        <v>279</v>
      </c>
      <c r="I1305" s="7" t="s">
        <v>32</v>
      </c>
      <c r="J1305" s="7" t="s">
        <v>102</v>
      </c>
      <c r="K1305" s="7" t="s">
        <v>2668</v>
      </c>
      <c r="L1305" s="7" t="s">
        <v>1166</v>
      </c>
      <c r="M1305" s="7" t="s">
        <v>1167</v>
      </c>
      <c r="N1305" s="7" t="s">
        <v>2669</v>
      </c>
      <c r="O1305" s="7">
        <v>443.73</v>
      </c>
      <c r="P1305" s="7">
        <v>7</v>
      </c>
      <c r="Q1305" s="7">
        <v>159.6</v>
      </c>
      <c r="R1305" s="7">
        <v>40.36</v>
      </c>
      <c r="S1305" s="7" t="s">
        <v>38</v>
      </c>
      <c r="T1305" s="7">
        <v>399</v>
      </c>
      <c r="U1305" s="7" t="s">
        <v>39</v>
      </c>
      <c r="V1305" s="7" t="s">
        <v>40</v>
      </c>
      <c r="W1305" s="8" t="s">
        <v>41</v>
      </c>
      <c r="X1305" s="3">
        <v>44741</v>
      </c>
      <c r="Y1305" s="4">
        <v>44568</v>
      </c>
    </row>
    <row r="1306" spans="1:25">
      <c r="A1306" s="9">
        <v>1305</v>
      </c>
      <c r="B1306" s="7" t="s">
        <v>3657</v>
      </c>
      <c r="C1306" s="7" t="s">
        <v>617</v>
      </c>
      <c r="D1306" s="7" t="s">
        <v>1257</v>
      </c>
      <c r="E1306" s="7" t="s">
        <v>1258</v>
      </c>
      <c r="F1306" s="7" t="s">
        <v>420</v>
      </c>
      <c r="G1306" s="7" t="s">
        <v>543</v>
      </c>
      <c r="H1306" s="7" t="s">
        <v>544</v>
      </c>
      <c r="I1306" s="7" t="s">
        <v>32</v>
      </c>
      <c r="J1306" s="7" t="s">
        <v>57</v>
      </c>
      <c r="K1306" s="7" t="s">
        <v>3658</v>
      </c>
      <c r="L1306" s="7" t="s">
        <v>1166</v>
      </c>
      <c r="M1306" s="7" t="s">
        <v>1167</v>
      </c>
      <c r="N1306" s="7" t="s">
        <v>3659</v>
      </c>
      <c r="O1306" s="7">
        <v>61.62</v>
      </c>
      <c r="P1306" s="7">
        <v>1</v>
      </c>
      <c r="Q1306" s="7">
        <v>23.4</v>
      </c>
      <c r="R1306" s="7">
        <v>5.23</v>
      </c>
      <c r="S1306" s="7" t="s">
        <v>38</v>
      </c>
      <c r="T1306" s="7">
        <v>767</v>
      </c>
      <c r="U1306" s="7" t="s">
        <v>39</v>
      </c>
      <c r="V1306" s="7" t="s">
        <v>60</v>
      </c>
      <c r="W1306" s="8" t="s">
        <v>51</v>
      </c>
      <c r="X1306" s="3">
        <v>45185</v>
      </c>
      <c r="Y1306" s="4">
        <v>45187</v>
      </c>
    </row>
    <row r="1307" spans="1:25">
      <c r="A1307" s="9">
        <v>1306</v>
      </c>
      <c r="B1307" s="7" t="s">
        <v>3660</v>
      </c>
      <c r="C1307" s="7" t="s">
        <v>627</v>
      </c>
      <c r="D1307" s="7" t="s">
        <v>1564</v>
      </c>
      <c r="E1307" s="7" t="s">
        <v>1565</v>
      </c>
      <c r="F1307" s="7" t="s">
        <v>310</v>
      </c>
      <c r="G1307" s="7" t="s">
        <v>433</v>
      </c>
      <c r="H1307" s="7" t="s">
        <v>121</v>
      </c>
      <c r="I1307" s="7" t="s">
        <v>32</v>
      </c>
      <c r="J1307" s="7" t="s">
        <v>33</v>
      </c>
      <c r="K1307" s="7" t="s">
        <v>3489</v>
      </c>
      <c r="L1307" s="7" t="s">
        <v>1166</v>
      </c>
      <c r="M1307" s="7" t="s">
        <v>1167</v>
      </c>
      <c r="N1307" s="7" t="s">
        <v>3490</v>
      </c>
      <c r="O1307" s="7">
        <v>106.02</v>
      </c>
      <c r="P1307" s="7">
        <v>2</v>
      </c>
      <c r="Q1307" s="7">
        <v>9.5399999999999991</v>
      </c>
      <c r="R1307" s="7">
        <v>5.0199999999999996</v>
      </c>
      <c r="S1307" s="7" t="s">
        <v>38</v>
      </c>
      <c r="T1307" s="7">
        <v>115</v>
      </c>
      <c r="U1307" s="7" t="s">
        <v>39</v>
      </c>
      <c r="V1307" s="7" t="s">
        <v>40</v>
      </c>
      <c r="W1307" s="8" t="s">
        <v>51</v>
      </c>
      <c r="X1307" s="3">
        <v>45451</v>
      </c>
      <c r="Y1307" s="4">
        <v>45543</v>
      </c>
    </row>
    <row r="1308" spans="1:25">
      <c r="A1308" s="9">
        <v>1307</v>
      </c>
      <c r="B1308" s="7" t="s">
        <v>3661</v>
      </c>
      <c r="C1308" s="7" t="s">
        <v>617</v>
      </c>
      <c r="D1308" s="7" t="s">
        <v>3649</v>
      </c>
      <c r="E1308" s="7" t="s">
        <v>3650</v>
      </c>
      <c r="F1308" s="7" t="s">
        <v>29</v>
      </c>
      <c r="G1308" s="7" t="s">
        <v>271</v>
      </c>
      <c r="H1308" s="7" t="s">
        <v>56</v>
      </c>
      <c r="I1308" s="7" t="s">
        <v>32</v>
      </c>
      <c r="J1308" s="7" t="s">
        <v>57</v>
      </c>
      <c r="K1308" s="7" t="s">
        <v>3662</v>
      </c>
      <c r="L1308" s="7" t="s">
        <v>1166</v>
      </c>
      <c r="M1308" s="7" t="s">
        <v>1167</v>
      </c>
      <c r="N1308" s="7" t="s">
        <v>3663</v>
      </c>
      <c r="O1308" s="7">
        <v>422.73</v>
      </c>
      <c r="P1308" s="7">
        <v>3</v>
      </c>
      <c r="Q1308" s="7">
        <v>46.44</v>
      </c>
      <c r="R1308" s="7">
        <v>3.03</v>
      </c>
      <c r="S1308" s="7" t="s">
        <v>38</v>
      </c>
      <c r="T1308" s="7">
        <v>485</v>
      </c>
      <c r="U1308" s="7" t="s">
        <v>39</v>
      </c>
      <c r="V1308" s="7" t="s">
        <v>50</v>
      </c>
      <c r="W1308" s="8" t="s">
        <v>51</v>
      </c>
      <c r="X1308" s="3">
        <v>45173</v>
      </c>
      <c r="Y1308" s="4">
        <v>45264</v>
      </c>
    </row>
    <row r="1309" spans="1:25">
      <c r="A1309" s="9">
        <v>1308</v>
      </c>
      <c r="B1309" s="7" t="s">
        <v>3656</v>
      </c>
      <c r="C1309" s="7" t="s">
        <v>627</v>
      </c>
      <c r="D1309" s="7" t="s">
        <v>2856</v>
      </c>
      <c r="E1309" s="7" t="s">
        <v>2857</v>
      </c>
      <c r="F1309" s="7" t="s">
        <v>29</v>
      </c>
      <c r="G1309" s="7" t="s">
        <v>279</v>
      </c>
      <c r="H1309" s="7" t="s">
        <v>279</v>
      </c>
      <c r="I1309" s="7" t="s">
        <v>32</v>
      </c>
      <c r="J1309" s="7" t="s">
        <v>102</v>
      </c>
      <c r="K1309" s="7" t="s">
        <v>3664</v>
      </c>
      <c r="L1309" s="7" t="s">
        <v>1166</v>
      </c>
      <c r="M1309" s="7" t="s">
        <v>1254</v>
      </c>
      <c r="N1309" s="7" t="s">
        <v>3665</v>
      </c>
      <c r="O1309" s="7">
        <v>2190.75</v>
      </c>
      <c r="P1309" s="7">
        <v>5</v>
      </c>
      <c r="Q1309" s="7">
        <v>65.7</v>
      </c>
      <c r="R1309" s="7">
        <v>327.55</v>
      </c>
      <c r="S1309" s="7" t="s">
        <v>38</v>
      </c>
      <c r="T1309" s="7">
        <v>164</v>
      </c>
      <c r="U1309" s="7" t="s">
        <v>39</v>
      </c>
      <c r="V1309" s="7" t="s">
        <v>40</v>
      </c>
      <c r="W1309" s="8" t="s">
        <v>51</v>
      </c>
      <c r="X1309" s="3">
        <v>44977</v>
      </c>
      <c r="Y1309" s="4">
        <v>44980</v>
      </c>
    </row>
    <row r="1310" spans="1:25">
      <c r="A1310" s="9">
        <v>1309</v>
      </c>
      <c r="B1310" s="7" t="s">
        <v>3666</v>
      </c>
      <c r="C1310" s="7" t="s">
        <v>617</v>
      </c>
      <c r="D1310" s="7" t="s">
        <v>3054</v>
      </c>
      <c r="E1310" s="7" t="s">
        <v>3055</v>
      </c>
      <c r="F1310" s="7" t="s">
        <v>420</v>
      </c>
      <c r="G1310" s="7" t="s">
        <v>630</v>
      </c>
      <c r="H1310" s="7" t="s">
        <v>101</v>
      </c>
      <c r="I1310" s="7" t="s">
        <v>32</v>
      </c>
      <c r="J1310" s="7" t="s">
        <v>102</v>
      </c>
      <c r="K1310" s="7" t="s">
        <v>3667</v>
      </c>
      <c r="L1310" s="7" t="s">
        <v>1166</v>
      </c>
      <c r="M1310" s="7" t="s">
        <v>1297</v>
      </c>
      <c r="N1310" s="7" t="s">
        <v>3668</v>
      </c>
      <c r="O1310" s="7">
        <v>15.96</v>
      </c>
      <c r="P1310" s="7">
        <v>1</v>
      </c>
      <c r="Q1310" s="7">
        <v>2.37</v>
      </c>
      <c r="R1310" s="7">
        <v>1.22</v>
      </c>
      <c r="S1310" s="7" t="s">
        <v>487</v>
      </c>
      <c r="T1310" s="7">
        <v>557</v>
      </c>
      <c r="U1310" s="7" t="s">
        <v>39</v>
      </c>
      <c r="V1310" s="7" t="s">
        <v>50</v>
      </c>
      <c r="W1310" s="8" t="s">
        <v>41</v>
      </c>
      <c r="X1310" s="3">
        <v>45544</v>
      </c>
      <c r="Y1310" s="4">
        <v>45544</v>
      </c>
    </row>
    <row r="1311" spans="1:25">
      <c r="A1311" s="9">
        <v>1310</v>
      </c>
      <c r="B1311" s="7" t="s">
        <v>3669</v>
      </c>
      <c r="C1311" s="7" t="s">
        <v>26</v>
      </c>
      <c r="D1311" s="7" t="s">
        <v>3670</v>
      </c>
      <c r="E1311" s="7" t="s">
        <v>3671</v>
      </c>
      <c r="F1311" s="7" t="s">
        <v>29</v>
      </c>
      <c r="G1311" s="7" t="s">
        <v>1683</v>
      </c>
      <c r="H1311" s="7" t="s">
        <v>46</v>
      </c>
      <c r="I1311" s="7" t="s">
        <v>32</v>
      </c>
      <c r="J1311" s="7" t="s">
        <v>47</v>
      </c>
      <c r="K1311" s="7" t="s">
        <v>2603</v>
      </c>
      <c r="L1311" s="7" t="s">
        <v>1166</v>
      </c>
      <c r="M1311" s="7" t="s">
        <v>1254</v>
      </c>
      <c r="N1311" s="7" t="s">
        <v>2604</v>
      </c>
      <c r="O1311" s="7">
        <v>445.95</v>
      </c>
      <c r="P1311" s="7">
        <v>3</v>
      </c>
      <c r="Q1311" s="7">
        <v>80.19</v>
      </c>
      <c r="R1311" s="7">
        <v>65.56</v>
      </c>
      <c r="S1311" s="7" t="s">
        <v>596</v>
      </c>
      <c r="T1311" s="7">
        <v>253</v>
      </c>
      <c r="U1311" s="7" t="s">
        <v>39</v>
      </c>
      <c r="V1311" s="7" t="s">
        <v>50</v>
      </c>
      <c r="W1311" s="8" t="s">
        <v>41</v>
      </c>
      <c r="X1311" s="3">
        <v>45438</v>
      </c>
      <c r="Y1311" s="4">
        <v>45440</v>
      </c>
    </row>
    <row r="1312" spans="1:25">
      <c r="A1312" s="9">
        <v>1311</v>
      </c>
      <c r="B1312" s="7" t="s">
        <v>3593</v>
      </c>
      <c r="C1312" s="7" t="s">
        <v>26</v>
      </c>
      <c r="D1312" s="7" t="s">
        <v>898</v>
      </c>
      <c r="E1312" s="7" t="s">
        <v>899</v>
      </c>
      <c r="F1312" s="7" t="s">
        <v>29</v>
      </c>
      <c r="G1312" s="7" t="s">
        <v>1357</v>
      </c>
      <c r="H1312" s="7" t="s">
        <v>1358</v>
      </c>
      <c r="I1312" s="7" t="s">
        <v>32</v>
      </c>
      <c r="J1312" s="7" t="s">
        <v>47</v>
      </c>
      <c r="K1312" s="7" t="s">
        <v>3672</v>
      </c>
      <c r="L1312" s="7" t="s">
        <v>1166</v>
      </c>
      <c r="M1312" s="7" t="s">
        <v>1333</v>
      </c>
      <c r="N1312" s="7" t="s">
        <v>3673</v>
      </c>
      <c r="O1312" s="7">
        <v>4298.8500000000004</v>
      </c>
      <c r="P1312" s="7">
        <v>5</v>
      </c>
      <c r="Q1312" s="7">
        <v>300.89999999999998</v>
      </c>
      <c r="R1312" s="7">
        <v>297.81</v>
      </c>
      <c r="S1312" s="7" t="s">
        <v>596</v>
      </c>
      <c r="T1312" s="7">
        <v>214</v>
      </c>
      <c r="U1312" s="7" t="s">
        <v>39</v>
      </c>
      <c r="V1312" s="7" t="s">
        <v>60</v>
      </c>
      <c r="W1312" s="8" t="s">
        <v>51</v>
      </c>
      <c r="X1312" s="3">
        <v>45460</v>
      </c>
      <c r="Y1312" s="4">
        <v>45462</v>
      </c>
    </row>
    <row r="1313" spans="1:25">
      <c r="A1313" s="9">
        <v>1312</v>
      </c>
      <c r="B1313" s="7" t="s">
        <v>3674</v>
      </c>
      <c r="C1313" s="7" t="s">
        <v>26</v>
      </c>
      <c r="D1313" s="7" t="s">
        <v>3675</v>
      </c>
      <c r="E1313" s="7" t="s">
        <v>3676</v>
      </c>
      <c r="F1313" s="7" t="s">
        <v>29</v>
      </c>
      <c r="G1313" s="7" t="s">
        <v>2130</v>
      </c>
      <c r="H1313" s="7" t="s">
        <v>87</v>
      </c>
      <c r="I1313" s="7" t="s">
        <v>32</v>
      </c>
      <c r="J1313" s="7" t="s">
        <v>33</v>
      </c>
      <c r="K1313" s="7" t="s">
        <v>3677</v>
      </c>
      <c r="L1313" s="7" t="s">
        <v>1166</v>
      </c>
      <c r="M1313" s="7" t="s">
        <v>1333</v>
      </c>
      <c r="N1313" s="7" t="s">
        <v>3678</v>
      </c>
      <c r="O1313" s="7">
        <v>1057.8</v>
      </c>
      <c r="P1313" s="7">
        <v>2</v>
      </c>
      <c r="Q1313" s="7">
        <v>338.46</v>
      </c>
      <c r="R1313" s="7">
        <v>118.56</v>
      </c>
      <c r="S1313" s="7" t="s">
        <v>596</v>
      </c>
      <c r="T1313" s="7">
        <v>95</v>
      </c>
      <c r="U1313" s="7" t="s">
        <v>39</v>
      </c>
      <c r="V1313" s="7" t="s">
        <v>50</v>
      </c>
      <c r="W1313" s="8" t="s">
        <v>51</v>
      </c>
      <c r="X1313" s="3">
        <v>45301</v>
      </c>
      <c r="Y1313" s="4">
        <v>45361</v>
      </c>
    </row>
    <row r="1314" spans="1:25">
      <c r="A1314" s="9">
        <v>1313</v>
      </c>
      <c r="B1314" s="7" t="s">
        <v>3679</v>
      </c>
      <c r="C1314" s="7" t="s">
        <v>26</v>
      </c>
      <c r="D1314" s="7" t="s">
        <v>2618</v>
      </c>
      <c r="E1314" s="7" t="s">
        <v>2619</v>
      </c>
      <c r="F1314" s="7" t="s">
        <v>420</v>
      </c>
      <c r="G1314" s="7" t="s">
        <v>338</v>
      </c>
      <c r="H1314" s="7" t="s">
        <v>339</v>
      </c>
      <c r="I1314" s="7" t="s">
        <v>32</v>
      </c>
      <c r="J1314" s="7" t="s">
        <v>57</v>
      </c>
      <c r="K1314" s="7" t="s">
        <v>3680</v>
      </c>
      <c r="L1314" s="7" t="s">
        <v>1001</v>
      </c>
      <c r="M1314" s="7" t="s">
        <v>1103</v>
      </c>
      <c r="N1314" s="7" t="s">
        <v>3681</v>
      </c>
      <c r="O1314" s="7">
        <v>288.83999999999997</v>
      </c>
      <c r="P1314" s="7">
        <v>2</v>
      </c>
      <c r="Q1314" s="7">
        <v>37.5</v>
      </c>
      <c r="R1314" s="7">
        <v>53.02</v>
      </c>
      <c r="S1314" s="7" t="s">
        <v>487</v>
      </c>
      <c r="T1314" s="7">
        <v>547</v>
      </c>
      <c r="U1314" s="7" t="s">
        <v>39</v>
      </c>
      <c r="V1314" s="7" t="s">
        <v>67</v>
      </c>
      <c r="W1314" s="8" t="s">
        <v>41</v>
      </c>
      <c r="X1314" s="3">
        <v>44300</v>
      </c>
      <c r="Y1314" s="4">
        <v>44300</v>
      </c>
    </row>
    <row r="1315" spans="1:25">
      <c r="A1315" s="9">
        <v>1314</v>
      </c>
      <c r="B1315" s="7" t="s">
        <v>3574</v>
      </c>
      <c r="C1315" s="7" t="s">
        <v>26</v>
      </c>
      <c r="D1315" s="7" t="s">
        <v>1485</v>
      </c>
      <c r="E1315" s="7" t="s">
        <v>1486</v>
      </c>
      <c r="F1315" s="7" t="s">
        <v>420</v>
      </c>
      <c r="G1315" s="7" t="s">
        <v>515</v>
      </c>
      <c r="H1315" s="7" t="s">
        <v>87</v>
      </c>
      <c r="I1315" s="7" t="s">
        <v>32</v>
      </c>
      <c r="J1315" s="7" t="s">
        <v>33</v>
      </c>
      <c r="K1315" s="7" t="s">
        <v>3682</v>
      </c>
      <c r="L1315" s="7" t="s">
        <v>1001</v>
      </c>
      <c r="M1315" s="7" t="s">
        <v>1018</v>
      </c>
      <c r="N1315" s="7" t="s">
        <v>3683</v>
      </c>
      <c r="O1315" s="7">
        <v>345.06</v>
      </c>
      <c r="P1315" s="7">
        <v>4</v>
      </c>
      <c r="Q1315" s="7">
        <v>-20.82</v>
      </c>
      <c r="R1315" s="7">
        <v>33.56</v>
      </c>
      <c r="S1315" s="7" t="s">
        <v>487</v>
      </c>
      <c r="T1315" s="7">
        <v>660</v>
      </c>
      <c r="U1315" s="7" t="s">
        <v>39</v>
      </c>
      <c r="V1315" s="7" t="s">
        <v>40</v>
      </c>
      <c r="W1315" s="8" t="s">
        <v>41</v>
      </c>
      <c r="X1315" s="3">
        <v>44617</v>
      </c>
      <c r="Y1315" s="4">
        <v>44617</v>
      </c>
    </row>
    <row r="1316" spans="1:25">
      <c r="A1316" s="9">
        <v>1315</v>
      </c>
      <c r="B1316" s="7" t="s">
        <v>3684</v>
      </c>
      <c r="C1316" s="7" t="s">
        <v>26</v>
      </c>
      <c r="D1316" s="7" t="s">
        <v>644</v>
      </c>
      <c r="E1316" s="7" t="s">
        <v>645</v>
      </c>
      <c r="F1316" s="7" t="s">
        <v>420</v>
      </c>
      <c r="G1316" s="7" t="s">
        <v>1382</v>
      </c>
      <c r="H1316" s="7" t="s">
        <v>56</v>
      </c>
      <c r="I1316" s="7" t="s">
        <v>32</v>
      </c>
      <c r="J1316" s="7" t="s">
        <v>57</v>
      </c>
      <c r="K1316" s="7" t="s">
        <v>3685</v>
      </c>
      <c r="L1316" s="7" t="s">
        <v>1001</v>
      </c>
      <c r="M1316" s="7" t="s">
        <v>1056</v>
      </c>
      <c r="N1316" s="7" t="s">
        <v>3686</v>
      </c>
      <c r="O1316" s="7">
        <v>32.01</v>
      </c>
      <c r="P1316" s="7">
        <v>1</v>
      </c>
      <c r="Q1316" s="7">
        <v>10.23</v>
      </c>
      <c r="R1316" s="7">
        <v>3.3</v>
      </c>
      <c r="S1316" s="7" t="s">
        <v>487</v>
      </c>
      <c r="T1316" s="7">
        <v>264</v>
      </c>
      <c r="U1316" s="7" t="s">
        <v>39</v>
      </c>
      <c r="V1316" s="7" t="s">
        <v>60</v>
      </c>
      <c r="W1316" s="8" t="s">
        <v>51</v>
      </c>
      <c r="X1316" s="3">
        <v>45438</v>
      </c>
      <c r="Y1316" s="4">
        <v>45440</v>
      </c>
    </row>
    <row r="1317" spans="1:25">
      <c r="A1317" s="9">
        <v>1316</v>
      </c>
      <c r="B1317" s="7" t="s">
        <v>3687</v>
      </c>
      <c r="C1317" s="7" t="s">
        <v>26</v>
      </c>
      <c r="D1317" s="7" t="s">
        <v>3609</v>
      </c>
      <c r="E1317" s="7" t="s">
        <v>3610</v>
      </c>
      <c r="F1317" s="7" t="s">
        <v>310</v>
      </c>
      <c r="G1317" s="7" t="s">
        <v>1338</v>
      </c>
      <c r="H1317" s="7" t="s">
        <v>80</v>
      </c>
      <c r="I1317" s="7" t="s">
        <v>32</v>
      </c>
      <c r="J1317" s="7" t="s">
        <v>33</v>
      </c>
      <c r="K1317" s="7" t="s">
        <v>3688</v>
      </c>
      <c r="L1317" s="7" t="s">
        <v>1001</v>
      </c>
      <c r="M1317" s="7" t="s">
        <v>1018</v>
      </c>
      <c r="N1317" s="7" t="s">
        <v>3689</v>
      </c>
      <c r="O1317" s="7">
        <v>147.30000000000001</v>
      </c>
      <c r="P1317" s="7">
        <v>1</v>
      </c>
      <c r="Q1317" s="7">
        <v>19.14</v>
      </c>
      <c r="R1317" s="7">
        <v>21.46</v>
      </c>
      <c r="S1317" s="7" t="s">
        <v>487</v>
      </c>
      <c r="T1317" s="7">
        <v>423</v>
      </c>
      <c r="U1317" s="7" t="s">
        <v>39</v>
      </c>
      <c r="V1317" s="7" t="s">
        <v>67</v>
      </c>
      <c r="W1317" s="8" t="s">
        <v>51</v>
      </c>
      <c r="X1317" s="3">
        <v>44851</v>
      </c>
      <c r="Y1317" s="4">
        <v>44853</v>
      </c>
    </row>
    <row r="1318" spans="1:25">
      <c r="A1318" s="9">
        <v>1317</v>
      </c>
      <c r="B1318" s="7" t="s">
        <v>3589</v>
      </c>
      <c r="C1318" s="7" t="s">
        <v>26</v>
      </c>
      <c r="D1318" s="7" t="s">
        <v>161</v>
      </c>
      <c r="E1318" s="7" t="s">
        <v>162</v>
      </c>
      <c r="F1318" s="7" t="s">
        <v>29</v>
      </c>
      <c r="G1318" s="7" t="s">
        <v>1071</v>
      </c>
      <c r="H1318" s="7" t="s">
        <v>56</v>
      </c>
      <c r="I1318" s="7" t="s">
        <v>32</v>
      </c>
      <c r="J1318" s="7" t="s">
        <v>57</v>
      </c>
      <c r="K1318" s="7" t="s">
        <v>2713</v>
      </c>
      <c r="L1318" s="7" t="s">
        <v>1166</v>
      </c>
      <c r="M1318" s="7" t="s">
        <v>1254</v>
      </c>
      <c r="N1318" s="7" t="s">
        <v>2714</v>
      </c>
      <c r="O1318" s="7">
        <v>425.7</v>
      </c>
      <c r="P1318" s="7">
        <v>3</v>
      </c>
      <c r="Q1318" s="7">
        <v>85.14</v>
      </c>
      <c r="R1318" s="7">
        <v>37.54</v>
      </c>
      <c r="S1318" s="7" t="s">
        <v>487</v>
      </c>
      <c r="T1318" s="7">
        <v>288</v>
      </c>
      <c r="U1318" s="7" t="s">
        <v>39</v>
      </c>
      <c r="V1318" s="7" t="s">
        <v>67</v>
      </c>
      <c r="W1318" s="8" t="s">
        <v>41</v>
      </c>
      <c r="X1318" s="3">
        <v>45369</v>
      </c>
      <c r="Y1318" s="4">
        <v>45372</v>
      </c>
    </row>
    <row r="1319" spans="1:25">
      <c r="A1319" s="9">
        <v>1318</v>
      </c>
      <c r="B1319" s="7" t="s">
        <v>3690</v>
      </c>
      <c r="C1319" s="7" t="s">
        <v>26</v>
      </c>
      <c r="D1319" s="7" t="s">
        <v>2334</v>
      </c>
      <c r="E1319" s="7" t="s">
        <v>2335</v>
      </c>
      <c r="F1319" s="7" t="s">
        <v>29</v>
      </c>
      <c r="G1319" s="7" t="s">
        <v>515</v>
      </c>
      <c r="H1319" s="7" t="s">
        <v>87</v>
      </c>
      <c r="I1319" s="7" t="s">
        <v>32</v>
      </c>
      <c r="J1319" s="7" t="s">
        <v>33</v>
      </c>
      <c r="K1319" s="7" t="s">
        <v>3691</v>
      </c>
      <c r="L1319" s="7" t="s">
        <v>1166</v>
      </c>
      <c r="M1319" s="7" t="s">
        <v>1297</v>
      </c>
      <c r="N1319" s="7" t="s">
        <v>2624</v>
      </c>
      <c r="O1319" s="7">
        <v>22.17</v>
      </c>
      <c r="P1319" s="7">
        <v>2</v>
      </c>
      <c r="Q1319" s="7">
        <v>-10.23</v>
      </c>
      <c r="R1319" s="7">
        <v>3.84</v>
      </c>
      <c r="S1319" s="7" t="s">
        <v>487</v>
      </c>
      <c r="T1319" s="7">
        <v>747</v>
      </c>
      <c r="U1319" s="7" t="s">
        <v>39</v>
      </c>
      <c r="V1319" s="7" t="s">
        <v>50</v>
      </c>
      <c r="W1319" s="8" t="s">
        <v>41</v>
      </c>
      <c r="X1319" s="3">
        <v>45435</v>
      </c>
      <c r="Y1319" s="4">
        <v>45437</v>
      </c>
    </row>
    <row r="1320" spans="1:25">
      <c r="A1320" s="9">
        <v>1319</v>
      </c>
      <c r="B1320" s="7" t="s">
        <v>3692</v>
      </c>
      <c r="C1320" s="7" t="s">
        <v>26</v>
      </c>
      <c r="D1320" s="7" t="s">
        <v>3693</v>
      </c>
      <c r="E1320" s="7" t="s">
        <v>3694</v>
      </c>
      <c r="F1320" s="7" t="s">
        <v>29</v>
      </c>
      <c r="G1320" s="7" t="s">
        <v>55</v>
      </c>
      <c r="H1320" s="7" t="s">
        <v>56</v>
      </c>
      <c r="I1320" s="7" t="s">
        <v>32</v>
      </c>
      <c r="J1320" s="7" t="s">
        <v>57</v>
      </c>
      <c r="K1320" s="7" t="s">
        <v>3695</v>
      </c>
      <c r="L1320" s="7" t="s">
        <v>1001</v>
      </c>
      <c r="M1320" s="7" t="s">
        <v>1018</v>
      </c>
      <c r="N1320" s="7" t="s">
        <v>3696</v>
      </c>
      <c r="O1320" s="7">
        <v>1075.23</v>
      </c>
      <c r="P1320" s="7">
        <v>3</v>
      </c>
      <c r="Q1320" s="7">
        <v>344.07</v>
      </c>
      <c r="R1320" s="7">
        <v>136.44999999999999</v>
      </c>
      <c r="S1320" s="7" t="s">
        <v>487</v>
      </c>
      <c r="T1320" s="7">
        <v>186</v>
      </c>
      <c r="U1320" s="7" t="s">
        <v>39</v>
      </c>
      <c r="V1320" s="7" t="s">
        <v>60</v>
      </c>
      <c r="W1320" s="8" t="s">
        <v>41</v>
      </c>
      <c r="X1320" s="3">
        <v>45117</v>
      </c>
      <c r="Y1320" s="4">
        <v>45270</v>
      </c>
    </row>
    <row r="1321" spans="1:25">
      <c r="A1321" s="9">
        <v>1320</v>
      </c>
      <c r="B1321" s="7" t="s">
        <v>3581</v>
      </c>
      <c r="C1321" s="7" t="s">
        <v>26</v>
      </c>
      <c r="D1321" s="7" t="s">
        <v>3161</v>
      </c>
      <c r="E1321" s="7" t="s">
        <v>3162</v>
      </c>
      <c r="F1321" s="7" t="s">
        <v>29</v>
      </c>
      <c r="G1321" s="7" t="s">
        <v>338</v>
      </c>
      <c r="H1321" s="7" t="s">
        <v>339</v>
      </c>
      <c r="I1321" s="7" t="s">
        <v>32</v>
      </c>
      <c r="J1321" s="7" t="s">
        <v>57</v>
      </c>
      <c r="K1321" s="7" t="s">
        <v>3697</v>
      </c>
      <c r="L1321" s="7" t="s">
        <v>1001</v>
      </c>
      <c r="M1321" s="7" t="s">
        <v>1103</v>
      </c>
      <c r="N1321" s="7" t="s">
        <v>3698</v>
      </c>
      <c r="O1321" s="7">
        <v>697.2</v>
      </c>
      <c r="P1321" s="7">
        <v>5</v>
      </c>
      <c r="Q1321" s="7">
        <v>132.44999999999999</v>
      </c>
      <c r="R1321" s="7">
        <v>64.69</v>
      </c>
      <c r="S1321" s="7" t="s">
        <v>487</v>
      </c>
      <c r="T1321" s="7">
        <v>766</v>
      </c>
      <c r="U1321" s="7" t="s">
        <v>39</v>
      </c>
      <c r="V1321" s="7" t="s">
        <v>60</v>
      </c>
      <c r="W1321" s="8" t="s">
        <v>41</v>
      </c>
      <c r="X1321" s="3">
        <v>45378</v>
      </c>
      <c r="Y1321" s="4">
        <v>45381</v>
      </c>
    </row>
    <row r="1322" spans="1:25">
      <c r="A1322" s="9">
        <v>1321</v>
      </c>
      <c r="B1322" s="7" t="s">
        <v>3699</v>
      </c>
      <c r="C1322" s="7" t="s">
        <v>26</v>
      </c>
      <c r="D1322" s="7" t="s">
        <v>3700</v>
      </c>
      <c r="E1322" s="7" t="s">
        <v>3701</v>
      </c>
      <c r="F1322" s="7" t="s">
        <v>29</v>
      </c>
      <c r="G1322" s="7" t="s">
        <v>195</v>
      </c>
      <c r="H1322" s="7" t="s">
        <v>87</v>
      </c>
      <c r="I1322" s="7" t="s">
        <v>32</v>
      </c>
      <c r="J1322" s="7" t="s">
        <v>33</v>
      </c>
      <c r="K1322" s="7" t="s">
        <v>3345</v>
      </c>
      <c r="L1322" s="7" t="s">
        <v>1001</v>
      </c>
      <c r="M1322" s="7" t="s">
        <v>1103</v>
      </c>
      <c r="N1322" s="7" t="s">
        <v>3346</v>
      </c>
      <c r="O1322" s="7">
        <v>249.18</v>
      </c>
      <c r="P1322" s="7">
        <v>2</v>
      </c>
      <c r="Q1322" s="7">
        <v>59.76</v>
      </c>
      <c r="R1322" s="7">
        <v>48.52</v>
      </c>
      <c r="S1322" s="7" t="s">
        <v>487</v>
      </c>
      <c r="T1322" s="7">
        <v>487</v>
      </c>
      <c r="U1322" s="7" t="s">
        <v>39</v>
      </c>
      <c r="V1322" s="7" t="s">
        <v>67</v>
      </c>
      <c r="W1322" s="8" t="s">
        <v>51</v>
      </c>
      <c r="X1322" s="3">
        <v>45515</v>
      </c>
      <c r="Y1322" s="4">
        <v>45576</v>
      </c>
    </row>
    <row r="1323" spans="1:25">
      <c r="A1323" s="9">
        <v>1322</v>
      </c>
      <c r="B1323" s="7" t="s">
        <v>3702</v>
      </c>
      <c r="C1323" s="7" t="s">
        <v>26</v>
      </c>
      <c r="D1323" s="7" t="s">
        <v>2036</v>
      </c>
      <c r="E1323" s="7" t="s">
        <v>2037</v>
      </c>
      <c r="F1323" s="7" t="s">
        <v>420</v>
      </c>
      <c r="G1323" s="7" t="s">
        <v>421</v>
      </c>
      <c r="H1323" s="7" t="s">
        <v>138</v>
      </c>
      <c r="I1323" s="7" t="s">
        <v>32</v>
      </c>
      <c r="J1323" s="7" t="s">
        <v>57</v>
      </c>
      <c r="K1323" s="7" t="s">
        <v>2356</v>
      </c>
      <c r="L1323" s="7" t="s">
        <v>1001</v>
      </c>
      <c r="M1323" s="7" t="s">
        <v>1002</v>
      </c>
      <c r="N1323" s="7" t="s">
        <v>2357</v>
      </c>
      <c r="O1323" s="7">
        <v>931.77</v>
      </c>
      <c r="P1323" s="7">
        <v>3</v>
      </c>
      <c r="Q1323" s="7">
        <v>214.29</v>
      </c>
      <c r="R1323" s="7">
        <v>116.18</v>
      </c>
      <c r="S1323" s="7" t="s">
        <v>38</v>
      </c>
      <c r="T1323" s="7">
        <v>703</v>
      </c>
      <c r="U1323" s="7" t="s">
        <v>39</v>
      </c>
      <c r="V1323" s="7" t="s">
        <v>60</v>
      </c>
      <c r="W1323" s="8" t="s">
        <v>41</v>
      </c>
      <c r="X1323" s="3">
        <v>44325</v>
      </c>
      <c r="Y1323" s="4">
        <v>44386</v>
      </c>
    </row>
    <row r="1324" spans="1:25">
      <c r="A1324" s="9">
        <v>1323</v>
      </c>
      <c r="B1324" s="7" t="s">
        <v>3703</v>
      </c>
      <c r="C1324" s="7" t="s">
        <v>26</v>
      </c>
      <c r="D1324" s="7" t="s">
        <v>3380</v>
      </c>
      <c r="E1324" s="7" t="s">
        <v>3381</v>
      </c>
      <c r="F1324" s="7" t="s">
        <v>310</v>
      </c>
      <c r="G1324" s="7" t="s">
        <v>3704</v>
      </c>
      <c r="H1324" s="7" t="s">
        <v>56</v>
      </c>
      <c r="I1324" s="7" t="s">
        <v>32</v>
      </c>
      <c r="J1324" s="7" t="s">
        <v>57</v>
      </c>
      <c r="K1324" s="7" t="s">
        <v>2668</v>
      </c>
      <c r="L1324" s="7" t="s">
        <v>1166</v>
      </c>
      <c r="M1324" s="7" t="s">
        <v>1167</v>
      </c>
      <c r="N1324" s="7" t="s">
        <v>2669</v>
      </c>
      <c r="O1324" s="7">
        <v>887.46</v>
      </c>
      <c r="P1324" s="7">
        <v>14</v>
      </c>
      <c r="Q1324" s="7">
        <v>319.2</v>
      </c>
      <c r="R1324" s="7">
        <v>86.53</v>
      </c>
      <c r="S1324" s="7" t="s">
        <v>38</v>
      </c>
      <c r="T1324" s="7">
        <v>466</v>
      </c>
      <c r="U1324" s="7" t="s">
        <v>39</v>
      </c>
      <c r="V1324" s="7" t="s">
        <v>40</v>
      </c>
      <c r="W1324" s="8" t="s">
        <v>51</v>
      </c>
      <c r="X1324" s="3">
        <v>44584</v>
      </c>
      <c r="Y1324" s="4">
        <v>44588</v>
      </c>
    </row>
    <row r="1325" spans="1:25">
      <c r="A1325" s="9">
        <v>1324</v>
      </c>
      <c r="B1325" s="7" t="s">
        <v>3705</v>
      </c>
      <c r="C1325" s="7" t="s">
        <v>26</v>
      </c>
      <c r="D1325" s="7" t="s">
        <v>2196</v>
      </c>
      <c r="E1325" s="7" t="s">
        <v>2197</v>
      </c>
      <c r="F1325" s="7" t="s">
        <v>310</v>
      </c>
      <c r="G1325" s="7" t="s">
        <v>2123</v>
      </c>
      <c r="H1325" s="7" t="s">
        <v>87</v>
      </c>
      <c r="I1325" s="7" t="s">
        <v>32</v>
      </c>
      <c r="J1325" s="7" t="s">
        <v>33</v>
      </c>
      <c r="K1325" s="7" t="s">
        <v>2574</v>
      </c>
      <c r="L1325" s="7" t="s">
        <v>1166</v>
      </c>
      <c r="M1325" s="7" t="s">
        <v>1167</v>
      </c>
      <c r="N1325" s="7" t="s">
        <v>2575</v>
      </c>
      <c r="O1325" s="7">
        <v>576</v>
      </c>
      <c r="P1325" s="7">
        <v>8</v>
      </c>
      <c r="Q1325" s="7">
        <v>270.72000000000003</v>
      </c>
      <c r="R1325" s="7">
        <v>62.95</v>
      </c>
      <c r="S1325" s="7" t="s">
        <v>38</v>
      </c>
      <c r="T1325" s="7">
        <v>200</v>
      </c>
      <c r="U1325" s="7" t="s">
        <v>39</v>
      </c>
      <c r="V1325" s="7" t="s">
        <v>50</v>
      </c>
      <c r="W1325" s="8" t="s">
        <v>51</v>
      </c>
      <c r="X1325" s="3">
        <v>44870</v>
      </c>
      <c r="Y1325" s="4">
        <v>44697</v>
      </c>
    </row>
    <row r="1326" spans="1:25">
      <c r="A1326" s="9">
        <v>1325</v>
      </c>
      <c r="B1326" s="7" t="s">
        <v>3539</v>
      </c>
      <c r="C1326" s="7" t="s">
        <v>26</v>
      </c>
      <c r="D1326" s="7" t="s">
        <v>3540</v>
      </c>
      <c r="E1326" s="7" t="s">
        <v>3541</v>
      </c>
      <c r="F1326" s="7" t="s">
        <v>310</v>
      </c>
      <c r="G1326" s="7" t="s">
        <v>543</v>
      </c>
      <c r="H1326" s="7" t="s">
        <v>544</v>
      </c>
      <c r="I1326" s="7" t="s">
        <v>32</v>
      </c>
      <c r="J1326" s="7" t="s">
        <v>57</v>
      </c>
      <c r="K1326" s="7" t="s">
        <v>3706</v>
      </c>
      <c r="L1326" s="7" t="s">
        <v>1166</v>
      </c>
      <c r="M1326" s="7" t="s">
        <v>1167</v>
      </c>
      <c r="N1326" s="7" t="s">
        <v>3707</v>
      </c>
      <c r="O1326" s="7">
        <v>830.7</v>
      </c>
      <c r="P1326" s="7">
        <v>5</v>
      </c>
      <c r="Q1326" s="7">
        <v>74.7</v>
      </c>
      <c r="R1326" s="7">
        <v>48</v>
      </c>
      <c r="S1326" s="7" t="s">
        <v>38</v>
      </c>
      <c r="T1326" s="7">
        <v>191</v>
      </c>
      <c r="U1326" s="7" t="s">
        <v>39</v>
      </c>
      <c r="V1326" s="7" t="s">
        <v>67</v>
      </c>
      <c r="W1326" s="8" t="s">
        <v>51</v>
      </c>
      <c r="X1326" s="3">
        <v>44948</v>
      </c>
      <c r="Y1326" s="4">
        <v>44950</v>
      </c>
    </row>
    <row r="1327" spans="1:25">
      <c r="A1327" s="9">
        <v>1326</v>
      </c>
      <c r="B1327" s="7" t="s">
        <v>3708</v>
      </c>
      <c r="C1327" s="7" t="s">
        <v>26</v>
      </c>
      <c r="D1327" s="7" t="s">
        <v>3709</v>
      </c>
      <c r="E1327" s="7" t="s">
        <v>3710</v>
      </c>
      <c r="F1327" s="7" t="s">
        <v>310</v>
      </c>
      <c r="G1327" s="7" t="s">
        <v>543</v>
      </c>
      <c r="H1327" s="7" t="s">
        <v>544</v>
      </c>
      <c r="I1327" s="7" t="s">
        <v>32</v>
      </c>
      <c r="J1327" s="7" t="s">
        <v>57</v>
      </c>
      <c r="K1327" s="7" t="s">
        <v>1561</v>
      </c>
      <c r="L1327" s="7" t="s">
        <v>1001</v>
      </c>
      <c r="M1327" s="7" t="s">
        <v>1056</v>
      </c>
      <c r="N1327" s="7" t="s">
        <v>1562</v>
      </c>
      <c r="O1327" s="7">
        <v>72.66</v>
      </c>
      <c r="P1327" s="7">
        <v>1</v>
      </c>
      <c r="Q1327" s="7">
        <v>22.5</v>
      </c>
      <c r="R1327" s="7">
        <v>7.65</v>
      </c>
      <c r="S1327" s="7" t="s">
        <v>38</v>
      </c>
      <c r="T1327" s="7">
        <v>454</v>
      </c>
      <c r="U1327" s="7" t="s">
        <v>39</v>
      </c>
      <c r="V1327" s="7" t="s">
        <v>60</v>
      </c>
      <c r="W1327" s="8" t="s">
        <v>41</v>
      </c>
      <c r="X1327" s="3">
        <v>45371</v>
      </c>
      <c r="Y1327" s="4">
        <v>45374</v>
      </c>
    </row>
    <row r="1328" spans="1:25">
      <c r="A1328" s="9">
        <v>1327</v>
      </c>
      <c r="B1328" s="7" t="s">
        <v>3711</v>
      </c>
      <c r="C1328" s="7" t="s">
        <v>26</v>
      </c>
      <c r="D1328" s="7" t="s">
        <v>3712</v>
      </c>
      <c r="E1328" s="7" t="s">
        <v>3713</v>
      </c>
      <c r="F1328" s="7" t="s">
        <v>310</v>
      </c>
      <c r="G1328" s="7" t="s">
        <v>279</v>
      </c>
      <c r="H1328" s="7" t="s">
        <v>279</v>
      </c>
      <c r="I1328" s="7" t="s">
        <v>32</v>
      </c>
      <c r="J1328" s="7" t="s">
        <v>102</v>
      </c>
      <c r="K1328" s="7" t="s">
        <v>3714</v>
      </c>
      <c r="L1328" s="7" t="s">
        <v>1001</v>
      </c>
      <c r="M1328" s="7" t="s">
        <v>1002</v>
      </c>
      <c r="N1328" s="7" t="s">
        <v>3715</v>
      </c>
      <c r="O1328" s="7">
        <v>373.2</v>
      </c>
      <c r="P1328" s="7">
        <v>5</v>
      </c>
      <c r="Q1328" s="7">
        <v>18.600000000000001</v>
      </c>
      <c r="R1328" s="7">
        <v>25.3</v>
      </c>
      <c r="S1328" s="7" t="s">
        <v>38</v>
      </c>
      <c r="T1328" s="7">
        <v>316</v>
      </c>
      <c r="U1328" s="7" t="s">
        <v>39</v>
      </c>
      <c r="V1328" s="7" t="s">
        <v>40</v>
      </c>
      <c r="W1328" s="8" t="s">
        <v>51</v>
      </c>
      <c r="X1328" s="3">
        <v>44388</v>
      </c>
      <c r="Y1328" s="4">
        <v>44450</v>
      </c>
    </row>
    <row r="1329" spans="1:25">
      <c r="A1329" s="9">
        <v>1328</v>
      </c>
      <c r="B1329" s="7" t="s">
        <v>3716</v>
      </c>
      <c r="C1329" s="7" t="s">
        <v>26</v>
      </c>
      <c r="D1329" s="7" t="s">
        <v>2191</v>
      </c>
      <c r="E1329" s="7" t="s">
        <v>2192</v>
      </c>
      <c r="F1329" s="7" t="s">
        <v>310</v>
      </c>
      <c r="G1329" s="7" t="s">
        <v>543</v>
      </c>
      <c r="H1329" s="7" t="s">
        <v>544</v>
      </c>
      <c r="I1329" s="7" t="s">
        <v>32</v>
      </c>
      <c r="J1329" s="7" t="s">
        <v>57</v>
      </c>
      <c r="K1329" s="7" t="s">
        <v>1375</v>
      </c>
      <c r="L1329" s="7" t="s">
        <v>1001</v>
      </c>
      <c r="M1329" s="7" t="s">
        <v>1103</v>
      </c>
      <c r="N1329" s="7" t="s">
        <v>1376</v>
      </c>
      <c r="O1329" s="7">
        <v>2582.16</v>
      </c>
      <c r="P1329" s="7">
        <v>4</v>
      </c>
      <c r="Q1329" s="7">
        <v>361.44</v>
      </c>
      <c r="R1329" s="7">
        <v>208.88</v>
      </c>
      <c r="S1329" s="7" t="s">
        <v>38</v>
      </c>
      <c r="T1329" s="7">
        <v>723</v>
      </c>
      <c r="U1329" s="7" t="s">
        <v>39</v>
      </c>
      <c r="V1329" s="7" t="s">
        <v>50</v>
      </c>
      <c r="W1329" s="8" t="s">
        <v>41</v>
      </c>
      <c r="X1329" s="3">
        <v>45516</v>
      </c>
      <c r="Y1329" s="4">
        <v>45516</v>
      </c>
    </row>
    <row r="1330" spans="1:25">
      <c r="A1330" s="9">
        <v>1329</v>
      </c>
      <c r="B1330" s="7" t="s">
        <v>3717</v>
      </c>
      <c r="C1330" s="7" t="s">
        <v>26</v>
      </c>
      <c r="D1330" s="7" t="s">
        <v>3718</v>
      </c>
      <c r="E1330" s="7" t="s">
        <v>3719</v>
      </c>
      <c r="F1330" s="7" t="s">
        <v>310</v>
      </c>
      <c r="G1330" s="7" t="s">
        <v>497</v>
      </c>
      <c r="H1330" s="7" t="s">
        <v>101</v>
      </c>
      <c r="I1330" s="7" t="s">
        <v>32</v>
      </c>
      <c r="J1330" s="7" t="s">
        <v>102</v>
      </c>
      <c r="K1330" s="7" t="s">
        <v>3267</v>
      </c>
      <c r="L1330" s="7" t="s">
        <v>1001</v>
      </c>
      <c r="M1330" s="7" t="s">
        <v>1103</v>
      </c>
      <c r="N1330" s="7" t="s">
        <v>3268</v>
      </c>
      <c r="O1330" s="7">
        <v>3187.5</v>
      </c>
      <c r="P1330" s="7">
        <v>5</v>
      </c>
      <c r="Q1330" s="7">
        <v>350.55</v>
      </c>
      <c r="R1330" s="7">
        <v>114.05</v>
      </c>
      <c r="S1330" s="7" t="s">
        <v>38</v>
      </c>
      <c r="T1330" s="7">
        <v>336</v>
      </c>
      <c r="U1330" s="7" t="s">
        <v>39</v>
      </c>
      <c r="V1330" s="7" t="s">
        <v>60</v>
      </c>
      <c r="W1330" s="8" t="s">
        <v>41</v>
      </c>
      <c r="X1330" s="3">
        <v>45490</v>
      </c>
      <c r="Y1330" s="4">
        <v>45493</v>
      </c>
    </row>
    <row r="1331" spans="1:25">
      <c r="A1331" s="9">
        <v>1330</v>
      </c>
      <c r="B1331" s="7" t="s">
        <v>3720</v>
      </c>
      <c r="C1331" s="7" t="s">
        <v>26</v>
      </c>
      <c r="D1331" s="7" t="s">
        <v>3721</v>
      </c>
      <c r="E1331" s="7" t="s">
        <v>3722</v>
      </c>
      <c r="F1331" s="7" t="s">
        <v>310</v>
      </c>
      <c r="G1331" s="7" t="s">
        <v>803</v>
      </c>
      <c r="H1331" s="7" t="s">
        <v>737</v>
      </c>
      <c r="I1331" s="7" t="s">
        <v>32</v>
      </c>
      <c r="J1331" s="7" t="s">
        <v>102</v>
      </c>
      <c r="K1331" s="7" t="s">
        <v>1066</v>
      </c>
      <c r="L1331" s="7" t="s">
        <v>1001</v>
      </c>
      <c r="M1331" s="7" t="s">
        <v>1056</v>
      </c>
      <c r="N1331" s="7" t="s">
        <v>1067</v>
      </c>
      <c r="O1331" s="7">
        <v>93.42</v>
      </c>
      <c r="P1331" s="7">
        <v>2</v>
      </c>
      <c r="Q1331" s="7">
        <v>42.96</v>
      </c>
      <c r="R1331" s="7">
        <v>10.9</v>
      </c>
      <c r="S1331" s="7" t="s">
        <v>38</v>
      </c>
      <c r="T1331" s="7">
        <v>477</v>
      </c>
      <c r="U1331" s="7" t="s">
        <v>39</v>
      </c>
      <c r="V1331" s="7" t="s">
        <v>60</v>
      </c>
      <c r="W1331" s="8" t="s">
        <v>51</v>
      </c>
      <c r="X1331" s="3">
        <v>45434</v>
      </c>
      <c r="Y1331" s="4">
        <v>45437</v>
      </c>
    </row>
    <row r="1332" spans="1:25">
      <c r="A1332" s="9">
        <v>1331</v>
      </c>
      <c r="B1332" s="7" t="s">
        <v>3720</v>
      </c>
      <c r="C1332" s="7" t="s">
        <v>26</v>
      </c>
      <c r="D1332" s="7" t="s">
        <v>3721</v>
      </c>
      <c r="E1332" s="7" t="s">
        <v>3722</v>
      </c>
      <c r="F1332" s="7" t="s">
        <v>310</v>
      </c>
      <c r="G1332" s="7" t="s">
        <v>803</v>
      </c>
      <c r="H1332" s="7" t="s">
        <v>737</v>
      </c>
      <c r="I1332" s="7" t="s">
        <v>32</v>
      </c>
      <c r="J1332" s="7" t="s">
        <v>102</v>
      </c>
      <c r="K1332" s="7" t="s">
        <v>1154</v>
      </c>
      <c r="L1332" s="7" t="s">
        <v>1001</v>
      </c>
      <c r="M1332" s="7" t="s">
        <v>1103</v>
      </c>
      <c r="N1332" s="7" t="s">
        <v>1155</v>
      </c>
      <c r="O1332" s="7">
        <v>333.66</v>
      </c>
      <c r="P1332" s="7">
        <v>2</v>
      </c>
      <c r="Q1332" s="7">
        <v>103.38</v>
      </c>
      <c r="R1332" s="7">
        <v>17.48</v>
      </c>
      <c r="S1332" s="7" t="s">
        <v>38</v>
      </c>
      <c r="T1332" s="7">
        <v>675</v>
      </c>
      <c r="U1332" s="7" t="s">
        <v>39</v>
      </c>
      <c r="V1332" s="7" t="s">
        <v>50</v>
      </c>
      <c r="W1332" s="8" t="s">
        <v>41</v>
      </c>
      <c r="X1332" s="3">
        <v>45152</v>
      </c>
      <c r="Y1332" s="4">
        <v>45154</v>
      </c>
    </row>
    <row r="1333" spans="1:25">
      <c r="A1333" s="9">
        <v>1332</v>
      </c>
      <c r="B1333" s="7" t="s">
        <v>3723</v>
      </c>
      <c r="C1333" s="7" t="s">
        <v>26</v>
      </c>
      <c r="D1333" s="7" t="s">
        <v>308</v>
      </c>
      <c r="E1333" s="7" t="s">
        <v>309</v>
      </c>
      <c r="F1333" s="7" t="s">
        <v>310</v>
      </c>
      <c r="G1333" s="7" t="s">
        <v>682</v>
      </c>
      <c r="H1333" s="7" t="s">
        <v>87</v>
      </c>
      <c r="I1333" s="7" t="s">
        <v>32</v>
      </c>
      <c r="J1333" s="7" t="s">
        <v>33</v>
      </c>
      <c r="K1333" s="7" t="s">
        <v>3724</v>
      </c>
      <c r="L1333" s="7" t="s">
        <v>1166</v>
      </c>
      <c r="M1333" s="7" t="s">
        <v>1333</v>
      </c>
      <c r="N1333" s="7" t="s">
        <v>3725</v>
      </c>
      <c r="O1333" s="7">
        <v>989.04</v>
      </c>
      <c r="P1333" s="7">
        <v>2</v>
      </c>
      <c r="Q1333" s="7">
        <v>88.98</v>
      </c>
      <c r="R1333" s="7">
        <v>67.59</v>
      </c>
      <c r="S1333" s="7" t="s">
        <v>38</v>
      </c>
      <c r="T1333" s="7">
        <v>112</v>
      </c>
      <c r="U1333" s="7" t="s">
        <v>39</v>
      </c>
      <c r="V1333" s="7" t="s">
        <v>60</v>
      </c>
      <c r="W1333" s="8" t="s">
        <v>41</v>
      </c>
      <c r="X1333" s="3">
        <v>45241</v>
      </c>
      <c r="Y1333" s="4">
        <v>45241</v>
      </c>
    </row>
    <row r="1334" spans="1:25">
      <c r="A1334" s="9">
        <v>1333</v>
      </c>
      <c r="B1334" s="7" t="s">
        <v>3726</v>
      </c>
      <c r="C1334" s="7" t="s">
        <v>26</v>
      </c>
      <c r="D1334" s="7" t="s">
        <v>703</v>
      </c>
      <c r="E1334" s="7" t="s">
        <v>704</v>
      </c>
      <c r="F1334" s="7" t="s">
        <v>310</v>
      </c>
      <c r="G1334" s="7" t="s">
        <v>965</v>
      </c>
      <c r="H1334" s="7" t="s">
        <v>283</v>
      </c>
      <c r="I1334" s="7" t="s">
        <v>32</v>
      </c>
      <c r="J1334" s="7" t="s">
        <v>47</v>
      </c>
      <c r="K1334" s="7" t="s">
        <v>1286</v>
      </c>
      <c r="L1334" s="7" t="s">
        <v>1166</v>
      </c>
      <c r="M1334" s="7" t="s">
        <v>1254</v>
      </c>
      <c r="N1334" s="7" t="s">
        <v>1287</v>
      </c>
      <c r="O1334" s="7">
        <v>287.94</v>
      </c>
      <c r="P1334" s="7">
        <v>2</v>
      </c>
      <c r="Q1334" s="7">
        <v>0</v>
      </c>
      <c r="R1334" s="7">
        <v>17.53</v>
      </c>
      <c r="S1334" s="7" t="s">
        <v>38</v>
      </c>
      <c r="T1334" s="7">
        <v>746</v>
      </c>
      <c r="U1334" s="7" t="s">
        <v>39</v>
      </c>
      <c r="V1334" s="7" t="s">
        <v>40</v>
      </c>
      <c r="W1334" s="8" t="s">
        <v>41</v>
      </c>
      <c r="X1334" s="3">
        <v>44383</v>
      </c>
      <c r="Y1334" s="4">
        <v>44475</v>
      </c>
    </row>
    <row r="1335" spans="1:25">
      <c r="A1335" s="9">
        <v>1334</v>
      </c>
      <c r="B1335" s="7" t="s">
        <v>3523</v>
      </c>
      <c r="C1335" s="7" t="s">
        <v>26</v>
      </c>
      <c r="D1335" s="7" t="s">
        <v>2418</v>
      </c>
      <c r="E1335" s="7" t="s">
        <v>2419</v>
      </c>
      <c r="F1335" s="7" t="s">
        <v>29</v>
      </c>
      <c r="G1335" s="7" t="s">
        <v>682</v>
      </c>
      <c r="H1335" s="7" t="s">
        <v>87</v>
      </c>
      <c r="I1335" s="7" t="s">
        <v>32</v>
      </c>
      <c r="J1335" s="7" t="s">
        <v>33</v>
      </c>
      <c r="K1335" s="7" t="s">
        <v>3727</v>
      </c>
      <c r="L1335" s="7" t="s">
        <v>1166</v>
      </c>
      <c r="M1335" s="7" t="s">
        <v>1254</v>
      </c>
      <c r="N1335" s="7" t="s">
        <v>3728</v>
      </c>
      <c r="O1335" s="7">
        <v>1100.52</v>
      </c>
      <c r="P1335" s="7">
        <v>3</v>
      </c>
      <c r="Q1335" s="7">
        <v>473.22</v>
      </c>
      <c r="R1335" s="7">
        <v>62.94</v>
      </c>
      <c r="S1335" s="7" t="s">
        <v>38</v>
      </c>
      <c r="T1335" s="7">
        <v>669</v>
      </c>
      <c r="U1335" s="7" t="s">
        <v>39</v>
      </c>
      <c r="V1335" s="7" t="s">
        <v>67</v>
      </c>
      <c r="W1335" s="8" t="s">
        <v>51</v>
      </c>
      <c r="X1335" s="3">
        <v>45063</v>
      </c>
      <c r="Y1335" s="4">
        <v>45063</v>
      </c>
    </row>
    <row r="1336" spans="1:25">
      <c r="A1336" s="9">
        <v>1335</v>
      </c>
      <c r="B1336" s="7" t="s">
        <v>3729</v>
      </c>
      <c r="C1336" s="7" t="s">
        <v>26</v>
      </c>
      <c r="D1336" s="7" t="s">
        <v>3730</v>
      </c>
      <c r="E1336" s="7" t="s">
        <v>3731</v>
      </c>
      <c r="F1336" s="7" t="s">
        <v>29</v>
      </c>
      <c r="G1336" s="7" t="s">
        <v>1088</v>
      </c>
      <c r="H1336" s="7" t="s">
        <v>283</v>
      </c>
      <c r="I1336" s="7" t="s">
        <v>32</v>
      </c>
      <c r="J1336" s="7" t="s">
        <v>47</v>
      </c>
      <c r="K1336" s="7" t="s">
        <v>1253</v>
      </c>
      <c r="L1336" s="7" t="s">
        <v>1166</v>
      </c>
      <c r="M1336" s="7" t="s">
        <v>1254</v>
      </c>
      <c r="N1336" s="7" t="s">
        <v>1255</v>
      </c>
      <c r="O1336" s="7">
        <v>1230.6600000000001</v>
      </c>
      <c r="P1336" s="7">
        <v>3</v>
      </c>
      <c r="Q1336" s="7">
        <v>24.57</v>
      </c>
      <c r="R1336" s="7">
        <v>60.67</v>
      </c>
      <c r="S1336" s="7" t="s">
        <v>38</v>
      </c>
      <c r="T1336" s="7">
        <v>395</v>
      </c>
      <c r="U1336" s="7" t="s">
        <v>39</v>
      </c>
      <c r="V1336" s="7" t="s">
        <v>40</v>
      </c>
      <c r="W1336" s="8" t="s">
        <v>51</v>
      </c>
      <c r="X1336" s="3">
        <v>45614</v>
      </c>
      <c r="Y1336" s="4">
        <v>45616</v>
      </c>
    </row>
    <row r="1337" spans="1:25">
      <c r="A1337" s="9">
        <v>1336</v>
      </c>
      <c r="B1337" s="7" t="s">
        <v>3523</v>
      </c>
      <c r="C1337" s="7" t="s">
        <v>26</v>
      </c>
      <c r="D1337" s="7" t="s">
        <v>2418</v>
      </c>
      <c r="E1337" s="7" t="s">
        <v>2419</v>
      </c>
      <c r="F1337" s="7" t="s">
        <v>29</v>
      </c>
      <c r="G1337" s="7" t="s">
        <v>682</v>
      </c>
      <c r="H1337" s="7" t="s">
        <v>87</v>
      </c>
      <c r="I1337" s="7" t="s">
        <v>32</v>
      </c>
      <c r="J1337" s="7" t="s">
        <v>33</v>
      </c>
      <c r="K1337" s="7" t="s">
        <v>1628</v>
      </c>
      <c r="L1337" s="7" t="s">
        <v>1166</v>
      </c>
      <c r="M1337" s="7" t="s">
        <v>1167</v>
      </c>
      <c r="N1337" s="7" t="s">
        <v>1629</v>
      </c>
      <c r="O1337" s="7">
        <v>173.34</v>
      </c>
      <c r="P1337" s="7">
        <v>3</v>
      </c>
      <c r="Q1337" s="7">
        <v>76.23</v>
      </c>
      <c r="R1337" s="7">
        <v>12.61</v>
      </c>
      <c r="S1337" s="7" t="s">
        <v>38</v>
      </c>
      <c r="T1337" s="7">
        <v>534</v>
      </c>
      <c r="U1337" s="7" t="s">
        <v>39</v>
      </c>
      <c r="V1337" s="7" t="s">
        <v>50</v>
      </c>
      <c r="W1337" s="8" t="s">
        <v>41</v>
      </c>
      <c r="X1337" s="3">
        <v>44250</v>
      </c>
      <c r="Y1337" s="4">
        <v>44253</v>
      </c>
    </row>
    <row r="1338" spans="1:25">
      <c r="A1338" s="9">
        <v>1337</v>
      </c>
      <c r="B1338" s="7" t="s">
        <v>3732</v>
      </c>
      <c r="C1338" s="7" t="s">
        <v>26</v>
      </c>
      <c r="D1338" s="7" t="s">
        <v>43</v>
      </c>
      <c r="E1338" s="7" t="s">
        <v>44</v>
      </c>
      <c r="F1338" s="7" t="s">
        <v>29</v>
      </c>
      <c r="G1338" s="7" t="s">
        <v>433</v>
      </c>
      <c r="H1338" s="7" t="s">
        <v>121</v>
      </c>
      <c r="I1338" s="7" t="s">
        <v>32</v>
      </c>
      <c r="J1338" s="7" t="s">
        <v>33</v>
      </c>
      <c r="K1338" s="7" t="s">
        <v>3350</v>
      </c>
      <c r="L1338" s="7" t="s">
        <v>1166</v>
      </c>
      <c r="M1338" s="7" t="s">
        <v>1297</v>
      </c>
      <c r="N1338" s="7" t="s">
        <v>3351</v>
      </c>
      <c r="O1338" s="7">
        <v>60.39</v>
      </c>
      <c r="P1338" s="7">
        <v>3</v>
      </c>
      <c r="Q1338" s="7">
        <v>6.03</v>
      </c>
      <c r="R1338" s="7">
        <v>7.22</v>
      </c>
      <c r="S1338" s="7" t="s">
        <v>38</v>
      </c>
      <c r="T1338" s="7">
        <v>157</v>
      </c>
      <c r="U1338" s="7" t="s">
        <v>39</v>
      </c>
      <c r="V1338" s="7" t="s">
        <v>60</v>
      </c>
      <c r="W1338" s="8" t="s">
        <v>41</v>
      </c>
      <c r="X1338" s="3">
        <v>45470</v>
      </c>
      <c r="Y1338" s="4">
        <v>45329</v>
      </c>
    </row>
    <row r="1339" spans="1:25">
      <c r="A1339" s="9">
        <v>1338</v>
      </c>
      <c r="B1339" s="7" t="s">
        <v>3513</v>
      </c>
      <c r="C1339" s="7" t="s">
        <v>26</v>
      </c>
      <c r="D1339" s="7" t="s">
        <v>1771</v>
      </c>
      <c r="E1339" s="7" t="s">
        <v>1772</v>
      </c>
      <c r="F1339" s="7" t="s">
        <v>29</v>
      </c>
      <c r="G1339" s="7" t="s">
        <v>120</v>
      </c>
      <c r="H1339" s="7" t="s">
        <v>46</v>
      </c>
      <c r="I1339" s="7" t="s">
        <v>32</v>
      </c>
      <c r="J1339" s="7" t="s">
        <v>47</v>
      </c>
      <c r="K1339" s="7" t="s">
        <v>3733</v>
      </c>
      <c r="L1339" s="7" t="s">
        <v>1001</v>
      </c>
      <c r="M1339" s="7" t="s">
        <v>1103</v>
      </c>
      <c r="N1339" s="7" t="s">
        <v>3734</v>
      </c>
      <c r="O1339" s="7">
        <v>520.11</v>
      </c>
      <c r="P1339" s="7">
        <v>3</v>
      </c>
      <c r="Q1339" s="7">
        <v>244.44</v>
      </c>
      <c r="R1339" s="7">
        <v>44</v>
      </c>
      <c r="S1339" s="7" t="s">
        <v>38</v>
      </c>
      <c r="T1339" s="7">
        <v>281</v>
      </c>
      <c r="U1339" s="7" t="s">
        <v>39</v>
      </c>
      <c r="V1339" s="7" t="s">
        <v>67</v>
      </c>
      <c r="W1339" s="8" t="s">
        <v>51</v>
      </c>
      <c r="X1339" s="3">
        <v>45418</v>
      </c>
      <c r="Y1339" s="4">
        <v>45479</v>
      </c>
    </row>
    <row r="1340" spans="1:25">
      <c r="A1340" s="9">
        <v>1339</v>
      </c>
      <c r="B1340" s="7" t="s">
        <v>3735</v>
      </c>
      <c r="C1340" s="7" t="s">
        <v>26</v>
      </c>
      <c r="D1340" s="7" t="s">
        <v>558</v>
      </c>
      <c r="E1340" s="7" t="s">
        <v>559</v>
      </c>
      <c r="F1340" s="7" t="s">
        <v>29</v>
      </c>
      <c r="G1340" s="7" t="s">
        <v>338</v>
      </c>
      <c r="H1340" s="7" t="s">
        <v>339</v>
      </c>
      <c r="I1340" s="7" t="s">
        <v>32</v>
      </c>
      <c r="J1340" s="7" t="s">
        <v>57</v>
      </c>
      <c r="K1340" s="7" t="s">
        <v>1552</v>
      </c>
      <c r="L1340" s="7" t="s">
        <v>1001</v>
      </c>
      <c r="M1340" s="7" t="s">
        <v>1018</v>
      </c>
      <c r="N1340" s="7" t="s">
        <v>1553</v>
      </c>
      <c r="O1340" s="7">
        <v>578.34</v>
      </c>
      <c r="P1340" s="7">
        <v>3</v>
      </c>
      <c r="Q1340" s="7">
        <v>277.56</v>
      </c>
      <c r="R1340" s="7">
        <v>43.96</v>
      </c>
      <c r="S1340" s="7" t="s">
        <v>38</v>
      </c>
      <c r="T1340" s="7">
        <v>375</v>
      </c>
      <c r="U1340" s="7" t="s">
        <v>39</v>
      </c>
      <c r="V1340" s="7" t="s">
        <v>50</v>
      </c>
      <c r="W1340" s="8" t="s">
        <v>41</v>
      </c>
      <c r="X1340" s="3">
        <v>44374</v>
      </c>
      <c r="Y1340" s="4">
        <v>44376</v>
      </c>
    </row>
    <row r="1341" spans="1:25">
      <c r="A1341" s="9">
        <v>1340</v>
      </c>
      <c r="B1341" s="7" t="s">
        <v>3736</v>
      </c>
      <c r="C1341" s="7" t="s">
        <v>26</v>
      </c>
      <c r="D1341" s="7" t="s">
        <v>107</v>
      </c>
      <c r="E1341" s="7" t="s">
        <v>108</v>
      </c>
      <c r="F1341" s="7" t="s">
        <v>29</v>
      </c>
      <c r="G1341" s="7" t="s">
        <v>279</v>
      </c>
      <c r="H1341" s="7" t="s">
        <v>279</v>
      </c>
      <c r="I1341" s="7" t="s">
        <v>32</v>
      </c>
      <c r="J1341" s="7" t="s">
        <v>102</v>
      </c>
      <c r="K1341" s="7" t="s">
        <v>3737</v>
      </c>
      <c r="L1341" s="7" t="s">
        <v>1001</v>
      </c>
      <c r="M1341" s="7" t="s">
        <v>1103</v>
      </c>
      <c r="N1341" s="7" t="s">
        <v>3738</v>
      </c>
      <c r="O1341" s="7">
        <v>3180.3</v>
      </c>
      <c r="P1341" s="7">
        <v>5</v>
      </c>
      <c r="Q1341" s="7">
        <v>381.6</v>
      </c>
      <c r="R1341" s="7">
        <v>209.29</v>
      </c>
      <c r="S1341" s="7" t="s">
        <v>38</v>
      </c>
      <c r="T1341" s="7">
        <v>154</v>
      </c>
      <c r="U1341" s="7" t="s">
        <v>39</v>
      </c>
      <c r="V1341" s="7" t="s">
        <v>40</v>
      </c>
      <c r="W1341" s="8" t="s">
        <v>51</v>
      </c>
      <c r="X1341" s="3">
        <v>44488</v>
      </c>
      <c r="Y1341" s="4">
        <v>44490</v>
      </c>
    </row>
    <row r="1342" spans="1:25">
      <c r="A1342" s="9">
        <v>1341</v>
      </c>
      <c r="B1342" s="7" t="s">
        <v>3739</v>
      </c>
      <c r="C1342" s="7" t="s">
        <v>26</v>
      </c>
      <c r="D1342" s="7" t="s">
        <v>1739</v>
      </c>
      <c r="E1342" s="7" t="s">
        <v>1740</v>
      </c>
      <c r="F1342" s="7" t="s">
        <v>29</v>
      </c>
      <c r="G1342" s="7" t="s">
        <v>1683</v>
      </c>
      <c r="H1342" s="7" t="s">
        <v>46</v>
      </c>
      <c r="I1342" s="7" t="s">
        <v>32</v>
      </c>
      <c r="J1342" s="7" t="s">
        <v>47</v>
      </c>
      <c r="K1342" s="7" t="s">
        <v>3740</v>
      </c>
      <c r="L1342" s="7" t="s">
        <v>1166</v>
      </c>
      <c r="M1342" s="7" t="s">
        <v>1254</v>
      </c>
      <c r="N1342" s="7" t="s">
        <v>3741</v>
      </c>
      <c r="O1342" s="7">
        <v>2722.86</v>
      </c>
      <c r="P1342" s="7">
        <v>7</v>
      </c>
      <c r="Q1342" s="7">
        <v>408.24</v>
      </c>
      <c r="R1342" s="7">
        <v>137.38</v>
      </c>
      <c r="S1342" s="7" t="s">
        <v>38</v>
      </c>
      <c r="T1342" s="7">
        <v>694</v>
      </c>
      <c r="U1342" s="7" t="s">
        <v>39</v>
      </c>
      <c r="V1342" s="7" t="s">
        <v>60</v>
      </c>
      <c r="W1342" s="8" t="s">
        <v>51</v>
      </c>
      <c r="X1342" s="3">
        <v>44474</v>
      </c>
      <c r="Y1342" s="4">
        <v>44329</v>
      </c>
    </row>
    <row r="1343" spans="1:25">
      <c r="A1343" s="9">
        <v>1342</v>
      </c>
      <c r="B1343" s="7" t="s">
        <v>3742</v>
      </c>
      <c r="C1343" s="7" t="s">
        <v>26</v>
      </c>
      <c r="D1343" s="7" t="s">
        <v>997</v>
      </c>
      <c r="E1343" s="7" t="s">
        <v>998</v>
      </c>
      <c r="F1343" s="7" t="s">
        <v>29</v>
      </c>
      <c r="G1343" s="7" t="s">
        <v>550</v>
      </c>
      <c r="H1343" s="7" t="s">
        <v>80</v>
      </c>
      <c r="I1343" s="7" t="s">
        <v>32</v>
      </c>
      <c r="J1343" s="7" t="s">
        <v>33</v>
      </c>
      <c r="K1343" s="7" t="s">
        <v>3743</v>
      </c>
      <c r="L1343" s="7" t="s">
        <v>1001</v>
      </c>
      <c r="M1343" s="7" t="s">
        <v>1056</v>
      </c>
      <c r="N1343" s="7" t="s">
        <v>3744</v>
      </c>
      <c r="O1343" s="7">
        <v>814.17</v>
      </c>
      <c r="P1343" s="7">
        <v>7</v>
      </c>
      <c r="Q1343" s="7">
        <v>170.94</v>
      </c>
      <c r="R1343" s="7">
        <v>30.64</v>
      </c>
      <c r="S1343" s="7" t="s">
        <v>38</v>
      </c>
      <c r="T1343" s="7">
        <v>605</v>
      </c>
      <c r="U1343" s="7" t="s">
        <v>39</v>
      </c>
      <c r="V1343" s="7" t="s">
        <v>67</v>
      </c>
      <c r="W1343" s="8" t="s">
        <v>41</v>
      </c>
      <c r="X1343" s="3">
        <v>44965</v>
      </c>
      <c r="Y1343" s="4">
        <v>45024</v>
      </c>
    </row>
    <row r="1344" spans="1:25">
      <c r="A1344" s="9">
        <v>1343</v>
      </c>
      <c r="B1344" s="7" t="s">
        <v>3745</v>
      </c>
      <c r="C1344" s="7" t="s">
        <v>26</v>
      </c>
      <c r="D1344" s="7" t="s">
        <v>3188</v>
      </c>
      <c r="E1344" s="7" t="s">
        <v>3189</v>
      </c>
      <c r="F1344" s="7" t="s">
        <v>29</v>
      </c>
      <c r="G1344" s="7" t="s">
        <v>338</v>
      </c>
      <c r="H1344" s="7" t="s">
        <v>339</v>
      </c>
      <c r="I1344" s="7" t="s">
        <v>32</v>
      </c>
      <c r="J1344" s="7" t="s">
        <v>57</v>
      </c>
      <c r="K1344" s="7" t="s">
        <v>1566</v>
      </c>
      <c r="L1344" s="7" t="s">
        <v>1001</v>
      </c>
      <c r="M1344" s="7" t="s">
        <v>1056</v>
      </c>
      <c r="N1344" s="7" t="s">
        <v>1567</v>
      </c>
      <c r="O1344" s="7">
        <v>284.97000000000003</v>
      </c>
      <c r="P1344" s="7">
        <v>7</v>
      </c>
      <c r="Q1344" s="7">
        <v>39.69</v>
      </c>
      <c r="R1344" s="7">
        <v>13.23</v>
      </c>
      <c r="S1344" s="7" t="s">
        <v>38</v>
      </c>
      <c r="T1344" s="7">
        <v>117</v>
      </c>
      <c r="U1344" s="7" t="s">
        <v>39</v>
      </c>
      <c r="V1344" s="7" t="s">
        <v>40</v>
      </c>
      <c r="W1344" s="8" t="s">
        <v>51</v>
      </c>
      <c r="X1344" s="3">
        <v>44965</v>
      </c>
      <c r="Y1344" s="4">
        <v>45024</v>
      </c>
    </row>
    <row r="1345" spans="1:25">
      <c r="A1345" s="9">
        <v>1344</v>
      </c>
      <c r="B1345" s="7" t="s">
        <v>3739</v>
      </c>
      <c r="C1345" s="7" t="s">
        <v>26</v>
      </c>
      <c r="D1345" s="7" t="s">
        <v>1739</v>
      </c>
      <c r="E1345" s="7" t="s">
        <v>1740</v>
      </c>
      <c r="F1345" s="7" t="s">
        <v>29</v>
      </c>
      <c r="G1345" s="7" t="s">
        <v>1683</v>
      </c>
      <c r="H1345" s="7" t="s">
        <v>46</v>
      </c>
      <c r="I1345" s="7" t="s">
        <v>32</v>
      </c>
      <c r="J1345" s="7" t="s">
        <v>47</v>
      </c>
      <c r="K1345" s="7" t="s">
        <v>1281</v>
      </c>
      <c r="L1345" s="7" t="s">
        <v>1166</v>
      </c>
      <c r="M1345" s="7" t="s">
        <v>1254</v>
      </c>
      <c r="N1345" s="7" t="s">
        <v>1282</v>
      </c>
      <c r="O1345" s="7">
        <v>362.85</v>
      </c>
      <c r="P1345" s="7">
        <v>1</v>
      </c>
      <c r="Q1345" s="7">
        <v>32.64</v>
      </c>
      <c r="R1345" s="7">
        <v>21.58</v>
      </c>
      <c r="S1345" s="7" t="s">
        <v>38</v>
      </c>
      <c r="T1345" s="7">
        <v>531</v>
      </c>
      <c r="U1345" s="7" t="s">
        <v>39</v>
      </c>
      <c r="V1345" s="7" t="s">
        <v>50</v>
      </c>
      <c r="W1345" s="8" t="s">
        <v>41</v>
      </c>
      <c r="X1345" s="3">
        <v>45467</v>
      </c>
      <c r="Y1345" s="4">
        <v>45472</v>
      </c>
    </row>
    <row r="1346" spans="1:25">
      <c r="A1346" s="9">
        <v>1345</v>
      </c>
      <c r="B1346" s="7" t="s">
        <v>3746</v>
      </c>
      <c r="C1346" s="7" t="s">
        <v>26</v>
      </c>
      <c r="D1346" s="7" t="s">
        <v>1336</v>
      </c>
      <c r="E1346" s="7" t="s">
        <v>1337</v>
      </c>
      <c r="F1346" s="7" t="s">
        <v>29</v>
      </c>
      <c r="G1346" s="7" t="s">
        <v>515</v>
      </c>
      <c r="H1346" s="7" t="s">
        <v>87</v>
      </c>
      <c r="I1346" s="7" t="s">
        <v>32</v>
      </c>
      <c r="J1346" s="7" t="s">
        <v>33</v>
      </c>
      <c r="K1346" s="7" t="s">
        <v>3747</v>
      </c>
      <c r="L1346" s="7" t="s">
        <v>1166</v>
      </c>
      <c r="M1346" s="7" t="s">
        <v>1167</v>
      </c>
      <c r="N1346" s="7" t="s">
        <v>3748</v>
      </c>
      <c r="O1346" s="7">
        <v>39.494999999999997</v>
      </c>
      <c r="P1346" s="7">
        <v>1</v>
      </c>
      <c r="Q1346" s="7">
        <v>-28.454999999999998</v>
      </c>
      <c r="R1346" s="7">
        <v>2.0699999999999998</v>
      </c>
      <c r="S1346" s="7" t="s">
        <v>38</v>
      </c>
      <c r="T1346" s="7">
        <v>787</v>
      </c>
      <c r="U1346" s="7" t="s">
        <v>39</v>
      </c>
      <c r="V1346" s="7" t="s">
        <v>67</v>
      </c>
      <c r="W1346" s="8" t="s">
        <v>41</v>
      </c>
      <c r="X1346" s="3">
        <v>45394</v>
      </c>
      <c r="Y1346" s="4">
        <v>45455</v>
      </c>
    </row>
    <row r="1347" spans="1:25">
      <c r="A1347" s="9">
        <v>1346</v>
      </c>
      <c r="B1347" s="7" t="s">
        <v>3739</v>
      </c>
      <c r="C1347" s="7" t="s">
        <v>26</v>
      </c>
      <c r="D1347" s="7" t="s">
        <v>1739</v>
      </c>
      <c r="E1347" s="7" t="s">
        <v>1740</v>
      </c>
      <c r="F1347" s="7" t="s">
        <v>29</v>
      </c>
      <c r="G1347" s="7" t="s">
        <v>1683</v>
      </c>
      <c r="H1347" s="7" t="s">
        <v>46</v>
      </c>
      <c r="I1347" s="7" t="s">
        <v>32</v>
      </c>
      <c r="J1347" s="7" t="s">
        <v>47</v>
      </c>
      <c r="K1347" s="7" t="s">
        <v>3749</v>
      </c>
      <c r="L1347" s="7" t="s">
        <v>1166</v>
      </c>
      <c r="M1347" s="7" t="s">
        <v>1167</v>
      </c>
      <c r="N1347" s="7" t="s">
        <v>3750</v>
      </c>
      <c r="O1347" s="7">
        <v>111.06</v>
      </c>
      <c r="P1347" s="7">
        <v>2</v>
      </c>
      <c r="Q1347" s="7">
        <v>27.72</v>
      </c>
      <c r="R1347" s="7">
        <v>4.1100000000000003</v>
      </c>
      <c r="S1347" s="7" t="s">
        <v>38</v>
      </c>
      <c r="T1347" s="7">
        <v>353</v>
      </c>
      <c r="U1347" s="7" t="s">
        <v>39</v>
      </c>
      <c r="V1347" s="7" t="s">
        <v>67</v>
      </c>
      <c r="W1347" s="8" t="s">
        <v>41</v>
      </c>
      <c r="X1347" s="3">
        <v>45525</v>
      </c>
      <c r="Y1347" s="4">
        <v>45527</v>
      </c>
    </row>
    <row r="1348" spans="1:25">
      <c r="A1348" s="9">
        <v>1347</v>
      </c>
      <c r="B1348" s="7" t="s">
        <v>3751</v>
      </c>
      <c r="C1348" s="7" t="s">
        <v>26</v>
      </c>
      <c r="D1348" s="7" t="s">
        <v>870</v>
      </c>
      <c r="E1348" s="7" t="s">
        <v>871</v>
      </c>
      <c r="F1348" s="7" t="s">
        <v>29</v>
      </c>
      <c r="G1348" s="7" t="s">
        <v>201</v>
      </c>
      <c r="H1348" s="7" t="s">
        <v>87</v>
      </c>
      <c r="I1348" s="7" t="s">
        <v>32</v>
      </c>
      <c r="J1348" s="7" t="s">
        <v>33</v>
      </c>
      <c r="K1348" s="7" t="s">
        <v>3752</v>
      </c>
      <c r="L1348" s="7" t="s">
        <v>1001</v>
      </c>
      <c r="M1348" s="7" t="s">
        <v>1056</v>
      </c>
      <c r="N1348" s="7" t="s">
        <v>3753</v>
      </c>
      <c r="O1348" s="7">
        <v>142.68</v>
      </c>
      <c r="P1348" s="7">
        <v>2</v>
      </c>
      <c r="Q1348" s="7">
        <v>45.6</v>
      </c>
      <c r="R1348" s="7">
        <v>9.76</v>
      </c>
      <c r="S1348" s="7" t="s">
        <v>38</v>
      </c>
      <c r="T1348" s="7">
        <v>630</v>
      </c>
      <c r="U1348" s="7" t="s">
        <v>39</v>
      </c>
      <c r="V1348" s="7" t="s">
        <v>40</v>
      </c>
      <c r="W1348" s="8" t="s">
        <v>51</v>
      </c>
      <c r="X1348" s="3">
        <v>45453</v>
      </c>
      <c r="Y1348" s="4">
        <v>45453</v>
      </c>
    </row>
    <row r="1349" spans="1:25">
      <c r="A1349" s="9">
        <v>1348</v>
      </c>
      <c r="B1349" s="7" t="s">
        <v>3510</v>
      </c>
      <c r="C1349" s="7" t="s">
        <v>26</v>
      </c>
      <c r="D1349" s="7" t="s">
        <v>3511</v>
      </c>
      <c r="E1349" s="7" t="s">
        <v>3512</v>
      </c>
      <c r="F1349" s="7" t="s">
        <v>29</v>
      </c>
      <c r="G1349" s="7" t="s">
        <v>2217</v>
      </c>
      <c r="H1349" s="7" t="s">
        <v>831</v>
      </c>
      <c r="I1349" s="7" t="s">
        <v>32</v>
      </c>
      <c r="J1349" s="7" t="s">
        <v>47</v>
      </c>
      <c r="K1349" s="7" t="s">
        <v>3046</v>
      </c>
      <c r="L1349" s="7" t="s">
        <v>35</v>
      </c>
      <c r="M1349" s="7" t="s">
        <v>74</v>
      </c>
      <c r="N1349" s="7" t="s">
        <v>3047</v>
      </c>
      <c r="O1349" s="7">
        <v>48.9</v>
      </c>
      <c r="P1349" s="7">
        <v>2</v>
      </c>
      <c r="Q1349" s="7">
        <v>6.84</v>
      </c>
      <c r="R1349" s="7">
        <v>2.46</v>
      </c>
      <c r="S1349" s="7" t="s">
        <v>38</v>
      </c>
      <c r="T1349" s="7">
        <v>444</v>
      </c>
      <c r="U1349" s="7" t="s">
        <v>1733</v>
      </c>
      <c r="V1349" s="7" t="s">
        <v>1734</v>
      </c>
      <c r="W1349" s="8" t="s">
        <v>51</v>
      </c>
      <c r="X1349" s="3">
        <v>44383</v>
      </c>
      <c r="Y1349" s="4">
        <v>44475</v>
      </c>
    </row>
    <row r="1350" spans="1:25">
      <c r="A1350" s="9">
        <v>1349</v>
      </c>
      <c r="B1350" s="7" t="s">
        <v>3510</v>
      </c>
      <c r="C1350" s="7" t="s">
        <v>26</v>
      </c>
      <c r="D1350" s="7" t="s">
        <v>3511</v>
      </c>
      <c r="E1350" s="7" t="s">
        <v>3512</v>
      </c>
      <c r="F1350" s="7" t="s">
        <v>29</v>
      </c>
      <c r="G1350" s="7" t="s">
        <v>2217</v>
      </c>
      <c r="H1350" s="7" t="s">
        <v>831</v>
      </c>
      <c r="I1350" s="7" t="s">
        <v>32</v>
      </c>
      <c r="J1350" s="7" t="s">
        <v>47</v>
      </c>
      <c r="K1350" s="7" t="s">
        <v>422</v>
      </c>
      <c r="L1350" s="7" t="s">
        <v>35</v>
      </c>
      <c r="M1350" s="7" t="s">
        <v>140</v>
      </c>
      <c r="N1350" s="7" t="s">
        <v>423</v>
      </c>
      <c r="O1350" s="7">
        <v>55.5</v>
      </c>
      <c r="P1350" s="7">
        <v>2</v>
      </c>
      <c r="Q1350" s="7">
        <v>25.5</v>
      </c>
      <c r="R1350" s="7">
        <v>3.7</v>
      </c>
      <c r="S1350" s="7" t="s">
        <v>38</v>
      </c>
      <c r="T1350" s="7">
        <v>304</v>
      </c>
      <c r="U1350" s="7" t="s">
        <v>1733</v>
      </c>
      <c r="V1350" s="7" t="s">
        <v>1747</v>
      </c>
      <c r="W1350" s="8" t="s">
        <v>41</v>
      </c>
      <c r="X1350" s="3">
        <v>45530</v>
      </c>
      <c r="Y1350" s="4">
        <v>45532</v>
      </c>
    </row>
    <row r="1351" spans="1:25">
      <c r="A1351" s="9">
        <v>1350</v>
      </c>
      <c r="B1351" s="7" t="s">
        <v>3754</v>
      </c>
      <c r="C1351" s="7" t="s">
        <v>26</v>
      </c>
      <c r="D1351" s="7" t="s">
        <v>3755</v>
      </c>
      <c r="E1351" s="7" t="s">
        <v>3756</v>
      </c>
      <c r="F1351" s="7" t="s">
        <v>29</v>
      </c>
      <c r="G1351" s="7" t="s">
        <v>2699</v>
      </c>
      <c r="H1351" s="7" t="s">
        <v>31</v>
      </c>
      <c r="I1351" s="7" t="s">
        <v>32</v>
      </c>
      <c r="J1351" s="7" t="s">
        <v>33</v>
      </c>
      <c r="K1351" s="7" t="s">
        <v>3757</v>
      </c>
      <c r="L1351" s="7" t="s">
        <v>35</v>
      </c>
      <c r="M1351" s="7" t="s">
        <v>140</v>
      </c>
      <c r="N1351" s="7" t="s">
        <v>3758</v>
      </c>
      <c r="O1351" s="7">
        <v>36.78</v>
      </c>
      <c r="P1351" s="7">
        <v>2</v>
      </c>
      <c r="Q1351" s="7">
        <v>4.38</v>
      </c>
      <c r="R1351" s="7">
        <v>3.33</v>
      </c>
      <c r="S1351" s="7" t="s">
        <v>38</v>
      </c>
      <c r="T1351" s="7">
        <v>709</v>
      </c>
      <c r="U1351" s="7" t="s">
        <v>1733</v>
      </c>
      <c r="V1351" s="7" t="s">
        <v>1734</v>
      </c>
      <c r="W1351" s="8" t="s">
        <v>41</v>
      </c>
      <c r="X1351" s="3">
        <v>44906</v>
      </c>
      <c r="Y1351" s="4">
        <v>44882</v>
      </c>
    </row>
    <row r="1352" spans="1:25">
      <c r="A1352" s="9">
        <v>1351</v>
      </c>
      <c r="B1352" s="7" t="s">
        <v>3759</v>
      </c>
      <c r="C1352" s="7" t="s">
        <v>26</v>
      </c>
      <c r="D1352" s="7" t="s">
        <v>3760</v>
      </c>
      <c r="E1352" s="7" t="s">
        <v>3761</v>
      </c>
      <c r="F1352" s="7" t="s">
        <v>29</v>
      </c>
      <c r="G1352" s="7" t="s">
        <v>452</v>
      </c>
      <c r="H1352" s="7" t="s">
        <v>87</v>
      </c>
      <c r="I1352" s="7" t="s">
        <v>32</v>
      </c>
      <c r="J1352" s="7" t="s">
        <v>33</v>
      </c>
      <c r="K1352" s="7" t="s">
        <v>3762</v>
      </c>
      <c r="L1352" s="7" t="s">
        <v>35</v>
      </c>
      <c r="M1352" s="7" t="s">
        <v>140</v>
      </c>
      <c r="N1352" s="7" t="s">
        <v>3763</v>
      </c>
      <c r="O1352" s="7">
        <v>33.18</v>
      </c>
      <c r="P1352" s="7">
        <v>2</v>
      </c>
      <c r="Q1352" s="7">
        <v>3.3</v>
      </c>
      <c r="R1352" s="7">
        <v>3.17</v>
      </c>
      <c r="S1352" s="7" t="s">
        <v>38</v>
      </c>
      <c r="T1352" s="7">
        <v>455</v>
      </c>
      <c r="U1352" s="7" t="s">
        <v>1733</v>
      </c>
      <c r="V1352" s="7" t="s">
        <v>1743</v>
      </c>
      <c r="W1352" s="8" t="s">
        <v>51</v>
      </c>
      <c r="X1352" s="3">
        <v>45117</v>
      </c>
      <c r="Y1352" s="4">
        <v>45270</v>
      </c>
    </row>
    <row r="1353" spans="1:25">
      <c r="A1353" s="9">
        <v>1352</v>
      </c>
      <c r="B1353" s="7" t="s">
        <v>3764</v>
      </c>
      <c r="C1353" s="7" t="s">
        <v>26</v>
      </c>
      <c r="D1353" s="7" t="s">
        <v>3025</v>
      </c>
      <c r="E1353" s="7" t="s">
        <v>3026</v>
      </c>
      <c r="F1353" s="7" t="s">
        <v>29</v>
      </c>
      <c r="G1353" s="7" t="s">
        <v>630</v>
      </c>
      <c r="H1353" s="7" t="s">
        <v>101</v>
      </c>
      <c r="I1353" s="7" t="s">
        <v>32</v>
      </c>
      <c r="J1353" s="7" t="s">
        <v>102</v>
      </c>
      <c r="K1353" s="7" t="s">
        <v>3765</v>
      </c>
      <c r="L1353" s="7" t="s">
        <v>35</v>
      </c>
      <c r="M1353" s="7" t="s">
        <v>223</v>
      </c>
      <c r="N1353" s="7" t="s">
        <v>3766</v>
      </c>
      <c r="O1353" s="7">
        <v>148.5</v>
      </c>
      <c r="P1353" s="7">
        <v>3</v>
      </c>
      <c r="Q1353" s="7">
        <v>20.79</v>
      </c>
      <c r="R1353" s="7">
        <v>6.83</v>
      </c>
      <c r="S1353" s="7" t="s">
        <v>38</v>
      </c>
      <c r="T1353" s="7">
        <v>596</v>
      </c>
      <c r="U1353" s="7" t="s">
        <v>1733</v>
      </c>
      <c r="V1353" s="7" t="s">
        <v>1747</v>
      </c>
      <c r="W1353" s="8" t="s">
        <v>41</v>
      </c>
      <c r="X1353" s="3">
        <v>44528</v>
      </c>
      <c r="Y1353" s="4">
        <v>44267</v>
      </c>
    </row>
    <row r="1354" spans="1:25">
      <c r="A1354" s="9">
        <v>1353</v>
      </c>
      <c r="B1354" s="7" t="s">
        <v>3767</v>
      </c>
      <c r="C1354" s="7" t="s">
        <v>26</v>
      </c>
      <c r="D1354" s="7" t="s">
        <v>3768</v>
      </c>
      <c r="E1354" s="7" t="s">
        <v>3769</v>
      </c>
      <c r="F1354" s="7" t="s">
        <v>29</v>
      </c>
      <c r="G1354" s="7" t="s">
        <v>279</v>
      </c>
      <c r="H1354" s="7" t="s">
        <v>279</v>
      </c>
      <c r="I1354" s="7" t="s">
        <v>32</v>
      </c>
      <c r="J1354" s="7" t="s">
        <v>102</v>
      </c>
      <c r="K1354" s="7" t="s">
        <v>2945</v>
      </c>
      <c r="L1354" s="7" t="s">
        <v>35</v>
      </c>
      <c r="M1354" s="7" t="s">
        <v>123</v>
      </c>
      <c r="N1354" s="7" t="s">
        <v>2946</v>
      </c>
      <c r="O1354" s="7">
        <v>34.380000000000003</v>
      </c>
      <c r="P1354" s="7">
        <v>3</v>
      </c>
      <c r="Q1354" s="7">
        <v>16.47</v>
      </c>
      <c r="R1354" s="7">
        <v>2.72</v>
      </c>
      <c r="S1354" s="7" t="s">
        <v>38</v>
      </c>
      <c r="T1354" s="7">
        <v>142</v>
      </c>
      <c r="U1354" s="7" t="s">
        <v>1733</v>
      </c>
      <c r="V1354" s="7" t="s">
        <v>1743</v>
      </c>
      <c r="W1354" s="8" t="s">
        <v>51</v>
      </c>
      <c r="X1354" s="3">
        <v>44285</v>
      </c>
      <c r="Y1354" s="4">
        <v>44200</v>
      </c>
    </row>
    <row r="1355" spans="1:25">
      <c r="A1355" s="9">
        <v>1354</v>
      </c>
      <c r="B1355" s="7" t="s">
        <v>3739</v>
      </c>
      <c r="C1355" s="7" t="s">
        <v>26</v>
      </c>
      <c r="D1355" s="7" t="s">
        <v>1739</v>
      </c>
      <c r="E1355" s="7" t="s">
        <v>1740</v>
      </c>
      <c r="F1355" s="7" t="s">
        <v>29</v>
      </c>
      <c r="G1355" s="7" t="s">
        <v>1683</v>
      </c>
      <c r="H1355" s="7" t="s">
        <v>46</v>
      </c>
      <c r="I1355" s="7" t="s">
        <v>32</v>
      </c>
      <c r="J1355" s="7" t="s">
        <v>47</v>
      </c>
      <c r="K1355" s="7" t="s">
        <v>1960</v>
      </c>
      <c r="L1355" s="7" t="s">
        <v>35</v>
      </c>
      <c r="M1355" s="7" t="s">
        <v>130</v>
      </c>
      <c r="N1355" s="7" t="s">
        <v>1961</v>
      </c>
      <c r="O1355" s="7">
        <v>139.22999999999999</v>
      </c>
      <c r="P1355" s="7">
        <v>3</v>
      </c>
      <c r="Q1355" s="7">
        <v>5.49</v>
      </c>
      <c r="R1355" s="7">
        <v>8.2100000000000009</v>
      </c>
      <c r="S1355" s="7" t="s">
        <v>38</v>
      </c>
      <c r="T1355" s="7">
        <v>71</v>
      </c>
      <c r="U1355" s="7" t="s">
        <v>1733</v>
      </c>
      <c r="V1355" s="7" t="s">
        <v>1743</v>
      </c>
      <c r="W1355" s="8" t="s">
        <v>51</v>
      </c>
      <c r="X1355" s="3">
        <v>45602</v>
      </c>
      <c r="Y1355" s="4">
        <v>45457</v>
      </c>
    </row>
    <row r="1356" spans="1:25">
      <c r="A1356" s="9">
        <v>1355</v>
      </c>
      <c r="B1356" s="7" t="s">
        <v>3764</v>
      </c>
      <c r="C1356" s="7" t="s">
        <v>26</v>
      </c>
      <c r="D1356" s="7" t="s">
        <v>3025</v>
      </c>
      <c r="E1356" s="7" t="s">
        <v>3026</v>
      </c>
      <c r="F1356" s="7" t="s">
        <v>29</v>
      </c>
      <c r="G1356" s="7" t="s">
        <v>630</v>
      </c>
      <c r="H1356" s="7" t="s">
        <v>101</v>
      </c>
      <c r="I1356" s="7" t="s">
        <v>32</v>
      </c>
      <c r="J1356" s="7" t="s">
        <v>102</v>
      </c>
      <c r="K1356" s="7" t="s">
        <v>3770</v>
      </c>
      <c r="L1356" s="7" t="s">
        <v>35</v>
      </c>
      <c r="M1356" s="7" t="s">
        <v>140</v>
      </c>
      <c r="N1356" s="7" t="s">
        <v>3771</v>
      </c>
      <c r="O1356" s="7">
        <v>79.11</v>
      </c>
      <c r="P1356" s="7">
        <v>3</v>
      </c>
      <c r="Q1356" s="7">
        <v>23.67</v>
      </c>
      <c r="R1356" s="7">
        <v>7.54</v>
      </c>
      <c r="S1356" s="7" t="s">
        <v>38</v>
      </c>
      <c r="T1356" s="7">
        <v>344</v>
      </c>
      <c r="U1356" s="7" t="s">
        <v>1733</v>
      </c>
      <c r="V1356" s="7" t="s">
        <v>1734</v>
      </c>
      <c r="W1356" s="8" t="s">
        <v>41</v>
      </c>
      <c r="X1356" s="3">
        <v>44574</v>
      </c>
      <c r="Y1356" s="4">
        <v>44577</v>
      </c>
    </row>
    <row r="1357" spans="1:25">
      <c r="A1357" s="9">
        <v>1356</v>
      </c>
      <c r="B1357" s="7" t="s">
        <v>3735</v>
      </c>
      <c r="C1357" s="7" t="s">
        <v>26</v>
      </c>
      <c r="D1357" s="7" t="s">
        <v>558</v>
      </c>
      <c r="E1357" s="7" t="s">
        <v>559</v>
      </c>
      <c r="F1357" s="7" t="s">
        <v>29</v>
      </c>
      <c r="G1357" s="7" t="s">
        <v>338</v>
      </c>
      <c r="H1357" s="7" t="s">
        <v>339</v>
      </c>
      <c r="I1357" s="7" t="s">
        <v>32</v>
      </c>
      <c r="J1357" s="7" t="s">
        <v>57</v>
      </c>
      <c r="K1357" s="7" t="s">
        <v>3772</v>
      </c>
      <c r="L1357" s="7" t="s">
        <v>35</v>
      </c>
      <c r="M1357" s="7" t="s">
        <v>74</v>
      </c>
      <c r="N1357" s="7" t="s">
        <v>3773</v>
      </c>
      <c r="O1357" s="7">
        <v>100.8</v>
      </c>
      <c r="P1357" s="7">
        <v>5</v>
      </c>
      <c r="Q1357" s="7">
        <v>27.15</v>
      </c>
      <c r="R1357" s="7">
        <v>3.73</v>
      </c>
      <c r="S1357" s="7" t="s">
        <v>38</v>
      </c>
      <c r="T1357" s="7">
        <v>688</v>
      </c>
      <c r="U1357" s="7" t="s">
        <v>1733</v>
      </c>
      <c r="V1357" s="7" t="s">
        <v>1743</v>
      </c>
      <c r="W1357" s="8" t="s">
        <v>51</v>
      </c>
      <c r="X1357" s="3">
        <v>45331</v>
      </c>
      <c r="Y1357" s="4">
        <v>45421</v>
      </c>
    </row>
    <row r="1358" spans="1:25">
      <c r="A1358" s="9">
        <v>1357</v>
      </c>
      <c r="B1358" s="7" t="s">
        <v>3745</v>
      </c>
      <c r="C1358" s="7" t="s">
        <v>26</v>
      </c>
      <c r="D1358" s="7" t="s">
        <v>3188</v>
      </c>
      <c r="E1358" s="7" t="s">
        <v>3189</v>
      </c>
      <c r="F1358" s="7" t="s">
        <v>29</v>
      </c>
      <c r="G1358" s="7" t="s">
        <v>338</v>
      </c>
      <c r="H1358" s="7" t="s">
        <v>339</v>
      </c>
      <c r="I1358" s="7" t="s">
        <v>32</v>
      </c>
      <c r="J1358" s="7" t="s">
        <v>57</v>
      </c>
      <c r="K1358" s="7" t="s">
        <v>3774</v>
      </c>
      <c r="L1358" s="7" t="s">
        <v>35</v>
      </c>
      <c r="M1358" s="7" t="s">
        <v>89</v>
      </c>
      <c r="N1358" s="7" t="s">
        <v>3775</v>
      </c>
      <c r="O1358" s="7">
        <v>225.6</v>
      </c>
      <c r="P1358" s="7">
        <v>5</v>
      </c>
      <c r="Q1358" s="7">
        <v>58.65</v>
      </c>
      <c r="R1358" s="7">
        <v>19.98</v>
      </c>
      <c r="S1358" s="7" t="s">
        <v>38</v>
      </c>
      <c r="T1358" s="7">
        <v>766</v>
      </c>
      <c r="U1358" s="7" t="s">
        <v>1733</v>
      </c>
      <c r="V1358" s="7" t="s">
        <v>1747</v>
      </c>
      <c r="W1358" s="8" t="s">
        <v>41</v>
      </c>
      <c r="X1358" s="3">
        <v>45040</v>
      </c>
      <c r="Y1358" s="4">
        <v>45042</v>
      </c>
    </row>
    <row r="1359" spans="1:25">
      <c r="A1359" s="9">
        <v>1358</v>
      </c>
      <c r="B1359" s="7" t="s">
        <v>3776</v>
      </c>
      <c r="C1359" s="7" t="s">
        <v>26</v>
      </c>
      <c r="D1359" s="7" t="s">
        <v>324</v>
      </c>
      <c r="E1359" s="7" t="s">
        <v>325</v>
      </c>
      <c r="F1359" s="7" t="s">
        <v>310</v>
      </c>
      <c r="G1359" s="7" t="s">
        <v>3777</v>
      </c>
      <c r="H1359" s="7" t="s">
        <v>283</v>
      </c>
      <c r="I1359" s="7" t="s">
        <v>32</v>
      </c>
      <c r="J1359" s="7" t="s">
        <v>47</v>
      </c>
      <c r="K1359" s="7" t="s">
        <v>2147</v>
      </c>
      <c r="L1359" s="7" t="s">
        <v>35</v>
      </c>
      <c r="M1359" s="7" t="s">
        <v>140</v>
      </c>
      <c r="N1359" s="7" t="s">
        <v>2148</v>
      </c>
      <c r="O1359" s="7">
        <v>204.9</v>
      </c>
      <c r="P1359" s="7">
        <v>10</v>
      </c>
      <c r="Q1359" s="7">
        <v>85.8</v>
      </c>
      <c r="R1359" s="7">
        <v>9.6300000000000008</v>
      </c>
      <c r="S1359" s="7" t="s">
        <v>38</v>
      </c>
      <c r="T1359" s="7">
        <v>552</v>
      </c>
      <c r="U1359" s="7" t="s">
        <v>1733</v>
      </c>
      <c r="V1359" s="7" t="s">
        <v>1737</v>
      </c>
      <c r="W1359" s="8" t="s">
        <v>41</v>
      </c>
      <c r="X1359" s="3">
        <v>45456</v>
      </c>
      <c r="Y1359" s="4">
        <v>45458</v>
      </c>
    </row>
    <row r="1360" spans="1:25">
      <c r="A1360" s="9">
        <v>1359</v>
      </c>
      <c r="B1360" s="7" t="s">
        <v>3547</v>
      </c>
      <c r="C1360" s="7" t="s">
        <v>26</v>
      </c>
      <c r="D1360" s="7" t="s">
        <v>3548</v>
      </c>
      <c r="E1360" s="7" t="s">
        <v>3549</v>
      </c>
      <c r="F1360" s="7" t="s">
        <v>310</v>
      </c>
      <c r="G1360" s="7" t="s">
        <v>1133</v>
      </c>
      <c r="H1360" s="7" t="s">
        <v>121</v>
      </c>
      <c r="I1360" s="7" t="s">
        <v>32</v>
      </c>
      <c r="J1360" s="7" t="s">
        <v>33</v>
      </c>
      <c r="K1360" s="7" t="s">
        <v>3778</v>
      </c>
      <c r="L1360" s="7" t="s">
        <v>35</v>
      </c>
      <c r="M1360" s="7" t="s">
        <v>104</v>
      </c>
      <c r="N1360" s="7" t="s">
        <v>3779</v>
      </c>
      <c r="O1360" s="7">
        <v>90.72</v>
      </c>
      <c r="P1360" s="7">
        <v>9</v>
      </c>
      <c r="Q1360" s="7">
        <v>16.2</v>
      </c>
      <c r="R1360" s="7">
        <v>5.04</v>
      </c>
      <c r="S1360" s="7" t="s">
        <v>38</v>
      </c>
      <c r="T1360" s="7">
        <v>513</v>
      </c>
      <c r="U1360" s="7" t="s">
        <v>1733</v>
      </c>
      <c r="V1360" s="7" t="s">
        <v>1743</v>
      </c>
      <c r="W1360" s="8" t="s">
        <v>41</v>
      </c>
      <c r="X1360" s="3">
        <v>45451</v>
      </c>
      <c r="Y1360" s="4">
        <v>45543</v>
      </c>
    </row>
    <row r="1361" spans="1:25">
      <c r="A1361" s="9">
        <v>1360</v>
      </c>
      <c r="B1361" s="7" t="s">
        <v>3780</v>
      </c>
      <c r="C1361" s="7" t="s">
        <v>26</v>
      </c>
      <c r="D1361" s="7" t="s">
        <v>3373</v>
      </c>
      <c r="E1361" s="7" t="s">
        <v>3374</v>
      </c>
      <c r="F1361" s="7" t="s">
        <v>310</v>
      </c>
      <c r="G1361" s="7" t="s">
        <v>3781</v>
      </c>
      <c r="H1361" s="7" t="s">
        <v>221</v>
      </c>
      <c r="I1361" s="7" t="s">
        <v>32</v>
      </c>
      <c r="J1361" s="7" t="s">
        <v>102</v>
      </c>
      <c r="K1361" s="7" t="s">
        <v>3782</v>
      </c>
      <c r="L1361" s="7" t="s">
        <v>35</v>
      </c>
      <c r="M1361" s="7" t="s">
        <v>130</v>
      </c>
      <c r="N1361" s="7" t="s">
        <v>3783</v>
      </c>
      <c r="O1361" s="7">
        <v>147.51</v>
      </c>
      <c r="P1361" s="7">
        <v>11</v>
      </c>
      <c r="Q1361" s="7">
        <v>39.6</v>
      </c>
      <c r="R1361" s="7">
        <v>2.16</v>
      </c>
      <c r="S1361" s="7" t="s">
        <v>38</v>
      </c>
      <c r="T1361" s="7">
        <v>304</v>
      </c>
      <c r="U1361" s="7" t="s">
        <v>1733</v>
      </c>
      <c r="V1361" s="7" t="s">
        <v>1747</v>
      </c>
      <c r="W1361" s="8" t="s">
        <v>41</v>
      </c>
      <c r="X1361" s="3">
        <v>44601</v>
      </c>
      <c r="Y1361" s="4">
        <v>44721</v>
      </c>
    </row>
    <row r="1362" spans="1:25">
      <c r="A1362" s="9">
        <v>1361</v>
      </c>
      <c r="B1362" s="7" t="s">
        <v>3711</v>
      </c>
      <c r="C1362" s="7" t="s">
        <v>26</v>
      </c>
      <c r="D1362" s="7" t="s">
        <v>3712</v>
      </c>
      <c r="E1362" s="7" t="s">
        <v>3713</v>
      </c>
      <c r="F1362" s="7" t="s">
        <v>310</v>
      </c>
      <c r="G1362" s="7" t="s">
        <v>279</v>
      </c>
      <c r="H1362" s="7" t="s">
        <v>279</v>
      </c>
      <c r="I1362" s="7" t="s">
        <v>32</v>
      </c>
      <c r="J1362" s="7" t="s">
        <v>102</v>
      </c>
      <c r="K1362" s="7" t="s">
        <v>1870</v>
      </c>
      <c r="L1362" s="7" t="s">
        <v>35</v>
      </c>
      <c r="M1362" s="7" t="s">
        <v>140</v>
      </c>
      <c r="N1362" s="7" t="s">
        <v>1871</v>
      </c>
      <c r="O1362" s="7">
        <v>105.6</v>
      </c>
      <c r="P1362" s="7">
        <v>5</v>
      </c>
      <c r="Q1362" s="7">
        <v>52.8</v>
      </c>
      <c r="R1362" s="7">
        <v>3.37</v>
      </c>
      <c r="S1362" s="7" t="s">
        <v>38</v>
      </c>
      <c r="T1362" s="7">
        <v>694</v>
      </c>
      <c r="U1362" s="7" t="s">
        <v>1733</v>
      </c>
      <c r="V1362" s="7" t="s">
        <v>1747</v>
      </c>
      <c r="W1362" s="8" t="s">
        <v>41</v>
      </c>
      <c r="X1362" s="3">
        <v>45241</v>
      </c>
      <c r="Y1362" s="4">
        <v>45245</v>
      </c>
    </row>
    <row r="1363" spans="1:25">
      <c r="A1363" s="9">
        <v>1362</v>
      </c>
      <c r="B1363" s="7" t="s">
        <v>3784</v>
      </c>
      <c r="C1363" s="7" t="s">
        <v>26</v>
      </c>
      <c r="D1363" s="7" t="s">
        <v>3785</v>
      </c>
      <c r="E1363" s="7" t="s">
        <v>3786</v>
      </c>
      <c r="F1363" s="7" t="s">
        <v>310</v>
      </c>
      <c r="G1363" s="7" t="s">
        <v>271</v>
      </c>
      <c r="H1363" s="7" t="s">
        <v>56</v>
      </c>
      <c r="I1363" s="7" t="s">
        <v>32</v>
      </c>
      <c r="J1363" s="7" t="s">
        <v>57</v>
      </c>
      <c r="K1363" s="7" t="s">
        <v>3787</v>
      </c>
      <c r="L1363" s="7" t="s">
        <v>35</v>
      </c>
      <c r="M1363" s="7" t="s">
        <v>36</v>
      </c>
      <c r="N1363" s="7" t="s">
        <v>3788</v>
      </c>
      <c r="O1363" s="7">
        <v>55.35</v>
      </c>
      <c r="P1363" s="7">
        <v>5</v>
      </c>
      <c r="Q1363" s="7">
        <v>22.65</v>
      </c>
      <c r="R1363" s="7">
        <v>3.99</v>
      </c>
      <c r="S1363" s="7" t="s">
        <v>38</v>
      </c>
      <c r="T1363" s="7">
        <v>361</v>
      </c>
      <c r="U1363" s="7" t="s">
        <v>1733</v>
      </c>
      <c r="V1363" s="7" t="s">
        <v>1747</v>
      </c>
      <c r="W1363" s="8" t="s">
        <v>51</v>
      </c>
      <c r="X1363" s="3">
        <v>45605</v>
      </c>
      <c r="Y1363" s="4">
        <v>45635</v>
      </c>
    </row>
    <row r="1364" spans="1:25">
      <c r="A1364" s="9">
        <v>1363</v>
      </c>
      <c r="B1364" s="7" t="s">
        <v>3716</v>
      </c>
      <c r="C1364" s="7" t="s">
        <v>26</v>
      </c>
      <c r="D1364" s="7" t="s">
        <v>2191</v>
      </c>
      <c r="E1364" s="7" t="s">
        <v>2192</v>
      </c>
      <c r="F1364" s="7" t="s">
        <v>310</v>
      </c>
      <c r="G1364" s="7" t="s">
        <v>543</v>
      </c>
      <c r="H1364" s="7" t="s">
        <v>544</v>
      </c>
      <c r="I1364" s="7" t="s">
        <v>32</v>
      </c>
      <c r="J1364" s="7" t="s">
        <v>57</v>
      </c>
      <c r="K1364" s="7" t="s">
        <v>3789</v>
      </c>
      <c r="L1364" s="7" t="s">
        <v>35</v>
      </c>
      <c r="M1364" s="7" t="s">
        <v>140</v>
      </c>
      <c r="N1364" s="7" t="s">
        <v>3790</v>
      </c>
      <c r="O1364" s="7">
        <v>53.52</v>
      </c>
      <c r="P1364" s="7">
        <v>4</v>
      </c>
      <c r="Q1364" s="7">
        <v>22.92</v>
      </c>
      <c r="R1364" s="7">
        <v>2.4500000000000002</v>
      </c>
      <c r="S1364" s="7" t="s">
        <v>38</v>
      </c>
      <c r="T1364" s="7">
        <v>307</v>
      </c>
      <c r="U1364" s="7" t="s">
        <v>1733</v>
      </c>
      <c r="V1364" s="7" t="s">
        <v>1737</v>
      </c>
      <c r="W1364" s="8" t="s">
        <v>51</v>
      </c>
      <c r="X1364" s="3">
        <v>45223</v>
      </c>
      <c r="Y1364" s="4">
        <v>45226</v>
      </c>
    </row>
    <row r="1365" spans="1:25">
      <c r="A1365" s="9">
        <v>1364</v>
      </c>
      <c r="B1365" s="7" t="s">
        <v>3780</v>
      </c>
      <c r="C1365" s="7" t="s">
        <v>26</v>
      </c>
      <c r="D1365" s="7" t="s">
        <v>3373</v>
      </c>
      <c r="E1365" s="7" t="s">
        <v>3374</v>
      </c>
      <c r="F1365" s="7" t="s">
        <v>310</v>
      </c>
      <c r="G1365" s="7" t="s">
        <v>3781</v>
      </c>
      <c r="H1365" s="7" t="s">
        <v>221</v>
      </c>
      <c r="I1365" s="7" t="s">
        <v>32</v>
      </c>
      <c r="J1365" s="7" t="s">
        <v>102</v>
      </c>
      <c r="K1365" s="7" t="s">
        <v>3791</v>
      </c>
      <c r="L1365" s="7" t="s">
        <v>35</v>
      </c>
      <c r="M1365" s="7" t="s">
        <v>130</v>
      </c>
      <c r="N1365" s="7" t="s">
        <v>3792</v>
      </c>
      <c r="O1365" s="7">
        <v>38.880000000000003</v>
      </c>
      <c r="P1365" s="7">
        <v>3</v>
      </c>
      <c r="Q1365" s="7">
        <v>8.1</v>
      </c>
      <c r="R1365" s="7">
        <v>1.39</v>
      </c>
      <c r="S1365" s="7" t="s">
        <v>38</v>
      </c>
      <c r="T1365" s="7">
        <v>324</v>
      </c>
      <c r="U1365" s="7" t="s">
        <v>1733</v>
      </c>
      <c r="V1365" s="7" t="s">
        <v>1747</v>
      </c>
      <c r="W1365" s="8" t="s">
        <v>41</v>
      </c>
      <c r="X1365" s="3">
        <v>45526</v>
      </c>
      <c r="Y1365" s="4">
        <v>45528</v>
      </c>
    </row>
    <row r="1366" spans="1:25">
      <c r="A1366" s="9">
        <v>1365</v>
      </c>
      <c r="B1366" s="7" t="s">
        <v>3793</v>
      </c>
      <c r="C1366" s="7" t="s">
        <v>26</v>
      </c>
      <c r="D1366" s="7" t="s">
        <v>392</v>
      </c>
      <c r="E1366" s="7" t="s">
        <v>393</v>
      </c>
      <c r="F1366" s="7" t="s">
        <v>310</v>
      </c>
      <c r="G1366" s="7" t="s">
        <v>338</v>
      </c>
      <c r="H1366" s="7" t="s">
        <v>339</v>
      </c>
      <c r="I1366" s="7" t="s">
        <v>32</v>
      </c>
      <c r="J1366" s="7" t="s">
        <v>57</v>
      </c>
      <c r="K1366" s="7" t="s">
        <v>3794</v>
      </c>
      <c r="L1366" s="7" t="s">
        <v>35</v>
      </c>
      <c r="M1366" s="7" t="s">
        <v>36</v>
      </c>
      <c r="N1366" s="7" t="s">
        <v>3795</v>
      </c>
      <c r="O1366" s="7">
        <v>4.8899999999999997</v>
      </c>
      <c r="P1366" s="7">
        <v>1</v>
      </c>
      <c r="Q1366" s="7">
        <v>1.71</v>
      </c>
      <c r="R1366" s="7">
        <v>0.47</v>
      </c>
      <c r="S1366" s="7" t="s">
        <v>38</v>
      </c>
      <c r="T1366" s="7">
        <v>128</v>
      </c>
      <c r="U1366" s="7" t="s">
        <v>1733</v>
      </c>
      <c r="V1366" s="7" t="s">
        <v>1734</v>
      </c>
      <c r="W1366" s="8" t="s">
        <v>41</v>
      </c>
      <c r="X1366" s="3">
        <v>44870</v>
      </c>
      <c r="Y1366" s="4">
        <v>44697</v>
      </c>
    </row>
    <row r="1367" spans="1:25">
      <c r="A1367" s="9">
        <v>1366</v>
      </c>
      <c r="B1367" s="7" t="s">
        <v>3538</v>
      </c>
      <c r="C1367" s="7" t="s">
        <v>26</v>
      </c>
      <c r="D1367" s="7" t="s">
        <v>1585</v>
      </c>
      <c r="E1367" s="7" t="s">
        <v>1586</v>
      </c>
      <c r="F1367" s="7" t="s">
        <v>310</v>
      </c>
      <c r="G1367" s="7" t="s">
        <v>1683</v>
      </c>
      <c r="H1367" s="7" t="s">
        <v>46</v>
      </c>
      <c r="I1367" s="7" t="s">
        <v>32</v>
      </c>
      <c r="J1367" s="7" t="s">
        <v>47</v>
      </c>
      <c r="K1367" s="7" t="s">
        <v>2152</v>
      </c>
      <c r="L1367" s="7" t="s">
        <v>35</v>
      </c>
      <c r="M1367" s="7" t="s">
        <v>104</v>
      </c>
      <c r="N1367" s="7" t="s">
        <v>2153</v>
      </c>
      <c r="O1367" s="7">
        <v>21.78</v>
      </c>
      <c r="P1367" s="7">
        <v>2</v>
      </c>
      <c r="Q1367" s="7">
        <v>10.86</v>
      </c>
      <c r="R1367" s="7">
        <v>2.78</v>
      </c>
      <c r="S1367" s="7" t="s">
        <v>38</v>
      </c>
      <c r="T1367" s="7">
        <v>115</v>
      </c>
      <c r="U1367" s="7" t="s">
        <v>1733</v>
      </c>
      <c r="V1367" s="7" t="s">
        <v>1743</v>
      </c>
      <c r="W1367" s="8" t="s">
        <v>51</v>
      </c>
      <c r="X1367" s="3">
        <v>45040</v>
      </c>
      <c r="Y1367" s="4">
        <v>45042</v>
      </c>
    </row>
    <row r="1368" spans="1:25">
      <c r="A1368" s="9">
        <v>1367</v>
      </c>
      <c r="B1368" s="7" t="s">
        <v>3796</v>
      </c>
      <c r="C1368" s="7" t="s">
        <v>26</v>
      </c>
      <c r="D1368" s="7" t="s">
        <v>3797</v>
      </c>
      <c r="E1368" s="7" t="s">
        <v>3798</v>
      </c>
      <c r="F1368" s="7" t="s">
        <v>310</v>
      </c>
      <c r="G1368" s="7" t="s">
        <v>1783</v>
      </c>
      <c r="H1368" s="7" t="s">
        <v>1784</v>
      </c>
      <c r="I1368" s="7" t="s">
        <v>32</v>
      </c>
      <c r="J1368" s="7" t="s">
        <v>47</v>
      </c>
      <c r="K1368" s="7" t="s">
        <v>3570</v>
      </c>
      <c r="L1368" s="7" t="s">
        <v>35</v>
      </c>
      <c r="M1368" s="7" t="s">
        <v>74</v>
      </c>
      <c r="N1368" s="7" t="s">
        <v>3571</v>
      </c>
      <c r="O1368" s="7">
        <v>112.92</v>
      </c>
      <c r="P1368" s="7">
        <v>2</v>
      </c>
      <c r="Q1368" s="7">
        <v>14.64</v>
      </c>
      <c r="R1368" s="7">
        <v>10.73</v>
      </c>
      <c r="S1368" s="7" t="s">
        <v>38</v>
      </c>
      <c r="T1368" s="7">
        <v>576</v>
      </c>
      <c r="U1368" s="7" t="s">
        <v>1733</v>
      </c>
      <c r="V1368" s="7" t="s">
        <v>1743</v>
      </c>
      <c r="W1368" s="8" t="s">
        <v>41</v>
      </c>
      <c r="X1368" s="3">
        <v>44574</v>
      </c>
      <c r="Y1368" s="4">
        <v>44577</v>
      </c>
    </row>
    <row r="1369" spans="1:25">
      <c r="A1369" s="9">
        <v>1368</v>
      </c>
      <c r="B1369" s="7" t="s">
        <v>3799</v>
      </c>
      <c r="C1369" s="7" t="s">
        <v>26</v>
      </c>
      <c r="D1369" s="7" t="s">
        <v>3800</v>
      </c>
      <c r="E1369" s="7" t="s">
        <v>3801</v>
      </c>
      <c r="F1369" s="7" t="s">
        <v>420</v>
      </c>
      <c r="G1369" s="7" t="s">
        <v>195</v>
      </c>
      <c r="H1369" s="7" t="s">
        <v>283</v>
      </c>
      <c r="I1369" s="7" t="s">
        <v>32</v>
      </c>
      <c r="J1369" s="7" t="s">
        <v>47</v>
      </c>
      <c r="K1369" s="7" t="s">
        <v>3802</v>
      </c>
      <c r="L1369" s="7" t="s">
        <v>35</v>
      </c>
      <c r="M1369" s="7" t="s">
        <v>89</v>
      </c>
      <c r="N1369" s="7" t="s">
        <v>3803</v>
      </c>
      <c r="O1369" s="7">
        <v>54</v>
      </c>
      <c r="P1369" s="7">
        <v>2</v>
      </c>
      <c r="Q1369" s="7">
        <v>18.36</v>
      </c>
      <c r="R1369" s="7">
        <v>3.92</v>
      </c>
      <c r="S1369" s="7" t="s">
        <v>38</v>
      </c>
      <c r="T1369" s="7">
        <v>670</v>
      </c>
      <c r="U1369" s="7" t="s">
        <v>1733</v>
      </c>
      <c r="V1369" s="7" t="s">
        <v>1734</v>
      </c>
      <c r="W1369" s="8" t="s">
        <v>41</v>
      </c>
      <c r="X1369" s="3">
        <v>44824</v>
      </c>
      <c r="Y1369" s="4">
        <v>44829</v>
      </c>
    </row>
    <row r="1370" spans="1:25">
      <c r="A1370" s="9">
        <v>1369</v>
      </c>
      <c r="B1370" s="7" t="s">
        <v>3804</v>
      </c>
      <c r="C1370" s="7" t="s">
        <v>26</v>
      </c>
      <c r="D1370" s="7" t="s">
        <v>1322</v>
      </c>
      <c r="E1370" s="7" t="s">
        <v>1323</v>
      </c>
      <c r="F1370" s="7" t="s">
        <v>420</v>
      </c>
      <c r="G1370" s="7" t="s">
        <v>176</v>
      </c>
      <c r="H1370" s="7" t="s">
        <v>138</v>
      </c>
      <c r="I1370" s="7" t="s">
        <v>32</v>
      </c>
      <c r="J1370" s="7" t="s">
        <v>57</v>
      </c>
      <c r="K1370" s="7" t="s">
        <v>3805</v>
      </c>
      <c r="L1370" s="7" t="s">
        <v>35</v>
      </c>
      <c r="M1370" s="7" t="s">
        <v>104</v>
      </c>
      <c r="N1370" s="7" t="s">
        <v>3806</v>
      </c>
      <c r="O1370" s="7">
        <v>21</v>
      </c>
      <c r="P1370" s="7">
        <v>2</v>
      </c>
      <c r="Q1370" s="7">
        <v>9</v>
      </c>
      <c r="R1370" s="7">
        <v>1.97</v>
      </c>
      <c r="S1370" s="7" t="s">
        <v>38</v>
      </c>
      <c r="T1370" s="7">
        <v>429</v>
      </c>
      <c r="U1370" s="7" t="s">
        <v>1733</v>
      </c>
      <c r="V1370" s="7" t="s">
        <v>1743</v>
      </c>
      <c r="W1370" s="8" t="s">
        <v>51</v>
      </c>
      <c r="X1370" s="3">
        <v>45063</v>
      </c>
      <c r="Y1370" s="4">
        <v>45063</v>
      </c>
    </row>
    <row r="1371" spans="1:25">
      <c r="A1371" s="9">
        <v>1370</v>
      </c>
      <c r="B1371" s="7" t="s">
        <v>3807</v>
      </c>
      <c r="C1371" s="7" t="s">
        <v>26</v>
      </c>
      <c r="D1371" s="7" t="s">
        <v>3808</v>
      </c>
      <c r="E1371" s="7" t="s">
        <v>3809</v>
      </c>
      <c r="F1371" s="7" t="s">
        <v>420</v>
      </c>
      <c r="G1371" s="7" t="s">
        <v>100</v>
      </c>
      <c r="H1371" s="7" t="s">
        <v>101</v>
      </c>
      <c r="I1371" s="7" t="s">
        <v>32</v>
      </c>
      <c r="J1371" s="7" t="s">
        <v>102</v>
      </c>
      <c r="K1371" s="7" t="s">
        <v>3810</v>
      </c>
      <c r="L1371" s="7" t="s">
        <v>35</v>
      </c>
      <c r="M1371" s="7" t="s">
        <v>36</v>
      </c>
      <c r="N1371" s="7" t="s">
        <v>3811</v>
      </c>
      <c r="O1371" s="7">
        <v>147.96</v>
      </c>
      <c r="P1371" s="7">
        <v>3</v>
      </c>
      <c r="Q1371" s="7">
        <v>47.34</v>
      </c>
      <c r="R1371" s="7">
        <v>10.41</v>
      </c>
      <c r="S1371" s="7" t="s">
        <v>38</v>
      </c>
      <c r="T1371" s="7">
        <v>65</v>
      </c>
      <c r="U1371" s="7" t="s">
        <v>1733</v>
      </c>
      <c r="V1371" s="7" t="s">
        <v>1743</v>
      </c>
      <c r="W1371" s="8" t="s">
        <v>51</v>
      </c>
      <c r="X1371" s="3">
        <v>45228</v>
      </c>
      <c r="Y1371" s="4">
        <v>44996</v>
      </c>
    </row>
    <row r="1372" spans="1:25">
      <c r="A1372" s="9">
        <v>1371</v>
      </c>
      <c r="B1372" s="7" t="s">
        <v>3804</v>
      </c>
      <c r="C1372" s="7" t="s">
        <v>26</v>
      </c>
      <c r="D1372" s="7" t="s">
        <v>1322</v>
      </c>
      <c r="E1372" s="7" t="s">
        <v>1323</v>
      </c>
      <c r="F1372" s="7" t="s">
        <v>420</v>
      </c>
      <c r="G1372" s="7" t="s">
        <v>176</v>
      </c>
      <c r="H1372" s="7" t="s">
        <v>138</v>
      </c>
      <c r="I1372" s="7" t="s">
        <v>32</v>
      </c>
      <c r="J1372" s="7" t="s">
        <v>57</v>
      </c>
      <c r="K1372" s="7" t="s">
        <v>3812</v>
      </c>
      <c r="L1372" s="7" t="s">
        <v>35</v>
      </c>
      <c r="M1372" s="7" t="s">
        <v>130</v>
      </c>
      <c r="N1372" s="7" t="s">
        <v>3813</v>
      </c>
      <c r="O1372" s="7">
        <v>64.44</v>
      </c>
      <c r="P1372" s="7">
        <v>4</v>
      </c>
      <c r="Q1372" s="7">
        <v>7.08</v>
      </c>
      <c r="R1372" s="7">
        <v>1.1200000000000001</v>
      </c>
      <c r="S1372" s="7" t="s">
        <v>38</v>
      </c>
      <c r="T1372" s="7">
        <v>550</v>
      </c>
      <c r="U1372" s="7" t="s">
        <v>1733</v>
      </c>
      <c r="V1372" s="7" t="s">
        <v>1747</v>
      </c>
      <c r="W1372" s="8" t="s">
        <v>41</v>
      </c>
      <c r="X1372" s="3">
        <v>45561</v>
      </c>
      <c r="Y1372" s="4">
        <v>45563</v>
      </c>
    </row>
    <row r="1373" spans="1:25">
      <c r="A1373" s="9">
        <v>1372</v>
      </c>
      <c r="B1373" s="7" t="s">
        <v>3814</v>
      </c>
      <c r="C1373" s="7" t="s">
        <v>26</v>
      </c>
      <c r="D1373" s="7" t="s">
        <v>1360</v>
      </c>
      <c r="E1373" s="7" t="s">
        <v>1361</v>
      </c>
      <c r="F1373" s="7" t="s">
        <v>420</v>
      </c>
      <c r="G1373" s="7" t="s">
        <v>145</v>
      </c>
      <c r="H1373" s="7" t="s">
        <v>121</v>
      </c>
      <c r="I1373" s="7" t="s">
        <v>32</v>
      </c>
      <c r="J1373" s="7" t="s">
        <v>33</v>
      </c>
      <c r="K1373" s="7" t="s">
        <v>3815</v>
      </c>
      <c r="L1373" s="7" t="s">
        <v>35</v>
      </c>
      <c r="M1373" s="7" t="s">
        <v>123</v>
      </c>
      <c r="N1373" s="7" t="s">
        <v>3816</v>
      </c>
      <c r="O1373" s="7">
        <v>63.54</v>
      </c>
      <c r="P1373" s="7">
        <v>6</v>
      </c>
      <c r="Q1373" s="7">
        <v>13.32</v>
      </c>
      <c r="R1373" s="7">
        <v>4.3899999999999997</v>
      </c>
      <c r="S1373" s="7" t="s">
        <v>38</v>
      </c>
      <c r="T1373" s="7">
        <v>354</v>
      </c>
      <c r="U1373" s="7" t="s">
        <v>1733</v>
      </c>
      <c r="V1373" s="7" t="s">
        <v>1737</v>
      </c>
      <c r="W1373" s="8" t="s">
        <v>41</v>
      </c>
      <c r="X1373" s="3">
        <v>45515</v>
      </c>
      <c r="Y1373" s="4">
        <v>45576</v>
      </c>
    </row>
    <row r="1374" spans="1:25">
      <c r="A1374" s="9">
        <v>1373</v>
      </c>
      <c r="B1374" s="7" t="s">
        <v>3817</v>
      </c>
      <c r="C1374" s="7" t="s">
        <v>26</v>
      </c>
      <c r="D1374" s="7" t="s">
        <v>3818</v>
      </c>
      <c r="E1374" s="7" t="s">
        <v>3819</v>
      </c>
      <c r="F1374" s="7" t="s">
        <v>420</v>
      </c>
      <c r="G1374" s="7" t="s">
        <v>965</v>
      </c>
      <c r="H1374" s="7" t="s">
        <v>283</v>
      </c>
      <c r="I1374" s="7" t="s">
        <v>32</v>
      </c>
      <c r="J1374" s="7" t="s">
        <v>47</v>
      </c>
      <c r="K1374" s="7" t="s">
        <v>3820</v>
      </c>
      <c r="L1374" s="7" t="s">
        <v>35</v>
      </c>
      <c r="M1374" s="7" t="s">
        <v>89</v>
      </c>
      <c r="N1374" s="7" t="s">
        <v>3821</v>
      </c>
      <c r="O1374" s="7">
        <v>169.29</v>
      </c>
      <c r="P1374" s="7">
        <v>9</v>
      </c>
      <c r="Q1374" s="7">
        <v>65.88</v>
      </c>
      <c r="R1374" s="7">
        <v>12.46</v>
      </c>
      <c r="S1374" s="7" t="s">
        <v>38</v>
      </c>
      <c r="T1374" s="7">
        <v>710</v>
      </c>
      <c r="U1374" s="7" t="s">
        <v>1733</v>
      </c>
      <c r="V1374" s="7" t="s">
        <v>1747</v>
      </c>
      <c r="W1374" s="8" t="s">
        <v>41</v>
      </c>
      <c r="X1374" s="3">
        <v>45226</v>
      </c>
      <c r="Y1374" s="4">
        <v>45228</v>
      </c>
    </row>
    <row r="1375" spans="1:25">
      <c r="A1375" s="9">
        <v>1374</v>
      </c>
      <c r="B1375" s="7" t="s">
        <v>3822</v>
      </c>
      <c r="C1375" s="7" t="s">
        <v>26</v>
      </c>
      <c r="D1375" s="7" t="s">
        <v>308</v>
      </c>
      <c r="E1375" s="7" t="s">
        <v>309</v>
      </c>
      <c r="F1375" s="7" t="s">
        <v>310</v>
      </c>
      <c r="G1375" s="7" t="s">
        <v>515</v>
      </c>
      <c r="H1375" s="7" t="s">
        <v>87</v>
      </c>
      <c r="I1375" s="7" t="s">
        <v>32</v>
      </c>
      <c r="J1375" s="7" t="s">
        <v>33</v>
      </c>
      <c r="K1375" s="7" t="s">
        <v>3118</v>
      </c>
      <c r="L1375" s="7" t="s">
        <v>35</v>
      </c>
      <c r="M1375" s="7" t="s">
        <v>223</v>
      </c>
      <c r="N1375" s="7" t="s">
        <v>3119</v>
      </c>
      <c r="O1375" s="7">
        <v>22.2</v>
      </c>
      <c r="P1375" s="7">
        <v>4</v>
      </c>
      <c r="Q1375" s="7">
        <v>-14.28</v>
      </c>
      <c r="R1375" s="7">
        <v>2.37</v>
      </c>
      <c r="S1375" s="7" t="s">
        <v>487</v>
      </c>
      <c r="T1375" s="7">
        <v>661</v>
      </c>
      <c r="U1375" s="7" t="s">
        <v>1733</v>
      </c>
      <c r="V1375" s="7" t="s">
        <v>1737</v>
      </c>
      <c r="W1375" s="8" t="s">
        <v>51</v>
      </c>
      <c r="X1375" s="3">
        <v>44461</v>
      </c>
      <c r="Y1375" s="4">
        <v>44466</v>
      </c>
    </row>
    <row r="1376" spans="1:25">
      <c r="A1376" s="9">
        <v>1375</v>
      </c>
      <c r="B1376" s="7" t="s">
        <v>3823</v>
      </c>
      <c r="C1376" s="7" t="s">
        <v>26</v>
      </c>
      <c r="D1376" s="7" t="s">
        <v>3824</v>
      </c>
      <c r="E1376" s="7" t="s">
        <v>3825</v>
      </c>
      <c r="F1376" s="7" t="s">
        <v>310</v>
      </c>
      <c r="G1376" s="7" t="s">
        <v>271</v>
      </c>
      <c r="H1376" s="7" t="s">
        <v>56</v>
      </c>
      <c r="I1376" s="7" t="s">
        <v>32</v>
      </c>
      <c r="J1376" s="7" t="s">
        <v>57</v>
      </c>
      <c r="K1376" s="7" t="s">
        <v>1855</v>
      </c>
      <c r="L1376" s="7" t="s">
        <v>35</v>
      </c>
      <c r="M1376" s="7" t="s">
        <v>36</v>
      </c>
      <c r="N1376" s="7" t="s">
        <v>873</v>
      </c>
      <c r="O1376" s="7">
        <v>21.78</v>
      </c>
      <c r="P1376" s="7">
        <v>3</v>
      </c>
      <c r="Q1376" s="7">
        <v>3.87</v>
      </c>
      <c r="R1376" s="7">
        <v>2.92</v>
      </c>
      <c r="S1376" s="7" t="s">
        <v>487</v>
      </c>
      <c r="T1376" s="7">
        <v>682</v>
      </c>
      <c r="U1376" s="7" t="s">
        <v>1733</v>
      </c>
      <c r="V1376" s="7" t="s">
        <v>1743</v>
      </c>
      <c r="W1376" s="8" t="s">
        <v>41</v>
      </c>
      <c r="X1376" s="3">
        <v>44915</v>
      </c>
      <c r="Y1376" s="4">
        <v>44918</v>
      </c>
    </row>
    <row r="1377" spans="1:25">
      <c r="A1377" s="9">
        <v>1376</v>
      </c>
      <c r="B1377" s="7" t="s">
        <v>3687</v>
      </c>
      <c r="C1377" s="7" t="s">
        <v>26</v>
      </c>
      <c r="D1377" s="7" t="s">
        <v>3609</v>
      </c>
      <c r="E1377" s="7" t="s">
        <v>3610</v>
      </c>
      <c r="F1377" s="7" t="s">
        <v>310</v>
      </c>
      <c r="G1377" s="7" t="s">
        <v>1338</v>
      </c>
      <c r="H1377" s="7" t="s">
        <v>80</v>
      </c>
      <c r="I1377" s="7" t="s">
        <v>32</v>
      </c>
      <c r="J1377" s="7" t="s">
        <v>33</v>
      </c>
      <c r="K1377" s="7" t="s">
        <v>1855</v>
      </c>
      <c r="L1377" s="7" t="s">
        <v>35</v>
      </c>
      <c r="M1377" s="7" t="s">
        <v>36</v>
      </c>
      <c r="N1377" s="7" t="s">
        <v>873</v>
      </c>
      <c r="O1377" s="7">
        <v>21.78</v>
      </c>
      <c r="P1377" s="7">
        <v>3</v>
      </c>
      <c r="Q1377" s="7">
        <v>3.87</v>
      </c>
      <c r="R1377" s="7">
        <v>1.56</v>
      </c>
      <c r="S1377" s="7" t="s">
        <v>487</v>
      </c>
      <c r="T1377" s="7">
        <v>634</v>
      </c>
      <c r="U1377" s="7" t="s">
        <v>1733</v>
      </c>
      <c r="V1377" s="7" t="s">
        <v>1747</v>
      </c>
      <c r="W1377" s="8" t="s">
        <v>41</v>
      </c>
      <c r="X1377" s="3">
        <v>45657</v>
      </c>
      <c r="Y1377" s="4">
        <v>45778</v>
      </c>
    </row>
    <row r="1378" spans="1:25">
      <c r="A1378" s="9">
        <v>1377</v>
      </c>
      <c r="B1378" s="7" t="s">
        <v>3826</v>
      </c>
      <c r="C1378" s="7" t="s">
        <v>26</v>
      </c>
      <c r="D1378" s="7" t="s">
        <v>2067</v>
      </c>
      <c r="E1378" s="7" t="s">
        <v>2068</v>
      </c>
      <c r="F1378" s="7" t="s">
        <v>420</v>
      </c>
      <c r="G1378" s="7" t="s">
        <v>271</v>
      </c>
      <c r="H1378" s="7" t="s">
        <v>56</v>
      </c>
      <c r="I1378" s="7" t="s">
        <v>32</v>
      </c>
      <c r="J1378" s="7" t="s">
        <v>57</v>
      </c>
      <c r="K1378" s="7" t="s">
        <v>3827</v>
      </c>
      <c r="L1378" s="7" t="s">
        <v>35</v>
      </c>
      <c r="M1378" s="7" t="s">
        <v>223</v>
      </c>
      <c r="N1378" s="7" t="s">
        <v>3828</v>
      </c>
      <c r="O1378" s="7">
        <v>79.290000000000006</v>
      </c>
      <c r="P1378" s="7">
        <v>3</v>
      </c>
      <c r="Q1378" s="7">
        <v>34.83</v>
      </c>
      <c r="R1378" s="7">
        <v>10.66</v>
      </c>
      <c r="S1378" s="7" t="s">
        <v>487</v>
      </c>
      <c r="T1378" s="7">
        <v>59</v>
      </c>
      <c r="U1378" s="7" t="s">
        <v>1733</v>
      </c>
      <c r="V1378" s="7" t="s">
        <v>1747</v>
      </c>
      <c r="W1378" s="8" t="s">
        <v>41</v>
      </c>
      <c r="X1378" s="3">
        <v>45434</v>
      </c>
      <c r="Y1378" s="4">
        <v>45437</v>
      </c>
    </row>
    <row r="1379" spans="1:25">
      <c r="A1379" s="9">
        <v>1378</v>
      </c>
      <c r="B1379" s="7" t="s">
        <v>3829</v>
      </c>
      <c r="C1379" s="7" t="s">
        <v>26</v>
      </c>
      <c r="D1379" s="7" t="s">
        <v>3830</v>
      </c>
      <c r="E1379" s="7" t="s">
        <v>3831</v>
      </c>
      <c r="F1379" s="7" t="s">
        <v>420</v>
      </c>
      <c r="G1379" s="7" t="s">
        <v>304</v>
      </c>
      <c r="H1379" s="7" t="s">
        <v>87</v>
      </c>
      <c r="I1379" s="7" t="s">
        <v>32</v>
      </c>
      <c r="J1379" s="7" t="s">
        <v>33</v>
      </c>
      <c r="K1379" s="7" t="s">
        <v>3832</v>
      </c>
      <c r="L1379" s="7" t="s">
        <v>35</v>
      </c>
      <c r="M1379" s="7" t="s">
        <v>130</v>
      </c>
      <c r="N1379" s="7" t="s">
        <v>3833</v>
      </c>
      <c r="O1379" s="7">
        <v>163.35</v>
      </c>
      <c r="P1379" s="7">
        <v>5</v>
      </c>
      <c r="Q1379" s="7">
        <v>75</v>
      </c>
      <c r="R1379" s="7">
        <v>18.89</v>
      </c>
      <c r="S1379" s="7" t="s">
        <v>487</v>
      </c>
      <c r="T1379" s="7">
        <v>327</v>
      </c>
      <c r="U1379" s="7" t="s">
        <v>1733</v>
      </c>
      <c r="V1379" s="7" t="s">
        <v>1737</v>
      </c>
      <c r="W1379" s="8" t="s">
        <v>41</v>
      </c>
      <c r="X1379" s="3">
        <v>45525</v>
      </c>
      <c r="Y1379" s="4">
        <v>45525</v>
      </c>
    </row>
    <row r="1380" spans="1:25">
      <c r="A1380" s="9">
        <v>1379</v>
      </c>
      <c r="B1380" s="7" t="s">
        <v>3834</v>
      </c>
      <c r="C1380" s="7" t="s">
        <v>26</v>
      </c>
      <c r="D1380" s="7" t="s">
        <v>3835</v>
      </c>
      <c r="E1380" s="7" t="s">
        <v>3836</v>
      </c>
      <c r="F1380" s="7" t="s">
        <v>29</v>
      </c>
      <c r="G1380" s="7" t="s">
        <v>900</v>
      </c>
      <c r="H1380" s="7" t="s">
        <v>544</v>
      </c>
      <c r="I1380" s="7" t="s">
        <v>32</v>
      </c>
      <c r="J1380" s="7" t="s">
        <v>57</v>
      </c>
      <c r="K1380" s="7" t="s">
        <v>2026</v>
      </c>
      <c r="L1380" s="7" t="s">
        <v>35</v>
      </c>
      <c r="M1380" s="7" t="s">
        <v>123</v>
      </c>
      <c r="N1380" s="7" t="s">
        <v>2027</v>
      </c>
      <c r="O1380" s="7">
        <v>96.9</v>
      </c>
      <c r="P1380" s="7">
        <v>5</v>
      </c>
      <c r="Q1380" s="7">
        <v>26.1</v>
      </c>
      <c r="R1380" s="7">
        <v>14.73</v>
      </c>
      <c r="S1380" s="7" t="s">
        <v>487</v>
      </c>
      <c r="T1380" s="7">
        <v>35</v>
      </c>
      <c r="U1380" s="7" t="s">
        <v>1733</v>
      </c>
      <c r="V1380" s="7" t="s">
        <v>1747</v>
      </c>
      <c r="W1380" s="8" t="s">
        <v>41</v>
      </c>
      <c r="X1380" s="3">
        <v>44871</v>
      </c>
      <c r="Y1380" s="4">
        <v>44871</v>
      </c>
    </row>
    <row r="1381" spans="1:25">
      <c r="A1381" s="9">
        <v>1380</v>
      </c>
      <c r="B1381" s="7" t="s">
        <v>3690</v>
      </c>
      <c r="C1381" s="7" t="s">
        <v>26</v>
      </c>
      <c r="D1381" s="7" t="s">
        <v>2334</v>
      </c>
      <c r="E1381" s="7" t="s">
        <v>2335</v>
      </c>
      <c r="F1381" s="7" t="s">
        <v>29</v>
      </c>
      <c r="G1381" s="7" t="s">
        <v>515</v>
      </c>
      <c r="H1381" s="7" t="s">
        <v>87</v>
      </c>
      <c r="I1381" s="7" t="s">
        <v>32</v>
      </c>
      <c r="J1381" s="7" t="s">
        <v>33</v>
      </c>
      <c r="K1381" s="7" t="s">
        <v>2234</v>
      </c>
      <c r="L1381" s="7" t="s">
        <v>35</v>
      </c>
      <c r="M1381" s="7" t="s">
        <v>130</v>
      </c>
      <c r="N1381" s="7" t="s">
        <v>2235</v>
      </c>
      <c r="O1381" s="7">
        <v>66.75</v>
      </c>
      <c r="P1381" s="7">
        <v>5</v>
      </c>
      <c r="Q1381" s="7">
        <v>-1.35</v>
      </c>
      <c r="R1381" s="7">
        <v>9.56</v>
      </c>
      <c r="S1381" s="7" t="s">
        <v>487</v>
      </c>
      <c r="T1381" s="7">
        <v>70</v>
      </c>
      <c r="U1381" s="7" t="s">
        <v>1733</v>
      </c>
      <c r="V1381" s="7" t="s">
        <v>1734</v>
      </c>
      <c r="W1381" s="8" t="s">
        <v>41</v>
      </c>
      <c r="X1381" s="3">
        <v>45490</v>
      </c>
      <c r="Y1381" s="4">
        <v>45493</v>
      </c>
    </row>
    <row r="1382" spans="1:25">
      <c r="A1382" s="9">
        <v>1381</v>
      </c>
      <c r="B1382" s="7" t="s">
        <v>3581</v>
      </c>
      <c r="C1382" s="7" t="s">
        <v>26</v>
      </c>
      <c r="D1382" s="7" t="s">
        <v>3161</v>
      </c>
      <c r="E1382" s="7" t="s">
        <v>3162</v>
      </c>
      <c r="F1382" s="7" t="s">
        <v>29</v>
      </c>
      <c r="G1382" s="7" t="s">
        <v>338</v>
      </c>
      <c r="H1382" s="7" t="s">
        <v>339</v>
      </c>
      <c r="I1382" s="7" t="s">
        <v>32</v>
      </c>
      <c r="J1382" s="7" t="s">
        <v>57</v>
      </c>
      <c r="K1382" s="7" t="s">
        <v>810</v>
      </c>
      <c r="L1382" s="7" t="s">
        <v>35</v>
      </c>
      <c r="M1382" s="7" t="s">
        <v>104</v>
      </c>
      <c r="N1382" s="7" t="s">
        <v>811</v>
      </c>
      <c r="O1382" s="7">
        <v>21.12</v>
      </c>
      <c r="P1382" s="7">
        <v>2</v>
      </c>
      <c r="Q1382" s="7">
        <v>4.2</v>
      </c>
      <c r="R1382" s="7">
        <v>0.83</v>
      </c>
      <c r="S1382" s="7" t="s">
        <v>487</v>
      </c>
      <c r="T1382" s="7">
        <v>657</v>
      </c>
      <c r="U1382" s="7" t="s">
        <v>1733</v>
      </c>
      <c r="V1382" s="7" t="s">
        <v>1743</v>
      </c>
      <c r="W1382" s="8" t="s">
        <v>41</v>
      </c>
      <c r="X1382" s="3">
        <v>45471</v>
      </c>
      <c r="Y1382" s="4">
        <v>45472</v>
      </c>
    </row>
    <row r="1383" spans="1:25">
      <c r="A1383" s="9">
        <v>1382</v>
      </c>
      <c r="B1383" s="7" t="s">
        <v>3837</v>
      </c>
      <c r="C1383" s="7" t="s">
        <v>26</v>
      </c>
      <c r="D1383" s="7" t="s">
        <v>1631</v>
      </c>
      <c r="E1383" s="7" t="s">
        <v>1632</v>
      </c>
      <c r="F1383" s="7" t="s">
        <v>29</v>
      </c>
      <c r="G1383" s="7" t="s">
        <v>376</v>
      </c>
      <c r="H1383" s="7" t="s">
        <v>221</v>
      </c>
      <c r="I1383" s="7" t="s">
        <v>32</v>
      </c>
      <c r="J1383" s="7" t="s">
        <v>102</v>
      </c>
      <c r="K1383" s="7" t="s">
        <v>3030</v>
      </c>
      <c r="L1383" s="7" t="s">
        <v>35</v>
      </c>
      <c r="M1383" s="7" t="s">
        <v>223</v>
      </c>
      <c r="N1383" s="7" t="s">
        <v>3031</v>
      </c>
      <c r="O1383" s="7">
        <v>173.46</v>
      </c>
      <c r="P1383" s="7">
        <v>7</v>
      </c>
      <c r="Q1383" s="7">
        <v>48.51</v>
      </c>
      <c r="R1383" s="7">
        <v>18.53</v>
      </c>
      <c r="S1383" s="7" t="s">
        <v>487</v>
      </c>
      <c r="T1383" s="7">
        <v>732</v>
      </c>
      <c r="U1383" s="7" t="s">
        <v>1733</v>
      </c>
      <c r="V1383" s="7" t="s">
        <v>1747</v>
      </c>
      <c r="W1383" s="8" t="s">
        <v>51</v>
      </c>
      <c r="X1383" s="3">
        <v>44551</v>
      </c>
      <c r="Y1383" s="4">
        <v>44553</v>
      </c>
    </row>
    <row r="1384" spans="1:25">
      <c r="A1384" s="9">
        <v>1383</v>
      </c>
      <c r="B1384" s="7" t="s">
        <v>3585</v>
      </c>
      <c r="C1384" s="7" t="s">
        <v>26</v>
      </c>
      <c r="D1384" s="7" t="s">
        <v>926</v>
      </c>
      <c r="E1384" s="7" t="s">
        <v>927</v>
      </c>
      <c r="F1384" s="7" t="s">
        <v>29</v>
      </c>
      <c r="G1384" s="7" t="s">
        <v>602</v>
      </c>
      <c r="H1384" s="7" t="s">
        <v>138</v>
      </c>
      <c r="I1384" s="7" t="s">
        <v>32</v>
      </c>
      <c r="J1384" s="7" t="s">
        <v>57</v>
      </c>
      <c r="K1384" s="7" t="s">
        <v>1794</v>
      </c>
      <c r="L1384" s="7" t="s">
        <v>35</v>
      </c>
      <c r="M1384" s="7" t="s">
        <v>36</v>
      </c>
      <c r="N1384" s="7" t="s">
        <v>1795</v>
      </c>
      <c r="O1384" s="7">
        <v>40.14</v>
      </c>
      <c r="P1384" s="7">
        <v>3</v>
      </c>
      <c r="Q1384" s="7">
        <v>17.64</v>
      </c>
      <c r="R1384" s="7">
        <v>6.5</v>
      </c>
      <c r="S1384" s="7" t="s">
        <v>487</v>
      </c>
      <c r="T1384" s="7">
        <v>575</v>
      </c>
      <c r="U1384" s="7" t="s">
        <v>1733</v>
      </c>
      <c r="V1384" s="7" t="s">
        <v>1743</v>
      </c>
      <c r="W1384" s="8" t="s">
        <v>41</v>
      </c>
      <c r="X1384" s="3">
        <v>44558</v>
      </c>
      <c r="Y1384" s="4">
        <v>44559</v>
      </c>
    </row>
    <row r="1385" spans="1:25">
      <c r="A1385" s="9">
        <v>1384</v>
      </c>
      <c r="B1385" s="7" t="s">
        <v>3838</v>
      </c>
      <c r="C1385" s="7" t="s">
        <v>26</v>
      </c>
      <c r="D1385" s="7" t="s">
        <v>3839</v>
      </c>
      <c r="E1385" s="7" t="s">
        <v>3840</v>
      </c>
      <c r="F1385" s="7" t="s">
        <v>29</v>
      </c>
      <c r="G1385" s="7" t="s">
        <v>602</v>
      </c>
      <c r="H1385" s="7" t="s">
        <v>138</v>
      </c>
      <c r="I1385" s="7" t="s">
        <v>32</v>
      </c>
      <c r="J1385" s="7" t="s">
        <v>57</v>
      </c>
      <c r="K1385" s="7" t="s">
        <v>2317</v>
      </c>
      <c r="L1385" s="7" t="s">
        <v>35</v>
      </c>
      <c r="M1385" s="7" t="s">
        <v>36</v>
      </c>
      <c r="N1385" s="7" t="s">
        <v>2318</v>
      </c>
      <c r="O1385" s="7">
        <v>26.82</v>
      </c>
      <c r="P1385" s="7">
        <v>3</v>
      </c>
      <c r="Q1385" s="7">
        <v>6.12</v>
      </c>
      <c r="R1385" s="7">
        <v>4.13</v>
      </c>
      <c r="S1385" s="7" t="s">
        <v>487</v>
      </c>
      <c r="T1385" s="7">
        <v>700</v>
      </c>
      <c r="U1385" s="7" t="s">
        <v>1733</v>
      </c>
      <c r="V1385" s="7" t="s">
        <v>1747</v>
      </c>
      <c r="W1385" s="8" t="s">
        <v>51</v>
      </c>
      <c r="X1385" s="3">
        <v>45189</v>
      </c>
      <c r="Y1385" s="4">
        <v>45191</v>
      </c>
    </row>
    <row r="1386" spans="1:25">
      <c r="A1386" s="9">
        <v>1385</v>
      </c>
      <c r="B1386" s="7" t="s">
        <v>3841</v>
      </c>
      <c r="C1386" s="7" t="s">
        <v>26</v>
      </c>
      <c r="D1386" s="7" t="s">
        <v>3842</v>
      </c>
      <c r="E1386" s="7" t="s">
        <v>3843</v>
      </c>
      <c r="F1386" s="7" t="s">
        <v>29</v>
      </c>
      <c r="G1386" s="7" t="s">
        <v>3844</v>
      </c>
      <c r="H1386" s="7" t="s">
        <v>221</v>
      </c>
      <c r="I1386" s="7" t="s">
        <v>32</v>
      </c>
      <c r="J1386" s="7" t="s">
        <v>102</v>
      </c>
      <c r="K1386" s="7" t="s">
        <v>2331</v>
      </c>
      <c r="L1386" s="7" t="s">
        <v>35</v>
      </c>
      <c r="M1386" s="7" t="s">
        <v>36</v>
      </c>
      <c r="N1386" s="7" t="s">
        <v>2332</v>
      </c>
      <c r="O1386" s="7">
        <v>39.15</v>
      </c>
      <c r="P1386" s="7">
        <v>5</v>
      </c>
      <c r="Q1386" s="7">
        <v>8.5500000000000007</v>
      </c>
      <c r="R1386" s="7">
        <v>4.87</v>
      </c>
      <c r="S1386" s="7" t="s">
        <v>596</v>
      </c>
      <c r="T1386" s="7">
        <v>767</v>
      </c>
      <c r="U1386" s="7" t="s">
        <v>1733</v>
      </c>
      <c r="V1386" s="7" t="s">
        <v>1734</v>
      </c>
      <c r="W1386" s="8" t="s">
        <v>51</v>
      </c>
      <c r="X1386" s="3">
        <v>45540</v>
      </c>
      <c r="Y1386" s="4">
        <v>45631</v>
      </c>
    </row>
    <row r="1387" spans="1:25">
      <c r="A1387" s="9">
        <v>1386</v>
      </c>
      <c r="B1387" s="7" t="s">
        <v>3845</v>
      </c>
      <c r="C1387" s="7" t="s">
        <v>26</v>
      </c>
      <c r="D1387" s="7" t="s">
        <v>3846</v>
      </c>
      <c r="E1387" s="7" t="s">
        <v>3847</v>
      </c>
      <c r="F1387" s="7" t="s">
        <v>29</v>
      </c>
      <c r="G1387" s="7" t="s">
        <v>2123</v>
      </c>
      <c r="H1387" s="7" t="s">
        <v>87</v>
      </c>
      <c r="I1387" s="7" t="s">
        <v>32</v>
      </c>
      <c r="J1387" s="7" t="s">
        <v>33</v>
      </c>
      <c r="K1387" s="7" t="s">
        <v>872</v>
      </c>
      <c r="L1387" s="7" t="s">
        <v>35</v>
      </c>
      <c r="M1387" s="7" t="s">
        <v>36</v>
      </c>
      <c r="N1387" s="7" t="s">
        <v>873</v>
      </c>
      <c r="O1387" s="7">
        <v>33.6</v>
      </c>
      <c r="P1387" s="7">
        <v>5</v>
      </c>
      <c r="Q1387" s="7">
        <v>15</v>
      </c>
      <c r="R1387" s="7">
        <v>1.79</v>
      </c>
      <c r="S1387" s="7" t="s">
        <v>596</v>
      </c>
      <c r="T1387" s="7">
        <v>191</v>
      </c>
      <c r="U1387" s="7" t="s">
        <v>1733</v>
      </c>
      <c r="V1387" s="7" t="s">
        <v>1737</v>
      </c>
      <c r="W1387" s="8" t="s">
        <v>51</v>
      </c>
      <c r="X1387" s="3">
        <v>45496</v>
      </c>
      <c r="Y1387" s="4">
        <v>45498</v>
      </c>
    </row>
    <row r="1388" spans="1:25">
      <c r="A1388" s="9">
        <v>1387</v>
      </c>
      <c r="B1388" s="7" t="s">
        <v>3848</v>
      </c>
      <c r="C1388" s="7" t="s">
        <v>26</v>
      </c>
      <c r="D1388" s="7" t="s">
        <v>3849</v>
      </c>
      <c r="E1388" s="7" t="s">
        <v>3850</v>
      </c>
      <c r="F1388" s="7" t="s">
        <v>29</v>
      </c>
      <c r="G1388" s="7" t="s">
        <v>163</v>
      </c>
      <c r="H1388" s="7" t="s">
        <v>31</v>
      </c>
      <c r="I1388" s="7" t="s">
        <v>32</v>
      </c>
      <c r="J1388" s="7" t="s">
        <v>33</v>
      </c>
      <c r="K1388" s="7" t="s">
        <v>3851</v>
      </c>
      <c r="L1388" s="7" t="s">
        <v>35</v>
      </c>
      <c r="M1388" s="7" t="s">
        <v>36</v>
      </c>
      <c r="N1388" s="7" t="s">
        <v>3852</v>
      </c>
      <c r="O1388" s="7">
        <v>169.38</v>
      </c>
      <c r="P1388" s="7">
        <v>6</v>
      </c>
      <c r="Q1388" s="7">
        <v>81.180000000000007</v>
      </c>
      <c r="R1388" s="7">
        <v>20.29</v>
      </c>
      <c r="S1388" s="7" t="s">
        <v>596</v>
      </c>
      <c r="T1388" s="7">
        <v>313</v>
      </c>
      <c r="U1388" s="7" t="s">
        <v>1733</v>
      </c>
      <c r="V1388" s="7" t="s">
        <v>1743</v>
      </c>
      <c r="W1388" s="8" t="s">
        <v>51</v>
      </c>
      <c r="X1388" s="3">
        <v>45559</v>
      </c>
      <c r="Y1388" s="4">
        <v>45562</v>
      </c>
    </row>
    <row r="1389" spans="1:25">
      <c r="A1389" s="9">
        <v>1388</v>
      </c>
      <c r="B1389" s="7" t="s">
        <v>3853</v>
      </c>
      <c r="C1389" s="7" t="s">
        <v>26</v>
      </c>
      <c r="D1389" s="7" t="s">
        <v>1914</v>
      </c>
      <c r="E1389" s="7" t="s">
        <v>1915</v>
      </c>
      <c r="F1389" s="7" t="s">
        <v>310</v>
      </c>
      <c r="G1389" s="7" t="s">
        <v>543</v>
      </c>
      <c r="H1389" s="7" t="s">
        <v>544</v>
      </c>
      <c r="I1389" s="7" t="s">
        <v>32</v>
      </c>
      <c r="J1389" s="7" t="s">
        <v>57</v>
      </c>
      <c r="K1389" s="7" t="s">
        <v>3096</v>
      </c>
      <c r="L1389" s="7" t="s">
        <v>35</v>
      </c>
      <c r="M1389" s="7" t="s">
        <v>36</v>
      </c>
      <c r="N1389" s="7" t="s">
        <v>3097</v>
      </c>
      <c r="O1389" s="7">
        <v>31.59</v>
      </c>
      <c r="P1389" s="7">
        <v>3</v>
      </c>
      <c r="Q1389" s="7">
        <v>5.31</v>
      </c>
      <c r="R1389" s="7">
        <v>3.13</v>
      </c>
      <c r="S1389" s="7" t="s">
        <v>596</v>
      </c>
      <c r="T1389" s="7">
        <v>468</v>
      </c>
      <c r="U1389" s="7" t="s">
        <v>1733</v>
      </c>
      <c r="V1389" s="7" t="s">
        <v>1734</v>
      </c>
      <c r="W1389" s="8" t="s">
        <v>51</v>
      </c>
      <c r="X1389" s="3">
        <v>44558</v>
      </c>
      <c r="Y1389" s="4">
        <v>44561</v>
      </c>
    </row>
    <row r="1390" spans="1:25">
      <c r="A1390" s="9">
        <v>1389</v>
      </c>
      <c r="B1390" s="7" t="s">
        <v>3853</v>
      </c>
      <c r="C1390" s="7" t="s">
        <v>26</v>
      </c>
      <c r="D1390" s="7" t="s">
        <v>1914</v>
      </c>
      <c r="E1390" s="7" t="s">
        <v>1915</v>
      </c>
      <c r="F1390" s="7" t="s">
        <v>310</v>
      </c>
      <c r="G1390" s="7" t="s">
        <v>543</v>
      </c>
      <c r="H1390" s="7" t="s">
        <v>544</v>
      </c>
      <c r="I1390" s="7" t="s">
        <v>32</v>
      </c>
      <c r="J1390" s="7" t="s">
        <v>57</v>
      </c>
      <c r="K1390" s="7" t="s">
        <v>442</v>
      </c>
      <c r="L1390" s="7" t="s">
        <v>35</v>
      </c>
      <c r="M1390" s="7" t="s">
        <v>74</v>
      </c>
      <c r="N1390" s="7" t="s">
        <v>443</v>
      </c>
      <c r="O1390" s="7">
        <v>22.5</v>
      </c>
      <c r="P1390" s="7">
        <v>2</v>
      </c>
      <c r="Q1390" s="7">
        <v>10.98</v>
      </c>
      <c r="R1390" s="7">
        <v>1.34</v>
      </c>
      <c r="S1390" s="7" t="s">
        <v>596</v>
      </c>
      <c r="T1390" s="7">
        <v>507</v>
      </c>
      <c r="U1390" s="7" t="s">
        <v>1733</v>
      </c>
      <c r="V1390" s="7" t="s">
        <v>1743</v>
      </c>
      <c r="W1390" s="8" t="s">
        <v>51</v>
      </c>
      <c r="X1390" s="3">
        <v>44871</v>
      </c>
      <c r="Y1390" s="4">
        <v>44727</v>
      </c>
    </row>
    <row r="1391" spans="1:25">
      <c r="A1391" s="9">
        <v>1390</v>
      </c>
      <c r="B1391" s="7" t="s">
        <v>3854</v>
      </c>
      <c r="C1391" s="7" t="s">
        <v>26</v>
      </c>
      <c r="D1391" s="7" t="s">
        <v>2879</v>
      </c>
      <c r="E1391" s="7" t="s">
        <v>2880</v>
      </c>
      <c r="F1391" s="7" t="s">
        <v>29</v>
      </c>
      <c r="G1391" s="7" t="s">
        <v>176</v>
      </c>
      <c r="H1391" s="7" t="s">
        <v>138</v>
      </c>
      <c r="I1391" s="7" t="s">
        <v>32</v>
      </c>
      <c r="J1391" s="7" t="s">
        <v>57</v>
      </c>
      <c r="K1391" s="7" t="s">
        <v>3855</v>
      </c>
      <c r="L1391" s="7" t="s">
        <v>35</v>
      </c>
      <c r="M1391" s="7" t="s">
        <v>130</v>
      </c>
      <c r="N1391" s="7" t="s">
        <v>3856</v>
      </c>
      <c r="O1391" s="7">
        <v>44.58</v>
      </c>
      <c r="P1391" s="7">
        <v>2</v>
      </c>
      <c r="Q1391" s="7">
        <v>19.14</v>
      </c>
      <c r="R1391" s="7">
        <v>5.32</v>
      </c>
      <c r="S1391" s="7" t="s">
        <v>596</v>
      </c>
      <c r="T1391" s="7">
        <v>728</v>
      </c>
      <c r="U1391" s="7" t="s">
        <v>1733</v>
      </c>
      <c r="V1391" s="7" t="s">
        <v>1734</v>
      </c>
      <c r="W1391" s="8" t="s">
        <v>51</v>
      </c>
      <c r="X1391" s="3">
        <v>44948</v>
      </c>
      <c r="Y1391" s="4">
        <v>44950</v>
      </c>
    </row>
    <row r="1392" spans="1:25">
      <c r="A1392" s="9">
        <v>1391</v>
      </c>
      <c r="B1392" s="7" t="s">
        <v>3593</v>
      </c>
      <c r="C1392" s="7" t="s">
        <v>26</v>
      </c>
      <c r="D1392" s="7" t="s">
        <v>898</v>
      </c>
      <c r="E1392" s="7" t="s">
        <v>899</v>
      </c>
      <c r="F1392" s="7" t="s">
        <v>29</v>
      </c>
      <c r="G1392" s="7" t="s">
        <v>1357</v>
      </c>
      <c r="H1392" s="7" t="s">
        <v>1358</v>
      </c>
      <c r="I1392" s="7" t="s">
        <v>32</v>
      </c>
      <c r="J1392" s="7" t="s">
        <v>47</v>
      </c>
      <c r="K1392" s="7" t="s">
        <v>2923</v>
      </c>
      <c r="L1392" s="7" t="s">
        <v>35</v>
      </c>
      <c r="M1392" s="7" t="s">
        <v>36</v>
      </c>
      <c r="N1392" s="7" t="s">
        <v>2924</v>
      </c>
      <c r="O1392" s="7">
        <v>55.98</v>
      </c>
      <c r="P1392" s="7">
        <v>2</v>
      </c>
      <c r="Q1392" s="7">
        <v>7.8</v>
      </c>
      <c r="R1392" s="7">
        <v>3.65</v>
      </c>
      <c r="S1392" s="7" t="s">
        <v>596</v>
      </c>
      <c r="T1392" s="7">
        <v>312</v>
      </c>
      <c r="U1392" s="7" t="s">
        <v>1733</v>
      </c>
      <c r="V1392" s="7" t="s">
        <v>1737</v>
      </c>
      <c r="W1392" s="8" t="s">
        <v>51</v>
      </c>
      <c r="X1392" s="3">
        <v>44603</v>
      </c>
      <c r="Y1392" s="4">
        <v>44662</v>
      </c>
    </row>
    <row r="1393" spans="1:25">
      <c r="A1393" s="9">
        <v>1392</v>
      </c>
      <c r="B1393" s="7" t="s">
        <v>3857</v>
      </c>
      <c r="C1393" s="7" t="s">
        <v>627</v>
      </c>
      <c r="D1393" s="7" t="s">
        <v>2074</v>
      </c>
      <c r="E1393" s="7" t="s">
        <v>2075</v>
      </c>
      <c r="F1393" s="7" t="s">
        <v>420</v>
      </c>
      <c r="G1393" s="7" t="s">
        <v>608</v>
      </c>
      <c r="H1393" s="7" t="s">
        <v>80</v>
      </c>
      <c r="I1393" s="7" t="s">
        <v>32</v>
      </c>
      <c r="J1393" s="7" t="s">
        <v>33</v>
      </c>
      <c r="K1393" s="7" t="s">
        <v>3622</v>
      </c>
      <c r="L1393" s="7" t="s">
        <v>35</v>
      </c>
      <c r="M1393" s="7" t="s">
        <v>130</v>
      </c>
      <c r="N1393" s="7" t="s">
        <v>3623</v>
      </c>
      <c r="O1393" s="7">
        <v>106.56</v>
      </c>
      <c r="P1393" s="7">
        <v>3</v>
      </c>
      <c r="Q1393" s="7">
        <v>0.99</v>
      </c>
      <c r="R1393" s="7">
        <v>16.64</v>
      </c>
      <c r="S1393" s="7" t="s">
        <v>38</v>
      </c>
      <c r="T1393" s="7">
        <v>635</v>
      </c>
      <c r="U1393" s="7" t="s">
        <v>1733</v>
      </c>
      <c r="V1393" s="7" t="s">
        <v>1737</v>
      </c>
      <c r="W1393" s="8" t="s">
        <v>51</v>
      </c>
      <c r="X1393" s="3">
        <v>44706</v>
      </c>
      <c r="Y1393" s="4">
        <v>44709</v>
      </c>
    </row>
    <row r="1394" spans="1:25">
      <c r="A1394" s="9">
        <v>1393</v>
      </c>
      <c r="B1394" s="7" t="s">
        <v>3858</v>
      </c>
      <c r="C1394" s="7" t="s">
        <v>627</v>
      </c>
      <c r="D1394" s="7" t="s">
        <v>1907</v>
      </c>
      <c r="E1394" s="7" t="s">
        <v>1908</v>
      </c>
      <c r="F1394" s="7" t="s">
        <v>310</v>
      </c>
      <c r="G1394" s="7" t="s">
        <v>176</v>
      </c>
      <c r="H1394" s="7" t="s">
        <v>138</v>
      </c>
      <c r="I1394" s="7" t="s">
        <v>32</v>
      </c>
      <c r="J1394" s="7" t="s">
        <v>57</v>
      </c>
      <c r="K1394" s="7" t="s">
        <v>966</v>
      </c>
      <c r="L1394" s="7" t="s">
        <v>35</v>
      </c>
      <c r="M1394" s="7" t="s">
        <v>36</v>
      </c>
      <c r="N1394" s="7" t="s">
        <v>967</v>
      </c>
      <c r="O1394" s="7">
        <v>158.1</v>
      </c>
      <c r="P1394" s="7">
        <v>5</v>
      </c>
      <c r="Q1394" s="7">
        <v>1.5</v>
      </c>
      <c r="R1394" s="7">
        <v>28.47</v>
      </c>
      <c r="S1394" s="7" t="s">
        <v>38</v>
      </c>
      <c r="T1394" s="7">
        <v>259</v>
      </c>
      <c r="U1394" s="7" t="s">
        <v>1733</v>
      </c>
      <c r="V1394" s="7" t="s">
        <v>1734</v>
      </c>
      <c r="W1394" s="8" t="s">
        <v>41</v>
      </c>
      <c r="X1394" s="3">
        <v>45115</v>
      </c>
      <c r="Y1394" s="4">
        <v>45152</v>
      </c>
    </row>
    <row r="1395" spans="1:25">
      <c r="A1395" s="9">
        <v>1394</v>
      </c>
      <c r="B1395" s="7" t="s">
        <v>3859</v>
      </c>
      <c r="C1395" s="7" t="s">
        <v>627</v>
      </c>
      <c r="D1395" s="7" t="s">
        <v>380</v>
      </c>
      <c r="E1395" s="7" t="s">
        <v>381</v>
      </c>
      <c r="F1395" s="7" t="s">
        <v>310</v>
      </c>
      <c r="G1395" s="7" t="s">
        <v>452</v>
      </c>
      <c r="H1395" s="7" t="s">
        <v>87</v>
      </c>
      <c r="I1395" s="7" t="s">
        <v>32</v>
      </c>
      <c r="J1395" s="7" t="s">
        <v>33</v>
      </c>
      <c r="K1395" s="7" t="s">
        <v>2181</v>
      </c>
      <c r="L1395" s="7" t="s">
        <v>35</v>
      </c>
      <c r="M1395" s="7" t="s">
        <v>36</v>
      </c>
      <c r="N1395" s="7" t="s">
        <v>2182</v>
      </c>
      <c r="O1395" s="7">
        <v>101.76</v>
      </c>
      <c r="P1395" s="7">
        <v>2</v>
      </c>
      <c r="Q1395" s="7">
        <v>0</v>
      </c>
      <c r="R1395" s="7">
        <v>17.86</v>
      </c>
      <c r="S1395" s="7" t="s">
        <v>661</v>
      </c>
      <c r="T1395" s="7">
        <v>201</v>
      </c>
      <c r="U1395" s="7" t="s">
        <v>1733</v>
      </c>
      <c r="V1395" s="7" t="s">
        <v>1734</v>
      </c>
      <c r="W1395" s="8" t="s">
        <v>41</v>
      </c>
      <c r="X1395" s="3">
        <v>45463</v>
      </c>
      <c r="Y1395" s="4">
        <v>45469</v>
      </c>
    </row>
    <row r="1396" spans="1:25">
      <c r="A1396" s="9">
        <v>1395</v>
      </c>
      <c r="B1396" s="7" t="s">
        <v>3860</v>
      </c>
      <c r="C1396" s="7" t="s">
        <v>617</v>
      </c>
      <c r="D1396" s="7" t="s">
        <v>3861</v>
      </c>
      <c r="E1396" s="7" t="s">
        <v>3862</v>
      </c>
      <c r="F1396" s="7" t="s">
        <v>310</v>
      </c>
      <c r="G1396" s="7" t="s">
        <v>452</v>
      </c>
      <c r="H1396" s="7" t="s">
        <v>87</v>
      </c>
      <c r="I1396" s="7" t="s">
        <v>32</v>
      </c>
      <c r="J1396" s="7" t="s">
        <v>33</v>
      </c>
      <c r="K1396" s="7" t="s">
        <v>3108</v>
      </c>
      <c r="L1396" s="7" t="s">
        <v>35</v>
      </c>
      <c r="M1396" s="7" t="s">
        <v>223</v>
      </c>
      <c r="N1396" s="7" t="s">
        <v>3109</v>
      </c>
      <c r="O1396" s="7">
        <v>157.94999999999999</v>
      </c>
      <c r="P1396" s="7">
        <v>3</v>
      </c>
      <c r="Q1396" s="7">
        <v>53.64</v>
      </c>
      <c r="R1396" s="7">
        <v>28.6</v>
      </c>
      <c r="S1396" s="7" t="s">
        <v>487</v>
      </c>
      <c r="T1396" s="7">
        <v>543</v>
      </c>
      <c r="U1396" s="7" t="s">
        <v>1733</v>
      </c>
      <c r="V1396" s="7" t="s">
        <v>1747</v>
      </c>
      <c r="W1396" s="8" t="s">
        <v>51</v>
      </c>
      <c r="X1396" s="3">
        <v>45461</v>
      </c>
      <c r="Y1396" s="4">
        <v>45467</v>
      </c>
    </row>
    <row r="1397" spans="1:25">
      <c r="A1397" s="9">
        <v>1396</v>
      </c>
      <c r="B1397" s="7" t="s">
        <v>3863</v>
      </c>
      <c r="C1397" s="7" t="s">
        <v>617</v>
      </c>
      <c r="D1397" s="7" t="s">
        <v>3864</v>
      </c>
      <c r="E1397" s="7" t="s">
        <v>3865</v>
      </c>
      <c r="F1397" s="7" t="s">
        <v>310</v>
      </c>
      <c r="G1397" s="7" t="s">
        <v>452</v>
      </c>
      <c r="H1397" s="7" t="s">
        <v>87</v>
      </c>
      <c r="I1397" s="7" t="s">
        <v>32</v>
      </c>
      <c r="J1397" s="7" t="s">
        <v>33</v>
      </c>
      <c r="K1397" s="7" t="s">
        <v>3866</v>
      </c>
      <c r="L1397" s="7" t="s">
        <v>35</v>
      </c>
      <c r="M1397" s="7" t="s">
        <v>74</v>
      </c>
      <c r="N1397" s="7" t="s">
        <v>3867</v>
      </c>
      <c r="O1397" s="7">
        <v>213.12</v>
      </c>
      <c r="P1397" s="7">
        <v>4</v>
      </c>
      <c r="Q1397" s="7">
        <v>95.88</v>
      </c>
      <c r="R1397" s="7">
        <v>22.69</v>
      </c>
      <c r="S1397" s="7" t="s">
        <v>38</v>
      </c>
      <c r="T1397" s="7">
        <v>645</v>
      </c>
      <c r="U1397" s="7" t="s">
        <v>1733</v>
      </c>
      <c r="V1397" s="7" t="s">
        <v>1734</v>
      </c>
      <c r="W1397" s="8" t="s">
        <v>51</v>
      </c>
      <c r="X1397" s="3">
        <v>44892</v>
      </c>
      <c r="Y1397" s="4">
        <v>44663</v>
      </c>
    </row>
    <row r="1398" spans="1:25">
      <c r="A1398" s="9">
        <v>1397</v>
      </c>
      <c r="B1398" s="7" t="s">
        <v>3642</v>
      </c>
      <c r="C1398" s="7" t="s">
        <v>617</v>
      </c>
      <c r="D1398" s="7" t="s">
        <v>397</v>
      </c>
      <c r="E1398" s="7" t="s">
        <v>398</v>
      </c>
      <c r="F1398" s="7" t="s">
        <v>310</v>
      </c>
      <c r="G1398" s="7" t="s">
        <v>1936</v>
      </c>
      <c r="H1398" s="7" t="s">
        <v>87</v>
      </c>
      <c r="I1398" s="7" t="s">
        <v>32</v>
      </c>
      <c r="J1398" s="7" t="s">
        <v>33</v>
      </c>
      <c r="K1398" s="7" t="s">
        <v>1756</v>
      </c>
      <c r="L1398" s="7" t="s">
        <v>35</v>
      </c>
      <c r="M1398" s="7" t="s">
        <v>36</v>
      </c>
      <c r="N1398" s="7" t="s">
        <v>1757</v>
      </c>
      <c r="O1398" s="7">
        <v>4.53</v>
      </c>
      <c r="P1398" s="7">
        <v>1</v>
      </c>
      <c r="Q1398" s="7">
        <v>1.92</v>
      </c>
      <c r="R1398" s="7">
        <v>0.69</v>
      </c>
      <c r="S1398" s="7" t="s">
        <v>661</v>
      </c>
      <c r="T1398" s="7">
        <v>62</v>
      </c>
      <c r="U1398" s="7" t="s">
        <v>1733</v>
      </c>
      <c r="V1398" s="7" t="s">
        <v>1734</v>
      </c>
      <c r="W1398" s="8" t="s">
        <v>41</v>
      </c>
      <c r="X1398" s="3">
        <v>45451</v>
      </c>
      <c r="Y1398" s="4">
        <v>45634</v>
      </c>
    </row>
    <row r="1399" spans="1:25">
      <c r="A1399" s="9">
        <v>1398</v>
      </c>
      <c r="B1399" s="7" t="s">
        <v>3618</v>
      </c>
      <c r="C1399" s="7" t="s">
        <v>617</v>
      </c>
      <c r="D1399" s="7" t="s">
        <v>734</v>
      </c>
      <c r="E1399" s="7" t="s">
        <v>735</v>
      </c>
      <c r="F1399" s="7" t="s">
        <v>310</v>
      </c>
      <c r="G1399" s="7" t="s">
        <v>100</v>
      </c>
      <c r="H1399" s="7" t="s">
        <v>101</v>
      </c>
      <c r="I1399" s="7" t="s">
        <v>32</v>
      </c>
      <c r="J1399" s="7" t="s">
        <v>102</v>
      </c>
      <c r="K1399" s="7" t="s">
        <v>3046</v>
      </c>
      <c r="L1399" s="7" t="s">
        <v>35</v>
      </c>
      <c r="M1399" s="7" t="s">
        <v>74</v>
      </c>
      <c r="N1399" s="7" t="s">
        <v>3047</v>
      </c>
      <c r="O1399" s="7">
        <v>48.9</v>
      </c>
      <c r="P1399" s="7">
        <v>2</v>
      </c>
      <c r="Q1399" s="7">
        <v>6.84</v>
      </c>
      <c r="R1399" s="7">
        <v>3.75</v>
      </c>
      <c r="S1399" s="7" t="s">
        <v>38</v>
      </c>
      <c r="T1399" s="7">
        <v>368</v>
      </c>
      <c r="U1399" s="7" t="s">
        <v>1733</v>
      </c>
      <c r="V1399" s="7" t="s">
        <v>1743</v>
      </c>
      <c r="W1399" s="8" t="s">
        <v>51</v>
      </c>
      <c r="X1399" s="3">
        <v>45533</v>
      </c>
      <c r="Y1399" s="4">
        <v>45391</v>
      </c>
    </row>
    <row r="1400" spans="1:25">
      <c r="A1400" s="9">
        <v>1399</v>
      </c>
      <c r="B1400" s="7" t="s">
        <v>3868</v>
      </c>
      <c r="C1400" s="7" t="s">
        <v>627</v>
      </c>
      <c r="D1400" s="7" t="s">
        <v>3869</v>
      </c>
      <c r="E1400" s="7" t="s">
        <v>3870</v>
      </c>
      <c r="F1400" s="7" t="s">
        <v>29</v>
      </c>
      <c r="G1400" s="7" t="s">
        <v>917</v>
      </c>
      <c r="H1400" s="7" t="s">
        <v>87</v>
      </c>
      <c r="I1400" s="7" t="s">
        <v>32</v>
      </c>
      <c r="J1400" s="7" t="s">
        <v>33</v>
      </c>
      <c r="K1400" s="7" t="s">
        <v>3173</v>
      </c>
      <c r="L1400" s="7" t="s">
        <v>35</v>
      </c>
      <c r="M1400" s="7" t="s">
        <v>123</v>
      </c>
      <c r="N1400" s="7" t="s">
        <v>2022</v>
      </c>
      <c r="O1400" s="7">
        <v>54.75</v>
      </c>
      <c r="P1400" s="7">
        <v>5</v>
      </c>
      <c r="Q1400" s="7">
        <v>22.35</v>
      </c>
      <c r="R1400" s="7">
        <v>8.33</v>
      </c>
      <c r="S1400" s="7" t="s">
        <v>38</v>
      </c>
      <c r="T1400" s="7">
        <v>642</v>
      </c>
      <c r="U1400" s="7" t="s">
        <v>1733</v>
      </c>
      <c r="V1400" s="7" t="s">
        <v>1734</v>
      </c>
      <c r="W1400" s="8" t="s">
        <v>41</v>
      </c>
      <c r="X1400" s="3">
        <v>45473</v>
      </c>
      <c r="Y1400" s="4">
        <v>45480</v>
      </c>
    </row>
    <row r="1401" spans="1:25">
      <c r="A1401" s="9">
        <v>1400</v>
      </c>
      <c r="B1401" s="7" t="s">
        <v>3871</v>
      </c>
      <c r="C1401" s="7" t="s">
        <v>617</v>
      </c>
      <c r="D1401" s="7" t="s">
        <v>3638</v>
      </c>
      <c r="E1401" s="7" t="s">
        <v>3639</v>
      </c>
      <c r="F1401" s="7" t="s">
        <v>29</v>
      </c>
      <c r="G1401" s="7" t="s">
        <v>2029</v>
      </c>
      <c r="H1401" s="7" t="s">
        <v>101</v>
      </c>
      <c r="I1401" s="7" t="s">
        <v>32</v>
      </c>
      <c r="J1401" s="7" t="s">
        <v>102</v>
      </c>
      <c r="K1401" s="7" t="s">
        <v>3064</v>
      </c>
      <c r="L1401" s="7" t="s">
        <v>35</v>
      </c>
      <c r="M1401" s="7" t="s">
        <v>74</v>
      </c>
      <c r="N1401" s="7" t="s">
        <v>3065</v>
      </c>
      <c r="O1401" s="7">
        <v>119.85</v>
      </c>
      <c r="P1401" s="7">
        <v>5</v>
      </c>
      <c r="Q1401" s="7">
        <v>34.65</v>
      </c>
      <c r="R1401" s="7">
        <v>17.25</v>
      </c>
      <c r="S1401" s="7" t="s">
        <v>38</v>
      </c>
      <c r="T1401" s="7">
        <v>118</v>
      </c>
      <c r="U1401" s="7" t="s">
        <v>1733</v>
      </c>
      <c r="V1401" s="7" t="s">
        <v>1737</v>
      </c>
      <c r="W1401" s="8" t="s">
        <v>51</v>
      </c>
      <c r="X1401" s="3">
        <v>45541</v>
      </c>
      <c r="Y1401" s="4">
        <v>45459</v>
      </c>
    </row>
    <row r="1402" spans="1:25">
      <c r="A1402" s="9">
        <v>1401</v>
      </c>
      <c r="B1402" s="7" t="s">
        <v>3872</v>
      </c>
      <c r="C1402" s="7" t="s">
        <v>617</v>
      </c>
      <c r="D1402" s="7" t="s">
        <v>3873</v>
      </c>
      <c r="E1402" s="7" t="s">
        <v>3874</v>
      </c>
      <c r="F1402" s="7" t="s">
        <v>29</v>
      </c>
      <c r="G1402" s="7" t="s">
        <v>176</v>
      </c>
      <c r="H1402" s="7" t="s">
        <v>138</v>
      </c>
      <c r="I1402" s="7" t="s">
        <v>32</v>
      </c>
      <c r="J1402" s="7" t="s">
        <v>57</v>
      </c>
      <c r="K1402" s="7" t="s">
        <v>2211</v>
      </c>
      <c r="L1402" s="7" t="s">
        <v>35</v>
      </c>
      <c r="M1402" s="7" t="s">
        <v>104</v>
      </c>
      <c r="N1402" s="7" t="s">
        <v>2212</v>
      </c>
      <c r="O1402" s="7">
        <v>39.479999999999997</v>
      </c>
      <c r="P1402" s="7">
        <v>4</v>
      </c>
      <c r="Q1402" s="7">
        <v>0.36</v>
      </c>
      <c r="R1402" s="7">
        <v>3.77</v>
      </c>
      <c r="S1402" s="7" t="s">
        <v>487</v>
      </c>
      <c r="T1402" s="7">
        <v>412</v>
      </c>
      <c r="U1402" s="7" t="s">
        <v>1733</v>
      </c>
      <c r="V1402" s="7" t="s">
        <v>1737</v>
      </c>
      <c r="W1402" s="8" t="s">
        <v>41</v>
      </c>
      <c r="X1402" s="3">
        <v>45542</v>
      </c>
      <c r="Y1402" s="4">
        <v>45486</v>
      </c>
    </row>
    <row r="1403" spans="1:25">
      <c r="A1403" s="9">
        <v>1402</v>
      </c>
      <c r="B1403" s="7" t="s">
        <v>3619</v>
      </c>
      <c r="C1403" s="7" t="s">
        <v>617</v>
      </c>
      <c r="D1403" s="7" t="s">
        <v>3620</v>
      </c>
      <c r="E1403" s="7" t="s">
        <v>3621</v>
      </c>
      <c r="F1403" s="7" t="s">
        <v>29</v>
      </c>
      <c r="G1403" s="7" t="s">
        <v>550</v>
      </c>
      <c r="H1403" s="7" t="s">
        <v>80</v>
      </c>
      <c r="I1403" s="7" t="s">
        <v>32</v>
      </c>
      <c r="J1403" s="7" t="s">
        <v>33</v>
      </c>
      <c r="K1403" s="7" t="s">
        <v>2960</v>
      </c>
      <c r="L1403" s="7" t="s">
        <v>35</v>
      </c>
      <c r="M1403" s="7" t="s">
        <v>223</v>
      </c>
      <c r="N1403" s="7" t="s">
        <v>2961</v>
      </c>
      <c r="O1403" s="7">
        <v>16.86</v>
      </c>
      <c r="P1403" s="7">
        <v>1</v>
      </c>
      <c r="Q1403" s="7">
        <v>7.92</v>
      </c>
      <c r="R1403" s="7">
        <v>2.14</v>
      </c>
      <c r="S1403" s="7" t="s">
        <v>487</v>
      </c>
      <c r="T1403" s="7">
        <v>237</v>
      </c>
      <c r="U1403" s="7" t="s">
        <v>1733</v>
      </c>
      <c r="V1403" s="7" t="s">
        <v>1747</v>
      </c>
      <c r="W1403" s="8" t="s">
        <v>41</v>
      </c>
      <c r="X1403" s="3">
        <v>44731</v>
      </c>
      <c r="Y1403" s="4">
        <v>44735</v>
      </c>
    </row>
    <row r="1404" spans="1:25">
      <c r="A1404" s="9">
        <v>1403</v>
      </c>
      <c r="B1404" s="7" t="s">
        <v>3875</v>
      </c>
      <c r="C1404" s="7" t="s">
        <v>617</v>
      </c>
      <c r="D1404" s="7" t="s">
        <v>3876</v>
      </c>
      <c r="E1404" s="7" t="s">
        <v>3877</v>
      </c>
      <c r="F1404" s="7" t="s">
        <v>29</v>
      </c>
      <c r="G1404" s="7" t="s">
        <v>338</v>
      </c>
      <c r="H1404" s="7" t="s">
        <v>339</v>
      </c>
      <c r="I1404" s="7" t="s">
        <v>32</v>
      </c>
      <c r="J1404" s="7" t="s">
        <v>57</v>
      </c>
      <c r="K1404" s="7" t="s">
        <v>3878</v>
      </c>
      <c r="L1404" s="7" t="s">
        <v>35</v>
      </c>
      <c r="M1404" s="7" t="s">
        <v>130</v>
      </c>
      <c r="N1404" s="7" t="s">
        <v>3879</v>
      </c>
      <c r="O1404" s="7">
        <v>78.84</v>
      </c>
      <c r="P1404" s="7">
        <v>2</v>
      </c>
      <c r="Q1404" s="7">
        <v>1.56</v>
      </c>
      <c r="R1404" s="7">
        <v>7.77</v>
      </c>
      <c r="S1404" s="7" t="s">
        <v>38</v>
      </c>
      <c r="T1404" s="7">
        <v>317</v>
      </c>
      <c r="U1404" s="7" t="s">
        <v>1733</v>
      </c>
      <c r="V1404" s="7" t="s">
        <v>1743</v>
      </c>
      <c r="W1404" s="8" t="s">
        <v>41</v>
      </c>
      <c r="X1404" s="3">
        <v>45276</v>
      </c>
      <c r="Y1404" s="4">
        <v>45280</v>
      </c>
    </row>
    <row r="1405" spans="1:25">
      <c r="A1405" s="9">
        <v>1404</v>
      </c>
      <c r="B1405" s="7" t="s">
        <v>3872</v>
      </c>
      <c r="C1405" s="7" t="s">
        <v>617</v>
      </c>
      <c r="D1405" s="7" t="s">
        <v>3873</v>
      </c>
      <c r="E1405" s="7" t="s">
        <v>3874</v>
      </c>
      <c r="F1405" s="7" t="s">
        <v>29</v>
      </c>
      <c r="G1405" s="7" t="s">
        <v>176</v>
      </c>
      <c r="H1405" s="7" t="s">
        <v>138</v>
      </c>
      <c r="I1405" s="7" t="s">
        <v>32</v>
      </c>
      <c r="J1405" s="7" t="s">
        <v>57</v>
      </c>
      <c r="K1405" s="7" t="s">
        <v>3572</v>
      </c>
      <c r="L1405" s="7" t="s">
        <v>35</v>
      </c>
      <c r="M1405" s="7" t="s">
        <v>140</v>
      </c>
      <c r="N1405" s="7" t="s">
        <v>3573</v>
      </c>
      <c r="O1405" s="7">
        <v>93.18</v>
      </c>
      <c r="P1405" s="7">
        <v>2</v>
      </c>
      <c r="Q1405" s="7">
        <v>23.28</v>
      </c>
      <c r="R1405" s="7">
        <v>18.010000000000002</v>
      </c>
      <c r="S1405" s="7" t="s">
        <v>487</v>
      </c>
      <c r="T1405" s="7">
        <v>277</v>
      </c>
      <c r="U1405" s="7" t="s">
        <v>1733</v>
      </c>
      <c r="V1405" s="7" t="s">
        <v>1747</v>
      </c>
      <c r="W1405" s="8" t="s">
        <v>51</v>
      </c>
      <c r="X1405" s="3">
        <v>44693</v>
      </c>
      <c r="Y1405" s="4">
        <v>44846</v>
      </c>
    </row>
    <row r="1406" spans="1:25">
      <c r="A1406" s="9">
        <v>1405</v>
      </c>
      <c r="B1406" s="7" t="s">
        <v>3880</v>
      </c>
      <c r="C1406" s="7" t="s">
        <v>617</v>
      </c>
      <c r="D1406" s="7" t="s">
        <v>3881</v>
      </c>
      <c r="E1406" s="7" t="s">
        <v>3882</v>
      </c>
      <c r="F1406" s="7" t="s">
        <v>29</v>
      </c>
      <c r="G1406" s="7" t="s">
        <v>3883</v>
      </c>
      <c r="H1406" s="7" t="s">
        <v>279</v>
      </c>
      <c r="I1406" s="7" t="s">
        <v>32</v>
      </c>
      <c r="J1406" s="7" t="s">
        <v>102</v>
      </c>
      <c r="K1406" s="7" t="s">
        <v>190</v>
      </c>
      <c r="L1406" s="7" t="s">
        <v>35</v>
      </c>
      <c r="M1406" s="7" t="s">
        <v>36</v>
      </c>
      <c r="N1406" s="7" t="s">
        <v>191</v>
      </c>
      <c r="O1406" s="7">
        <v>11.4</v>
      </c>
      <c r="P1406" s="7">
        <v>2</v>
      </c>
      <c r="Q1406" s="7">
        <v>2.82</v>
      </c>
      <c r="R1406" s="7">
        <v>0.8</v>
      </c>
      <c r="S1406" s="7" t="s">
        <v>38</v>
      </c>
      <c r="T1406" s="7">
        <v>483</v>
      </c>
      <c r="U1406" s="7" t="s">
        <v>1733</v>
      </c>
      <c r="V1406" s="7" t="s">
        <v>1747</v>
      </c>
      <c r="W1406" s="8" t="s">
        <v>51</v>
      </c>
      <c r="X1406" s="3">
        <v>45373</v>
      </c>
      <c r="Y1406" s="4">
        <v>45377</v>
      </c>
    </row>
    <row r="1407" spans="1:25">
      <c r="A1407" s="9">
        <v>1406</v>
      </c>
      <c r="B1407" s="7" t="s">
        <v>3863</v>
      </c>
      <c r="C1407" s="7" t="s">
        <v>617</v>
      </c>
      <c r="D1407" s="7" t="s">
        <v>3864</v>
      </c>
      <c r="E1407" s="7" t="s">
        <v>3865</v>
      </c>
      <c r="F1407" s="7" t="s">
        <v>310</v>
      </c>
      <c r="G1407" s="7" t="s">
        <v>452</v>
      </c>
      <c r="H1407" s="7" t="s">
        <v>87</v>
      </c>
      <c r="I1407" s="7" t="s">
        <v>32</v>
      </c>
      <c r="J1407" s="7" t="s">
        <v>33</v>
      </c>
      <c r="K1407" s="7" t="s">
        <v>3884</v>
      </c>
      <c r="L1407" s="7" t="s">
        <v>1001</v>
      </c>
      <c r="M1407" s="7" t="s">
        <v>1002</v>
      </c>
      <c r="N1407" s="7" t="s">
        <v>3885</v>
      </c>
      <c r="O1407" s="7">
        <v>166.5</v>
      </c>
      <c r="P1407" s="7">
        <v>2</v>
      </c>
      <c r="Q1407" s="7">
        <v>19.98</v>
      </c>
      <c r="R1407" s="7">
        <v>8.6300000000000008</v>
      </c>
      <c r="S1407" s="7" t="s">
        <v>38</v>
      </c>
      <c r="T1407" s="7">
        <v>310</v>
      </c>
      <c r="U1407" s="7" t="s">
        <v>1733</v>
      </c>
      <c r="V1407" s="7" t="s">
        <v>1743</v>
      </c>
      <c r="W1407" s="8" t="s">
        <v>41</v>
      </c>
      <c r="X1407" s="3">
        <v>44693</v>
      </c>
      <c r="Y1407" s="4">
        <v>44846</v>
      </c>
    </row>
    <row r="1408" spans="1:25">
      <c r="A1408" s="9">
        <v>1407</v>
      </c>
      <c r="B1408" s="7" t="s">
        <v>3645</v>
      </c>
      <c r="C1408" s="7" t="s">
        <v>627</v>
      </c>
      <c r="D1408" s="7" t="s">
        <v>1988</v>
      </c>
      <c r="E1408" s="7" t="s">
        <v>1989</v>
      </c>
      <c r="F1408" s="7" t="s">
        <v>420</v>
      </c>
      <c r="G1408" s="7" t="s">
        <v>491</v>
      </c>
      <c r="H1408" s="7" t="s">
        <v>229</v>
      </c>
      <c r="I1408" s="7" t="s">
        <v>32</v>
      </c>
      <c r="J1408" s="7" t="s">
        <v>102</v>
      </c>
      <c r="K1408" s="7" t="s">
        <v>3886</v>
      </c>
      <c r="L1408" s="7" t="s">
        <v>1001</v>
      </c>
      <c r="M1408" s="7" t="s">
        <v>1002</v>
      </c>
      <c r="N1408" s="7" t="s">
        <v>3887</v>
      </c>
      <c r="O1408" s="7">
        <v>100.56</v>
      </c>
      <c r="P1408" s="7">
        <v>2</v>
      </c>
      <c r="Q1408" s="7">
        <v>14.04</v>
      </c>
      <c r="R1408" s="7">
        <v>16.03</v>
      </c>
      <c r="S1408" s="7" t="s">
        <v>661</v>
      </c>
      <c r="T1408" s="7">
        <v>550</v>
      </c>
      <c r="U1408" s="7" t="s">
        <v>1733</v>
      </c>
      <c r="V1408" s="7" t="s">
        <v>1747</v>
      </c>
      <c r="W1408" s="8" t="s">
        <v>51</v>
      </c>
      <c r="X1408" s="3">
        <v>45582</v>
      </c>
      <c r="Y1408" s="4">
        <v>45586</v>
      </c>
    </row>
    <row r="1409" spans="1:25">
      <c r="A1409" s="9">
        <v>1408</v>
      </c>
      <c r="B1409" s="7" t="s">
        <v>3619</v>
      </c>
      <c r="C1409" s="7" t="s">
        <v>617</v>
      </c>
      <c r="D1409" s="7" t="s">
        <v>3620</v>
      </c>
      <c r="E1409" s="7" t="s">
        <v>3621</v>
      </c>
      <c r="F1409" s="7" t="s">
        <v>29</v>
      </c>
      <c r="G1409" s="7" t="s">
        <v>550</v>
      </c>
      <c r="H1409" s="7" t="s">
        <v>80</v>
      </c>
      <c r="I1409" s="7" t="s">
        <v>32</v>
      </c>
      <c r="J1409" s="7" t="s">
        <v>33</v>
      </c>
      <c r="K1409" s="7" t="s">
        <v>3227</v>
      </c>
      <c r="L1409" s="7" t="s">
        <v>1001</v>
      </c>
      <c r="M1409" s="7" t="s">
        <v>1018</v>
      </c>
      <c r="N1409" s="7" t="s">
        <v>3228</v>
      </c>
      <c r="O1409" s="7">
        <v>900.9</v>
      </c>
      <c r="P1409" s="7">
        <v>7</v>
      </c>
      <c r="Q1409" s="7">
        <v>63</v>
      </c>
      <c r="R1409" s="7">
        <v>107.47</v>
      </c>
      <c r="S1409" s="7" t="s">
        <v>487</v>
      </c>
      <c r="T1409" s="7">
        <v>526</v>
      </c>
      <c r="U1409" s="7" t="s">
        <v>1733</v>
      </c>
      <c r="V1409" s="7" t="s">
        <v>1743</v>
      </c>
      <c r="W1409" s="8" t="s">
        <v>41</v>
      </c>
      <c r="X1409" s="3">
        <v>45607</v>
      </c>
      <c r="Y1409" s="4">
        <v>45611</v>
      </c>
    </row>
    <row r="1410" spans="1:25">
      <c r="A1410" s="9">
        <v>1409</v>
      </c>
      <c r="B1410" s="7" t="s">
        <v>3888</v>
      </c>
      <c r="C1410" s="7" t="s">
        <v>617</v>
      </c>
      <c r="D1410" s="7" t="s">
        <v>1063</v>
      </c>
      <c r="E1410" s="7" t="s">
        <v>1064</v>
      </c>
      <c r="F1410" s="7" t="s">
        <v>29</v>
      </c>
      <c r="G1410" s="7" t="s">
        <v>1065</v>
      </c>
      <c r="H1410" s="7" t="s">
        <v>544</v>
      </c>
      <c r="I1410" s="7" t="s">
        <v>32</v>
      </c>
      <c r="J1410" s="7" t="s">
        <v>57</v>
      </c>
      <c r="K1410" s="7" t="s">
        <v>3889</v>
      </c>
      <c r="L1410" s="7" t="s">
        <v>1001</v>
      </c>
      <c r="M1410" s="7" t="s">
        <v>1018</v>
      </c>
      <c r="N1410" s="7" t="s">
        <v>3890</v>
      </c>
      <c r="O1410" s="7">
        <v>720.42</v>
      </c>
      <c r="P1410" s="7">
        <v>2</v>
      </c>
      <c r="Q1410" s="7">
        <v>201.66</v>
      </c>
      <c r="R1410" s="7">
        <v>115.78</v>
      </c>
      <c r="S1410" s="7" t="s">
        <v>661</v>
      </c>
      <c r="T1410" s="7">
        <v>73</v>
      </c>
      <c r="U1410" s="7" t="s">
        <v>1733</v>
      </c>
      <c r="V1410" s="7" t="s">
        <v>1743</v>
      </c>
      <c r="W1410" s="8" t="s">
        <v>41</v>
      </c>
      <c r="X1410" s="3">
        <v>45607</v>
      </c>
      <c r="Y1410" s="4">
        <v>45611</v>
      </c>
    </row>
    <row r="1411" spans="1:25">
      <c r="A1411" s="9">
        <v>1410</v>
      </c>
      <c r="B1411" s="7" t="s">
        <v>3624</v>
      </c>
      <c r="C1411" s="7" t="s">
        <v>617</v>
      </c>
      <c r="D1411" s="7" t="s">
        <v>3625</v>
      </c>
      <c r="E1411" s="7" t="s">
        <v>3626</v>
      </c>
      <c r="F1411" s="7" t="s">
        <v>29</v>
      </c>
      <c r="G1411" s="7" t="s">
        <v>1327</v>
      </c>
      <c r="H1411" s="7" t="s">
        <v>339</v>
      </c>
      <c r="I1411" s="7" t="s">
        <v>32</v>
      </c>
      <c r="J1411" s="7" t="s">
        <v>57</v>
      </c>
      <c r="K1411" s="7" t="s">
        <v>1568</v>
      </c>
      <c r="L1411" s="7" t="s">
        <v>1001</v>
      </c>
      <c r="M1411" s="7" t="s">
        <v>1103</v>
      </c>
      <c r="N1411" s="7" t="s">
        <v>1569</v>
      </c>
      <c r="O1411" s="7">
        <v>838.62</v>
      </c>
      <c r="P1411" s="7">
        <v>6</v>
      </c>
      <c r="Q1411" s="7">
        <v>176.04</v>
      </c>
      <c r="R1411" s="7">
        <v>74.290000000000006</v>
      </c>
      <c r="S1411" s="7" t="s">
        <v>38</v>
      </c>
      <c r="T1411" s="7">
        <v>760</v>
      </c>
      <c r="U1411" s="7" t="s">
        <v>1733</v>
      </c>
      <c r="V1411" s="7" t="s">
        <v>1737</v>
      </c>
      <c r="W1411" s="8" t="s">
        <v>41</v>
      </c>
      <c r="X1411" s="3">
        <v>44854</v>
      </c>
      <c r="Y1411" s="4">
        <v>44858</v>
      </c>
    </row>
    <row r="1412" spans="1:25">
      <c r="A1412" s="9">
        <v>1411</v>
      </c>
      <c r="B1412" s="7" t="s">
        <v>3891</v>
      </c>
      <c r="C1412" s="7" t="s">
        <v>617</v>
      </c>
      <c r="D1412" s="7" t="s">
        <v>3881</v>
      </c>
      <c r="E1412" s="7" t="s">
        <v>3882</v>
      </c>
      <c r="F1412" s="7" t="s">
        <v>29</v>
      </c>
      <c r="G1412" s="7" t="s">
        <v>3418</v>
      </c>
      <c r="H1412" s="7" t="s">
        <v>121</v>
      </c>
      <c r="I1412" s="7" t="s">
        <v>32</v>
      </c>
      <c r="J1412" s="7" t="s">
        <v>33</v>
      </c>
      <c r="K1412" s="7" t="s">
        <v>3342</v>
      </c>
      <c r="L1412" s="7" t="s">
        <v>1001</v>
      </c>
      <c r="M1412" s="7" t="s">
        <v>1103</v>
      </c>
      <c r="N1412" s="7" t="s">
        <v>3343</v>
      </c>
      <c r="O1412" s="7">
        <v>728.64</v>
      </c>
      <c r="P1412" s="7">
        <v>4</v>
      </c>
      <c r="Q1412" s="7">
        <v>225.84</v>
      </c>
      <c r="R1412" s="7">
        <v>63.55</v>
      </c>
      <c r="S1412" s="7" t="s">
        <v>487</v>
      </c>
      <c r="T1412" s="7">
        <v>330</v>
      </c>
      <c r="U1412" s="7" t="s">
        <v>1733</v>
      </c>
      <c r="V1412" s="7" t="s">
        <v>1743</v>
      </c>
      <c r="W1412" s="8" t="s">
        <v>41</v>
      </c>
      <c r="X1412" s="3">
        <v>45542</v>
      </c>
      <c r="Y1412" s="4">
        <v>45486</v>
      </c>
    </row>
    <row r="1413" spans="1:25">
      <c r="A1413" s="9">
        <v>1412</v>
      </c>
      <c r="B1413" s="7" t="s">
        <v>3892</v>
      </c>
      <c r="C1413" s="7" t="s">
        <v>617</v>
      </c>
      <c r="D1413" s="7" t="s">
        <v>1118</v>
      </c>
      <c r="E1413" s="7" t="s">
        <v>1119</v>
      </c>
      <c r="F1413" s="7" t="s">
        <v>29</v>
      </c>
      <c r="G1413" s="7" t="s">
        <v>145</v>
      </c>
      <c r="H1413" s="7" t="s">
        <v>46</v>
      </c>
      <c r="I1413" s="7" t="s">
        <v>32</v>
      </c>
      <c r="J1413" s="7" t="s">
        <v>47</v>
      </c>
      <c r="K1413" s="7" t="s">
        <v>3893</v>
      </c>
      <c r="L1413" s="7" t="s">
        <v>1001</v>
      </c>
      <c r="M1413" s="7" t="s">
        <v>1103</v>
      </c>
      <c r="N1413" s="7" t="s">
        <v>3894</v>
      </c>
      <c r="O1413" s="7">
        <v>272.52</v>
      </c>
      <c r="P1413" s="7">
        <v>4</v>
      </c>
      <c r="Q1413" s="7">
        <v>128.04</v>
      </c>
      <c r="R1413" s="7">
        <v>37.72</v>
      </c>
      <c r="S1413" s="7" t="s">
        <v>38</v>
      </c>
      <c r="T1413" s="7">
        <v>346</v>
      </c>
      <c r="U1413" s="7" t="s">
        <v>1733</v>
      </c>
      <c r="V1413" s="7" t="s">
        <v>1747</v>
      </c>
      <c r="W1413" s="8" t="s">
        <v>51</v>
      </c>
      <c r="X1413" s="3">
        <v>45483</v>
      </c>
      <c r="Y1413" s="4">
        <v>45606</v>
      </c>
    </row>
    <row r="1414" spans="1:25">
      <c r="A1414" s="9">
        <v>1413</v>
      </c>
      <c r="B1414" s="7" t="s">
        <v>3624</v>
      </c>
      <c r="C1414" s="7" t="s">
        <v>617</v>
      </c>
      <c r="D1414" s="7" t="s">
        <v>3625</v>
      </c>
      <c r="E1414" s="7" t="s">
        <v>3626</v>
      </c>
      <c r="F1414" s="7" t="s">
        <v>29</v>
      </c>
      <c r="G1414" s="7" t="s">
        <v>1327</v>
      </c>
      <c r="H1414" s="7" t="s">
        <v>339</v>
      </c>
      <c r="I1414" s="7" t="s">
        <v>32</v>
      </c>
      <c r="J1414" s="7" t="s">
        <v>57</v>
      </c>
      <c r="K1414" s="7" t="s">
        <v>1594</v>
      </c>
      <c r="L1414" s="7" t="s">
        <v>1166</v>
      </c>
      <c r="M1414" s="7" t="s">
        <v>1167</v>
      </c>
      <c r="N1414" s="7" t="s">
        <v>1595</v>
      </c>
      <c r="O1414" s="7">
        <v>149.58000000000001</v>
      </c>
      <c r="P1414" s="7">
        <v>1</v>
      </c>
      <c r="Q1414" s="7">
        <v>14.94</v>
      </c>
      <c r="R1414" s="7">
        <v>13.64</v>
      </c>
      <c r="S1414" s="7" t="s">
        <v>38</v>
      </c>
      <c r="T1414" s="7">
        <v>340</v>
      </c>
      <c r="U1414" s="7" t="s">
        <v>1733</v>
      </c>
      <c r="V1414" s="7" t="s">
        <v>1743</v>
      </c>
      <c r="W1414" s="8" t="s">
        <v>51</v>
      </c>
      <c r="X1414" s="3">
        <v>44559</v>
      </c>
      <c r="Y1414" s="4">
        <v>44621</v>
      </c>
    </row>
    <row r="1415" spans="1:25">
      <c r="A1415" s="9">
        <v>1414</v>
      </c>
      <c r="B1415" s="7" t="s">
        <v>3608</v>
      </c>
      <c r="C1415" s="7" t="s">
        <v>617</v>
      </c>
      <c r="D1415" s="7" t="s">
        <v>3609</v>
      </c>
      <c r="E1415" s="7" t="s">
        <v>3610</v>
      </c>
      <c r="F1415" s="7" t="s">
        <v>310</v>
      </c>
      <c r="G1415" s="7" t="s">
        <v>515</v>
      </c>
      <c r="H1415" s="7" t="s">
        <v>87</v>
      </c>
      <c r="I1415" s="7" t="s">
        <v>32</v>
      </c>
      <c r="J1415" s="7" t="s">
        <v>33</v>
      </c>
      <c r="K1415" s="7" t="s">
        <v>2496</v>
      </c>
      <c r="L1415" s="7" t="s">
        <v>1166</v>
      </c>
      <c r="M1415" s="7" t="s">
        <v>1167</v>
      </c>
      <c r="N1415" s="7" t="s">
        <v>2497</v>
      </c>
      <c r="O1415" s="7">
        <v>86.894999999999996</v>
      </c>
      <c r="P1415" s="7">
        <v>3</v>
      </c>
      <c r="Q1415" s="7">
        <v>-33.075000000000003</v>
      </c>
      <c r="R1415" s="7">
        <v>13.6</v>
      </c>
      <c r="S1415" s="7" t="s">
        <v>487</v>
      </c>
      <c r="T1415" s="7">
        <v>271</v>
      </c>
      <c r="U1415" s="7" t="s">
        <v>1733</v>
      </c>
      <c r="V1415" s="7" t="s">
        <v>1743</v>
      </c>
      <c r="W1415" s="8" t="s">
        <v>41</v>
      </c>
      <c r="X1415" s="3">
        <v>45477</v>
      </c>
      <c r="Y1415" s="4">
        <v>45630</v>
      </c>
    </row>
    <row r="1416" spans="1:25">
      <c r="A1416" s="9">
        <v>1415</v>
      </c>
      <c r="B1416" s="7" t="s">
        <v>3648</v>
      </c>
      <c r="C1416" s="7" t="s">
        <v>627</v>
      </c>
      <c r="D1416" s="7" t="s">
        <v>3649</v>
      </c>
      <c r="E1416" s="7" t="s">
        <v>3650</v>
      </c>
      <c r="F1416" s="7" t="s">
        <v>29</v>
      </c>
      <c r="G1416" s="7" t="s">
        <v>235</v>
      </c>
      <c r="H1416" s="7" t="s">
        <v>46</v>
      </c>
      <c r="I1416" s="7" t="s">
        <v>32</v>
      </c>
      <c r="J1416" s="7" t="s">
        <v>47</v>
      </c>
      <c r="K1416" s="7" t="s">
        <v>1707</v>
      </c>
      <c r="L1416" s="7" t="s">
        <v>1166</v>
      </c>
      <c r="M1416" s="7" t="s">
        <v>1297</v>
      </c>
      <c r="N1416" s="7" t="s">
        <v>1708</v>
      </c>
      <c r="O1416" s="7">
        <v>131.58000000000001</v>
      </c>
      <c r="P1416" s="7">
        <v>3</v>
      </c>
      <c r="Q1416" s="7">
        <v>15.75</v>
      </c>
      <c r="R1416" s="7">
        <v>12.04</v>
      </c>
      <c r="S1416" s="7" t="s">
        <v>487</v>
      </c>
      <c r="T1416" s="7">
        <v>50</v>
      </c>
      <c r="U1416" s="7" t="s">
        <v>1733</v>
      </c>
      <c r="V1416" s="7" t="s">
        <v>1747</v>
      </c>
      <c r="W1416" s="8" t="s">
        <v>41</v>
      </c>
      <c r="X1416" s="3">
        <v>45164</v>
      </c>
      <c r="Y1416" s="4">
        <v>45168</v>
      </c>
    </row>
    <row r="1417" spans="1:25">
      <c r="A1417" s="9">
        <v>1416</v>
      </c>
      <c r="B1417" s="7" t="s">
        <v>3895</v>
      </c>
      <c r="C1417" s="7" t="s">
        <v>617</v>
      </c>
      <c r="D1417" s="7" t="s">
        <v>2243</v>
      </c>
      <c r="E1417" s="7" t="s">
        <v>2244</v>
      </c>
      <c r="F1417" s="7" t="s">
        <v>29</v>
      </c>
      <c r="G1417" s="7" t="s">
        <v>909</v>
      </c>
      <c r="H1417" s="7" t="s">
        <v>121</v>
      </c>
      <c r="I1417" s="7" t="s">
        <v>32</v>
      </c>
      <c r="J1417" s="7" t="s">
        <v>33</v>
      </c>
      <c r="K1417" s="7" t="s">
        <v>3896</v>
      </c>
      <c r="L1417" s="7" t="s">
        <v>1166</v>
      </c>
      <c r="M1417" s="7" t="s">
        <v>1297</v>
      </c>
      <c r="N1417" s="7" t="s">
        <v>3897</v>
      </c>
      <c r="O1417" s="7">
        <v>85.14</v>
      </c>
      <c r="P1417" s="7">
        <v>2</v>
      </c>
      <c r="Q1417" s="7">
        <v>39.96</v>
      </c>
      <c r="R1417" s="7">
        <v>8.25</v>
      </c>
      <c r="S1417" s="7" t="s">
        <v>487</v>
      </c>
      <c r="T1417" s="7">
        <v>569</v>
      </c>
      <c r="U1417" s="7" t="s">
        <v>1733</v>
      </c>
      <c r="V1417" s="7" t="s">
        <v>1743</v>
      </c>
      <c r="W1417" s="8" t="s">
        <v>51</v>
      </c>
      <c r="X1417" s="3">
        <v>44714</v>
      </c>
      <c r="Y1417" s="4">
        <v>44867</v>
      </c>
    </row>
    <row r="1418" spans="1:25">
      <c r="A1418" s="9">
        <v>1417</v>
      </c>
      <c r="B1418" s="7" t="s">
        <v>3829</v>
      </c>
      <c r="C1418" s="7" t="s">
        <v>26</v>
      </c>
      <c r="D1418" s="7" t="s">
        <v>3830</v>
      </c>
      <c r="E1418" s="7" t="s">
        <v>3831</v>
      </c>
      <c r="F1418" s="7" t="s">
        <v>420</v>
      </c>
      <c r="G1418" s="7" t="s">
        <v>304</v>
      </c>
      <c r="H1418" s="7" t="s">
        <v>87</v>
      </c>
      <c r="I1418" s="7" t="s">
        <v>32</v>
      </c>
      <c r="J1418" s="7" t="s">
        <v>33</v>
      </c>
      <c r="K1418" s="7" t="s">
        <v>2623</v>
      </c>
      <c r="L1418" s="7" t="s">
        <v>1166</v>
      </c>
      <c r="M1418" s="7" t="s">
        <v>1297</v>
      </c>
      <c r="N1418" s="7" t="s">
        <v>2624</v>
      </c>
      <c r="O1418" s="7">
        <v>95.04</v>
      </c>
      <c r="P1418" s="7">
        <v>4</v>
      </c>
      <c r="Q1418" s="7">
        <v>46.56</v>
      </c>
      <c r="R1418" s="7">
        <v>12.24</v>
      </c>
      <c r="S1418" s="7" t="s">
        <v>487</v>
      </c>
      <c r="T1418" s="7">
        <v>414</v>
      </c>
      <c r="U1418" s="7" t="s">
        <v>1733</v>
      </c>
      <c r="V1418" s="7" t="s">
        <v>1747</v>
      </c>
      <c r="W1418" s="8" t="s">
        <v>41</v>
      </c>
      <c r="X1418" s="3">
        <v>45268</v>
      </c>
      <c r="Y1418" s="4">
        <v>45154</v>
      </c>
    </row>
    <row r="1419" spans="1:25">
      <c r="A1419" s="9">
        <v>1418</v>
      </c>
      <c r="B1419" s="7" t="s">
        <v>3898</v>
      </c>
      <c r="C1419" s="7" t="s">
        <v>26</v>
      </c>
      <c r="D1419" s="7" t="s">
        <v>663</v>
      </c>
      <c r="E1419" s="7" t="s">
        <v>664</v>
      </c>
      <c r="F1419" s="7" t="s">
        <v>420</v>
      </c>
      <c r="G1419" s="7" t="s">
        <v>761</v>
      </c>
      <c r="H1419" s="7" t="s">
        <v>138</v>
      </c>
      <c r="I1419" s="7" t="s">
        <v>32</v>
      </c>
      <c r="J1419" s="7" t="s">
        <v>57</v>
      </c>
      <c r="K1419" s="7" t="s">
        <v>1182</v>
      </c>
      <c r="L1419" s="7" t="s">
        <v>1166</v>
      </c>
      <c r="M1419" s="7" t="s">
        <v>1167</v>
      </c>
      <c r="N1419" s="7" t="s">
        <v>1183</v>
      </c>
      <c r="O1419" s="7">
        <v>1395</v>
      </c>
      <c r="P1419" s="7">
        <v>3</v>
      </c>
      <c r="Q1419" s="7">
        <v>237.15</v>
      </c>
      <c r="R1419" s="7">
        <v>244.5</v>
      </c>
      <c r="S1419" s="7" t="s">
        <v>487</v>
      </c>
      <c r="T1419" s="7">
        <v>56</v>
      </c>
      <c r="U1419" s="7" t="s">
        <v>1733</v>
      </c>
      <c r="V1419" s="7" t="s">
        <v>1734</v>
      </c>
      <c r="W1419" s="8" t="s">
        <v>41</v>
      </c>
      <c r="X1419" s="3">
        <v>44724</v>
      </c>
      <c r="Y1419" s="4">
        <v>44846</v>
      </c>
    </row>
    <row r="1420" spans="1:25">
      <c r="A1420" s="9">
        <v>1419</v>
      </c>
      <c r="B1420" s="7" t="s">
        <v>3829</v>
      </c>
      <c r="C1420" s="7" t="s">
        <v>26</v>
      </c>
      <c r="D1420" s="7" t="s">
        <v>3830</v>
      </c>
      <c r="E1420" s="7" t="s">
        <v>3831</v>
      </c>
      <c r="F1420" s="7" t="s">
        <v>420</v>
      </c>
      <c r="G1420" s="7" t="s">
        <v>304</v>
      </c>
      <c r="H1420" s="7" t="s">
        <v>87</v>
      </c>
      <c r="I1420" s="7" t="s">
        <v>32</v>
      </c>
      <c r="J1420" s="7" t="s">
        <v>33</v>
      </c>
      <c r="K1420" s="7" t="s">
        <v>3899</v>
      </c>
      <c r="L1420" s="7" t="s">
        <v>1001</v>
      </c>
      <c r="M1420" s="7" t="s">
        <v>1018</v>
      </c>
      <c r="N1420" s="7" t="s">
        <v>3900</v>
      </c>
      <c r="O1420" s="7">
        <v>507.6</v>
      </c>
      <c r="P1420" s="7">
        <v>4</v>
      </c>
      <c r="Q1420" s="7">
        <v>218.16</v>
      </c>
      <c r="R1420" s="7">
        <v>44.47</v>
      </c>
      <c r="S1420" s="7" t="s">
        <v>487</v>
      </c>
      <c r="T1420" s="7">
        <v>665</v>
      </c>
      <c r="U1420" s="7" t="s">
        <v>1733</v>
      </c>
      <c r="V1420" s="7" t="s">
        <v>1737</v>
      </c>
      <c r="W1420" s="8" t="s">
        <v>51</v>
      </c>
      <c r="X1420" s="3">
        <v>44478</v>
      </c>
      <c r="Y1420" s="4">
        <v>44453</v>
      </c>
    </row>
    <row r="1421" spans="1:25">
      <c r="A1421" s="9">
        <v>1420</v>
      </c>
      <c r="B1421" s="7" t="s">
        <v>3901</v>
      </c>
      <c r="C1421" s="7" t="s">
        <v>26</v>
      </c>
      <c r="D1421" s="7" t="s">
        <v>3288</v>
      </c>
      <c r="E1421" s="7" t="s">
        <v>3289</v>
      </c>
      <c r="F1421" s="7" t="s">
        <v>310</v>
      </c>
      <c r="G1421" s="7" t="s">
        <v>176</v>
      </c>
      <c r="H1421" s="7" t="s">
        <v>138</v>
      </c>
      <c r="I1421" s="7" t="s">
        <v>32</v>
      </c>
      <c r="J1421" s="7" t="s">
        <v>57</v>
      </c>
      <c r="K1421" s="7" t="s">
        <v>3902</v>
      </c>
      <c r="L1421" s="7" t="s">
        <v>1166</v>
      </c>
      <c r="M1421" s="7" t="s">
        <v>1167</v>
      </c>
      <c r="N1421" s="7" t="s">
        <v>3903</v>
      </c>
      <c r="O1421" s="7">
        <v>1391.76</v>
      </c>
      <c r="P1421" s="7">
        <v>3</v>
      </c>
      <c r="Q1421" s="7">
        <v>97.38</v>
      </c>
      <c r="R1421" s="7">
        <v>223.52</v>
      </c>
      <c r="S1421" s="7" t="s">
        <v>487</v>
      </c>
      <c r="T1421" s="7">
        <v>798</v>
      </c>
      <c r="U1421" s="7" t="s">
        <v>1733</v>
      </c>
      <c r="V1421" s="7" t="s">
        <v>1737</v>
      </c>
      <c r="W1421" s="8" t="s">
        <v>51</v>
      </c>
      <c r="X1421" s="3">
        <v>45081</v>
      </c>
      <c r="Y1421" s="4">
        <v>45203</v>
      </c>
    </row>
    <row r="1422" spans="1:25">
      <c r="A1422" s="9">
        <v>1421</v>
      </c>
      <c r="B1422" s="7" t="s">
        <v>3904</v>
      </c>
      <c r="C1422" s="7" t="s">
        <v>26</v>
      </c>
      <c r="D1422" s="7" t="s">
        <v>771</v>
      </c>
      <c r="E1422" s="7" t="s">
        <v>772</v>
      </c>
      <c r="F1422" s="7" t="s">
        <v>310</v>
      </c>
      <c r="G1422" s="7" t="s">
        <v>751</v>
      </c>
      <c r="H1422" s="7" t="s">
        <v>101</v>
      </c>
      <c r="I1422" s="7" t="s">
        <v>32</v>
      </c>
      <c r="J1422" s="7" t="s">
        <v>102</v>
      </c>
      <c r="K1422" s="7" t="s">
        <v>1189</v>
      </c>
      <c r="L1422" s="7" t="s">
        <v>1166</v>
      </c>
      <c r="M1422" s="7" t="s">
        <v>1167</v>
      </c>
      <c r="N1422" s="7" t="s">
        <v>1190</v>
      </c>
      <c r="O1422" s="7">
        <v>493.38</v>
      </c>
      <c r="P1422" s="7">
        <v>3</v>
      </c>
      <c r="Q1422" s="7">
        <v>123.3</v>
      </c>
      <c r="R1422" s="7">
        <v>83.06</v>
      </c>
      <c r="S1422" s="7" t="s">
        <v>487</v>
      </c>
      <c r="T1422" s="7">
        <v>124</v>
      </c>
      <c r="U1422" s="7" t="s">
        <v>1733</v>
      </c>
      <c r="V1422" s="7" t="s">
        <v>1743</v>
      </c>
      <c r="W1422" s="8" t="s">
        <v>41</v>
      </c>
      <c r="X1422" s="3">
        <v>45637</v>
      </c>
      <c r="Y1422" s="4">
        <v>45612</v>
      </c>
    </row>
    <row r="1423" spans="1:25">
      <c r="A1423" s="9">
        <v>1422</v>
      </c>
      <c r="B1423" s="7" t="s">
        <v>3567</v>
      </c>
      <c r="C1423" s="7" t="s">
        <v>26</v>
      </c>
      <c r="D1423" s="7" t="s">
        <v>3568</v>
      </c>
      <c r="E1423" s="7" t="s">
        <v>3569</v>
      </c>
      <c r="F1423" s="7" t="s">
        <v>310</v>
      </c>
      <c r="G1423" s="7" t="s">
        <v>195</v>
      </c>
      <c r="H1423" s="7" t="s">
        <v>283</v>
      </c>
      <c r="I1423" s="7" t="s">
        <v>32</v>
      </c>
      <c r="J1423" s="7" t="s">
        <v>47</v>
      </c>
      <c r="K1423" s="7" t="s">
        <v>3277</v>
      </c>
      <c r="L1423" s="7" t="s">
        <v>1166</v>
      </c>
      <c r="M1423" s="7" t="s">
        <v>1167</v>
      </c>
      <c r="N1423" s="7" t="s">
        <v>3278</v>
      </c>
      <c r="O1423" s="7">
        <v>179.46</v>
      </c>
      <c r="P1423" s="7">
        <v>3</v>
      </c>
      <c r="Q1423" s="7">
        <v>69.930000000000007</v>
      </c>
      <c r="R1423" s="7">
        <v>20.36</v>
      </c>
      <c r="S1423" s="7" t="s">
        <v>487</v>
      </c>
      <c r="T1423" s="7">
        <v>318</v>
      </c>
      <c r="U1423" s="7" t="s">
        <v>1733</v>
      </c>
      <c r="V1423" s="7" t="s">
        <v>1734</v>
      </c>
      <c r="W1423" s="8" t="s">
        <v>51</v>
      </c>
      <c r="X1423" s="3">
        <v>45637</v>
      </c>
      <c r="Y1423" s="4">
        <v>45612</v>
      </c>
    </row>
    <row r="1424" spans="1:25">
      <c r="A1424" s="9">
        <v>1423</v>
      </c>
      <c r="B1424" s="7" t="s">
        <v>3822</v>
      </c>
      <c r="C1424" s="7" t="s">
        <v>26</v>
      </c>
      <c r="D1424" s="7" t="s">
        <v>308</v>
      </c>
      <c r="E1424" s="7" t="s">
        <v>309</v>
      </c>
      <c r="F1424" s="7" t="s">
        <v>310</v>
      </c>
      <c r="G1424" s="7" t="s">
        <v>515</v>
      </c>
      <c r="H1424" s="7" t="s">
        <v>87</v>
      </c>
      <c r="I1424" s="7" t="s">
        <v>32</v>
      </c>
      <c r="J1424" s="7" t="s">
        <v>33</v>
      </c>
      <c r="K1424" s="7" t="s">
        <v>3905</v>
      </c>
      <c r="L1424" s="7" t="s">
        <v>1166</v>
      </c>
      <c r="M1424" s="7" t="s">
        <v>1167</v>
      </c>
      <c r="N1424" s="7" t="s">
        <v>3906</v>
      </c>
      <c r="O1424" s="7">
        <v>413.77499999999998</v>
      </c>
      <c r="P1424" s="7">
        <v>5</v>
      </c>
      <c r="Q1424" s="7">
        <v>-16.574999999999999</v>
      </c>
      <c r="R1424" s="7">
        <v>55.14</v>
      </c>
      <c r="S1424" s="7" t="s">
        <v>487</v>
      </c>
      <c r="T1424" s="7">
        <v>226</v>
      </c>
      <c r="U1424" s="7" t="s">
        <v>1733</v>
      </c>
      <c r="V1424" s="7" t="s">
        <v>1737</v>
      </c>
      <c r="W1424" s="8" t="s">
        <v>41</v>
      </c>
      <c r="X1424" s="3">
        <v>45382</v>
      </c>
      <c r="Y1424" s="4">
        <v>45386</v>
      </c>
    </row>
    <row r="1425" spans="1:25">
      <c r="A1425" s="9">
        <v>1424</v>
      </c>
      <c r="B1425" s="7" t="s">
        <v>3907</v>
      </c>
      <c r="C1425" s="7" t="s">
        <v>26</v>
      </c>
      <c r="D1425" s="7" t="s">
        <v>3315</v>
      </c>
      <c r="E1425" s="7" t="s">
        <v>3316</v>
      </c>
      <c r="F1425" s="7" t="s">
        <v>29</v>
      </c>
      <c r="G1425" s="7" t="s">
        <v>736</v>
      </c>
      <c r="H1425" s="7" t="s">
        <v>737</v>
      </c>
      <c r="I1425" s="7" t="s">
        <v>32</v>
      </c>
      <c r="J1425" s="7" t="s">
        <v>102</v>
      </c>
      <c r="K1425" s="7" t="s">
        <v>3908</v>
      </c>
      <c r="L1425" s="7" t="s">
        <v>1166</v>
      </c>
      <c r="M1425" s="7" t="s">
        <v>1297</v>
      </c>
      <c r="N1425" s="7" t="s">
        <v>3909</v>
      </c>
      <c r="O1425" s="7">
        <v>141.57</v>
      </c>
      <c r="P1425" s="7">
        <v>3</v>
      </c>
      <c r="Q1425" s="7">
        <v>52.38</v>
      </c>
      <c r="R1425" s="7">
        <v>15.62</v>
      </c>
      <c r="S1425" s="7" t="s">
        <v>487</v>
      </c>
      <c r="T1425" s="7">
        <v>474</v>
      </c>
      <c r="U1425" s="7" t="s">
        <v>1733</v>
      </c>
      <c r="V1425" s="7" t="s">
        <v>1747</v>
      </c>
      <c r="W1425" s="8" t="s">
        <v>51</v>
      </c>
      <c r="X1425" s="3">
        <v>45382</v>
      </c>
      <c r="Y1425" s="4">
        <v>45386</v>
      </c>
    </row>
    <row r="1426" spans="1:25">
      <c r="A1426" s="9">
        <v>1425</v>
      </c>
      <c r="B1426" s="7" t="s">
        <v>3581</v>
      </c>
      <c r="C1426" s="7" t="s">
        <v>26</v>
      </c>
      <c r="D1426" s="7" t="s">
        <v>3161</v>
      </c>
      <c r="E1426" s="7" t="s">
        <v>3162</v>
      </c>
      <c r="F1426" s="7" t="s">
        <v>29</v>
      </c>
      <c r="G1426" s="7" t="s">
        <v>338</v>
      </c>
      <c r="H1426" s="7" t="s">
        <v>339</v>
      </c>
      <c r="I1426" s="7" t="s">
        <v>32</v>
      </c>
      <c r="J1426" s="7" t="s">
        <v>57</v>
      </c>
      <c r="K1426" s="7" t="s">
        <v>3910</v>
      </c>
      <c r="L1426" s="7" t="s">
        <v>1001</v>
      </c>
      <c r="M1426" s="7" t="s">
        <v>1002</v>
      </c>
      <c r="N1426" s="7" t="s">
        <v>1577</v>
      </c>
      <c r="O1426" s="7">
        <v>628.20000000000005</v>
      </c>
      <c r="P1426" s="7">
        <v>2</v>
      </c>
      <c r="Q1426" s="7">
        <v>270.12</v>
      </c>
      <c r="R1426" s="7">
        <v>49.92</v>
      </c>
      <c r="S1426" s="7" t="s">
        <v>487</v>
      </c>
      <c r="T1426" s="7">
        <v>465</v>
      </c>
      <c r="U1426" s="7" t="s">
        <v>1733</v>
      </c>
      <c r="V1426" s="7" t="s">
        <v>1737</v>
      </c>
      <c r="W1426" s="8" t="s">
        <v>51</v>
      </c>
      <c r="X1426" s="3">
        <v>45241</v>
      </c>
      <c r="Y1426" s="4">
        <v>45245</v>
      </c>
    </row>
    <row r="1427" spans="1:25">
      <c r="A1427" s="9">
        <v>1426</v>
      </c>
      <c r="B1427" s="7" t="s">
        <v>3692</v>
      </c>
      <c r="C1427" s="7" t="s">
        <v>26</v>
      </c>
      <c r="D1427" s="7" t="s">
        <v>3693</v>
      </c>
      <c r="E1427" s="7" t="s">
        <v>3694</v>
      </c>
      <c r="F1427" s="7" t="s">
        <v>29</v>
      </c>
      <c r="G1427" s="7" t="s">
        <v>55</v>
      </c>
      <c r="H1427" s="7" t="s">
        <v>56</v>
      </c>
      <c r="I1427" s="7" t="s">
        <v>32</v>
      </c>
      <c r="J1427" s="7" t="s">
        <v>57</v>
      </c>
      <c r="K1427" s="7" t="s">
        <v>3893</v>
      </c>
      <c r="L1427" s="7" t="s">
        <v>1001</v>
      </c>
      <c r="M1427" s="7" t="s">
        <v>1103</v>
      </c>
      <c r="N1427" s="7" t="s">
        <v>3894</v>
      </c>
      <c r="O1427" s="7">
        <v>408.78</v>
      </c>
      <c r="P1427" s="7">
        <v>6</v>
      </c>
      <c r="Q1427" s="7">
        <v>192.06</v>
      </c>
      <c r="R1427" s="7">
        <v>46.71</v>
      </c>
      <c r="S1427" s="7" t="s">
        <v>487</v>
      </c>
      <c r="T1427" s="7">
        <v>247</v>
      </c>
      <c r="U1427" s="7" t="s">
        <v>1733</v>
      </c>
      <c r="V1427" s="7" t="s">
        <v>1734</v>
      </c>
      <c r="W1427" s="8" t="s">
        <v>41</v>
      </c>
      <c r="X1427" s="3">
        <v>44746</v>
      </c>
      <c r="Y1427" s="4">
        <v>44899</v>
      </c>
    </row>
    <row r="1428" spans="1:25">
      <c r="A1428" s="9">
        <v>1427</v>
      </c>
      <c r="B1428" s="7" t="s">
        <v>3702</v>
      </c>
      <c r="C1428" s="7" t="s">
        <v>26</v>
      </c>
      <c r="D1428" s="7" t="s">
        <v>2036</v>
      </c>
      <c r="E1428" s="7" t="s">
        <v>2037</v>
      </c>
      <c r="F1428" s="7" t="s">
        <v>420</v>
      </c>
      <c r="G1428" s="7" t="s">
        <v>421</v>
      </c>
      <c r="H1428" s="7" t="s">
        <v>138</v>
      </c>
      <c r="I1428" s="7" t="s">
        <v>32</v>
      </c>
      <c r="J1428" s="7" t="s">
        <v>57</v>
      </c>
      <c r="K1428" s="7" t="s">
        <v>3911</v>
      </c>
      <c r="L1428" s="7" t="s">
        <v>1001</v>
      </c>
      <c r="M1428" s="7" t="s">
        <v>1056</v>
      </c>
      <c r="N1428" s="7" t="s">
        <v>3912</v>
      </c>
      <c r="O1428" s="7">
        <v>114.81</v>
      </c>
      <c r="P1428" s="7">
        <v>1</v>
      </c>
      <c r="Q1428" s="7">
        <v>32.130000000000003</v>
      </c>
      <c r="R1428" s="7">
        <v>1.06</v>
      </c>
      <c r="S1428" s="7" t="s">
        <v>38</v>
      </c>
      <c r="T1428" s="7">
        <v>235</v>
      </c>
      <c r="U1428" s="7" t="s">
        <v>1733</v>
      </c>
      <c r="V1428" s="7" t="s">
        <v>1737</v>
      </c>
      <c r="W1428" s="8" t="s">
        <v>51</v>
      </c>
      <c r="X1428" s="3">
        <v>44276</v>
      </c>
      <c r="Y1428" s="4">
        <v>44280</v>
      </c>
    </row>
    <row r="1429" spans="1:25">
      <c r="A1429" s="9">
        <v>1428</v>
      </c>
      <c r="B1429" s="7" t="s">
        <v>3913</v>
      </c>
      <c r="C1429" s="7" t="s">
        <v>26</v>
      </c>
      <c r="D1429" s="7" t="s">
        <v>1993</v>
      </c>
      <c r="E1429" s="7" t="s">
        <v>1994</v>
      </c>
      <c r="F1429" s="7" t="s">
        <v>420</v>
      </c>
      <c r="G1429" s="7" t="s">
        <v>3914</v>
      </c>
      <c r="H1429" s="7" t="s">
        <v>138</v>
      </c>
      <c r="I1429" s="7" t="s">
        <v>32</v>
      </c>
      <c r="J1429" s="7" t="s">
        <v>57</v>
      </c>
      <c r="K1429" s="7" t="s">
        <v>1108</v>
      </c>
      <c r="L1429" s="7" t="s">
        <v>1001</v>
      </c>
      <c r="M1429" s="7" t="s">
        <v>1103</v>
      </c>
      <c r="N1429" s="7" t="s">
        <v>1109</v>
      </c>
      <c r="O1429" s="7">
        <v>655.35</v>
      </c>
      <c r="P1429" s="7">
        <v>5</v>
      </c>
      <c r="Q1429" s="7">
        <v>183.45</v>
      </c>
      <c r="R1429" s="7">
        <v>48.66</v>
      </c>
      <c r="S1429" s="7" t="s">
        <v>38</v>
      </c>
      <c r="T1429" s="7">
        <v>578</v>
      </c>
      <c r="U1429" s="7" t="s">
        <v>1733</v>
      </c>
      <c r="V1429" s="7" t="s">
        <v>1737</v>
      </c>
      <c r="W1429" s="8" t="s">
        <v>51</v>
      </c>
      <c r="X1429" s="3">
        <v>44804</v>
      </c>
      <c r="Y1429" s="4">
        <v>44660</v>
      </c>
    </row>
    <row r="1430" spans="1:25">
      <c r="A1430" s="9">
        <v>1429</v>
      </c>
      <c r="B1430" s="7" t="s">
        <v>3532</v>
      </c>
      <c r="C1430" s="7" t="s">
        <v>26</v>
      </c>
      <c r="D1430" s="7" t="s">
        <v>686</v>
      </c>
      <c r="E1430" s="7" t="s">
        <v>687</v>
      </c>
      <c r="F1430" s="7" t="s">
        <v>310</v>
      </c>
      <c r="G1430" s="7" t="s">
        <v>3533</v>
      </c>
      <c r="H1430" s="7" t="s">
        <v>509</v>
      </c>
      <c r="I1430" s="7" t="s">
        <v>32</v>
      </c>
      <c r="J1430" s="7" t="s">
        <v>47</v>
      </c>
      <c r="K1430" s="7" t="s">
        <v>3915</v>
      </c>
      <c r="L1430" s="7" t="s">
        <v>1166</v>
      </c>
      <c r="M1430" s="7" t="s">
        <v>1297</v>
      </c>
      <c r="N1430" s="7" t="s">
        <v>3916</v>
      </c>
      <c r="O1430" s="7">
        <v>174.51</v>
      </c>
      <c r="P1430" s="7">
        <v>3</v>
      </c>
      <c r="Q1430" s="7">
        <v>47.07</v>
      </c>
      <c r="R1430" s="7">
        <v>7.65</v>
      </c>
      <c r="S1430" s="7" t="s">
        <v>38</v>
      </c>
      <c r="T1430" s="7">
        <v>19</v>
      </c>
      <c r="U1430" s="7" t="s">
        <v>1733</v>
      </c>
      <c r="V1430" s="7" t="s">
        <v>1747</v>
      </c>
      <c r="W1430" s="8" t="s">
        <v>51</v>
      </c>
      <c r="X1430" s="3">
        <v>44804</v>
      </c>
      <c r="Y1430" s="4">
        <v>44660</v>
      </c>
    </row>
    <row r="1431" spans="1:25">
      <c r="A1431" s="9">
        <v>1430</v>
      </c>
      <c r="B1431" s="7" t="s">
        <v>3532</v>
      </c>
      <c r="C1431" s="7" t="s">
        <v>26</v>
      </c>
      <c r="D1431" s="7" t="s">
        <v>686</v>
      </c>
      <c r="E1431" s="7" t="s">
        <v>687</v>
      </c>
      <c r="F1431" s="7" t="s">
        <v>310</v>
      </c>
      <c r="G1431" s="7" t="s">
        <v>3533</v>
      </c>
      <c r="H1431" s="7" t="s">
        <v>509</v>
      </c>
      <c r="I1431" s="7" t="s">
        <v>32</v>
      </c>
      <c r="J1431" s="7" t="s">
        <v>47</v>
      </c>
      <c r="K1431" s="7" t="s">
        <v>3295</v>
      </c>
      <c r="L1431" s="7" t="s">
        <v>1166</v>
      </c>
      <c r="M1431" s="7" t="s">
        <v>1297</v>
      </c>
      <c r="N1431" s="7" t="s">
        <v>3296</v>
      </c>
      <c r="O1431" s="7">
        <v>165.42</v>
      </c>
      <c r="P1431" s="7">
        <v>3</v>
      </c>
      <c r="Q1431" s="7">
        <v>82.71</v>
      </c>
      <c r="R1431" s="7">
        <v>7.21</v>
      </c>
      <c r="S1431" s="7" t="s">
        <v>38</v>
      </c>
      <c r="T1431" s="7">
        <v>729</v>
      </c>
      <c r="U1431" s="7" t="s">
        <v>1733</v>
      </c>
      <c r="V1431" s="7" t="s">
        <v>1734</v>
      </c>
      <c r="W1431" s="8" t="s">
        <v>41</v>
      </c>
      <c r="X1431" s="3">
        <v>45268</v>
      </c>
      <c r="Y1431" s="4">
        <v>45154</v>
      </c>
    </row>
    <row r="1432" spans="1:25">
      <c r="A1432" s="9">
        <v>1431</v>
      </c>
      <c r="B1432" s="7" t="s">
        <v>3917</v>
      </c>
      <c r="C1432" s="7" t="s">
        <v>26</v>
      </c>
      <c r="D1432" s="7" t="s">
        <v>2597</v>
      </c>
      <c r="E1432" s="7" t="s">
        <v>2598</v>
      </c>
      <c r="F1432" s="7" t="s">
        <v>310</v>
      </c>
      <c r="G1432" s="7" t="s">
        <v>249</v>
      </c>
      <c r="H1432" s="7" t="s">
        <v>250</v>
      </c>
      <c r="I1432" s="7" t="s">
        <v>32</v>
      </c>
      <c r="J1432" s="7" t="s">
        <v>47</v>
      </c>
      <c r="K1432" s="7" t="s">
        <v>2606</v>
      </c>
      <c r="L1432" s="7" t="s">
        <v>1166</v>
      </c>
      <c r="M1432" s="7" t="s">
        <v>1254</v>
      </c>
      <c r="N1432" s="7" t="s">
        <v>2607</v>
      </c>
      <c r="O1432" s="7">
        <v>454.5</v>
      </c>
      <c r="P1432" s="7">
        <v>3</v>
      </c>
      <c r="Q1432" s="7">
        <v>90.9</v>
      </c>
      <c r="R1432" s="7">
        <v>35.83</v>
      </c>
      <c r="S1432" s="7" t="s">
        <v>38</v>
      </c>
      <c r="T1432" s="7">
        <v>118</v>
      </c>
      <c r="U1432" s="7" t="s">
        <v>1733</v>
      </c>
      <c r="V1432" s="7" t="s">
        <v>1747</v>
      </c>
      <c r="W1432" s="8" t="s">
        <v>41</v>
      </c>
      <c r="X1432" s="3">
        <v>44357</v>
      </c>
      <c r="Y1432" s="4">
        <v>44479</v>
      </c>
    </row>
    <row r="1433" spans="1:25">
      <c r="A1433" s="9">
        <v>1432</v>
      </c>
      <c r="B1433" s="7" t="s">
        <v>3705</v>
      </c>
      <c r="C1433" s="7" t="s">
        <v>26</v>
      </c>
      <c r="D1433" s="7" t="s">
        <v>2196</v>
      </c>
      <c r="E1433" s="7" t="s">
        <v>2197</v>
      </c>
      <c r="F1433" s="7" t="s">
        <v>310</v>
      </c>
      <c r="G1433" s="7" t="s">
        <v>2123</v>
      </c>
      <c r="H1433" s="7" t="s">
        <v>87</v>
      </c>
      <c r="I1433" s="7" t="s">
        <v>32</v>
      </c>
      <c r="J1433" s="7" t="s">
        <v>33</v>
      </c>
      <c r="K1433" s="7" t="s">
        <v>1189</v>
      </c>
      <c r="L1433" s="7" t="s">
        <v>1166</v>
      </c>
      <c r="M1433" s="7" t="s">
        <v>1167</v>
      </c>
      <c r="N1433" s="7" t="s">
        <v>1190</v>
      </c>
      <c r="O1433" s="7">
        <v>822.3</v>
      </c>
      <c r="P1433" s="7">
        <v>5</v>
      </c>
      <c r="Q1433" s="7">
        <v>205.5</v>
      </c>
      <c r="R1433" s="7">
        <v>65.819999999999993</v>
      </c>
      <c r="S1433" s="7" t="s">
        <v>38</v>
      </c>
      <c r="T1433" s="7">
        <v>58</v>
      </c>
      <c r="U1433" s="7" t="s">
        <v>1733</v>
      </c>
      <c r="V1433" s="7" t="s">
        <v>1737</v>
      </c>
      <c r="W1433" s="8" t="s">
        <v>41</v>
      </c>
      <c r="X1433" s="3">
        <v>44593</v>
      </c>
      <c r="Y1433" s="4">
        <v>44713</v>
      </c>
    </row>
    <row r="1434" spans="1:25">
      <c r="A1434" s="9">
        <v>1433</v>
      </c>
      <c r="B1434" s="7" t="s">
        <v>3784</v>
      </c>
      <c r="C1434" s="7" t="s">
        <v>26</v>
      </c>
      <c r="D1434" s="7" t="s">
        <v>3785</v>
      </c>
      <c r="E1434" s="7" t="s">
        <v>3786</v>
      </c>
      <c r="F1434" s="7" t="s">
        <v>310</v>
      </c>
      <c r="G1434" s="7" t="s">
        <v>271</v>
      </c>
      <c r="H1434" s="7" t="s">
        <v>56</v>
      </c>
      <c r="I1434" s="7" t="s">
        <v>32</v>
      </c>
      <c r="J1434" s="7" t="s">
        <v>57</v>
      </c>
      <c r="K1434" s="7" t="s">
        <v>3918</v>
      </c>
      <c r="L1434" s="7" t="s">
        <v>1166</v>
      </c>
      <c r="M1434" s="7" t="s">
        <v>1167</v>
      </c>
      <c r="N1434" s="7" t="s">
        <v>3919</v>
      </c>
      <c r="O1434" s="7">
        <v>79.8</v>
      </c>
      <c r="P1434" s="7">
        <v>1</v>
      </c>
      <c r="Q1434" s="7">
        <v>14.34</v>
      </c>
      <c r="R1434" s="7">
        <v>6.54</v>
      </c>
      <c r="S1434" s="7" t="s">
        <v>38</v>
      </c>
      <c r="T1434" s="7">
        <v>271</v>
      </c>
      <c r="U1434" s="7" t="s">
        <v>1733</v>
      </c>
      <c r="V1434" s="7" t="s">
        <v>1737</v>
      </c>
      <c r="W1434" s="8" t="s">
        <v>41</v>
      </c>
      <c r="X1434" s="3">
        <v>45241</v>
      </c>
      <c r="Y1434" s="4">
        <v>45245</v>
      </c>
    </row>
    <row r="1435" spans="1:25">
      <c r="A1435" s="9">
        <v>1434</v>
      </c>
      <c r="B1435" s="7" t="s">
        <v>3720</v>
      </c>
      <c r="C1435" s="7" t="s">
        <v>26</v>
      </c>
      <c r="D1435" s="7" t="s">
        <v>3721</v>
      </c>
      <c r="E1435" s="7" t="s">
        <v>3722</v>
      </c>
      <c r="F1435" s="7" t="s">
        <v>310</v>
      </c>
      <c r="G1435" s="7" t="s">
        <v>803</v>
      </c>
      <c r="H1435" s="7" t="s">
        <v>737</v>
      </c>
      <c r="I1435" s="7" t="s">
        <v>32</v>
      </c>
      <c r="J1435" s="7" t="s">
        <v>102</v>
      </c>
      <c r="K1435" s="7" t="s">
        <v>3920</v>
      </c>
      <c r="L1435" s="7" t="s">
        <v>1001</v>
      </c>
      <c r="M1435" s="7" t="s">
        <v>1018</v>
      </c>
      <c r="N1435" s="7" t="s">
        <v>3921</v>
      </c>
      <c r="O1435" s="7">
        <v>518.66999999999996</v>
      </c>
      <c r="P1435" s="7">
        <v>3</v>
      </c>
      <c r="Q1435" s="7">
        <v>124.47</v>
      </c>
      <c r="R1435" s="7">
        <v>23.49</v>
      </c>
      <c r="S1435" s="7" t="s">
        <v>38</v>
      </c>
      <c r="T1435" s="7">
        <v>59</v>
      </c>
      <c r="U1435" s="7" t="s">
        <v>1733</v>
      </c>
      <c r="V1435" s="7" t="s">
        <v>1737</v>
      </c>
      <c r="W1435" s="8" t="s">
        <v>41</v>
      </c>
      <c r="X1435" s="3">
        <v>45065</v>
      </c>
      <c r="Y1435" s="4">
        <v>45069</v>
      </c>
    </row>
    <row r="1436" spans="1:25">
      <c r="A1436" s="9">
        <v>1435</v>
      </c>
      <c r="B1436" s="7" t="s">
        <v>3532</v>
      </c>
      <c r="C1436" s="7" t="s">
        <v>26</v>
      </c>
      <c r="D1436" s="7" t="s">
        <v>686</v>
      </c>
      <c r="E1436" s="7" t="s">
        <v>687</v>
      </c>
      <c r="F1436" s="7" t="s">
        <v>310</v>
      </c>
      <c r="G1436" s="7" t="s">
        <v>3533</v>
      </c>
      <c r="H1436" s="7" t="s">
        <v>509</v>
      </c>
      <c r="I1436" s="7" t="s">
        <v>32</v>
      </c>
      <c r="J1436" s="7" t="s">
        <v>47</v>
      </c>
      <c r="K1436" s="7" t="s">
        <v>1072</v>
      </c>
      <c r="L1436" s="7" t="s">
        <v>1001</v>
      </c>
      <c r="M1436" s="7" t="s">
        <v>1056</v>
      </c>
      <c r="N1436" s="7" t="s">
        <v>1073</v>
      </c>
      <c r="O1436" s="7">
        <v>95.64</v>
      </c>
      <c r="P1436" s="7">
        <v>2</v>
      </c>
      <c r="Q1436" s="7">
        <v>17.16</v>
      </c>
      <c r="R1436" s="7">
        <v>5.9</v>
      </c>
      <c r="S1436" s="7" t="s">
        <v>38</v>
      </c>
      <c r="T1436" s="7">
        <v>288</v>
      </c>
      <c r="U1436" s="7" t="s">
        <v>1733</v>
      </c>
      <c r="V1436" s="7" t="s">
        <v>1743</v>
      </c>
      <c r="W1436" s="8" t="s">
        <v>51</v>
      </c>
      <c r="X1436" s="3">
        <v>45248</v>
      </c>
      <c r="Y1436" s="4">
        <v>45252</v>
      </c>
    </row>
    <row r="1437" spans="1:25">
      <c r="A1437" s="9">
        <v>1436</v>
      </c>
      <c r="B1437" s="7" t="s">
        <v>3796</v>
      </c>
      <c r="C1437" s="7" t="s">
        <v>26</v>
      </c>
      <c r="D1437" s="7" t="s">
        <v>3797</v>
      </c>
      <c r="E1437" s="7" t="s">
        <v>3798</v>
      </c>
      <c r="F1437" s="7" t="s">
        <v>310</v>
      </c>
      <c r="G1437" s="7" t="s">
        <v>1783</v>
      </c>
      <c r="H1437" s="7" t="s">
        <v>1784</v>
      </c>
      <c r="I1437" s="7" t="s">
        <v>32</v>
      </c>
      <c r="J1437" s="7" t="s">
        <v>47</v>
      </c>
      <c r="K1437" s="7" t="s">
        <v>2749</v>
      </c>
      <c r="L1437" s="7" t="s">
        <v>1166</v>
      </c>
      <c r="M1437" s="7" t="s">
        <v>1254</v>
      </c>
      <c r="N1437" s="7" t="s">
        <v>3922</v>
      </c>
      <c r="O1437" s="7">
        <v>338.7</v>
      </c>
      <c r="P1437" s="7">
        <v>2</v>
      </c>
      <c r="Q1437" s="7">
        <v>148.97999999999999</v>
      </c>
      <c r="R1437" s="7">
        <v>18.47</v>
      </c>
      <c r="S1437" s="7" t="s">
        <v>38</v>
      </c>
      <c r="T1437" s="7">
        <v>195</v>
      </c>
      <c r="U1437" s="7" t="s">
        <v>1733</v>
      </c>
      <c r="V1437" s="7" t="s">
        <v>1747</v>
      </c>
      <c r="W1437" s="8" t="s">
        <v>51</v>
      </c>
      <c r="X1437" s="3">
        <v>45034</v>
      </c>
      <c r="Y1437" s="4">
        <v>45041</v>
      </c>
    </row>
    <row r="1438" spans="1:25">
      <c r="A1438" s="9">
        <v>1437</v>
      </c>
      <c r="B1438" s="7" t="s">
        <v>3519</v>
      </c>
      <c r="C1438" s="7" t="s">
        <v>26</v>
      </c>
      <c r="D1438" s="7" t="s">
        <v>3520</v>
      </c>
      <c r="E1438" s="7" t="s">
        <v>3521</v>
      </c>
      <c r="F1438" s="7" t="s">
        <v>29</v>
      </c>
      <c r="G1438" s="7" t="s">
        <v>170</v>
      </c>
      <c r="H1438" s="7" t="s">
        <v>101</v>
      </c>
      <c r="I1438" s="7" t="s">
        <v>32</v>
      </c>
      <c r="J1438" s="7" t="s">
        <v>102</v>
      </c>
      <c r="K1438" s="7" t="s">
        <v>3923</v>
      </c>
      <c r="L1438" s="7" t="s">
        <v>1166</v>
      </c>
      <c r="M1438" s="7" t="s">
        <v>1297</v>
      </c>
      <c r="N1438" s="7" t="s">
        <v>3924</v>
      </c>
      <c r="O1438" s="7">
        <v>329.94</v>
      </c>
      <c r="P1438" s="7">
        <v>3</v>
      </c>
      <c r="Q1438" s="7">
        <v>13.14</v>
      </c>
      <c r="R1438" s="7">
        <v>14.29</v>
      </c>
      <c r="S1438" s="7" t="s">
        <v>38</v>
      </c>
      <c r="T1438" s="7">
        <v>8</v>
      </c>
      <c r="U1438" s="7" t="s">
        <v>1733</v>
      </c>
      <c r="V1438" s="7" t="s">
        <v>1737</v>
      </c>
      <c r="W1438" s="8" t="s">
        <v>41</v>
      </c>
      <c r="X1438" s="3">
        <v>45239</v>
      </c>
      <c r="Y1438" s="4">
        <v>45185</v>
      </c>
    </row>
    <row r="1439" spans="1:25">
      <c r="A1439" s="9">
        <v>1438</v>
      </c>
      <c r="B1439" s="7" t="s">
        <v>3925</v>
      </c>
      <c r="C1439" s="7" t="s">
        <v>26</v>
      </c>
      <c r="D1439" s="7" t="s">
        <v>2789</v>
      </c>
      <c r="E1439" s="7" t="s">
        <v>2790</v>
      </c>
      <c r="F1439" s="7" t="s">
        <v>29</v>
      </c>
      <c r="G1439" s="7" t="s">
        <v>30</v>
      </c>
      <c r="H1439" s="7" t="s">
        <v>31</v>
      </c>
      <c r="I1439" s="7" t="s">
        <v>32</v>
      </c>
      <c r="J1439" s="7" t="s">
        <v>33</v>
      </c>
      <c r="K1439" s="7" t="s">
        <v>3926</v>
      </c>
      <c r="L1439" s="7" t="s">
        <v>1166</v>
      </c>
      <c r="M1439" s="7" t="s">
        <v>1297</v>
      </c>
      <c r="N1439" s="7" t="s">
        <v>3927</v>
      </c>
      <c r="O1439" s="7">
        <v>155.69999999999999</v>
      </c>
      <c r="P1439" s="7">
        <v>3</v>
      </c>
      <c r="Q1439" s="7">
        <v>13.95</v>
      </c>
      <c r="R1439" s="7">
        <v>7.55</v>
      </c>
      <c r="S1439" s="7" t="s">
        <v>38</v>
      </c>
      <c r="T1439" s="7">
        <v>269</v>
      </c>
      <c r="U1439" s="7" t="s">
        <v>1733</v>
      </c>
      <c r="V1439" s="7" t="s">
        <v>1734</v>
      </c>
      <c r="W1439" s="8" t="s">
        <v>41</v>
      </c>
      <c r="X1439" s="3">
        <v>44538</v>
      </c>
      <c r="Y1439" s="4">
        <v>44424</v>
      </c>
    </row>
    <row r="1440" spans="1:25">
      <c r="A1440" s="9">
        <v>1439</v>
      </c>
      <c r="B1440" s="7" t="s">
        <v>3928</v>
      </c>
      <c r="C1440" s="7" t="s">
        <v>26</v>
      </c>
      <c r="D1440" s="7" t="s">
        <v>3929</v>
      </c>
      <c r="E1440" s="7" t="s">
        <v>3930</v>
      </c>
      <c r="F1440" s="7" t="s">
        <v>29</v>
      </c>
      <c r="G1440" s="7" t="s">
        <v>427</v>
      </c>
      <c r="H1440" s="7" t="s">
        <v>80</v>
      </c>
      <c r="I1440" s="7" t="s">
        <v>32</v>
      </c>
      <c r="J1440" s="7" t="s">
        <v>33</v>
      </c>
      <c r="K1440" s="7" t="s">
        <v>3931</v>
      </c>
      <c r="L1440" s="7" t="s">
        <v>1001</v>
      </c>
      <c r="M1440" s="7" t="s">
        <v>1018</v>
      </c>
      <c r="N1440" s="7" t="s">
        <v>3932</v>
      </c>
      <c r="O1440" s="7">
        <v>955.17</v>
      </c>
      <c r="P1440" s="7">
        <v>3</v>
      </c>
      <c r="Q1440" s="7">
        <v>429.75</v>
      </c>
      <c r="R1440" s="7">
        <v>106.42</v>
      </c>
      <c r="S1440" s="7" t="s">
        <v>38</v>
      </c>
      <c r="T1440" s="7">
        <v>590</v>
      </c>
      <c r="U1440" s="7" t="s">
        <v>1733</v>
      </c>
      <c r="V1440" s="7" t="s">
        <v>1747</v>
      </c>
      <c r="W1440" s="8" t="s">
        <v>51</v>
      </c>
      <c r="X1440" s="3">
        <v>45439</v>
      </c>
      <c r="Y1440" s="4">
        <v>45443</v>
      </c>
    </row>
    <row r="1441" spans="1:25">
      <c r="A1441" s="9">
        <v>1440</v>
      </c>
      <c r="B1441" s="7" t="s">
        <v>3933</v>
      </c>
      <c r="C1441" s="7" t="s">
        <v>26</v>
      </c>
      <c r="D1441" s="7" t="s">
        <v>3934</v>
      </c>
      <c r="E1441" s="7" t="s">
        <v>3935</v>
      </c>
      <c r="F1441" s="7" t="s">
        <v>29</v>
      </c>
      <c r="G1441" s="7" t="s">
        <v>521</v>
      </c>
      <c r="H1441" s="7" t="s">
        <v>31</v>
      </c>
      <c r="I1441" s="7" t="s">
        <v>32</v>
      </c>
      <c r="J1441" s="7" t="s">
        <v>33</v>
      </c>
      <c r="K1441" s="7" t="s">
        <v>3899</v>
      </c>
      <c r="L1441" s="7" t="s">
        <v>1001</v>
      </c>
      <c r="M1441" s="7" t="s">
        <v>1018</v>
      </c>
      <c r="N1441" s="7" t="s">
        <v>3900</v>
      </c>
      <c r="O1441" s="7">
        <v>380.7</v>
      </c>
      <c r="P1441" s="7">
        <v>3</v>
      </c>
      <c r="Q1441" s="7">
        <v>163.62</v>
      </c>
      <c r="R1441" s="7">
        <v>28</v>
      </c>
      <c r="S1441" s="7" t="s">
        <v>38</v>
      </c>
      <c r="T1441" s="7">
        <v>334</v>
      </c>
      <c r="U1441" s="7" t="s">
        <v>1733</v>
      </c>
      <c r="V1441" s="7" t="s">
        <v>1743</v>
      </c>
      <c r="W1441" s="8" t="s">
        <v>41</v>
      </c>
      <c r="X1441" s="3">
        <v>44552</v>
      </c>
      <c r="Y1441" s="4">
        <v>44556</v>
      </c>
    </row>
    <row r="1442" spans="1:25">
      <c r="A1442" s="9">
        <v>1441</v>
      </c>
      <c r="B1442" s="7" t="s">
        <v>3936</v>
      </c>
      <c r="C1442" s="7" t="s">
        <v>26</v>
      </c>
      <c r="D1442" s="7" t="s">
        <v>3937</v>
      </c>
      <c r="E1442" s="7" t="s">
        <v>3938</v>
      </c>
      <c r="F1442" s="7" t="s">
        <v>29</v>
      </c>
      <c r="G1442" s="7" t="s">
        <v>515</v>
      </c>
      <c r="H1442" s="7" t="s">
        <v>87</v>
      </c>
      <c r="I1442" s="7" t="s">
        <v>32</v>
      </c>
      <c r="J1442" s="7" t="s">
        <v>33</v>
      </c>
      <c r="K1442" s="7" t="s">
        <v>3939</v>
      </c>
      <c r="L1442" s="7" t="s">
        <v>1166</v>
      </c>
      <c r="M1442" s="7" t="s">
        <v>1254</v>
      </c>
      <c r="N1442" s="7" t="s">
        <v>3940</v>
      </c>
      <c r="O1442" s="7">
        <v>185.26499999999999</v>
      </c>
      <c r="P1442" s="7">
        <v>3</v>
      </c>
      <c r="Q1442" s="7">
        <v>-81.584999999999994</v>
      </c>
      <c r="R1442" s="7">
        <v>13.27</v>
      </c>
      <c r="S1442" s="7" t="s">
        <v>38</v>
      </c>
      <c r="T1442" s="7">
        <v>772</v>
      </c>
      <c r="U1442" s="7" t="s">
        <v>1733</v>
      </c>
      <c r="V1442" s="7" t="s">
        <v>1734</v>
      </c>
      <c r="W1442" s="8" t="s">
        <v>41</v>
      </c>
      <c r="X1442" s="3">
        <v>45091</v>
      </c>
      <c r="Y1442" s="4">
        <v>45095</v>
      </c>
    </row>
    <row r="1443" spans="1:25">
      <c r="A1443" s="9">
        <v>1442</v>
      </c>
      <c r="B1443" s="7" t="s">
        <v>3499</v>
      </c>
      <c r="C1443" s="7" t="s">
        <v>26</v>
      </c>
      <c r="D1443" s="7" t="s">
        <v>974</v>
      </c>
      <c r="E1443" s="7" t="s">
        <v>975</v>
      </c>
      <c r="F1443" s="7" t="s">
        <v>29</v>
      </c>
      <c r="G1443" s="7" t="s">
        <v>515</v>
      </c>
      <c r="H1443" s="7" t="s">
        <v>87</v>
      </c>
      <c r="I1443" s="7" t="s">
        <v>32</v>
      </c>
      <c r="J1443" s="7" t="s">
        <v>33</v>
      </c>
      <c r="K1443" s="7" t="s">
        <v>3941</v>
      </c>
      <c r="L1443" s="7" t="s">
        <v>1166</v>
      </c>
      <c r="M1443" s="7" t="s">
        <v>1167</v>
      </c>
      <c r="N1443" s="7" t="s">
        <v>3942</v>
      </c>
      <c r="O1443" s="7">
        <v>224.01</v>
      </c>
      <c r="P1443" s="7">
        <v>3</v>
      </c>
      <c r="Q1443" s="7">
        <v>-215.1</v>
      </c>
      <c r="R1443" s="7">
        <v>7.09</v>
      </c>
      <c r="S1443" s="7" t="s">
        <v>38</v>
      </c>
      <c r="T1443" s="7">
        <v>264</v>
      </c>
      <c r="U1443" s="7" t="s">
        <v>1733</v>
      </c>
      <c r="V1443" s="7" t="s">
        <v>1737</v>
      </c>
      <c r="W1443" s="8" t="s">
        <v>41</v>
      </c>
      <c r="X1443" s="3">
        <v>44388</v>
      </c>
      <c r="Y1443" s="4">
        <v>44541</v>
      </c>
    </row>
    <row r="1444" spans="1:25">
      <c r="A1444" s="9">
        <v>1443</v>
      </c>
      <c r="B1444" s="7" t="s">
        <v>3751</v>
      </c>
      <c r="C1444" s="7" t="s">
        <v>26</v>
      </c>
      <c r="D1444" s="7" t="s">
        <v>870</v>
      </c>
      <c r="E1444" s="7" t="s">
        <v>871</v>
      </c>
      <c r="F1444" s="7" t="s">
        <v>29</v>
      </c>
      <c r="G1444" s="7" t="s">
        <v>201</v>
      </c>
      <c r="H1444" s="7" t="s">
        <v>87</v>
      </c>
      <c r="I1444" s="7" t="s">
        <v>32</v>
      </c>
      <c r="J1444" s="7" t="s">
        <v>33</v>
      </c>
      <c r="K1444" s="7" t="s">
        <v>3943</v>
      </c>
      <c r="L1444" s="7" t="s">
        <v>1001</v>
      </c>
      <c r="M1444" s="7" t="s">
        <v>1056</v>
      </c>
      <c r="N1444" s="7" t="s">
        <v>3944</v>
      </c>
      <c r="O1444" s="7">
        <v>1039.32</v>
      </c>
      <c r="P1444" s="7">
        <v>4</v>
      </c>
      <c r="Q1444" s="7">
        <v>301.32</v>
      </c>
      <c r="R1444" s="7">
        <v>59.62</v>
      </c>
      <c r="S1444" s="7" t="s">
        <v>38</v>
      </c>
      <c r="T1444" s="7">
        <v>50</v>
      </c>
      <c r="U1444" s="7" t="s">
        <v>1733</v>
      </c>
      <c r="V1444" s="7" t="s">
        <v>1743</v>
      </c>
      <c r="W1444" s="8" t="s">
        <v>41</v>
      </c>
      <c r="X1444" s="3">
        <v>44514</v>
      </c>
      <c r="Y1444" s="4">
        <v>44520</v>
      </c>
    </row>
    <row r="1445" spans="1:25">
      <c r="A1445" s="9">
        <v>1444</v>
      </c>
      <c r="B1445" s="7" t="s">
        <v>3945</v>
      </c>
      <c r="C1445" s="7" t="s">
        <v>26</v>
      </c>
      <c r="D1445" s="7" t="s">
        <v>263</v>
      </c>
      <c r="E1445" s="7" t="s">
        <v>264</v>
      </c>
      <c r="F1445" s="7" t="s">
        <v>29</v>
      </c>
      <c r="G1445" s="7" t="s">
        <v>145</v>
      </c>
      <c r="H1445" s="7" t="s">
        <v>46</v>
      </c>
      <c r="I1445" s="7" t="s">
        <v>32</v>
      </c>
      <c r="J1445" s="7" t="s">
        <v>47</v>
      </c>
      <c r="K1445" s="7" t="s">
        <v>3946</v>
      </c>
      <c r="L1445" s="7" t="s">
        <v>1001</v>
      </c>
      <c r="M1445" s="7" t="s">
        <v>1103</v>
      </c>
      <c r="N1445" s="7" t="s">
        <v>3947</v>
      </c>
      <c r="O1445" s="7">
        <v>5751.54</v>
      </c>
      <c r="P1445" s="7">
        <v>9</v>
      </c>
      <c r="Q1445" s="7">
        <v>2817.99</v>
      </c>
      <c r="R1445" s="7">
        <v>353.85</v>
      </c>
      <c r="S1445" s="7" t="s">
        <v>38</v>
      </c>
      <c r="T1445" s="7">
        <v>283</v>
      </c>
      <c r="U1445" s="7" t="s">
        <v>1733</v>
      </c>
      <c r="V1445" s="7" t="s">
        <v>1737</v>
      </c>
      <c r="W1445" s="8" t="s">
        <v>41</v>
      </c>
      <c r="X1445" s="3">
        <v>44357</v>
      </c>
      <c r="Y1445" s="4">
        <v>44510</v>
      </c>
    </row>
    <row r="1446" spans="1:25">
      <c r="A1446" s="9">
        <v>1445</v>
      </c>
      <c r="B1446" s="7" t="s">
        <v>3764</v>
      </c>
      <c r="C1446" s="7" t="s">
        <v>26</v>
      </c>
      <c r="D1446" s="7" t="s">
        <v>3025</v>
      </c>
      <c r="E1446" s="7" t="s">
        <v>3026</v>
      </c>
      <c r="F1446" s="7" t="s">
        <v>29</v>
      </c>
      <c r="G1446" s="7" t="s">
        <v>630</v>
      </c>
      <c r="H1446" s="7" t="s">
        <v>101</v>
      </c>
      <c r="I1446" s="7" t="s">
        <v>32</v>
      </c>
      <c r="J1446" s="7" t="s">
        <v>102</v>
      </c>
      <c r="K1446" s="7" t="s">
        <v>3948</v>
      </c>
      <c r="L1446" s="7" t="s">
        <v>1166</v>
      </c>
      <c r="M1446" s="7" t="s">
        <v>1254</v>
      </c>
      <c r="N1446" s="7" t="s">
        <v>3949</v>
      </c>
      <c r="O1446" s="7">
        <v>435.45</v>
      </c>
      <c r="P1446" s="7">
        <v>1</v>
      </c>
      <c r="Q1446" s="7">
        <v>209.01</v>
      </c>
      <c r="R1446" s="7">
        <v>29.68</v>
      </c>
      <c r="S1446" s="7" t="s">
        <v>38</v>
      </c>
      <c r="T1446" s="7">
        <v>398</v>
      </c>
      <c r="U1446" s="7" t="s">
        <v>1733</v>
      </c>
      <c r="V1446" s="7" t="s">
        <v>1747</v>
      </c>
      <c r="W1446" s="8" t="s">
        <v>41</v>
      </c>
      <c r="X1446" s="3">
        <v>44619</v>
      </c>
      <c r="Y1446" s="4">
        <v>44654</v>
      </c>
    </row>
    <row r="1447" spans="1:25">
      <c r="A1447" s="9">
        <v>1446</v>
      </c>
      <c r="B1447" s="7" t="s">
        <v>3950</v>
      </c>
      <c r="C1447" s="7" t="s">
        <v>26</v>
      </c>
      <c r="D1447" s="7" t="s">
        <v>3951</v>
      </c>
      <c r="E1447" s="7" t="s">
        <v>3952</v>
      </c>
      <c r="F1447" s="7" t="s">
        <v>29</v>
      </c>
      <c r="G1447" s="7" t="s">
        <v>515</v>
      </c>
      <c r="H1447" s="7" t="s">
        <v>87</v>
      </c>
      <c r="I1447" s="7" t="s">
        <v>32</v>
      </c>
      <c r="J1447" s="7" t="s">
        <v>33</v>
      </c>
      <c r="K1447" s="7" t="s">
        <v>3953</v>
      </c>
      <c r="L1447" s="7" t="s">
        <v>1166</v>
      </c>
      <c r="M1447" s="7" t="s">
        <v>1333</v>
      </c>
      <c r="N1447" s="7" t="s">
        <v>3954</v>
      </c>
      <c r="O1447" s="7">
        <v>919.05</v>
      </c>
      <c r="P1447" s="7">
        <v>2</v>
      </c>
      <c r="Q1447" s="7">
        <v>-128.66999999999999</v>
      </c>
      <c r="R1447" s="7">
        <v>38.47</v>
      </c>
      <c r="S1447" s="7" t="s">
        <v>38</v>
      </c>
      <c r="T1447" s="7">
        <v>417</v>
      </c>
      <c r="U1447" s="7" t="s">
        <v>1733</v>
      </c>
      <c r="V1447" s="7" t="s">
        <v>1747</v>
      </c>
      <c r="W1447" s="8" t="s">
        <v>41</v>
      </c>
      <c r="X1447" s="3">
        <v>45294</v>
      </c>
      <c r="Y1447" s="4">
        <v>45446</v>
      </c>
    </row>
    <row r="1448" spans="1:25">
      <c r="A1448" s="9">
        <v>1447</v>
      </c>
      <c r="B1448" s="7" t="s">
        <v>3955</v>
      </c>
      <c r="C1448" s="7" t="s">
        <v>26</v>
      </c>
      <c r="D1448" s="7" t="s">
        <v>3956</v>
      </c>
      <c r="E1448" s="7" t="s">
        <v>3957</v>
      </c>
      <c r="F1448" s="7" t="s">
        <v>29</v>
      </c>
      <c r="G1448" s="7" t="s">
        <v>176</v>
      </c>
      <c r="H1448" s="7" t="s">
        <v>138</v>
      </c>
      <c r="I1448" s="7" t="s">
        <v>32</v>
      </c>
      <c r="J1448" s="7" t="s">
        <v>57</v>
      </c>
      <c r="K1448" s="7" t="s">
        <v>3478</v>
      </c>
      <c r="L1448" s="7" t="s">
        <v>1166</v>
      </c>
      <c r="M1448" s="7" t="s">
        <v>1297</v>
      </c>
      <c r="N1448" s="7" t="s">
        <v>3479</v>
      </c>
      <c r="O1448" s="7">
        <v>113.04</v>
      </c>
      <c r="P1448" s="7">
        <v>2</v>
      </c>
      <c r="Q1448" s="7">
        <v>38.4</v>
      </c>
      <c r="R1448" s="7">
        <v>4.4000000000000004</v>
      </c>
      <c r="S1448" s="7" t="s">
        <v>38</v>
      </c>
      <c r="T1448" s="7">
        <v>598</v>
      </c>
      <c r="U1448" s="7" t="s">
        <v>1733</v>
      </c>
      <c r="V1448" s="7" t="s">
        <v>1747</v>
      </c>
      <c r="W1448" s="8" t="s">
        <v>51</v>
      </c>
      <c r="X1448" s="3">
        <v>45239</v>
      </c>
      <c r="Y1448" s="4">
        <v>45185</v>
      </c>
    </row>
    <row r="1449" spans="1:25">
      <c r="A1449" s="9">
        <v>1448</v>
      </c>
      <c r="B1449" s="7" t="s">
        <v>3502</v>
      </c>
      <c r="C1449" s="7" t="s">
        <v>26</v>
      </c>
      <c r="D1449" s="7" t="s">
        <v>3503</v>
      </c>
      <c r="E1449" s="7" t="s">
        <v>3504</v>
      </c>
      <c r="F1449" s="7" t="s">
        <v>29</v>
      </c>
      <c r="G1449" s="7" t="s">
        <v>176</v>
      </c>
      <c r="H1449" s="7" t="s">
        <v>138</v>
      </c>
      <c r="I1449" s="7" t="s">
        <v>32</v>
      </c>
      <c r="J1449" s="7" t="s">
        <v>57</v>
      </c>
      <c r="K1449" s="7" t="s">
        <v>3958</v>
      </c>
      <c r="L1449" s="7" t="s">
        <v>35</v>
      </c>
      <c r="M1449" s="7" t="s">
        <v>104</v>
      </c>
      <c r="N1449" s="7" t="s">
        <v>3959</v>
      </c>
      <c r="O1449" s="7">
        <v>17.28</v>
      </c>
      <c r="P1449" s="7">
        <v>2</v>
      </c>
      <c r="Q1449" s="7">
        <v>0.48</v>
      </c>
      <c r="R1449" s="7">
        <v>0.8</v>
      </c>
      <c r="S1449" s="7" t="s">
        <v>38</v>
      </c>
      <c r="T1449" s="7">
        <v>475</v>
      </c>
      <c r="U1449" s="7" t="s">
        <v>2785</v>
      </c>
      <c r="V1449" s="7" t="s">
        <v>2791</v>
      </c>
      <c r="W1449" s="8" t="s">
        <v>51</v>
      </c>
      <c r="X1449" s="3">
        <v>44529</v>
      </c>
      <c r="Y1449" s="4">
        <v>44298</v>
      </c>
    </row>
    <row r="1450" spans="1:25">
      <c r="A1450" s="9">
        <v>1449</v>
      </c>
      <c r="B1450" s="7" t="s">
        <v>3928</v>
      </c>
      <c r="C1450" s="7" t="s">
        <v>26</v>
      </c>
      <c r="D1450" s="7" t="s">
        <v>3929</v>
      </c>
      <c r="E1450" s="7" t="s">
        <v>3930</v>
      </c>
      <c r="F1450" s="7" t="s">
        <v>29</v>
      </c>
      <c r="G1450" s="7" t="s">
        <v>427</v>
      </c>
      <c r="H1450" s="7" t="s">
        <v>80</v>
      </c>
      <c r="I1450" s="7" t="s">
        <v>32</v>
      </c>
      <c r="J1450" s="7" t="s">
        <v>33</v>
      </c>
      <c r="K1450" s="7" t="s">
        <v>1830</v>
      </c>
      <c r="L1450" s="7" t="s">
        <v>35</v>
      </c>
      <c r="M1450" s="7" t="s">
        <v>299</v>
      </c>
      <c r="N1450" s="7" t="s">
        <v>1831</v>
      </c>
      <c r="O1450" s="7">
        <v>123.72</v>
      </c>
      <c r="P1450" s="7">
        <v>2</v>
      </c>
      <c r="Q1450" s="7">
        <v>39.54</v>
      </c>
      <c r="R1450" s="7">
        <v>9.51</v>
      </c>
      <c r="S1450" s="7" t="s">
        <v>38</v>
      </c>
      <c r="T1450" s="7">
        <v>333</v>
      </c>
      <c r="U1450" s="7" t="s">
        <v>2785</v>
      </c>
      <c r="V1450" s="7" t="s">
        <v>2791</v>
      </c>
      <c r="W1450" s="8" t="s">
        <v>51</v>
      </c>
      <c r="X1450" s="3">
        <v>44552</v>
      </c>
      <c r="Y1450" s="4">
        <v>44556</v>
      </c>
    </row>
    <row r="1451" spans="1:25">
      <c r="A1451" s="9">
        <v>1450</v>
      </c>
      <c r="B1451" s="7" t="s">
        <v>3499</v>
      </c>
      <c r="C1451" s="7" t="s">
        <v>26</v>
      </c>
      <c r="D1451" s="7" t="s">
        <v>974</v>
      </c>
      <c r="E1451" s="7" t="s">
        <v>975</v>
      </c>
      <c r="F1451" s="7" t="s">
        <v>29</v>
      </c>
      <c r="G1451" s="7" t="s">
        <v>515</v>
      </c>
      <c r="H1451" s="7" t="s">
        <v>87</v>
      </c>
      <c r="I1451" s="7" t="s">
        <v>32</v>
      </c>
      <c r="J1451" s="7" t="s">
        <v>33</v>
      </c>
      <c r="K1451" s="7" t="s">
        <v>3960</v>
      </c>
      <c r="L1451" s="7" t="s">
        <v>35</v>
      </c>
      <c r="M1451" s="7" t="s">
        <v>140</v>
      </c>
      <c r="N1451" s="7" t="s">
        <v>3961</v>
      </c>
      <c r="O1451" s="7">
        <v>16.305</v>
      </c>
      <c r="P1451" s="7">
        <v>1</v>
      </c>
      <c r="Q1451" s="7">
        <v>-8.8049999999999997</v>
      </c>
      <c r="R1451" s="7">
        <v>1.34</v>
      </c>
      <c r="S1451" s="7" t="s">
        <v>38</v>
      </c>
      <c r="T1451" s="7">
        <v>344</v>
      </c>
      <c r="U1451" s="7" t="s">
        <v>2785</v>
      </c>
      <c r="V1451" s="7" t="s">
        <v>2791</v>
      </c>
      <c r="W1451" s="8" t="s">
        <v>41</v>
      </c>
      <c r="X1451" s="3">
        <v>44521</v>
      </c>
      <c r="Y1451" s="4">
        <v>44526</v>
      </c>
    </row>
    <row r="1452" spans="1:25">
      <c r="A1452" s="9">
        <v>1451</v>
      </c>
      <c r="B1452" s="7" t="s">
        <v>3962</v>
      </c>
      <c r="C1452" s="7" t="s">
        <v>26</v>
      </c>
      <c r="D1452" s="7" t="s">
        <v>113</v>
      </c>
      <c r="E1452" s="7" t="s">
        <v>114</v>
      </c>
      <c r="F1452" s="7" t="s">
        <v>29</v>
      </c>
      <c r="G1452" s="7" t="s">
        <v>767</v>
      </c>
      <c r="H1452" s="7" t="s">
        <v>101</v>
      </c>
      <c r="I1452" s="7" t="s">
        <v>32</v>
      </c>
      <c r="J1452" s="7" t="s">
        <v>102</v>
      </c>
      <c r="K1452" s="7" t="s">
        <v>3185</v>
      </c>
      <c r="L1452" s="7" t="s">
        <v>35</v>
      </c>
      <c r="M1452" s="7" t="s">
        <v>36</v>
      </c>
      <c r="N1452" s="7" t="s">
        <v>3186</v>
      </c>
      <c r="O1452" s="7">
        <v>37.08</v>
      </c>
      <c r="P1452" s="7">
        <v>3</v>
      </c>
      <c r="Q1452" s="7">
        <v>17.73</v>
      </c>
      <c r="R1452" s="7">
        <v>1.01</v>
      </c>
      <c r="S1452" s="7" t="s">
        <v>38</v>
      </c>
      <c r="T1452" s="7">
        <v>693</v>
      </c>
      <c r="U1452" s="7" t="s">
        <v>2785</v>
      </c>
      <c r="V1452" s="7" t="s">
        <v>2787</v>
      </c>
      <c r="W1452" s="8" t="s">
        <v>51</v>
      </c>
      <c r="X1452" s="3">
        <v>45517</v>
      </c>
      <c r="Y1452" s="4">
        <v>45522</v>
      </c>
    </row>
    <row r="1453" spans="1:25">
      <c r="A1453" s="9">
        <v>1452</v>
      </c>
      <c r="B1453" s="7" t="s">
        <v>3928</v>
      </c>
      <c r="C1453" s="7" t="s">
        <v>26</v>
      </c>
      <c r="D1453" s="7" t="s">
        <v>3929</v>
      </c>
      <c r="E1453" s="7" t="s">
        <v>3930</v>
      </c>
      <c r="F1453" s="7" t="s">
        <v>29</v>
      </c>
      <c r="G1453" s="7" t="s">
        <v>427</v>
      </c>
      <c r="H1453" s="7" t="s">
        <v>80</v>
      </c>
      <c r="I1453" s="7" t="s">
        <v>32</v>
      </c>
      <c r="J1453" s="7" t="s">
        <v>33</v>
      </c>
      <c r="K1453" s="7" t="s">
        <v>3963</v>
      </c>
      <c r="L1453" s="7" t="s">
        <v>35</v>
      </c>
      <c r="M1453" s="7" t="s">
        <v>74</v>
      </c>
      <c r="N1453" s="7" t="s">
        <v>3964</v>
      </c>
      <c r="O1453" s="7">
        <v>146.69999999999999</v>
      </c>
      <c r="P1453" s="7">
        <v>3</v>
      </c>
      <c r="Q1453" s="7">
        <v>21.96</v>
      </c>
      <c r="R1453" s="7">
        <v>8.42</v>
      </c>
      <c r="S1453" s="7" t="s">
        <v>38</v>
      </c>
      <c r="T1453" s="7">
        <v>531</v>
      </c>
      <c r="U1453" s="7" t="s">
        <v>2785</v>
      </c>
      <c r="V1453" s="7" t="s">
        <v>2792</v>
      </c>
      <c r="W1453" s="8" t="s">
        <v>41</v>
      </c>
      <c r="X1453" s="3">
        <v>44514</v>
      </c>
      <c r="Y1453" s="4">
        <v>44520</v>
      </c>
    </row>
    <row r="1454" spans="1:25">
      <c r="A1454" s="9">
        <v>1453</v>
      </c>
      <c r="B1454" s="7" t="s">
        <v>3519</v>
      </c>
      <c r="C1454" s="7" t="s">
        <v>26</v>
      </c>
      <c r="D1454" s="7" t="s">
        <v>3520</v>
      </c>
      <c r="E1454" s="7" t="s">
        <v>3521</v>
      </c>
      <c r="F1454" s="7" t="s">
        <v>29</v>
      </c>
      <c r="G1454" s="7" t="s">
        <v>170</v>
      </c>
      <c r="H1454" s="7" t="s">
        <v>101</v>
      </c>
      <c r="I1454" s="7" t="s">
        <v>32</v>
      </c>
      <c r="J1454" s="7" t="s">
        <v>102</v>
      </c>
      <c r="K1454" s="7" t="s">
        <v>1904</v>
      </c>
      <c r="L1454" s="7" t="s">
        <v>35</v>
      </c>
      <c r="M1454" s="7" t="s">
        <v>123</v>
      </c>
      <c r="N1454" s="7" t="s">
        <v>1905</v>
      </c>
      <c r="O1454" s="7">
        <v>66.84</v>
      </c>
      <c r="P1454" s="7">
        <v>4</v>
      </c>
      <c r="Q1454" s="7">
        <v>21.96</v>
      </c>
      <c r="R1454" s="7">
        <v>4.22</v>
      </c>
      <c r="S1454" s="7" t="s">
        <v>38</v>
      </c>
      <c r="T1454" s="7">
        <v>614</v>
      </c>
      <c r="U1454" s="7" t="s">
        <v>2785</v>
      </c>
      <c r="V1454" s="7" t="s">
        <v>2791</v>
      </c>
      <c r="W1454" s="8" t="s">
        <v>41</v>
      </c>
      <c r="X1454" s="3">
        <v>44691</v>
      </c>
      <c r="Y1454" s="4">
        <v>44814</v>
      </c>
    </row>
    <row r="1455" spans="1:25">
      <c r="A1455" s="9">
        <v>1454</v>
      </c>
      <c r="B1455" s="7" t="s">
        <v>3965</v>
      </c>
      <c r="C1455" s="7" t="s">
        <v>26</v>
      </c>
      <c r="D1455" s="7" t="s">
        <v>3966</v>
      </c>
      <c r="E1455" s="7" t="s">
        <v>3967</v>
      </c>
      <c r="F1455" s="7" t="s">
        <v>29</v>
      </c>
      <c r="G1455" s="7" t="s">
        <v>751</v>
      </c>
      <c r="H1455" s="7" t="s">
        <v>101</v>
      </c>
      <c r="I1455" s="7" t="s">
        <v>32</v>
      </c>
      <c r="J1455" s="7" t="s">
        <v>102</v>
      </c>
      <c r="K1455" s="7" t="s">
        <v>3968</v>
      </c>
      <c r="L1455" s="7" t="s">
        <v>35</v>
      </c>
      <c r="M1455" s="7" t="s">
        <v>223</v>
      </c>
      <c r="N1455" s="7" t="s">
        <v>3969</v>
      </c>
      <c r="O1455" s="7">
        <v>88.2</v>
      </c>
      <c r="P1455" s="7">
        <v>4</v>
      </c>
      <c r="Q1455" s="7">
        <v>6.96</v>
      </c>
      <c r="R1455" s="7">
        <v>7.21</v>
      </c>
      <c r="S1455" s="7" t="s">
        <v>38</v>
      </c>
      <c r="T1455" s="7">
        <v>156</v>
      </c>
      <c r="U1455" s="7" t="s">
        <v>2785</v>
      </c>
      <c r="V1455" s="7" t="s">
        <v>2791</v>
      </c>
      <c r="W1455" s="8" t="s">
        <v>51</v>
      </c>
      <c r="X1455" s="3">
        <v>45407</v>
      </c>
      <c r="Y1455" s="4">
        <v>45411</v>
      </c>
    </row>
    <row r="1456" spans="1:25">
      <c r="A1456" s="9">
        <v>1455</v>
      </c>
      <c r="B1456" s="7" t="s">
        <v>3970</v>
      </c>
      <c r="C1456" s="7" t="s">
        <v>26</v>
      </c>
      <c r="D1456" s="7" t="s">
        <v>1289</v>
      </c>
      <c r="E1456" s="7" t="s">
        <v>1290</v>
      </c>
      <c r="F1456" s="7" t="s">
        <v>29</v>
      </c>
      <c r="G1456" s="7" t="s">
        <v>830</v>
      </c>
      <c r="H1456" s="7" t="s">
        <v>831</v>
      </c>
      <c r="I1456" s="7" t="s">
        <v>32</v>
      </c>
      <c r="J1456" s="7" t="s">
        <v>47</v>
      </c>
      <c r="K1456" s="7" t="s">
        <v>345</v>
      </c>
      <c r="L1456" s="7" t="s">
        <v>35</v>
      </c>
      <c r="M1456" s="7" t="s">
        <v>74</v>
      </c>
      <c r="N1456" s="7" t="s">
        <v>346</v>
      </c>
      <c r="O1456" s="7">
        <v>787.92</v>
      </c>
      <c r="P1456" s="7">
        <v>4</v>
      </c>
      <c r="Q1456" s="7">
        <v>338.76</v>
      </c>
      <c r="R1456" s="7">
        <v>55.42</v>
      </c>
      <c r="S1456" s="7" t="s">
        <v>38</v>
      </c>
      <c r="T1456" s="7">
        <v>765</v>
      </c>
      <c r="U1456" s="7" t="s">
        <v>2785</v>
      </c>
      <c r="V1456" s="7" t="s">
        <v>2792</v>
      </c>
      <c r="W1456" s="8" t="s">
        <v>51</v>
      </c>
      <c r="X1456" s="3">
        <v>45442</v>
      </c>
      <c r="Y1456" s="4">
        <v>45388</v>
      </c>
    </row>
    <row r="1457" spans="1:25">
      <c r="A1457" s="9">
        <v>1456</v>
      </c>
      <c r="B1457" s="7" t="s">
        <v>3526</v>
      </c>
      <c r="C1457" s="7" t="s">
        <v>26</v>
      </c>
      <c r="D1457" s="7" t="s">
        <v>3527</v>
      </c>
      <c r="E1457" s="7" t="s">
        <v>3528</v>
      </c>
      <c r="F1457" s="7" t="s">
        <v>29</v>
      </c>
      <c r="G1457" s="7" t="s">
        <v>938</v>
      </c>
      <c r="H1457" s="7" t="s">
        <v>80</v>
      </c>
      <c r="I1457" s="7" t="s">
        <v>32</v>
      </c>
      <c r="J1457" s="7" t="s">
        <v>33</v>
      </c>
      <c r="K1457" s="7" t="s">
        <v>3971</v>
      </c>
      <c r="L1457" s="7" t="s">
        <v>35</v>
      </c>
      <c r="M1457" s="7" t="s">
        <v>74</v>
      </c>
      <c r="N1457" s="7" t="s">
        <v>3972</v>
      </c>
      <c r="O1457" s="7">
        <v>549.24</v>
      </c>
      <c r="P1457" s="7">
        <v>4</v>
      </c>
      <c r="Q1457" s="7">
        <v>252.6</v>
      </c>
      <c r="R1457" s="7">
        <v>28.98</v>
      </c>
      <c r="S1457" s="7" t="s">
        <v>38</v>
      </c>
      <c r="T1457" s="7">
        <v>517</v>
      </c>
      <c r="U1457" s="7" t="s">
        <v>2785</v>
      </c>
      <c r="V1457" s="7" t="s">
        <v>2786</v>
      </c>
      <c r="W1457" s="8" t="s">
        <v>41</v>
      </c>
      <c r="X1457" s="3">
        <v>45145</v>
      </c>
      <c r="Y1457" s="4">
        <v>45120</v>
      </c>
    </row>
    <row r="1458" spans="1:25">
      <c r="A1458" s="9">
        <v>1457</v>
      </c>
      <c r="B1458" s="7" t="s">
        <v>3973</v>
      </c>
      <c r="C1458" s="7" t="s">
        <v>26</v>
      </c>
      <c r="D1458" s="7" t="s">
        <v>3974</v>
      </c>
      <c r="E1458" s="7" t="s">
        <v>3975</v>
      </c>
      <c r="F1458" s="7" t="s">
        <v>29</v>
      </c>
      <c r="G1458" s="7" t="s">
        <v>883</v>
      </c>
      <c r="H1458" s="7" t="s">
        <v>831</v>
      </c>
      <c r="I1458" s="7" t="s">
        <v>32</v>
      </c>
      <c r="J1458" s="7" t="s">
        <v>47</v>
      </c>
      <c r="K1458" s="7" t="s">
        <v>3976</v>
      </c>
      <c r="L1458" s="7" t="s">
        <v>35</v>
      </c>
      <c r="M1458" s="7" t="s">
        <v>36</v>
      </c>
      <c r="N1458" s="7" t="s">
        <v>3977</v>
      </c>
      <c r="O1458" s="7">
        <v>109.32</v>
      </c>
      <c r="P1458" s="7">
        <v>4</v>
      </c>
      <c r="Q1458" s="7">
        <v>12</v>
      </c>
      <c r="R1458" s="7">
        <v>11.4</v>
      </c>
      <c r="S1458" s="7" t="s">
        <v>38</v>
      </c>
      <c r="T1458" s="7">
        <v>532</v>
      </c>
      <c r="U1458" s="7" t="s">
        <v>2785</v>
      </c>
      <c r="V1458" s="7" t="s">
        <v>2791</v>
      </c>
      <c r="W1458" s="8" t="s">
        <v>51</v>
      </c>
      <c r="X1458" s="3">
        <v>45626</v>
      </c>
      <c r="Y1458" s="4">
        <v>45394</v>
      </c>
    </row>
    <row r="1459" spans="1:25">
      <c r="A1459" s="9">
        <v>1458</v>
      </c>
      <c r="B1459" s="7" t="s">
        <v>3978</v>
      </c>
      <c r="C1459" s="7" t="s">
        <v>26</v>
      </c>
      <c r="D1459" s="7" t="s">
        <v>875</v>
      </c>
      <c r="E1459" s="7" t="s">
        <v>876</v>
      </c>
      <c r="F1459" s="7" t="s">
        <v>29</v>
      </c>
      <c r="G1459" s="7" t="s">
        <v>508</v>
      </c>
      <c r="H1459" s="7" t="s">
        <v>509</v>
      </c>
      <c r="I1459" s="7" t="s">
        <v>32</v>
      </c>
      <c r="J1459" s="7" t="s">
        <v>47</v>
      </c>
      <c r="K1459" s="7" t="s">
        <v>1941</v>
      </c>
      <c r="L1459" s="7" t="s">
        <v>35</v>
      </c>
      <c r="M1459" s="7" t="s">
        <v>123</v>
      </c>
      <c r="N1459" s="7" t="s">
        <v>1942</v>
      </c>
      <c r="O1459" s="7">
        <v>70.349999999999994</v>
      </c>
      <c r="P1459" s="7">
        <v>5</v>
      </c>
      <c r="Q1459" s="7">
        <v>18.899999999999999</v>
      </c>
      <c r="R1459" s="7">
        <v>5.98</v>
      </c>
      <c r="S1459" s="7" t="s">
        <v>38</v>
      </c>
      <c r="T1459" s="7">
        <v>618</v>
      </c>
      <c r="U1459" s="7" t="s">
        <v>2785</v>
      </c>
      <c r="V1459" s="7" t="s">
        <v>2792</v>
      </c>
      <c r="W1459" s="8" t="s">
        <v>41</v>
      </c>
      <c r="X1459" s="3">
        <v>44951</v>
      </c>
      <c r="Y1459" s="4">
        <v>44956</v>
      </c>
    </row>
    <row r="1460" spans="1:25">
      <c r="A1460" s="9">
        <v>1459</v>
      </c>
      <c r="B1460" s="7" t="s">
        <v>3955</v>
      </c>
      <c r="C1460" s="7" t="s">
        <v>26</v>
      </c>
      <c r="D1460" s="7" t="s">
        <v>3956</v>
      </c>
      <c r="E1460" s="7" t="s">
        <v>3957</v>
      </c>
      <c r="F1460" s="7" t="s">
        <v>29</v>
      </c>
      <c r="G1460" s="7" t="s">
        <v>176</v>
      </c>
      <c r="H1460" s="7" t="s">
        <v>138</v>
      </c>
      <c r="I1460" s="7" t="s">
        <v>32</v>
      </c>
      <c r="J1460" s="7" t="s">
        <v>57</v>
      </c>
      <c r="K1460" s="7" t="s">
        <v>3782</v>
      </c>
      <c r="L1460" s="7" t="s">
        <v>35</v>
      </c>
      <c r="M1460" s="7" t="s">
        <v>130</v>
      </c>
      <c r="N1460" s="7" t="s">
        <v>3783</v>
      </c>
      <c r="O1460" s="7">
        <v>67.05</v>
      </c>
      <c r="P1460" s="7">
        <v>5</v>
      </c>
      <c r="Q1460" s="7">
        <v>18</v>
      </c>
      <c r="R1460" s="7">
        <v>2.68</v>
      </c>
      <c r="S1460" s="7" t="s">
        <v>38</v>
      </c>
      <c r="T1460" s="7">
        <v>389</v>
      </c>
      <c r="U1460" s="7" t="s">
        <v>2785</v>
      </c>
      <c r="V1460" s="7" t="s">
        <v>2792</v>
      </c>
      <c r="W1460" s="8" t="s">
        <v>51</v>
      </c>
      <c r="X1460" s="3">
        <v>45583</v>
      </c>
      <c r="Y1460" s="4">
        <v>45588</v>
      </c>
    </row>
    <row r="1461" spans="1:25">
      <c r="A1461" s="9">
        <v>1460</v>
      </c>
      <c r="B1461" s="7" t="s">
        <v>3979</v>
      </c>
      <c r="C1461" s="7" t="s">
        <v>26</v>
      </c>
      <c r="D1461" s="7" t="s">
        <v>1199</v>
      </c>
      <c r="E1461" s="7" t="s">
        <v>1200</v>
      </c>
      <c r="F1461" s="7" t="s">
        <v>29</v>
      </c>
      <c r="G1461" s="7" t="s">
        <v>618</v>
      </c>
      <c r="H1461" s="7" t="s">
        <v>509</v>
      </c>
      <c r="I1461" s="7" t="s">
        <v>32</v>
      </c>
      <c r="J1461" s="7" t="s">
        <v>47</v>
      </c>
      <c r="K1461" s="7" t="s">
        <v>1951</v>
      </c>
      <c r="L1461" s="7" t="s">
        <v>35</v>
      </c>
      <c r="M1461" s="7" t="s">
        <v>104</v>
      </c>
      <c r="N1461" s="7" t="s">
        <v>1952</v>
      </c>
      <c r="O1461" s="7">
        <v>61.02</v>
      </c>
      <c r="P1461" s="7">
        <v>6</v>
      </c>
      <c r="Q1461" s="7">
        <v>19.440000000000001</v>
      </c>
      <c r="R1461" s="7">
        <v>2.11</v>
      </c>
      <c r="S1461" s="7" t="s">
        <v>38</v>
      </c>
      <c r="T1461" s="7">
        <v>768</v>
      </c>
      <c r="U1461" s="7" t="s">
        <v>2785</v>
      </c>
      <c r="V1461" s="7" t="s">
        <v>2791</v>
      </c>
      <c r="W1461" s="8" t="s">
        <v>51</v>
      </c>
      <c r="X1461" s="3">
        <v>44802</v>
      </c>
      <c r="Y1461" s="4">
        <v>44601</v>
      </c>
    </row>
    <row r="1462" spans="1:25">
      <c r="A1462" s="9">
        <v>1461</v>
      </c>
      <c r="B1462" s="7" t="s">
        <v>3980</v>
      </c>
      <c r="C1462" s="7" t="s">
        <v>26</v>
      </c>
      <c r="D1462" s="7" t="s">
        <v>3981</v>
      </c>
      <c r="E1462" s="7" t="s">
        <v>3982</v>
      </c>
      <c r="F1462" s="7" t="s">
        <v>310</v>
      </c>
      <c r="G1462" s="7" t="s">
        <v>157</v>
      </c>
      <c r="H1462" s="7" t="s">
        <v>56</v>
      </c>
      <c r="I1462" s="7" t="s">
        <v>32</v>
      </c>
      <c r="J1462" s="7" t="s">
        <v>57</v>
      </c>
      <c r="K1462" s="7" t="s">
        <v>923</v>
      </c>
      <c r="L1462" s="7" t="s">
        <v>35</v>
      </c>
      <c r="M1462" s="7" t="s">
        <v>36</v>
      </c>
      <c r="N1462" s="7" t="s">
        <v>924</v>
      </c>
      <c r="O1462" s="7">
        <v>181.8</v>
      </c>
      <c r="P1462" s="7">
        <v>6</v>
      </c>
      <c r="Q1462" s="7">
        <v>72.72</v>
      </c>
      <c r="R1462" s="7">
        <v>11.02</v>
      </c>
      <c r="S1462" s="7" t="s">
        <v>38</v>
      </c>
      <c r="T1462" s="7">
        <v>423</v>
      </c>
      <c r="U1462" s="7" t="s">
        <v>2785</v>
      </c>
      <c r="V1462" s="7" t="s">
        <v>2791</v>
      </c>
      <c r="W1462" s="8" t="s">
        <v>51</v>
      </c>
      <c r="X1462" s="3">
        <v>44424</v>
      </c>
      <c r="Y1462" s="4">
        <v>44428</v>
      </c>
    </row>
    <row r="1463" spans="1:25">
      <c r="A1463" s="9">
        <v>1462</v>
      </c>
      <c r="B1463" s="7" t="s">
        <v>3793</v>
      </c>
      <c r="C1463" s="7" t="s">
        <v>26</v>
      </c>
      <c r="D1463" s="7" t="s">
        <v>392</v>
      </c>
      <c r="E1463" s="7" t="s">
        <v>393</v>
      </c>
      <c r="F1463" s="7" t="s">
        <v>310</v>
      </c>
      <c r="G1463" s="7" t="s">
        <v>338</v>
      </c>
      <c r="H1463" s="7" t="s">
        <v>339</v>
      </c>
      <c r="I1463" s="7" t="s">
        <v>32</v>
      </c>
      <c r="J1463" s="7" t="s">
        <v>57</v>
      </c>
      <c r="K1463" s="7" t="s">
        <v>1923</v>
      </c>
      <c r="L1463" s="7" t="s">
        <v>35</v>
      </c>
      <c r="M1463" s="7" t="s">
        <v>104</v>
      </c>
      <c r="N1463" s="7" t="s">
        <v>1924</v>
      </c>
      <c r="O1463" s="7">
        <v>41.25</v>
      </c>
      <c r="P1463" s="7">
        <v>5</v>
      </c>
      <c r="Q1463" s="7">
        <v>0.3</v>
      </c>
      <c r="R1463" s="7">
        <v>2.2999999999999998</v>
      </c>
      <c r="S1463" s="7" t="s">
        <v>38</v>
      </c>
      <c r="T1463" s="7">
        <v>54</v>
      </c>
      <c r="U1463" s="7" t="s">
        <v>2785</v>
      </c>
      <c r="V1463" s="7" t="s">
        <v>2792</v>
      </c>
      <c r="W1463" s="8" t="s">
        <v>41</v>
      </c>
      <c r="X1463" s="3">
        <v>44369</v>
      </c>
      <c r="Y1463" s="4">
        <v>44373</v>
      </c>
    </row>
    <row r="1464" spans="1:25">
      <c r="A1464" s="9">
        <v>1463</v>
      </c>
      <c r="B1464" s="7" t="s">
        <v>3983</v>
      </c>
      <c r="C1464" s="7" t="s">
        <v>26</v>
      </c>
      <c r="D1464" s="7" t="s">
        <v>402</v>
      </c>
      <c r="E1464" s="7" t="s">
        <v>403</v>
      </c>
      <c r="F1464" s="7" t="s">
        <v>310</v>
      </c>
      <c r="G1464" s="7" t="s">
        <v>3533</v>
      </c>
      <c r="H1464" s="7" t="s">
        <v>509</v>
      </c>
      <c r="I1464" s="7" t="s">
        <v>32</v>
      </c>
      <c r="J1464" s="7" t="s">
        <v>47</v>
      </c>
      <c r="K1464" s="7" t="s">
        <v>864</v>
      </c>
      <c r="L1464" s="7" t="s">
        <v>35</v>
      </c>
      <c r="M1464" s="7" t="s">
        <v>74</v>
      </c>
      <c r="N1464" s="7" t="s">
        <v>865</v>
      </c>
      <c r="O1464" s="7">
        <v>642</v>
      </c>
      <c r="P1464" s="7">
        <v>5</v>
      </c>
      <c r="Q1464" s="7">
        <v>179.7</v>
      </c>
      <c r="R1464" s="7">
        <v>59.03</v>
      </c>
      <c r="S1464" s="7" t="s">
        <v>38</v>
      </c>
      <c r="T1464" s="7">
        <v>637</v>
      </c>
      <c r="U1464" s="7" t="s">
        <v>2785</v>
      </c>
      <c r="V1464" s="7" t="s">
        <v>2787</v>
      </c>
      <c r="W1464" s="8" t="s">
        <v>41</v>
      </c>
      <c r="X1464" s="3">
        <v>45281</v>
      </c>
      <c r="Y1464" s="4">
        <v>45286</v>
      </c>
    </row>
    <row r="1465" spans="1:25">
      <c r="A1465" s="9">
        <v>1464</v>
      </c>
      <c r="B1465" s="7" t="s">
        <v>3720</v>
      </c>
      <c r="C1465" s="7" t="s">
        <v>26</v>
      </c>
      <c r="D1465" s="7" t="s">
        <v>3721</v>
      </c>
      <c r="E1465" s="7" t="s">
        <v>3722</v>
      </c>
      <c r="F1465" s="7" t="s">
        <v>310</v>
      </c>
      <c r="G1465" s="7" t="s">
        <v>803</v>
      </c>
      <c r="H1465" s="7" t="s">
        <v>737</v>
      </c>
      <c r="I1465" s="7" t="s">
        <v>32</v>
      </c>
      <c r="J1465" s="7" t="s">
        <v>102</v>
      </c>
      <c r="K1465" s="7" t="s">
        <v>3984</v>
      </c>
      <c r="L1465" s="7" t="s">
        <v>35</v>
      </c>
      <c r="M1465" s="7" t="s">
        <v>140</v>
      </c>
      <c r="N1465" s="7" t="s">
        <v>3985</v>
      </c>
      <c r="O1465" s="7">
        <v>83.28</v>
      </c>
      <c r="P1465" s="7">
        <v>4</v>
      </c>
      <c r="Q1465" s="7">
        <v>32.4</v>
      </c>
      <c r="R1465" s="7">
        <v>3.41</v>
      </c>
      <c r="S1465" s="7" t="s">
        <v>38</v>
      </c>
      <c r="T1465" s="7">
        <v>106</v>
      </c>
      <c r="U1465" s="7" t="s">
        <v>2785</v>
      </c>
      <c r="V1465" s="7" t="s">
        <v>2786</v>
      </c>
      <c r="W1465" s="8" t="s">
        <v>41</v>
      </c>
      <c r="X1465" s="3">
        <v>45145</v>
      </c>
      <c r="Y1465" s="4">
        <v>45120</v>
      </c>
    </row>
    <row r="1466" spans="1:25">
      <c r="A1466" s="9">
        <v>1465</v>
      </c>
      <c r="B1466" s="7" t="s">
        <v>3711</v>
      </c>
      <c r="C1466" s="7" t="s">
        <v>26</v>
      </c>
      <c r="D1466" s="7" t="s">
        <v>3712</v>
      </c>
      <c r="E1466" s="7" t="s">
        <v>3713</v>
      </c>
      <c r="F1466" s="7" t="s">
        <v>310</v>
      </c>
      <c r="G1466" s="7" t="s">
        <v>279</v>
      </c>
      <c r="H1466" s="7" t="s">
        <v>279</v>
      </c>
      <c r="I1466" s="7" t="s">
        <v>32</v>
      </c>
      <c r="J1466" s="7" t="s">
        <v>102</v>
      </c>
      <c r="K1466" s="7" t="s">
        <v>3986</v>
      </c>
      <c r="L1466" s="7" t="s">
        <v>35</v>
      </c>
      <c r="M1466" s="7" t="s">
        <v>299</v>
      </c>
      <c r="N1466" s="7" t="s">
        <v>3987</v>
      </c>
      <c r="O1466" s="7">
        <v>289.8</v>
      </c>
      <c r="P1466" s="7">
        <v>3</v>
      </c>
      <c r="Q1466" s="7">
        <v>20.25</v>
      </c>
      <c r="R1466" s="7">
        <v>19.2</v>
      </c>
      <c r="S1466" s="7" t="s">
        <v>38</v>
      </c>
      <c r="T1466" s="7">
        <v>431</v>
      </c>
      <c r="U1466" s="7" t="s">
        <v>2785</v>
      </c>
      <c r="V1466" s="7" t="s">
        <v>2786</v>
      </c>
      <c r="W1466" s="8" t="s">
        <v>41</v>
      </c>
      <c r="X1466" s="3">
        <v>45108</v>
      </c>
      <c r="Y1466" s="4">
        <v>44939</v>
      </c>
    </row>
    <row r="1467" spans="1:25">
      <c r="A1467" s="9">
        <v>1466</v>
      </c>
      <c r="B1467" s="7" t="s">
        <v>3705</v>
      </c>
      <c r="C1467" s="7" t="s">
        <v>26</v>
      </c>
      <c r="D1467" s="7" t="s">
        <v>2196</v>
      </c>
      <c r="E1467" s="7" t="s">
        <v>2197</v>
      </c>
      <c r="F1467" s="7" t="s">
        <v>310</v>
      </c>
      <c r="G1467" s="7" t="s">
        <v>2123</v>
      </c>
      <c r="H1467" s="7" t="s">
        <v>87</v>
      </c>
      <c r="I1467" s="7" t="s">
        <v>32</v>
      </c>
      <c r="J1467" s="7" t="s">
        <v>33</v>
      </c>
      <c r="K1467" s="7" t="s">
        <v>3988</v>
      </c>
      <c r="L1467" s="7" t="s">
        <v>35</v>
      </c>
      <c r="M1467" s="7" t="s">
        <v>223</v>
      </c>
      <c r="N1467" s="7" t="s">
        <v>3989</v>
      </c>
      <c r="O1467" s="7">
        <v>83.88</v>
      </c>
      <c r="P1467" s="7">
        <v>3</v>
      </c>
      <c r="Q1467" s="7">
        <v>17.55</v>
      </c>
      <c r="R1467" s="7">
        <v>3.54</v>
      </c>
      <c r="S1467" s="7" t="s">
        <v>38</v>
      </c>
      <c r="T1467" s="7">
        <v>497</v>
      </c>
      <c r="U1467" s="7" t="s">
        <v>2785</v>
      </c>
      <c r="V1467" s="7" t="s">
        <v>2786</v>
      </c>
      <c r="W1467" s="8" t="s">
        <v>51</v>
      </c>
      <c r="X1467" s="3">
        <v>45204</v>
      </c>
      <c r="Y1467" s="4">
        <v>45062</v>
      </c>
    </row>
    <row r="1468" spans="1:25">
      <c r="A1468" s="9">
        <v>1467</v>
      </c>
      <c r="B1468" s="7" t="s">
        <v>3539</v>
      </c>
      <c r="C1468" s="7" t="s">
        <v>26</v>
      </c>
      <c r="D1468" s="7" t="s">
        <v>3540</v>
      </c>
      <c r="E1468" s="7" t="s">
        <v>3541</v>
      </c>
      <c r="F1468" s="7" t="s">
        <v>310</v>
      </c>
      <c r="G1468" s="7" t="s">
        <v>543</v>
      </c>
      <c r="H1468" s="7" t="s">
        <v>544</v>
      </c>
      <c r="I1468" s="7" t="s">
        <v>32</v>
      </c>
      <c r="J1468" s="7" t="s">
        <v>57</v>
      </c>
      <c r="K1468" s="7" t="s">
        <v>3757</v>
      </c>
      <c r="L1468" s="7" t="s">
        <v>35</v>
      </c>
      <c r="M1468" s="7" t="s">
        <v>140</v>
      </c>
      <c r="N1468" s="7" t="s">
        <v>3758</v>
      </c>
      <c r="O1468" s="7">
        <v>18.39</v>
      </c>
      <c r="P1468" s="7">
        <v>1</v>
      </c>
      <c r="Q1468" s="7">
        <v>2.19</v>
      </c>
      <c r="R1468" s="7">
        <v>0.76</v>
      </c>
      <c r="S1468" s="7" t="s">
        <v>38</v>
      </c>
      <c r="T1468" s="7">
        <v>167</v>
      </c>
      <c r="U1468" s="7" t="s">
        <v>2785</v>
      </c>
      <c r="V1468" s="7" t="s">
        <v>2791</v>
      </c>
      <c r="W1468" s="8" t="s">
        <v>51</v>
      </c>
      <c r="X1468" s="3">
        <v>44560</v>
      </c>
      <c r="Y1468" s="4">
        <v>44713</v>
      </c>
    </row>
    <row r="1469" spans="1:25">
      <c r="A1469" s="9">
        <v>1468</v>
      </c>
      <c r="B1469" s="7" t="s">
        <v>3534</v>
      </c>
      <c r="C1469" s="7" t="s">
        <v>26</v>
      </c>
      <c r="D1469" s="7" t="s">
        <v>2930</v>
      </c>
      <c r="E1469" s="7" t="s">
        <v>2931</v>
      </c>
      <c r="F1469" s="7" t="s">
        <v>310</v>
      </c>
      <c r="G1469" s="7" t="s">
        <v>851</v>
      </c>
      <c r="H1469" s="7" t="s">
        <v>31</v>
      </c>
      <c r="I1469" s="7" t="s">
        <v>32</v>
      </c>
      <c r="J1469" s="7" t="s">
        <v>33</v>
      </c>
      <c r="K1469" s="7" t="s">
        <v>3990</v>
      </c>
      <c r="L1469" s="7" t="s">
        <v>35</v>
      </c>
      <c r="M1469" s="7" t="s">
        <v>74</v>
      </c>
      <c r="N1469" s="7" t="s">
        <v>3991</v>
      </c>
      <c r="O1469" s="7">
        <v>48.48</v>
      </c>
      <c r="P1469" s="7">
        <v>1</v>
      </c>
      <c r="Q1469" s="7">
        <v>23.73</v>
      </c>
      <c r="R1469" s="7">
        <v>1.8</v>
      </c>
      <c r="S1469" s="7" t="s">
        <v>38</v>
      </c>
      <c r="T1469" s="7">
        <v>762</v>
      </c>
      <c r="U1469" s="7" t="s">
        <v>2785</v>
      </c>
      <c r="V1469" s="7" t="s">
        <v>2792</v>
      </c>
      <c r="W1469" s="8" t="s">
        <v>51</v>
      </c>
      <c r="X1469" s="3">
        <v>45053</v>
      </c>
      <c r="Y1469" s="4">
        <v>45237</v>
      </c>
    </row>
    <row r="1470" spans="1:25">
      <c r="A1470" s="9">
        <v>1469</v>
      </c>
      <c r="B1470" s="7" t="s">
        <v>3992</v>
      </c>
      <c r="C1470" s="7" t="s">
        <v>26</v>
      </c>
      <c r="D1470" s="7" t="s">
        <v>1558</v>
      </c>
      <c r="E1470" s="7" t="s">
        <v>1559</v>
      </c>
      <c r="F1470" s="7" t="s">
        <v>310</v>
      </c>
      <c r="G1470" s="7" t="s">
        <v>1382</v>
      </c>
      <c r="H1470" s="7" t="s">
        <v>56</v>
      </c>
      <c r="I1470" s="7" t="s">
        <v>32</v>
      </c>
      <c r="J1470" s="7" t="s">
        <v>57</v>
      </c>
      <c r="K1470" s="7" t="s">
        <v>3993</v>
      </c>
      <c r="L1470" s="7" t="s">
        <v>35</v>
      </c>
      <c r="M1470" s="7" t="s">
        <v>223</v>
      </c>
      <c r="N1470" s="7" t="s">
        <v>3994</v>
      </c>
      <c r="O1470" s="7">
        <v>53.28</v>
      </c>
      <c r="P1470" s="7">
        <v>2</v>
      </c>
      <c r="Q1470" s="7">
        <v>3.72</v>
      </c>
      <c r="R1470" s="7">
        <v>3.69</v>
      </c>
      <c r="S1470" s="7" t="s">
        <v>38</v>
      </c>
      <c r="T1470" s="7">
        <v>286</v>
      </c>
      <c r="U1470" s="7" t="s">
        <v>2785</v>
      </c>
      <c r="V1470" s="7" t="s">
        <v>2791</v>
      </c>
      <c r="W1470" s="8" t="s">
        <v>41</v>
      </c>
      <c r="X1470" s="3">
        <v>45397</v>
      </c>
      <c r="Y1470" s="4">
        <v>45401</v>
      </c>
    </row>
    <row r="1471" spans="1:25">
      <c r="A1471" s="9">
        <v>1470</v>
      </c>
      <c r="B1471" s="7" t="s">
        <v>3807</v>
      </c>
      <c r="C1471" s="7" t="s">
        <v>26</v>
      </c>
      <c r="D1471" s="7" t="s">
        <v>3808</v>
      </c>
      <c r="E1471" s="7" t="s">
        <v>3809</v>
      </c>
      <c r="F1471" s="7" t="s">
        <v>420</v>
      </c>
      <c r="G1471" s="7" t="s">
        <v>100</v>
      </c>
      <c r="H1471" s="7" t="s">
        <v>101</v>
      </c>
      <c r="I1471" s="7" t="s">
        <v>32</v>
      </c>
      <c r="J1471" s="7" t="s">
        <v>102</v>
      </c>
      <c r="K1471" s="7" t="s">
        <v>3995</v>
      </c>
      <c r="L1471" s="7" t="s">
        <v>35</v>
      </c>
      <c r="M1471" s="7" t="s">
        <v>36</v>
      </c>
      <c r="N1471" s="7" t="s">
        <v>3996</v>
      </c>
      <c r="O1471" s="7">
        <v>20.43</v>
      </c>
      <c r="P1471" s="7">
        <v>3</v>
      </c>
      <c r="Q1471" s="7">
        <v>9.36</v>
      </c>
      <c r="R1471" s="7">
        <v>1.33</v>
      </c>
      <c r="S1471" s="7" t="s">
        <v>38</v>
      </c>
      <c r="T1471" s="7">
        <v>306</v>
      </c>
      <c r="U1471" s="7" t="s">
        <v>2785</v>
      </c>
      <c r="V1471" s="7" t="s">
        <v>2787</v>
      </c>
      <c r="W1471" s="8" t="s">
        <v>41</v>
      </c>
      <c r="X1471" s="3">
        <v>44266</v>
      </c>
      <c r="Y1471" s="4">
        <v>44419</v>
      </c>
    </row>
    <row r="1472" spans="1:25">
      <c r="A1472" s="9">
        <v>1471</v>
      </c>
      <c r="B1472" s="7" t="s">
        <v>3997</v>
      </c>
      <c r="C1472" s="7" t="s">
        <v>26</v>
      </c>
      <c r="D1472" s="7" t="s">
        <v>2043</v>
      </c>
      <c r="E1472" s="7" t="s">
        <v>2044</v>
      </c>
      <c r="F1472" s="7" t="s">
        <v>420</v>
      </c>
      <c r="G1472" s="7" t="s">
        <v>630</v>
      </c>
      <c r="H1472" s="7" t="s">
        <v>101</v>
      </c>
      <c r="I1472" s="7" t="s">
        <v>32</v>
      </c>
      <c r="J1472" s="7" t="s">
        <v>102</v>
      </c>
      <c r="K1472" s="7" t="s">
        <v>3998</v>
      </c>
      <c r="L1472" s="7" t="s">
        <v>35</v>
      </c>
      <c r="M1472" s="7" t="s">
        <v>299</v>
      </c>
      <c r="N1472" s="7" t="s">
        <v>3999</v>
      </c>
      <c r="O1472" s="7">
        <v>899.55</v>
      </c>
      <c r="P1472" s="7">
        <v>3</v>
      </c>
      <c r="Q1472" s="7">
        <v>323.82</v>
      </c>
      <c r="R1472" s="7">
        <v>76.34</v>
      </c>
      <c r="S1472" s="7" t="s">
        <v>38</v>
      </c>
      <c r="T1472" s="7">
        <v>288</v>
      </c>
      <c r="U1472" s="7" t="s">
        <v>2785</v>
      </c>
      <c r="V1472" s="7" t="s">
        <v>2792</v>
      </c>
      <c r="W1472" s="8" t="s">
        <v>41</v>
      </c>
      <c r="X1472" s="3">
        <v>45108</v>
      </c>
      <c r="Y1472" s="4">
        <v>44939</v>
      </c>
    </row>
    <row r="1473" spans="1:25">
      <c r="A1473" s="9">
        <v>1472</v>
      </c>
      <c r="B1473" s="7" t="s">
        <v>3561</v>
      </c>
      <c r="C1473" s="7" t="s">
        <v>26</v>
      </c>
      <c r="D1473" s="7" t="s">
        <v>3562</v>
      </c>
      <c r="E1473" s="7" t="s">
        <v>3563</v>
      </c>
      <c r="F1473" s="7" t="s">
        <v>420</v>
      </c>
      <c r="G1473" s="7" t="s">
        <v>45</v>
      </c>
      <c r="H1473" s="7" t="s">
        <v>46</v>
      </c>
      <c r="I1473" s="7" t="s">
        <v>32</v>
      </c>
      <c r="J1473" s="7" t="s">
        <v>47</v>
      </c>
      <c r="K1473" s="7" t="s">
        <v>4000</v>
      </c>
      <c r="L1473" s="7" t="s">
        <v>35</v>
      </c>
      <c r="M1473" s="7" t="s">
        <v>223</v>
      </c>
      <c r="N1473" s="7" t="s">
        <v>4001</v>
      </c>
      <c r="O1473" s="7">
        <v>155.34</v>
      </c>
      <c r="P1473" s="7">
        <v>3</v>
      </c>
      <c r="Q1473" s="7">
        <v>17.010000000000002</v>
      </c>
      <c r="R1473" s="7">
        <v>12.52</v>
      </c>
      <c r="S1473" s="7" t="s">
        <v>38</v>
      </c>
      <c r="T1473" s="7">
        <v>197</v>
      </c>
      <c r="U1473" s="7" t="s">
        <v>2785</v>
      </c>
      <c r="V1473" s="7" t="s">
        <v>2786</v>
      </c>
      <c r="W1473" s="8" t="s">
        <v>41</v>
      </c>
      <c r="X1473" s="3">
        <v>44951</v>
      </c>
      <c r="Y1473" s="4">
        <v>44956</v>
      </c>
    </row>
    <row r="1474" spans="1:25">
      <c r="A1474" s="9">
        <v>1473</v>
      </c>
      <c r="B1474" s="7" t="s">
        <v>4002</v>
      </c>
      <c r="C1474" s="7" t="s">
        <v>26</v>
      </c>
      <c r="D1474" s="7" t="s">
        <v>4003</v>
      </c>
      <c r="E1474" s="7" t="s">
        <v>4004</v>
      </c>
      <c r="F1474" s="7" t="s">
        <v>420</v>
      </c>
      <c r="G1474" s="7" t="s">
        <v>521</v>
      </c>
      <c r="H1474" s="7" t="s">
        <v>31</v>
      </c>
      <c r="I1474" s="7" t="s">
        <v>32</v>
      </c>
      <c r="J1474" s="7" t="s">
        <v>33</v>
      </c>
      <c r="K1474" s="7" t="s">
        <v>695</v>
      </c>
      <c r="L1474" s="7" t="s">
        <v>35</v>
      </c>
      <c r="M1474" s="7" t="s">
        <v>130</v>
      </c>
      <c r="N1474" s="7" t="s">
        <v>696</v>
      </c>
      <c r="O1474" s="7">
        <v>149.13</v>
      </c>
      <c r="P1474" s="7">
        <v>3</v>
      </c>
      <c r="Q1474" s="7">
        <v>47.7</v>
      </c>
      <c r="R1474" s="7">
        <v>6.01</v>
      </c>
      <c r="S1474" s="7" t="s">
        <v>38</v>
      </c>
      <c r="T1474" s="7">
        <v>187</v>
      </c>
      <c r="U1474" s="7" t="s">
        <v>2785</v>
      </c>
      <c r="V1474" s="7" t="s">
        <v>2792</v>
      </c>
      <c r="W1474" s="8" t="s">
        <v>51</v>
      </c>
      <c r="X1474" s="3">
        <v>44342</v>
      </c>
      <c r="Y1474" s="4">
        <v>44347</v>
      </c>
    </row>
    <row r="1475" spans="1:25">
      <c r="A1475" s="9">
        <v>1474</v>
      </c>
      <c r="B1475" s="7" t="s">
        <v>3807</v>
      </c>
      <c r="C1475" s="7" t="s">
        <v>26</v>
      </c>
      <c r="D1475" s="7" t="s">
        <v>3808</v>
      </c>
      <c r="E1475" s="7" t="s">
        <v>3809</v>
      </c>
      <c r="F1475" s="7" t="s">
        <v>420</v>
      </c>
      <c r="G1475" s="7" t="s">
        <v>100</v>
      </c>
      <c r="H1475" s="7" t="s">
        <v>101</v>
      </c>
      <c r="I1475" s="7" t="s">
        <v>32</v>
      </c>
      <c r="J1475" s="7" t="s">
        <v>102</v>
      </c>
      <c r="K1475" s="7" t="s">
        <v>4005</v>
      </c>
      <c r="L1475" s="7" t="s">
        <v>35</v>
      </c>
      <c r="M1475" s="7" t="s">
        <v>130</v>
      </c>
      <c r="N1475" s="7" t="s">
        <v>4006</v>
      </c>
      <c r="O1475" s="7">
        <v>114.39</v>
      </c>
      <c r="P1475" s="7">
        <v>3</v>
      </c>
      <c r="Q1475" s="7">
        <v>14.85</v>
      </c>
      <c r="R1475" s="7">
        <v>5.08</v>
      </c>
      <c r="S1475" s="7" t="s">
        <v>38</v>
      </c>
      <c r="T1475" s="7">
        <v>256</v>
      </c>
      <c r="U1475" s="7" t="s">
        <v>2785</v>
      </c>
      <c r="V1475" s="7" t="s">
        <v>2787</v>
      </c>
      <c r="W1475" s="8" t="s">
        <v>41</v>
      </c>
      <c r="X1475" s="3">
        <v>45605</v>
      </c>
      <c r="Y1475" s="4">
        <v>45551</v>
      </c>
    </row>
    <row r="1476" spans="1:25">
      <c r="A1476" s="9">
        <v>1475</v>
      </c>
      <c r="B1476" s="7" t="s">
        <v>3997</v>
      </c>
      <c r="C1476" s="7" t="s">
        <v>26</v>
      </c>
      <c r="D1476" s="7" t="s">
        <v>2043</v>
      </c>
      <c r="E1476" s="7" t="s">
        <v>2044</v>
      </c>
      <c r="F1476" s="7" t="s">
        <v>420</v>
      </c>
      <c r="G1476" s="7" t="s">
        <v>630</v>
      </c>
      <c r="H1476" s="7" t="s">
        <v>101</v>
      </c>
      <c r="I1476" s="7" t="s">
        <v>32</v>
      </c>
      <c r="J1476" s="7" t="s">
        <v>102</v>
      </c>
      <c r="K1476" s="7" t="s">
        <v>2823</v>
      </c>
      <c r="L1476" s="7" t="s">
        <v>35</v>
      </c>
      <c r="M1476" s="7" t="s">
        <v>130</v>
      </c>
      <c r="N1476" s="7" t="s">
        <v>2824</v>
      </c>
      <c r="O1476" s="7">
        <v>170.91</v>
      </c>
      <c r="P1476" s="7">
        <v>9</v>
      </c>
      <c r="Q1476" s="7">
        <v>34.020000000000003</v>
      </c>
      <c r="R1476" s="7">
        <v>9.14</v>
      </c>
      <c r="S1476" s="7" t="s">
        <v>38</v>
      </c>
      <c r="T1476" s="7">
        <v>288</v>
      </c>
      <c r="U1476" s="7" t="s">
        <v>2785</v>
      </c>
      <c r="V1476" s="7" t="s">
        <v>2787</v>
      </c>
      <c r="W1476" s="8" t="s">
        <v>51</v>
      </c>
      <c r="X1476" s="3">
        <v>44802</v>
      </c>
      <c r="Y1476" s="4">
        <v>44601</v>
      </c>
    </row>
    <row r="1477" spans="1:25">
      <c r="A1477" s="9">
        <v>1476</v>
      </c>
      <c r="B1477" s="7" t="s">
        <v>3687</v>
      </c>
      <c r="C1477" s="7" t="s">
        <v>26</v>
      </c>
      <c r="D1477" s="7" t="s">
        <v>3609</v>
      </c>
      <c r="E1477" s="7" t="s">
        <v>3610</v>
      </c>
      <c r="F1477" s="7" t="s">
        <v>310</v>
      </c>
      <c r="G1477" s="7" t="s">
        <v>1338</v>
      </c>
      <c r="H1477" s="7" t="s">
        <v>80</v>
      </c>
      <c r="I1477" s="7" t="s">
        <v>32</v>
      </c>
      <c r="J1477" s="7" t="s">
        <v>33</v>
      </c>
      <c r="K1477" s="7" t="s">
        <v>4007</v>
      </c>
      <c r="L1477" s="7" t="s">
        <v>35</v>
      </c>
      <c r="M1477" s="7" t="s">
        <v>123</v>
      </c>
      <c r="N1477" s="7" t="s">
        <v>4008</v>
      </c>
      <c r="O1477" s="7">
        <v>78</v>
      </c>
      <c r="P1477" s="7">
        <v>4</v>
      </c>
      <c r="Q1477" s="7">
        <v>24.12</v>
      </c>
      <c r="R1477" s="7">
        <v>8.2799999999999994</v>
      </c>
      <c r="S1477" s="7" t="s">
        <v>487</v>
      </c>
      <c r="T1477" s="7">
        <v>739</v>
      </c>
      <c r="U1477" s="7" t="s">
        <v>2785</v>
      </c>
      <c r="V1477" s="7" t="s">
        <v>2791</v>
      </c>
      <c r="W1477" s="8" t="s">
        <v>51</v>
      </c>
      <c r="X1477" s="3">
        <v>44951</v>
      </c>
      <c r="Y1477" s="4">
        <v>44956</v>
      </c>
    </row>
    <row r="1478" spans="1:25">
      <c r="A1478" s="9">
        <v>1477</v>
      </c>
      <c r="B1478" s="7" t="s">
        <v>4009</v>
      </c>
      <c r="C1478" s="7" t="s">
        <v>26</v>
      </c>
      <c r="D1478" s="7" t="s">
        <v>3115</v>
      </c>
      <c r="E1478" s="7" t="s">
        <v>3116</v>
      </c>
      <c r="F1478" s="7" t="s">
        <v>310</v>
      </c>
      <c r="G1478" s="7" t="s">
        <v>543</v>
      </c>
      <c r="H1478" s="7" t="s">
        <v>544</v>
      </c>
      <c r="I1478" s="7" t="s">
        <v>32</v>
      </c>
      <c r="J1478" s="7" t="s">
        <v>57</v>
      </c>
      <c r="K1478" s="7" t="s">
        <v>4010</v>
      </c>
      <c r="L1478" s="7" t="s">
        <v>35</v>
      </c>
      <c r="M1478" s="7" t="s">
        <v>223</v>
      </c>
      <c r="N1478" s="7" t="s">
        <v>4011</v>
      </c>
      <c r="O1478" s="7">
        <v>145.97999999999999</v>
      </c>
      <c r="P1478" s="7">
        <v>3</v>
      </c>
      <c r="Q1478" s="7">
        <v>4.32</v>
      </c>
      <c r="R1478" s="7">
        <v>17.66</v>
      </c>
      <c r="S1478" s="7" t="s">
        <v>487</v>
      </c>
      <c r="T1478" s="7">
        <v>580</v>
      </c>
      <c r="U1478" s="7" t="s">
        <v>2785</v>
      </c>
      <c r="V1478" s="7" t="s">
        <v>2786</v>
      </c>
      <c r="W1478" s="8" t="s">
        <v>41</v>
      </c>
      <c r="X1478" s="3">
        <v>44266</v>
      </c>
      <c r="Y1478" s="4">
        <v>44419</v>
      </c>
    </row>
    <row r="1479" spans="1:25">
      <c r="A1479" s="9">
        <v>1478</v>
      </c>
      <c r="B1479" s="7" t="s">
        <v>3567</v>
      </c>
      <c r="C1479" s="7" t="s">
        <v>26</v>
      </c>
      <c r="D1479" s="7" t="s">
        <v>3568</v>
      </c>
      <c r="E1479" s="7" t="s">
        <v>3569</v>
      </c>
      <c r="F1479" s="7" t="s">
        <v>310</v>
      </c>
      <c r="G1479" s="7" t="s">
        <v>195</v>
      </c>
      <c r="H1479" s="7" t="s">
        <v>283</v>
      </c>
      <c r="I1479" s="7" t="s">
        <v>32</v>
      </c>
      <c r="J1479" s="7" t="s">
        <v>47</v>
      </c>
      <c r="K1479" s="7" t="s">
        <v>2284</v>
      </c>
      <c r="L1479" s="7" t="s">
        <v>35</v>
      </c>
      <c r="M1479" s="7" t="s">
        <v>74</v>
      </c>
      <c r="N1479" s="7" t="s">
        <v>2285</v>
      </c>
      <c r="O1479" s="7">
        <v>115.68</v>
      </c>
      <c r="P1479" s="7">
        <v>2</v>
      </c>
      <c r="Q1479" s="7">
        <v>32.340000000000003</v>
      </c>
      <c r="R1479" s="7">
        <v>15.35</v>
      </c>
      <c r="S1479" s="7" t="s">
        <v>487</v>
      </c>
      <c r="T1479" s="7">
        <v>491</v>
      </c>
      <c r="U1479" s="7" t="s">
        <v>2785</v>
      </c>
      <c r="V1479" s="7" t="s">
        <v>2791</v>
      </c>
      <c r="W1479" s="8" t="s">
        <v>41</v>
      </c>
      <c r="X1479" s="3">
        <v>45020</v>
      </c>
      <c r="Y1479" s="4">
        <v>45203</v>
      </c>
    </row>
    <row r="1480" spans="1:25">
      <c r="A1480" s="9">
        <v>1479</v>
      </c>
      <c r="B1480" s="7" t="s">
        <v>3901</v>
      </c>
      <c r="C1480" s="7" t="s">
        <v>26</v>
      </c>
      <c r="D1480" s="7" t="s">
        <v>3288</v>
      </c>
      <c r="E1480" s="7" t="s">
        <v>3289</v>
      </c>
      <c r="F1480" s="7" t="s">
        <v>310</v>
      </c>
      <c r="G1480" s="7" t="s">
        <v>176</v>
      </c>
      <c r="H1480" s="7" t="s">
        <v>138</v>
      </c>
      <c r="I1480" s="7" t="s">
        <v>32</v>
      </c>
      <c r="J1480" s="7" t="s">
        <v>57</v>
      </c>
      <c r="K1480" s="7" t="s">
        <v>4007</v>
      </c>
      <c r="L1480" s="7" t="s">
        <v>35</v>
      </c>
      <c r="M1480" s="7" t="s">
        <v>123</v>
      </c>
      <c r="N1480" s="7" t="s">
        <v>4008</v>
      </c>
      <c r="O1480" s="7">
        <v>39</v>
      </c>
      <c r="P1480" s="7">
        <v>2</v>
      </c>
      <c r="Q1480" s="7">
        <v>12.06</v>
      </c>
      <c r="R1480" s="7">
        <v>6.82</v>
      </c>
      <c r="S1480" s="7" t="s">
        <v>487</v>
      </c>
      <c r="T1480" s="7">
        <v>193</v>
      </c>
      <c r="U1480" s="7" t="s">
        <v>2785</v>
      </c>
      <c r="V1480" s="7" t="s">
        <v>2786</v>
      </c>
      <c r="W1480" s="8" t="s">
        <v>41</v>
      </c>
      <c r="X1480" s="3">
        <v>44746</v>
      </c>
      <c r="Y1480" s="4">
        <v>44899</v>
      </c>
    </row>
    <row r="1481" spans="1:25">
      <c r="A1481" s="9">
        <v>1480</v>
      </c>
      <c r="B1481" s="7" t="s">
        <v>3901</v>
      </c>
      <c r="C1481" s="7" t="s">
        <v>26</v>
      </c>
      <c r="D1481" s="7" t="s">
        <v>3288</v>
      </c>
      <c r="E1481" s="7" t="s">
        <v>3289</v>
      </c>
      <c r="F1481" s="7" t="s">
        <v>310</v>
      </c>
      <c r="G1481" s="7" t="s">
        <v>176</v>
      </c>
      <c r="H1481" s="7" t="s">
        <v>138</v>
      </c>
      <c r="I1481" s="7" t="s">
        <v>32</v>
      </c>
      <c r="J1481" s="7" t="s">
        <v>57</v>
      </c>
      <c r="K1481" s="7" t="s">
        <v>4012</v>
      </c>
      <c r="L1481" s="7" t="s">
        <v>35</v>
      </c>
      <c r="M1481" s="7" t="s">
        <v>123</v>
      </c>
      <c r="N1481" s="7" t="s">
        <v>4013</v>
      </c>
      <c r="O1481" s="7">
        <v>33.36</v>
      </c>
      <c r="P1481" s="7">
        <v>2</v>
      </c>
      <c r="Q1481" s="7">
        <v>13.98</v>
      </c>
      <c r="R1481" s="7">
        <v>5.07</v>
      </c>
      <c r="S1481" s="7" t="s">
        <v>487</v>
      </c>
      <c r="T1481" s="7">
        <v>189</v>
      </c>
      <c r="U1481" s="7" t="s">
        <v>2785</v>
      </c>
      <c r="V1481" s="7" t="s">
        <v>2787</v>
      </c>
      <c r="W1481" s="8" t="s">
        <v>41</v>
      </c>
      <c r="X1481" s="3">
        <v>45290</v>
      </c>
      <c r="Y1481" s="4">
        <v>45383</v>
      </c>
    </row>
    <row r="1482" spans="1:25">
      <c r="A1482" s="9">
        <v>1481</v>
      </c>
      <c r="B1482" s="7" t="s">
        <v>3581</v>
      </c>
      <c r="C1482" s="7" t="s">
        <v>26</v>
      </c>
      <c r="D1482" s="7" t="s">
        <v>3161</v>
      </c>
      <c r="E1482" s="7" t="s">
        <v>3162</v>
      </c>
      <c r="F1482" s="7" t="s">
        <v>29</v>
      </c>
      <c r="G1482" s="7" t="s">
        <v>338</v>
      </c>
      <c r="H1482" s="7" t="s">
        <v>339</v>
      </c>
      <c r="I1482" s="7" t="s">
        <v>32</v>
      </c>
      <c r="J1482" s="7" t="s">
        <v>57</v>
      </c>
      <c r="K1482" s="7" t="s">
        <v>4014</v>
      </c>
      <c r="L1482" s="7" t="s">
        <v>35</v>
      </c>
      <c r="M1482" s="7" t="s">
        <v>299</v>
      </c>
      <c r="N1482" s="7" t="s">
        <v>4015</v>
      </c>
      <c r="O1482" s="7">
        <v>126.27</v>
      </c>
      <c r="P1482" s="7">
        <v>3</v>
      </c>
      <c r="Q1482" s="7">
        <v>56.79</v>
      </c>
      <c r="R1482" s="7">
        <v>15.87</v>
      </c>
      <c r="S1482" s="7" t="s">
        <v>487</v>
      </c>
      <c r="T1482" s="7">
        <v>116</v>
      </c>
      <c r="U1482" s="7" t="s">
        <v>2785</v>
      </c>
      <c r="V1482" s="7" t="s">
        <v>2786</v>
      </c>
      <c r="W1482" s="8" t="s">
        <v>41</v>
      </c>
      <c r="X1482" s="3">
        <v>44814</v>
      </c>
      <c r="Y1482" s="4">
        <v>44848</v>
      </c>
    </row>
    <row r="1483" spans="1:25">
      <c r="A1483" s="9">
        <v>1482</v>
      </c>
      <c r="B1483" s="7" t="s">
        <v>3692</v>
      </c>
      <c r="C1483" s="7" t="s">
        <v>26</v>
      </c>
      <c r="D1483" s="7" t="s">
        <v>3693</v>
      </c>
      <c r="E1483" s="7" t="s">
        <v>3694</v>
      </c>
      <c r="F1483" s="7" t="s">
        <v>29</v>
      </c>
      <c r="G1483" s="7" t="s">
        <v>55</v>
      </c>
      <c r="H1483" s="7" t="s">
        <v>56</v>
      </c>
      <c r="I1483" s="7" t="s">
        <v>32</v>
      </c>
      <c r="J1483" s="7" t="s">
        <v>57</v>
      </c>
      <c r="K1483" s="7" t="s">
        <v>688</v>
      </c>
      <c r="L1483" s="7" t="s">
        <v>35</v>
      </c>
      <c r="M1483" s="7" t="s">
        <v>140</v>
      </c>
      <c r="N1483" s="7" t="s">
        <v>689</v>
      </c>
      <c r="O1483" s="7">
        <v>26.94</v>
      </c>
      <c r="P1483" s="7">
        <v>2</v>
      </c>
      <c r="Q1483" s="7">
        <v>1.86</v>
      </c>
      <c r="R1483" s="7">
        <v>2.95</v>
      </c>
      <c r="S1483" s="7" t="s">
        <v>487</v>
      </c>
      <c r="T1483" s="7">
        <v>529</v>
      </c>
      <c r="U1483" s="7" t="s">
        <v>2785</v>
      </c>
      <c r="V1483" s="7" t="s">
        <v>2792</v>
      </c>
      <c r="W1483" s="8" t="s">
        <v>51</v>
      </c>
      <c r="X1483" s="3">
        <v>45527</v>
      </c>
      <c r="Y1483" s="4">
        <v>45532</v>
      </c>
    </row>
    <row r="1484" spans="1:25">
      <c r="A1484" s="9">
        <v>1483</v>
      </c>
      <c r="B1484" s="7" t="s">
        <v>3690</v>
      </c>
      <c r="C1484" s="7" t="s">
        <v>26</v>
      </c>
      <c r="D1484" s="7" t="s">
        <v>2334</v>
      </c>
      <c r="E1484" s="7" t="s">
        <v>2335</v>
      </c>
      <c r="F1484" s="7" t="s">
        <v>29</v>
      </c>
      <c r="G1484" s="7" t="s">
        <v>515</v>
      </c>
      <c r="H1484" s="7" t="s">
        <v>87</v>
      </c>
      <c r="I1484" s="7" t="s">
        <v>32</v>
      </c>
      <c r="J1484" s="7" t="s">
        <v>33</v>
      </c>
      <c r="K1484" s="7" t="s">
        <v>2914</v>
      </c>
      <c r="L1484" s="7" t="s">
        <v>35</v>
      </c>
      <c r="M1484" s="7" t="s">
        <v>89</v>
      </c>
      <c r="N1484" s="7" t="s">
        <v>2915</v>
      </c>
      <c r="O1484" s="7">
        <v>50.46</v>
      </c>
      <c r="P1484" s="7">
        <v>2</v>
      </c>
      <c r="Q1484" s="7">
        <v>-15.18</v>
      </c>
      <c r="R1484" s="7">
        <v>5.15</v>
      </c>
      <c r="S1484" s="7" t="s">
        <v>487</v>
      </c>
      <c r="T1484" s="7">
        <v>126</v>
      </c>
      <c r="U1484" s="7" t="s">
        <v>2785</v>
      </c>
      <c r="V1484" s="7" t="s">
        <v>2787</v>
      </c>
      <c r="W1484" s="8" t="s">
        <v>51</v>
      </c>
      <c r="X1484" s="3">
        <v>44479</v>
      </c>
      <c r="Y1484" s="4">
        <v>44485</v>
      </c>
    </row>
    <row r="1485" spans="1:25">
      <c r="A1485" s="9">
        <v>1484</v>
      </c>
      <c r="B1485" s="7" t="s">
        <v>3837</v>
      </c>
      <c r="C1485" s="7" t="s">
        <v>26</v>
      </c>
      <c r="D1485" s="7" t="s">
        <v>1631</v>
      </c>
      <c r="E1485" s="7" t="s">
        <v>1632</v>
      </c>
      <c r="F1485" s="7" t="s">
        <v>29</v>
      </c>
      <c r="G1485" s="7" t="s">
        <v>376</v>
      </c>
      <c r="H1485" s="7" t="s">
        <v>221</v>
      </c>
      <c r="I1485" s="7" t="s">
        <v>32</v>
      </c>
      <c r="J1485" s="7" t="s">
        <v>102</v>
      </c>
      <c r="K1485" s="7" t="s">
        <v>222</v>
      </c>
      <c r="L1485" s="7" t="s">
        <v>35</v>
      </c>
      <c r="M1485" s="7" t="s">
        <v>223</v>
      </c>
      <c r="N1485" s="7" t="s">
        <v>224</v>
      </c>
      <c r="O1485" s="7">
        <v>137.07</v>
      </c>
      <c r="P1485" s="7">
        <v>3</v>
      </c>
      <c r="Q1485" s="7">
        <v>56.16</v>
      </c>
      <c r="R1485" s="7">
        <v>14.04</v>
      </c>
      <c r="S1485" s="7" t="s">
        <v>487</v>
      </c>
      <c r="T1485" s="7">
        <v>457</v>
      </c>
      <c r="U1485" s="7" t="s">
        <v>2785</v>
      </c>
      <c r="V1485" s="7" t="s">
        <v>2787</v>
      </c>
      <c r="W1485" s="8" t="s">
        <v>51</v>
      </c>
      <c r="X1485" s="3">
        <v>44870</v>
      </c>
      <c r="Y1485" s="4">
        <v>44696</v>
      </c>
    </row>
    <row r="1486" spans="1:25">
      <c r="A1486" s="9">
        <v>1485</v>
      </c>
      <c r="B1486" s="7" t="s">
        <v>3581</v>
      </c>
      <c r="C1486" s="7" t="s">
        <v>26</v>
      </c>
      <c r="D1486" s="7" t="s">
        <v>3161</v>
      </c>
      <c r="E1486" s="7" t="s">
        <v>3162</v>
      </c>
      <c r="F1486" s="7" t="s">
        <v>29</v>
      </c>
      <c r="G1486" s="7" t="s">
        <v>338</v>
      </c>
      <c r="H1486" s="7" t="s">
        <v>339</v>
      </c>
      <c r="I1486" s="7" t="s">
        <v>32</v>
      </c>
      <c r="J1486" s="7" t="s">
        <v>57</v>
      </c>
      <c r="K1486" s="7" t="s">
        <v>4016</v>
      </c>
      <c r="L1486" s="7" t="s">
        <v>35</v>
      </c>
      <c r="M1486" s="7" t="s">
        <v>223</v>
      </c>
      <c r="N1486" s="7" t="s">
        <v>4017</v>
      </c>
      <c r="O1486" s="7">
        <v>51.66</v>
      </c>
      <c r="P1486" s="7">
        <v>2</v>
      </c>
      <c r="Q1486" s="7">
        <v>17.52</v>
      </c>
      <c r="R1486" s="7">
        <v>8.5299999999999994</v>
      </c>
      <c r="S1486" s="7" t="s">
        <v>487</v>
      </c>
      <c r="T1486" s="7">
        <v>554</v>
      </c>
      <c r="U1486" s="7" t="s">
        <v>2785</v>
      </c>
      <c r="V1486" s="7" t="s">
        <v>2792</v>
      </c>
      <c r="W1486" s="8" t="s">
        <v>51</v>
      </c>
      <c r="X1486" s="3">
        <v>44430</v>
      </c>
      <c r="Y1486" s="4">
        <v>44436</v>
      </c>
    </row>
    <row r="1487" spans="1:25">
      <c r="A1487" s="9">
        <v>1486</v>
      </c>
      <c r="B1487" s="7" t="s">
        <v>3581</v>
      </c>
      <c r="C1487" s="7" t="s">
        <v>26</v>
      </c>
      <c r="D1487" s="7" t="s">
        <v>3161</v>
      </c>
      <c r="E1487" s="7" t="s">
        <v>3162</v>
      </c>
      <c r="F1487" s="7" t="s">
        <v>29</v>
      </c>
      <c r="G1487" s="7" t="s">
        <v>338</v>
      </c>
      <c r="H1487" s="7" t="s">
        <v>339</v>
      </c>
      <c r="I1487" s="7" t="s">
        <v>32</v>
      </c>
      <c r="J1487" s="7" t="s">
        <v>57</v>
      </c>
      <c r="K1487" s="7" t="s">
        <v>329</v>
      </c>
      <c r="L1487" s="7" t="s">
        <v>35</v>
      </c>
      <c r="M1487" s="7" t="s">
        <v>223</v>
      </c>
      <c r="N1487" s="7" t="s">
        <v>330</v>
      </c>
      <c r="O1487" s="7">
        <v>28.95</v>
      </c>
      <c r="P1487" s="7">
        <v>1</v>
      </c>
      <c r="Q1487" s="7">
        <v>0.56999999999999995</v>
      </c>
      <c r="R1487" s="7">
        <v>4.2300000000000004</v>
      </c>
      <c r="S1487" s="7" t="s">
        <v>487</v>
      </c>
      <c r="T1487" s="7">
        <v>589</v>
      </c>
      <c r="U1487" s="7" t="s">
        <v>2785</v>
      </c>
      <c r="V1487" s="7" t="s">
        <v>2786</v>
      </c>
      <c r="W1487" s="8" t="s">
        <v>41</v>
      </c>
      <c r="X1487" s="3">
        <v>45062</v>
      </c>
      <c r="Y1487" s="4">
        <v>45068</v>
      </c>
    </row>
    <row r="1488" spans="1:25">
      <c r="A1488" s="9">
        <v>1487</v>
      </c>
      <c r="B1488" s="7" t="s">
        <v>3838</v>
      </c>
      <c r="C1488" s="7" t="s">
        <v>26</v>
      </c>
      <c r="D1488" s="7" t="s">
        <v>3839</v>
      </c>
      <c r="E1488" s="7" t="s">
        <v>3840</v>
      </c>
      <c r="F1488" s="7" t="s">
        <v>29</v>
      </c>
      <c r="G1488" s="7" t="s">
        <v>602</v>
      </c>
      <c r="H1488" s="7" t="s">
        <v>138</v>
      </c>
      <c r="I1488" s="7" t="s">
        <v>32</v>
      </c>
      <c r="J1488" s="7" t="s">
        <v>57</v>
      </c>
      <c r="K1488" s="7" t="s">
        <v>1962</v>
      </c>
      <c r="L1488" s="7" t="s">
        <v>35</v>
      </c>
      <c r="M1488" s="7" t="s">
        <v>74</v>
      </c>
      <c r="N1488" s="7" t="s">
        <v>1963</v>
      </c>
      <c r="O1488" s="7">
        <v>383.76</v>
      </c>
      <c r="P1488" s="7">
        <v>3</v>
      </c>
      <c r="Q1488" s="7">
        <v>22.95</v>
      </c>
      <c r="R1488" s="7">
        <v>61.6</v>
      </c>
      <c r="S1488" s="7" t="s">
        <v>487</v>
      </c>
      <c r="T1488" s="7">
        <v>178</v>
      </c>
      <c r="U1488" s="7" t="s">
        <v>2785</v>
      </c>
      <c r="V1488" s="7" t="s">
        <v>2792</v>
      </c>
      <c r="W1488" s="8" t="s">
        <v>51</v>
      </c>
      <c r="X1488" s="3">
        <v>44459</v>
      </c>
      <c r="Y1488" s="4">
        <v>44463</v>
      </c>
    </row>
    <row r="1489" spans="1:25">
      <c r="A1489" s="9">
        <v>1488</v>
      </c>
      <c r="B1489" s="7" t="s">
        <v>3593</v>
      </c>
      <c r="C1489" s="7" t="s">
        <v>26</v>
      </c>
      <c r="D1489" s="7" t="s">
        <v>898</v>
      </c>
      <c r="E1489" s="7" t="s">
        <v>899</v>
      </c>
      <c r="F1489" s="7" t="s">
        <v>29</v>
      </c>
      <c r="G1489" s="7" t="s">
        <v>1357</v>
      </c>
      <c r="H1489" s="7" t="s">
        <v>1358</v>
      </c>
      <c r="I1489" s="7" t="s">
        <v>32</v>
      </c>
      <c r="J1489" s="7" t="s">
        <v>47</v>
      </c>
      <c r="K1489" s="7" t="s">
        <v>4018</v>
      </c>
      <c r="L1489" s="7" t="s">
        <v>35</v>
      </c>
      <c r="M1489" s="7" t="s">
        <v>140</v>
      </c>
      <c r="N1489" s="7" t="s">
        <v>4019</v>
      </c>
      <c r="O1489" s="7">
        <v>111.84</v>
      </c>
      <c r="P1489" s="7">
        <v>4</v>
      </c>
      <c r="Q1489" s="7">
        <v>3.24</v>
      </c>
      <c r="R1489" s="7">
        <v>14.51</v>
      </c>
      <c r="S1489" s="7" t="s">
        <v>596</v>
      </c>
      <c r="T1489" s="7">
        <v>7</v>
      </c>
      <c r="U1489" s="7" t="s">
        <v>2785</v>
      </c>
      <c r="V1489" s="7" t="s">
        <v>2791</v>
      </c>
      <c r="W1489" s="8" t="s">
        <v>41</v>
      </c>
      <c r="X1489" s="3">
        <v>45635</v>
      </c>
      <c r="Y1489" s="4">
        <v>45551</v>
      </c>
    </row>
    <row r="1490" spans="1:25">
      <c r="A1490" s="9">
        <v>1489</v>
      </c>
      <c r="B1490" s="7" t="s">
        <v>3594</v>
      </c>
      <c r="C1490" s="7" t="s">
        <v>26</v>
      </c>
      <c r="D1490" s="7" t="s">
        <v>3595</v>
      </c>
      <c r="E1490" s="7" t="s">
        <v>3596</v>
      </c>
      <c r="F1490" s="7" t="s">
        <v>29</v>
      </c>
      <c r="G1490" s="7" t="s">
        <v>830</v>
      </c>
      <c r="H1490" s="7" t="s">
        <v>831</v>
      </c>
      <c r="I1490" s="7" t="s">
        <v>32</v>
      </c>
      <c r="J1490" s="7" t="s">
        <v>47</v>
      </c>
      <c r="K1490" s="7" t="s">
        <v>492</v>
      </c>
      <c r="L1490" s="7" t="s">
        <v>35</v>
      </c>
      <c r="M1490" s="7" t="s">
        <v>104</v>
      </c>
      <c r="N1490" s="7" t="s">
        <v>493</v>
      </c>
      <c r="O1490" s="7">
        <v>56.85</v>
      </c>
      <c r="P1490" s="7">
        <v>5</v>
      </c>
      <c r="Q1490" s="7">
        <v>28.35</v>
      </c>
      <c r="R1490" s="7">
        <v>6.66</v>
      </c>
      <c r="S1490" s="7" t="s">
        <v>596</v>
      </c>
      <c r="T1490" s="7">
        <v>410</v>
      </c>
      <c r="U1490" s="7" t="s">
        <v>2785</v>
      </c>
      <c r="V1490" s="7" t="s">
        <v>2787</v>
      </c>
      <c r="W1490" s="8" t="s">
        <v>41</v>
      </c>
      <c r="X1490" s="3">
        <v>45532</v>
      </c>
      <c r="Y1490" s="4">
        <v>45300</v>
      </c>
    </row>
    <row r="1491" spans="1:25">
      <c r="A1491" s="9">
        <v>1490</v>
      </c>
      <c r="B1491" s="7" t="s">
        <v>4020</v>
      </c>
      <c r="C1491" s="7" t="s">
        <v>26</v>
      </c>
      <c r="D1491" s="7" t="s">
        <v>1419</v>
      </c>
      <c r="E1491" s="7" t="s">
        <v>1420</v>
      </c>
      <c r="F1491" s="7" t="s">
        <v>29</v>
      </c>
      <c r="G1491" s="7" t="s">
        <v>543</v>
      </c>
      <c r="H1491" s="7" t="s">
        <v>544</v>
      </c>
      <c r="I1491" s="7" t="s">
        <v>32</v>
      </c>
      <c r="J1491" s="7" t="s">
        <v>57</v>
      </c>
      <c r="K1491" s="7" t="s">
        <v>4021</v>
      </c>
      <c r="L1491" s="7" t="s">
        <v>35</v>
      </c>
      <c r="M1491" s="7" t="s">
        <v>223</v>
      </c>
      <c r="N1491" s="7" t="s">
        <v>4022</v>
      </c>
      <c r="O1491" s="7">
        <v>342.51</v>
      </c>
      <c r="P1491" s="7">
        <v>7</v>
      </c>
      <c r="Q1491" s="7">
        <v>54.6</v>
      </c>
      <c r="R1491" s="7">
        <v>13.22</v>
      </c>
      <c r="S1491" s="7" t="s">
        <v>596</v>
      </c>
      <c r="T1491" s="7">
        <v>682</v>
      </c>
      <c r="U1491" s="7" t="s">
        <v>2785</v>
      </c>
      <c r="V1491" s="7" t="s">
        <v>2791</v>
      </c>
      <c r="W1491" s="8" t="s">
        <v>51</v>
      </c>
      <c r="X1491" s="3">
        <v>44830</v>
      </c>
      <c r="Y1491" s="4">
        <v>44834</v>
      </c>
    </row>
    <row r="1492" spans="1:25">
      <c r="A1492" s="9">
        <v>1491</v>
      </c>
      <c r="B1492" s="7" t="s">
        <v>4023</v>
      </c>
      <c r="C1492" s="7" t="s">
        <v>26</v>
      </c>
      <c r="D1492" s="7" t="s">
        <v>4024</v>
      </c>
      <c r="E1492" s="7" t="s">
        <v>4025</v>
      </c>
      <c r="F1492" s="7" t="s">
        <v>29</v>
      </c>
      <c r="G1492" s="7" t="s">
        <v>279</v>
      </c>
      <c r="H1492" s="7" t="s">
        <v>279</v>
      </c>
      <c r="I1492" s="7" t="s">
        <v>32</v>
      </c>
      <c r="J1492" s="7" t="s">
        <v>102</v>
      </c>
      <c r="K1492" s="7" t="s">
        <v>1762</v>
      </c>
      <c r="L1492" s="7" t="s">
        <v>35</v>
      </c>
      <c r="M1492" s="7" t="s">
        <v>89</v>
      </c>
      <c r="N1492" s="7" t="s">
        <v>1763</v>
      </c>
      <c r="O1492" s="7">
        <v>77.099999999999994</v>
      </c>
      <c r="P1492" s="7">
        <v>2</v>
      </c>
      <c r="Q1492" s="7">
        <v>33.119999999999997</v>
      </c>
      <c r="R1492" s="7">
        <v>11.24</v>
      </c>
      <c r="S1492" s="7" t="s">
        <v>596</v>
      </c>
      <c r="T1492" s="7">
        <v>484</v>
      </c>
      <c r="U1492" s="7" t="s">
        <v>2785</v>
      </c>
      <c r="V1492" s="7" t="s">
        <v>2787</v>
      </c>
      <c r="W1492" s="8" t="s">
        <v>41</v>
      </c>
      <c r="X1492" s="3">
        <v>45277</v>
      </c>
      <c r="Y1492" s="4">
        <v>45284</v>
      </c>
    </row>
    <row r="1493" spans="1:25">
      <c r="A1493" s="9">
        <v>1492</v>
      </c>
      <c r="B1493" s="7" t="s">
        <v>4026</v>
      </c>
      <c r="C1493" s="7" t="s">
        <v>627</v>
      </c>
      <c r="D1493" s="7" t="s">
        <v>2128</v>
      </c>
      <c r="E1493" s="7" t="s">
        <v>2129</v>
      </c>
      <c r="F1493" s="7" t="s">
        <v>420</v>
      </c>
      <c r="G1493" s="7" t="s">
        <v>2682</v>
      </c>
      <c r="H1493" s="7" t="s">
        <v>283</v>
      </c>
      <c r="I1493" s="7" t="s">
        <v>32</v>
      </c>
      <c r="J1493" s="7" t="s">
        <v>47</v>
      </c>
      <c r="K1493" s="7" t="s">
        <v>846</v>
      </c>
      <c r="L1493" s="7" t="s">
        <v>35</v>
      </c>
      <c r="M1493" s="7" t="s">
        <v>123</v>
      </c>
      <c r="N1493" s="7" t="s">
        <v>847</v>
      </c>
      <c r="O1493" s="7">
        <v>72.599999999999994</v>
      </c>
      <c r="P1493" s="7">
        <v>5</v>
      </c>
      <c r="Q1493" s="7">
        <v>23.85</v>
      </c>
      <c r="R1493" s="7">
        <v>2.4300000000000002</v>
      </c>
      <c r="S1493" s="7" t="s">
        <v>38</v>
      </c>
      <c r="T1493" s="7">
        <v>438</v>
      </c>
      <c r="U1493" s="7" t="s">
        <v>2785</v>
      </c>
      <c r="V1493" s="7" t="s">
        <v>2786</v>
      </c>
      <c r="W1493" s="8" t="s">
        <v>41</v>
      </c>
      <c r="X1493" s="3">
        <v>44825</v>
      </c>
      <c r="Y1493" s="4">
        <v>44830</v>
      </c>
    </row>
    <row r="1494" spans="1:25">
      <c r="A1494" s="9">
        <v>1493</v>
      </c>
      <c r="B1494" s="7" t="s">
        <v>3657</v>
      </c>
      <c r="C1494" s="7" t="s">
        <v>617</v>
      </c>
      <c r="D1494" s="7" t="s">
        <v>1257</v>
      </c>
      <c r="E1494" s="7" t="s">
        <v>1258</v>
      </c>
      <c r="F1494" s="7" t="s">
        <v>420</v>
      </c>
      <c r="G1494" s="7" t="s">
        <v>543</v>
      </c>
      <c r="H1494" s="7" t="s">
        <v>544</v>
      </c>
      <c r="I1494" s="7" t="s">
        <v>32</v>
      </c>
      <c r="J1494" s="7" t="s">
        <v>57</v>
      </c>
      <c r="K1494" s="7" t="s">
        <v>4027</v>
      </c>
      <c r="L1494" s="7" t="s">
        <v>35</v>
      </c>
      <c r="M1494" s="7" t="s">
        <v>223</v>
      </c>
      <c r="N1494" s="7" t="s">
        <v>4028</v>
      </c>
      <c r="O1494" s="7">
        <v>29.01</v>
      </c>
      <c r="P1494" s="7">
        <v>1</v>
      </c>
      <c r="Q1494" s="7">
        <v>5.22</v>
      </c>
      <c r="R1494" s="7">
        <v>1.77</v>
      </c>
      <c r="S1494" s="7" t="s">
        <v>38</v>
      </c>
      <c r="T1494" s="7">
        <v>778</v>
      </c>
      <c r="U1494" s="7" t="s">
        <v>2785</v>
      </c>
      <c r="V1494" s="7" t="s">
        <v>2787</v>
      </c>
      <c r="W1494" s="8" t="s">
        <v>51</v>
      </c>
      <c r="X1494" s="3">
        <v>44369</v>
      </c>
      <c r="Y1494" s="4">
        <v>44373</v>
      </c>
    </row>
    <row r="1495" spans="1:25">
      <c r="A1495" s="9">
        <v>1494</v>
      </c>
      <c r="B1495" s="7" t="s">
        <v>3600</v>
      </c>
      <c r="C1495" s="7" t="s">
        <v>617</v>
      </c>
      <c r="D1495" s="7" t="s">
        <v>2520</v>
      </c>
      <c r="E1495" s="7" t="s">
        <v>2521</v>
      </c>
      <c r="F1495" s="7" t="s">
        <v>420</v>
      </c>
      <c r="G1495" s="7" t="s">
        <v>792</v>
      </c>
      <c r="H1495" s="7" t="s">
        <v>101</v>
      </c>
      <c r="I1495" s="7" t="s">
        <v>32</v>
      </c>
      <c r="J1495" s="7" t="s">
        <v>102</v>
      </c>
      <c r="K1495" s="7" t="s">
        <v>3183</v>
      </c>
      <c r="L1495" s="7" t="s">
        <v>35</v>
      </c>
      <c r="M1495" s="7" t="s">
        <v>36</v>
      </c>
      <c r="N1495" s="7" t="s">
        <v>3184</v>
      </c>
      <c r="O1495" s="7">
        <v>105.84</v>
      </c>
      <c r="P1495" s="7">
        <v>2</v>
      </c>
      <c r="Q1495" s="7">
        <v>43.38</v>
      </c>
      <c r="R1495" s="7">
        <v>18.45</v>
      </c>
      <c r="S1495" s="7" t="s">
        <v>487</v>
      </c>
      <c r="T1495" s="7">
        <v>596</v>
      </c>
      <c r="U1495" s="7" t="s">
        <v>2785</v>
      </c>
      <c r="V1495" s="7" t="s">
        <v>2787</v>
      </c>
      <c r="W1495" s="8" t="s">
        <v>41</v>
      </c>
      <c r="X1495" s="3">
        <v>45108</v>
      </c>
      <c r="Y1495" s="4">
        <v>44939</v>
      </c>
    </row>
    <row r="1496" spans="1:25">
      <c r="A1496" s="9">
        <v>1495</v>
      </c>
      <c r="B1496" s="7" t="s">
        <v>3600</v>
      </c>
      <c r="C1496" s="7" t="s">
        <v>617</v>
      </c>
      <c r="D1496" s="7" t="s">
        <v>2520</v>
      </c>
      <c r="E1496" s="7" t="s">
        <v>2521</v>
      </c>
      <c r="F1496" s="7" t="s">
        <v>420</v>
      </c>
      <c r="G1496" s="7" t="s">
        <v>792</v>
      </c>
      <c r="H1496" s="7" t="s">
        <v>101</v>
      </c>
      <c r="I1496" s="7" t="s">
        <v>32</v>
      </c>
      <c r="J1496" s="7" t="s">
        <v>102</v>
      </c>
      <c r="K1496" s="7" t="s">
        <v>2783</v>
      </c>
      <c r="L1496" s="7" t="s">
        <v>35</v>
      </c>
      <c r="M1496" s="7" t="s">
        <v>36</v>
      </c>
      <c r="N1496" s="7" t="s">
        <v>2784</v>
      </c>
      <c r="O1496" s="7">
        <v>27.36</v>
      </c>
      <c r="P1496" s="7">
        <v>2</v>
      </c>
      <c r="Q1496" s="7">
        <v>8.6999999999999993</v>
      </c>
      <c r="R1496" s="7">
        <v>2.85</v>
      </c>
      <c r="S1496" s="7" t="s">
        <v>487</v>
      </c>
      <c r="T1496" s="7">
        <v>162</v>
      </c>
      <c r="U1496" s="7" t="s">
        <v>2785</v>
      </c>
      <c r="V1496" s="7" t="s">
        <v>2786</v>
      </c>
      <c r="W1496" s="8" t="s">
        <v>51</v>
      </c>
      <c r="X1496" s="3">
        <v>45281</v>
      </c>
      <c r="Y1496" s="4">
        <v>45286</v>
      </c>
    </row>
    <row r="1497" spans="1:25">
      <c r="A1497" s="9">
        <v>1496</v>
      </c>
      <c r="B1497" s="7" t="s">
        <v>4029</v>
      </c>
      <c r="C1497" s="7" t="s">
        <v>627</v>
      </c>
      <c r="D1497" s="7" t="s">
        <v>4030</v>
      </c>
      <c r="E1497" s="7" t="s">
        <v>4031</v>
      </c>
      <c r="F1497" s="7" t="s">
        <v>310</v>
      </c>
      <c r="G1497" s="7" t="s">
        <v>1453</v>
      </c>
      <c r="H1497" s="7" t="s">
        <v>87</v>
      </c>
      <c r="I1497" s="7" t="s">
        <v>32</v>
      </c>
      <c r="J1497" s="7" t="s">
        <v>33</v>
      </c>
      <c r="K1497" s="7" t="s">
        <v>4032</v>
      </c>
      <c r="L1497" s="7" t="s">
        <v>35</v>
      </c>
      <c r="M1497" s="7" t="s">
        <v>89</v>
      </c>
      <c r="N1497" s="7" t="s">
        <v>4033</v>
      </c>
      <c r="O1497" s="7">
        <v>44.46</v>
      </c>
      <c r="P1497" s="7">
        <v>2</v>
      </c>
      <c r="Q1497" s="7">
        <v>11.52</v>
      </c>
      <c r="R1497" s="7">
        <v>5.35</v>
      </c>
      <c r="S1497" s="7" t="s">
        <v>487</v>
      </c>
      <c r="T1497" s="7">
        <v>679</v>
      </c>
      <c r="U1497" s="7" t="s">
        <v>2785</v>
      </c>
      <c r="V1497" s="7" t="s">
        <v>2786</v>
      </c>
      <c r="W1497" s="8" t="s">
        <v>41</v>
      </c>
      <c r="X1497" s="3">
        <v>45622</v>
      </c>
      <c r="Y1497" s="4">
        <v>45334</v>
      </c>
    </row>
    <row r="1498" spans="1:25">
      <c r="A1498" s="9">
        <v>1497</v>
      </c>
      <c r="B1498" s="7" t="s">
        <v>3613</v>
      </c>
      <c r="C1498" s="7" t="s">
        <v>617</v>
      </c>
      <c r="D1498" s="7" t="s">
        <v>1180</v>
      </c>
      <c r="E1498" s="7" t="s">
        <v>1181</v>
      </c>
      <c r="F1498" s="7" t="s">
        <v>310</v>
      </c>
      <c r="G1498" s="7" t="s">
        <v>128</v>
      </c>
      <c r="H1498" s="7" t="s">
        <v>80</v>
      </c>
      <c r="I1498" s="7" t="s">
        <v>32</v>
      </c>
      <c r="J1498" s="7" t="s">
        <v>33</v>
      </c>
      <c r="K1498" s="7" t="s">
        <v>4034</v>
      </c>
      <c r="L1498" s="7" t="s">
        <v>35</v>
      </c>
      <c r="M1498" s="7" t="s">
        <v>140</v>
      </c>
      <c r="N1498" s="7" t="s">
        <v>4035</v>
      </c>
      <c r="O1498" s="7">
        <v>91.53</v>
      </c>
      <c r="P1498" s="7">
        <v>3</v>
      </c>
      <c r="Q1498" s="7">
        <v>0</v>
      </c>
      <c r="R1498" s="7">
        <v>16.8</v>
      </c>
      <c r="S1498" s="7" t="s">
        <v>487</v>
      </c>
      <c r="T1498" s="7">
        <v>466</v>
      </c>
      <c r="U1498" s="7" t="s">
        <v>2785</v>
      </c>
      <c r="V1498" s="7" t="s">
        <v>2791</v>
      </c>
      <c r="W1498" s="8" t="s">
        <v>41</v>
      </c>
      <c r="X1498" s="3">
        <v>44832</v>
      </c>
      <c r="Y1498" s="4">
        <v>44602</v>
      </c>
    </row>
    <row r="1499" spans="1:25">
      <c r="A1499" s="9">
        <v>1498</v>
      </c>
      <c r="B1499" s="7" t="s">
        <v>3863</v>
      </c>
      <c r="C1499" s="7" t="s">
        <v>617</v>
      </c>
      <c r="D1499" s="7" t="s">
        <v>3864</v>
      </c>
      <c r="E1499" s="7" t="s">
        <v>3865</v>
      </c>
      <c r="F1499" s="7" t="s">
        <v>310</v>
      </c>
      <c r="G1499" s="7" t="s">
        <v>452</v>
      </c>
      <c r="H1499" s="7" t="s">
        <v>87</v>
      </c>
      <c r="I1499" s="7" t="s">
        <v>32</v>
      </c>
      <c r="J1499" s="7" t="s">
        <v>33</v>
      </c>
      <c r="K1499" s="7" t="s">
        <v>4036</v>
      </c>
      <c r="L1499" s="7" t="s">
        <v>35</v>
      </c>
      <c r="M1499" s="7" t="s">
        <v>89</v>
      </c>
      <c r="N1499" s="7" t="s">
        <v>4037</v>
      </c>
      <c r="O1499" s="7">
        <v>29.7</v>
      </c>
      <c r="P1499" s="7">
        <v>3</v>
      </c>
      <c r="Q1499" s="7">
        <v>0</v>
      </c>
      <c r="R1499" s="7">
        <v>2.87</v>
      </c>
      <c r="S1499" s="7" t="s">
        <v>38</v>
      </c>
      <c r="T1499" s="7">
        <v>9</v>
      </c>
      <c r="U1499" s="7" t="s">
        <v>2785</v>
      </c>
      <c r="V1499" s="7" t="s">
        <v>2791</v>
      </c>
      <c r="W1499" s="8" t="s">
        <v>41</v>
      </c>
      <c r="X1499" s="3">
        <v>45375</v>
      </c>
      <c r="Y1499" s="4">
        <v>45381</v>
      </c>
    </row>
    <row r="1500" spans="1:25">
      <c r="A1500" s="9">
        <v>1499</v>
      </c>
      <c r="B1500" s="7" t="s">
        <v>4038</v>
      </c>
      <c r="C1500" s="7" t="s">
        <v>617</v>
      </c>
      <c r="D1500" s="7" t="s">
        <v>4039</v>
      </c>
      <c r="E1500" s="7" t="s">
        <v>4040</v>
      </c>
      <c r="F1500" s="7" t="s">
        <v>310</v>
      </c>
      <c r="G1500" s="7" t="s">
        <v>2460</v>
      </c>
      <c r="H1500" s="7" t="s">
        <v>101</v>
      </c>
      <c r="I1500" s="7" t="s">
        <v>32</v>
      </c>
      <c r="J1500" s="7" t="s">
        <v>102</v>
      </c>
      <c r="K1500" s="7" t="s">
        <v>1962</v>
      </c>
      <c r="L1500" s="7" t="s">
        <v>35</v>
      </c>
      <c r="M1500" s="7" t="s">
        <v>74</v>
      </c>
      <c r="N1500" s="7" t="s">
        <v>1963</v>
      </c>
      <c r="O1500" s="7">
        <v>767.52</v>
      </c>
      <c r="P1500" s="7">
        <v>6</v>
      </c>
      <c r="Q1500" s="7">
        <v>45.9</v>
      </c>
      <c r="R1500" s="7">
        <v>132.72999999999999</v>
      </c>
      <c r="S1500" s="7" t="s">
        <v>487</v>
      </c>
      <c r="T1500" s="7">
        <v>438</v>
      </c>
      <c r="U1500" s="7" t="s">
        <v>2785</v>
      </c>
      <c r="V1500" s="7" t="s">
        <v>2792</v>
      </c>
      <c r="W1500" s="8" t="s">
        <v>51</v>
      </c>
      <c r="X1500" s="3">
        <v>45079</v>
      </c>
      <c r="Y1500" s="4">
        <v>45232</v>
      </c>
    </row>
    <row r="1501" spans="1:25">
      <c r="A1501" s="9">
        <v>1500</v>
      </c>
      <c r="B1501" s="7" t="s">
        <v>3863</v>
      </c>
      <c r="C1501" s="7" t="s">
        <v>617</v>
      </c>
      <c r="D1501" s="7" t="s">
        <v>3864</v>
      </c>
      <c r="E1501" s="7" t="s">
        <v>3865</v>
      </c>
      <c r="F1501" s="7" t="s">
        <v>310</v>
      </c>
      <c r="G1501" s="7" t="s">
        <v>452</v>
      </c>
      <c r="H1501" s="7" t="s">
        <v>87</v>
      </c>
      <c r="I1501" s="7" t="s">
        <v>32</v>
      </c>
      <c r="J1501" s="7" t="s">
        <v>33</v>
      </c>
      <c r="K1501" s="7" t="s">
        <v>580</v>
      </c>
      <c r="L1501" s="7" t="s">
        <v>35</v>
      </c>
      <c r="M1501" s="7" t="s">
        <v>36</v>
      </c>
      <c r="N1501" s="7" t="s">
        <v>581</v>
      </c>
      <c r="O1501" s="7">
        <v>84.06</v>
      </c>
      <c r="P1501" s="7">
        <v>6</v>
      </c>
      <c r="Q1501" s="7">
        <v>3.24</v>
      </c>
      <c r="R1501" s="7">
        <v>9.85</v>
      </c>
      <c r="S1501" s="7" t="s">
        <v>38</v>
      </c>
      <c r="T1501" s="7">
        <v>81</v>
      </c>
      <c r="U1501" s="7" t="s">
        <v>2785</v>
      </c>
      <c r="V1501" s="7" t="s">
        <v>2786</v>
      </c>
      <c r="W1501" s="8" t="s">
        <v>51</v>
      </c>
      <c r="X1501" s="3">
        <v>45543</v>
      </c>
      <c r="Y1501" s="4">
        <v>45517</v>
      </c>
    </row>
    <row r="1502" spans="1:25">
      <c r="A1502" s="9">
        <v>1501</v>
      </c>
      <c r="B1502" s="7" t="s">
        <v>3614</v>
      </c>
      <c r="C1502" s="7" t="s">
        <v>617</v>
      </c>
      <c r="D1502" s="7" t="s">
        <v>1980</v>
      </c>
      <c r="E1502" s="7" t="s">
        <v>1981</v>
      </c>
      <c r="F1502" s="7" t="s">
        <v>310</v>
      </c>
      <c r="G1502" s="7" t="s">
        <v>515</v>
      </c>
      <c r="H1502" s="7" t="s">
        <v>87</v>
      </c>
      <c r="I1502" s="7" t="s">
        <v>32</v>
      </c>
      <c r="J1502" s="7" t="s">
        <v>33</v>
      </c>
      <c r="K1502" s="7" t="s">
        <v>2100</v>
      </c>
      <c r="L1502" s="7" t="s">
        <v>35</v>
      </c>
      <c r="M1502" s="7" t="s">
        <v>74</v>
      </c>
      <c r="N1502" s="7" t="s">
        <v>2101</v>
      </c>
      <c r="O1502" s="7">
        <v>15.585000000000001</v>
      </c>
      <c r="P1502" s="7">
        <v>1</v>
      </c>
      <c r="Q1502" s="7">
        <v>-14.654999999999999</v>
      </c>
      <c r="R1502" s="7">
        <v>2.2599999999999998</v>
      </c>
      <c r="S1502" s="7" t="s">
        <v>487</v>
      </c>
      <c r="T1502" s="7">
        <v>48</v>
      </c>
      <c r="U1502" s="7" t="s">
        <v>2785</v>
      </c>
      <c r="V1502" s="7" t="s">
        <v>2792</v>
      </c>
      <c r="W1502" s="8" t="s">
        <v>41</v>
      </c>
      <c r="X1502" s="3">
        <v>44245</v>
      </c>
      <c r="Y1502" s="4">
        <v>44250</v>
      </c>
    </row>
    <row r="1503" spans="1:25">
      <c r="A1503" s="9">
        <v>1502</v>
      </c>
      <c r="B1503" s="7" t="s">
        <v>4041</v>
      </c>
      <c r="C1503" s="7" t="s">
        <v>617</v>
      </c>
      <c r="D1503" s="7" t="s">
        <v>4042</v>
      </c>
      <c r="E1503" s="7" t="s">
        <v>4043</v>
      </c>
      <c r="F1503" s="7" t="s">
        <v>29</v>
      </c>
      <c r="G1503" s="7" t="s">
        <v>761</v>
      </c>
      <c r="H1503" s="7" t="s">
        <v>138</v>
      </c>
      <c r="I1503" s="7" t="s">
        <v>32</v>
      </c>
      <c r="J1503" s="7" t="s">
        <v>57</v>
      </c>
      <c r="K1503" s="7" t="s">
        <v>3958</v>
      </c>
      <c r="L1503" s="7" t="s">
        <v>35</v>
      </c>
      <c r="M1503" s="7" t="s">
        <v>104</v>
      </c>
      <c r="N1503" s="7" t="s">
        <v>3959</v>
      </c>
      <c r="O1503" s="7">
        <v>43.2</v>
      </c>
      <c r="P1503" s="7">
        <v>5</v>
      </c>
      <c r="Q1503" s="7">
        <v>1.2</v>
      </c>
      <c r="R1503" s="7">
        <v>12.88</v>
      </c>
      <c r="S1503" s="7" t="s">
        <v>661</v>
      </c>
      <c r="T1503" s="7">
        <v>82</v>
      </c>
      <c r="U1503" s="7" t="s">
        <v>2785</v>
      </c>
      <c r="V1503" s="7" t="s">
        <v>2791</v>
      </c>
      <c r="W1503" s="8" t="s">
        <v>51</v>
      </c>
      <c r="X1503" s="3">
        <v>45109</v>
      </c>
      <c r="Y1503" s="4">
        <v>45232</v>
      </c>
    </row>
    <row r="1504" spans="1:25">
      <c r="A1504" s="9">
        <v>1503</v>
      </c>
      <c r="B1504" s="7" t="s">
        <v>3872</v>
      </c>
      <c r="C1504" s="7" t="s">
        <v>617</v>
      </c>
      <c r="D1504" s="7" t="s">
        <v>3873</v>
      </c>
      <c r="E1504" s="7" t="s">
        <v>3874</v>
      </c>
      <c r="F1504" s="7" t="s">
        <v>29</v>
      </c>
      <c r="G1504" s="7" t="s">
        <v>176</v>
      </c>
      <c r="H1504" s="7" t="s">
        <v>138</v>
      </c>
      <c r="I1504" s="7" t="s">
        <v>32</v>
      </c>
      <c r="J1504" s="7" t="s">
        <v>57</v>
      </c>
      <c r="K1504" s="7" t="s">
        <v>659</v>
      </c>
      <c r="L1504" s="7" t="s">
        <v>35</v>
      </c>
      <c r="M1504" s="7" t="s">
        <v>36</v>
      </c>
      <c r="N1504" s="7" t="s">
        <v>660</v>
      </c>
      <c r="O1504" s="7">
        <v>76.680000000000007</v>
      </c>
      <c r="P1504" s="7">
        <v>6</v>
      </c>
      <c r="Q1504" s="7">
        <v>0</v>
      </c>
      <c r="R1504" s="7">
        <v>12.59</v>
      </c>
      <c r="S1504" s="7" t="s">
        <v>487</v>
      </c>
      <c r="T1504" s="7">
        <v>642</v>
      </c>
      <c r="U1504" s="7" t="s">
        <v>2785</v>
      </c>
      <c r="V1504" s="7" t="s">
        <v>2792</v>
      </c>
      <c r="W1504" s="8" t="s">
        <v>41</v>
      </c>
      <c r="X1504" s="3">
        <v>44891</v>
      </c>
      <c r="Y1504" s="4">
        <v>44632</v>
      </c>
    </row>
    <row r="1505" spans="1:25">
      <c r="A1505" s="9">
        <v>1504</v>
      </c>
      <c r="B1505" s="7" t="s">
        <v>3637</v>
      </c>
      <c r="C1505" s="7" t="s">
        <v>617</v>
      </c>
      <c r="D1505" s="7" t="s">
        <v>3638</v>
      </c>
      <c r="E1505" s="7" t="s">
        <v>3639</v>
      </c>
      <c r="F1505" s="7" t="s">
        <v>29</v>
      </c>
      <c r="G1505" s="7" t="s">
        <v>830</v>
      </c>
      <c r="H1505" s="7" t="s">
        <v>831</v>
      </c>
      <c r="I1505" s="7" t="s">
        <v>32</v>
      </c>
      <c r="J1505" s="7" t="s">
        <v>47</v>
      </c>
      <c r="K1505" s="7" t="s">
        <v>4044</v>
      </c>
      <c r="L1505" s="7" t="s">
        <v>35</v>
      </c>
      <c r="M1505" s="7" t="s">
        <v>104</v>
      </c>
      <c r="N1505" s="7" t="s">
        <v>4045</v>
      </c>
      <c r="O1505" s="7">
        <v>18.27</v>
      </c>
      <c r="P1505" s="7">
        <v>3</v>
      </c>
      <c r="Q1505" s="7">
        <v>2.7</v>
      </c>
      <c r="R1505" s="7">
        <v>2.23</v>
      </c>
      <c r="S1505" s="7" t="s">
        <v>487</v>
      </c>
      <c r="T1505" s="7">
        <v>49</v>
      </c>
      <c r="U1505" s="7" t="s">
        <v>2785</v>
      </c>
      <c r="V1505" s="7" t="s">
        <v>2787</v>
      </c>
      <c r="W1505" s="8" t="s">
        <v>41</v>
      </c>
      <c r="X1505" s="3">
        <v>45181</v>
      </c>
      <c r="Y1505" s="4">
        <v>45274</v>
      </c>
    </row>
    <row r="1506" spans="1:25">
      <c r="A1506" s="9">
        <v>1505</v>
      </c>
      <c r="B1506" s="7" t="s">
        <v>3875</v>
      </c>
      <c r="C1506" s="7" t="s">
        <v>617</v>
      </c>
      <c r="D1506" s="7" t="s">
        <v>3876</v>
      </c>
      <c r="E1506" s="7" t="s">
        <v>3877</v>
      </c>
      <c r="F1506" s="7" t="s">
        <v>29</v>
      </c>
      <c r="G1506" s="7" t="s">
        <v>338</v>
      </c>
      <c r="H1506" s="7" t="s">
        <v>339</v>
      </c>
      <c r="I1506" s="7" t="s">
        <v>32</v>
      </c>
      <c r="J1506" s="7" t="s">
        <v>57</v>
      </c>
      <c r="K1506" s="7" t="s">
        <v>4046</v>
      </c>
      <c r="L1506" s="7" t="s">
        <v>35</v>
      </c>
      <c r="M1506" s="7" t="s">
        <v>74</v>
      </c>
      <c r="N1506" s="7" t="s">
        <v>4047</v>
      </c>
      <c r="O1506" s="7">
        <v>146.88</v>
      </c>
      <c r="P1506" s="7">
        <v>3</v>
      </c>
      <c r="Q1506" s="7">
        <v>23.49</v>
      </c>
      <c r="R1506" s="7">
        <v>18.600000000000001</v>
      </c>
      <c r="S1506" s="7" t="s">
        <v>38</v>
      </c>
      <c r="T1506" s="7">
        <v>353</v>
      </c>
      <c r="U1506" s="7" t="s">
        <v>2785</v>
      </c>
      <c r="V1506" s="7" t="s">
        <v>2791</v>
      </c>
      <c r="W1506" s="8" t="s">
        <v>51</v>
      </c>
      <c r="X1506" s="3">
        <v>45582</v>
      </c>
      <c r="Y1506" s="4">
        <v>45588</v>
      </c>
    </row>
    <row r="1507" spans="1:25">
      <c r="A1507" s="9">
        <v>1506</v>
      </c>
      <c r="B1507" s="7" t="s">
        <v>3619</v>
      </c>
      <c r="C1507" s="7" t="s">
        <v>617</v>
      </c>
      <c r="D1507" s="7" t="s">
        <v>3620</v>
      </c>
      <c r="E1507" s="7" t="s">
        <v>3621</v>
      </c>
      <c r="F1507" s="7" t="s">
        <v>29</v>
      </c>
      <c r="G1507" s="7" t="s">
        <v>550</v>
      </c>
      <c r="H1507" s="7" t="s">
        <v>80</v>
      </c>
      <c r="I1507" s="7" t="s">
        <v>32</v>
      </c>
      <c r="J1507" s="7" t="s">
        <v>33</v>
      </c>
      <c r="K1507" s="7" t="s">
        <v>3559</v>
      </c>
      <c r="L1507" s="7" t="s">
        <v>35</v>
      </c>
      <c r="M1507" s="7" t="s">
        <v>36</v>
      </c>
      <c r="N1507" s="7" t="s">
        <v>3560</v>
      </c>
      <c r="O1507" s="7">
        <v>27.66</v>
      </c>
      <c r="P1507" s="7">
        <v>2</v>
      </c>
      <c r="Q1507" s="7">
        <v>6.6</v>
      </c>
      <c r="R1507" s="7">
        <v>0.37</v>
      </c>
      <c r="S1507" s="7" t="s">
        <v>487</v>
      </c>
      <c r="T1507" s="7">
        <v>78</v>
      </c>
      <c r="U1507" s="7" t="s">
        <v>2785</v>
      </c>
      <c r="V1507" s="7" t="s">
        <v>2791</v>
      </c>
      <c r="W1507" s="8" t="s">
        <v>41</v>
      </c>
      <c r="X1507" s="3">
        <v>44787</v>
      </c>
      <c r="Y1507" s="4">
        <v>44792</v>
      </c>
    </row>
    <row r="1508" spans="1:25">
      <c r="A1508" s="9">
        <v>1507</v>
      </c>
      <c r="B1508" s="7" t="s">
        <v>4048</v>
      </c>
      <c r="C1508" s="7" t="s">
        <v>617</v>
      </c>
      <c r="D1508" s="7" t="s">
        <v>2215</v>
      </c>
      <c r="E1508" s="7" t="s">
        <v>2216</v>
      </c>
      <c r="F1508" s="7" t="s">
        <v>310</v>
      </c>
      <c r="G1508" s="7" t="s">
        <v>2029</v>
      </c>
      <c r="H1508" s="7" t="s">
        <v>101</v>
      </c>
      <c r="I1508" s="7" t="s">
        <v>32</v>
      </c>
      <c r="J1508" s="7" t="s">
        <v>102</v>
      </c>
      <c r="K1508" s="7" t="s">
        <v>4049</v>
      </c>
      <c r="L1508" s="7" t="s">
        <v>1001</v>
      </c>
      <c r="M1508" s="7" t="s">
        <v>1018</v>
      </c>
      <c r="N1508" s="7" t="s">
        <v>4050</v>
      </c>
      <c r="O1508" s="7">
        <v>2098.3200000000002</v>
      </c>
      <c r="P1508" s="7">
        <v>8</v>
      </c>
      <c r="Q1508" s="7">
        <v>860.16</v>
      </c>
      <c r="R1508" s="7">
        <v>224.28</v>
      </c>
      <c r="S1508" s="7" t="s">
        <v>38</v>
      </c>
      <c r="T1508" s="7">
        <v>676</v>
      </c>
      <c r="U1508" s="7" t="s">
        <v>2785</v>
      </c>
      <c r="V1508" s="7" t="s">
        <v>2792</v>
      </c>
      <c r="W1508" s="8" t="s">
        <v>51</v>
      </c>
      <c r="X1508" s="3">
        <v>45531</v>
      </c>
      <c r="Y1508" s="4">
        <v>45300</v>
      </c>
    </row>
    <row r="1509" spans="1:25">
      <c r="A1509" s="9">
        <v>1508</v>
      </c>
      <c r="B1509" s="7" t="s">
        <v>4051</v>
      </c>
      <c r="C1509" s="7" t="s">
        <v>627</v>
      </c>
      <c r="D1509" s="7" t="s">
        <v>4052</v>
      </c>
      <c r="E1509" s="7" t="s">
        <v>4053</v>
      </c>
      <c r="F1509" s="7" t="s">
        <v>310</v>
      </c>
      <c r="G1509" s="7" t="s">
        <v>515</v>
      </c>
      <c r="H1509" s="7" t="s">
        <v>87</v>
      </c>
      <c r="I1509" s="7" t="s">
        <v>32</v>
      </c>
      <c r="J1509" s="7" t="s">
        <v>33</v>
      </c>
      <c r="K1509" s="7" t="s">
        <v>1651</v>
      </c>
      <c r="L1509" s="7" t="s">
        <v>1001</v>
      </c>
      <c r="M1509" s="7" t="s">
        <v>1056</v>
      </c>
      <c r="N1509" s="7" t="s">
        <v>1652</v>
      </c>
      <c r="O1509" s="7">
        <v>117.99</v>
      </c>
      <c r="P1509" s="7">
        <v>6</v>
      </c>
      <c r="Q1509" s="7">
        <v>-18.989999999999998</v>
      </c>
      <c r="R1509" s="7">
        <v>33.93</v>
      </c>
      <c r="S1509" s="7" t="s">
        <v>487</v>
      </c>
      <c r="T1509" s="7">
        <v>364</v>
      </c>
      <c r="U1509" s="7" t="s">
        <v>2785</v>
      </c>
      <c r="V1509" s="7" t="s">
        <v>2792</v>
      </c>
      <c r="W1509" s="8" t="s">
        <v>41</v>
      </c>
      <c r="X1509" s="3">
        <v>45316</v>
      </c>
      <c r="Y1509" s="4">
        <v>45320</v>
      </c>
    </row>
    <row r="1510" spans="1:25">
      <c r="A1510" s="9">
        <v>1509</v>
      </c>
      <c r="B1510" s="7" t="s">
        <v>3661</v>
      </c>
      <c r="C1510" s="7" t="s">
        <v>617</v>
      </c>
      <c r="D1510" s="7" t="s">
        <v>3649</v>
      </c>
      <c r="E1510" s="7" t="s">
        <v>3650</v>
      </c>
      <c r="F1510" s="7" t="s">
        <v>29</v>
      </c>
      <c r="G1510" s="7" t="s">
        <v>271</v>
      </c>
      <c r="H1510" s="7" t="s">
        <v>56</v>
      </c>
      <c r="I1510" s="7" t="s">
        <v>32</v>
      </c>
      <c r="J1510" s="7" t="s">
        <v>57</v>
      </c>
      <c r="K1510" s="7" t="s">
        <v>4054</v>
      </c>
      <c r="L1510" s="7" t="s">
        <v>1001</v>
      </c>
      <c r="M1510" s="7" t="s">
        <v>1056</v>
      </c>
      <c r="N1510" s="7" t="s">
        <v>4055</v>
      </c>
      <c r="O1510" s="7">
        <v>414.9</v>
      </c>
      <c r="P1510" s="7">
        <v>5</v>
      </c>
      <c r="Q1510" s="7">
        <v>124.35</v>
      </c>
      <c r="R1510" s="7">
        <v>24</v>
      </c>
      <c r="S1510" s="7" t="s">
        <v>38</v>
      </c>
      <c r="T1510" s="7">
        <v>745</v>
      </c>
      <c r="U1510" s="7" t="s">
        <v>2785</v>
      </c>
      <c r="V1510" s="7" t="s">
        <v>2786</v>
      </c>
      <c r="W1510" s="8" t="s">
        <v>51</v>
      </c>
      <c r="X1510" s="3">
        <v>45452</v>
      </c>
      <c r="Y1510" s="4">
        <v>45548</v>
      </c>
    </row>
    <row r="1511" spans="1:25">
      <c r="A1511" s="9">
        <v>1510</v>
      </c>
      <c r="B1511" s="7" t="s">
        <v>3631</v>
      </c>
      <c r="C1511" s="7" t="s">
        <v>617</v>
      </c>
      <c r="D1511" s="7" t="s">
        <v>143</v>
      </c>
      <c r="E1511" s="7" t="s">
        <v>144</v>
      </c>
      <c r="F1511" s="7" t="s">
        <v>29</v>
      </c>
      <c r="G1511" s="7" t="s">
        <v>543</v>
      </c>
      <c r="H1511" s="7" t="s">
        <v>544</v>
      </c>
      <c r="I1511" s="7" t="s">
        <v>32</v>
      </c>
      <c r="J1511" s="7" t="s">
        <v>57</v>
      </c>
      <c r="K1511" s="7" t="s">
        <v>1072</v>
      </c>
      <c r="L1511" s="7" t="s">
        <v>1001</v>
      </c>
      <c r="M1511" s="7" t="s">
        <v>1056</v>
      </c>
      <c r="N1511" s="7" t="s">
        <v>1073</v>
      </c>
      <c r="O1511" s="7">
        <v>191.28</v>
      </c>
      <c r="P1511" s="7">
        <v>4</v>
      </c>
      <c r="Q1511" s="7">
        <v>34.32</v>
      </c>
      <c r="R1511" s="7">
        <v>18.47</v>
      </c>
      <c r="S1511" s="7" t="s">
        <v>38</v>
      </c>
      <c r="T1511" s="7">
        <v>86</v>
      </c>
      <c r="U1511" s="7" t="s">
        <v>2785</v>
      </c>
      <c r="V1511" s="7" t="s">
        <v>2791</v>
      </c>
      <c r="W1511" s="8" t="s">
        <v>41</v>
      </c>
      <c r="X1511" s="3">
        <v>45010</v>
      </c>
      <c r="Y1511" s="4">
        <v>45016</v>
      </c>
    </row>
    <row r="1512" spans="1:25">
      <c r="A1512" s="9">
        <v>1511</v>
      </c>
      <c r="B1512" s="7" t="s">
        <v>4056</v>
      </c>
      <c r="C1512" s="7" t="s">
        <v>617</v>
      </c>
      <c r="D1512" s="7" t="s">
        <v>1665</v>
      </c>
      <c r="E1512" s="7" t="s">
        <v>1666</v>
      </c>
      <c r="F1512" s="7" t="s">
        <v>29</v>
      </c>
      <c r="G1512" s="7" t="s">
        <v>195</v>
      </c>
      <c r="H1512" s="7" t="s">
        <v>283</v>
      </c>
      <c r="I1512" s="7" t="s">
        <v>32</v>
      </c>
      <c r="J1512" s="7" t="s">
        <v>47</v>
      </c>
      <c r="K1512" s="7" t="s">
        <v>4057</v>
      </c>
      <c r="L1512" s="7" t="s">
        <v>1001</v>
      </c>
      <c r="M1512" s="7" t="s">
        <v>1056</v>
      </c>
      <c r="N1512" s="7" t="s">
        <v>4058</v>
      </c>
      <c r="O1512" s="7">
        <v>126.63</v>
      </c>
      <c r="P1512" s="7">
        <v>3</v>
      </c>
      <c r="Q1512" s="7">
        <v>17.64</v>
      </c>
      <c r="R1512" s="7">
        <v>12.98</v>
      </c>
      <c r="S1512" s="7" t="s">
        <v>38</v>
      </c>
      <c r="T1512" s="7">
        <v>438</v>
      </c>
      <c r="U1512" s="7" t="s">
        <v>2785</v>
      </c>
      <c r="V1512" s="7" t="s">
        <v>2792</v>
      </c>
      <c r="W1512" s="8" t="s">
        <v>51</v>
      </c>
      <c r="X1512" s="3">
        <v>44787</v>
      </c>
      <c r="Y1512" s="4">
        <v>44792</v>
      </c>
    </row>
    <row r="1513" spans="1:25">
      <c r="A1513" s="9">
        <v>1512</v>
      </c>
      <c r="B1513" s="7" t="s">
        <v>4059</v>
      </c>
      <c r="C1513" s="7" t="s">
        <v>627</v>
      </c>
      <c r="D1513" s="7" t="s">
        <v>3487</v>
      </c>
      <c r="E1513" s="7" t="s">
        <v>3488</v>
      </c>
      <c r="F1513" s="7" t="s">
        <v>29</v>
      </c>
      <c r="G1513" s="7" t="s">
        <v>658</v>
      </c>
      <c r="H1513" s="7" t="s">
        <v>339</v>
      </c>
      <c r="I1513" s="7" t="s">
        <v>32</v>
      </c>
      <c r="J1513" s="7" t="s">
        <v>57</v>
      </c>
      <c r="K1513" s="7" t="s">
        <v>1494</v>
      </c>
      <c r="L1513" s="7" t="s">
        <v>1001</v>
      </c>
      <c r="M1513" s="7" t="s">
        <v>1103</v>
      </c>
      <c r="N1513" s="7" t="s">
        <v>1495</v>
      </c>
      <c r="O1513" s="7">
        <v>139.5</v>
      </c>
      <c r="P1513" s="7">
        <v>1</v>
      </c>
      <c r="Q1513" s="7">
        <v>11.16</v>
      </c>
      <c r="R1513" s="7">
        <v>29.62</v>
      </c>
      <c r="S1513" s="7" t="s">
        <v>487</v>
      </c>
      <c r="T1513" s="7">
        <v>521</v>
      </c>
      <c r="U1513" s="7" t="s">
        <v>2785</v>
      </c>
      <c r="V1513" s="7" t="s">
        <v>2786</v>
      </c>
      <c r="W1513" s="8" t="s">
        <v>51</v>
      </c>
      <c r="X1513" s="3">
        <v>45599</v>
      </c>
      <c r="Y1513" s="4">
        <v>45367</v>
      </c>
    </row>
    <row r="1514" spans="1:25">
      <c r="A1514" s="9">
        <v>1513</v>
      </c>
      <c r="B1514" s="7" t="s">
        <v>3619</v>
      </c>
      <c r="C1514" s="7" t="s">
        <v>617</v>
      </c>
      <c r="D1514" s="7" t="s">
        <v>3620</v>
      </c>
      <c r="E1514" s="7" t="s">
        <v>3621</v>
      </c>
      <c r="F1514" s="7" t="s">
        <v>29</v>
      </c>
      <c r="G1514" s="7" t="s">
        <v>550</v>
      </c>
      <c r="H1514" s="7" t="s">
        <v>80</v>
      </c>
      <c r="I1514" s="7" t="s">
        <v>32</v>
      </c>
      <c r="J1514" s="7" t="s">
        <v>33</v>
      </c>
      <c r="K1514" s="7" t="s">
        <v>4060</v>
      </c>
      <c r="L1514" s="7" t="s">
        <v>1166</v>
      </c>
      <c r="M1514" s="7" t="s">
        <v>1167</v>
      </c>
      <c r="N1514" s="7" t="s">
        <v>4061</v>
      </c>
      <c r="O1514" s="7">
        <v>401.04</v>
      </c>
      <c r="P1514" s="7">
        <v>3</v>
      </c>
      <c r="Q1514" s="7">
        <v>176.4</v>
      </c>
      <c r="R1514" s="7">
        <v>50.39</v>
      </c>
      <c r="S1514" s="7" t="s">
        <v>487</v>
      </c>
      <c r="T1514" s="7">
        <v>388</v>
      </c>
      <c r="U1514" s="7" t="s">
        <v>2785</v>
      </c>
      <c r="V1514" s="7" t="s">
        <v>2792</v>
      </c>
      <c r="W1514" s="8" t="s">
        <v>51</v>
      </c>
      <c r="X1514" s="3">
        <v>44886</v>
      </c>
      <c r="Y1514" s="4">
        <v>44890</v>
      </c>
    </row>
    <row r="1515" spans="1:25">
      <c r="A1515" s="9">
        <v>1514</v>
      </c>
      <c r="B1515" s="7" t="s">
        <v>3860</v>
      </c>
      <c r="C1515" s="7" t="s">
        <v>617</v>
      </c>
      <c r="D1515" s="7" t="s">
        <v>3861</v>
      </c>
      <c r="E1515" s="7" t="s">
        <v>3862</v>
      </c>
      <c r="F1515" s="7" t="s">
        <v>310</v>
      </c>
      <c r="G1515" s="7" t="s">
        <v>452</v>
      </c>
      <c r="H1515" s="7" t="s">
        <v>87</v>
      </c>
      <c r="I1515" s="7" t="s">
        <v>32</v>
      </c>
      <c r="J1515" s="7" t="s">
        <v>33</v>
      </c>
      <c r="K1515" s="7" t="s">
        <v>2666</v>
      </c>
      <c r="L1515" s="7" t="s">
        <v>1166</v>
      </c>
      <c r="M1515" s="7" t="s">
        <v>1167</v>
      </c>
      <c r="N1515" s="7" t="s">
        <v>2667</v>
      </c>
      <c r="O1515" s="7">
        <v>96.9</v>
      </c>
      <c r="P1515" s="7">
        <v>2</v>
      </c>
      <c r="Q1515" s="7">
        <v>41.64</v>
      </c>
      <c r="R1515" s="7">
        <v>12.74</v>
      </c>
      <c r="S1515" s="7" t="s">
        <v>487</v>
      </c>
      <c r="T1515" s="7">
        <v>620</v>
      </c>
      <c r="U1515" s="7" t="s">
        <v>2785</v>
      </c>
      <c r="V1515" s="7" t="s">
        <v>2786</v>
      </c>
      <c r="W1515" s="8" t="s">
        <v>51</v>
      </c>
      <c r="X1515" s="3">
        <v>45211</v>
      </c>
      <c r="Y1515" s="4">
        <v>45275</v>
      </c>
    </row>
    <row r="1516" spans="1:25">
      <c r="A1516" s="9">
        <v>1515</v>
      </c>
      <c r="B1516" s="7" t="s">
        <v>3863</v>
      </c>
      <c r="C1516" s="7" t="s">
        <v>617</v>
      </c>
      <c r="D1516" s="7" t="s">
        <v>3864</v>
      </c>
      <c r="E1516" s="7" t="s">
        <v>3865</v>
      </c>
      <c r="F1516" s="7" t="s">
        <v>310</v>
      </c>
      <c r="G1516" s="7" t="s">
        <v>452</v>
      </c>
      <c r="H1516" s="7" t="s">
        <v>87</v>
      </c>
      <c r="I1516" s="7" t="s">
        <v>32</v>
      </c>
      <c r="J1516" s="7" t="s">
        <v>33</v>
      </c>
      <c r="K1516" s="7" t="s">
        <v>2535</v>
      </c>
      <c r="L1516" s="7" t="s">
        <v>1166</v>
      </c>
      <c r="M1516" s="7" t="s">
        <v>1297</v>
      </c>
      <c r="N1516" s="7" t="s">
        <v>2536</v>
      </c>
      <c r="O1516" s="7">
        <v>325.8</v>
      </c>
      <c r="P1516" s="7">
        <v>3</v>
      </c>
      <c r="Q1516" s="7">
        <v>48.87</v>
      </c>
      <c r="R1516" s="7">
        <v>16.25</v>
      </c>
      <c r="S1516" s="7" t="s">
        <v>38</v>
      </c>
      <c r="T1516" s="7">
        <v>434</v>
      </c>
      <c r="U1516" s="7" t="s">
        <v>2785</v>
      </c>
      <c r="V1516" s="7" t="s">
        <v>2792</v>
      </c>
      <c r="W1516" s="8" t="s">
        <v>41</v>
      </c>
      <c r="X1516" s="3">
        <v>45582</v>
      </c>
      <c r="Y1516" s="4">
        <v>45588</v>
      </c>
    </row>
    <row r="1517" spans="1:25">
      <c r="A1517" s="9">
        <v>1516</v>
      </c>
      <c r="B1517" s="7" t="s">
        <v>4062</v>
      </c>
      <c r="C1517" s="7" t="s">
        <v>26</v>
      </c>
      <c r="D1517" s="7" t="s">
        <v>4063</v>
      </c>
      <c r="E1517" s="7" t="s">
        <v>4064</v>
      </c>
      <c r="F1517" s="7" t="s">
        <v>29</v>
      </c>
      <c r="G1517" s="7" t="s">
        <v>452</v>
      </c>
      <c r="H1517" s="7" t="s">
        <v>87</v>
      </c>
      <c r="I1517" s="7" t="s">
        <v>32</v>
      </c>
      <c r="J1517" s="7" t="s">
        <v>33</v>
      </c>
      <c r="K1517" s="7" t="s">
        <v>4065</v>
      </c>
      <c r="L1517" s="7" t="s">
        <v>1001</v>
      </c>
      <c r="M1517" s="7" t="s">
        <v>1056</v>
      </c>
      <c r="N1517" s="7" t="s">
        <v>4066</v>
      </c>
      <c r="O1517" s="7">
        <v>1792.98</v>
      </c>
      <c r="P1517" s="7">
        <v>7</v>
      </c>
      <c r="Q1517" s="7">
        <v>394.38</v>
      </c>
      <c r="R1517" s="7">
        <v>145.13</v>
      </c>
      <c r="S1517" s="7" t="s">
        <v>596</v>
      </c>
      <c r="T1517" s="7">
        <v>230</v>
      </c>
      <c r="U1517" s="7" t="s">
        <v>2785</v>
      </c>
      <c r="V1517" s="7" t="s">
        <v>2791</v>
      </c>
      <c r="W1517" s="8" t="s">
        <v>41</v>
      </c>
      <c r="X1517" s="3">
        <v>44744</v>
      </c>
      <c r="Y1517" s="4">
        <v>44897</v>
      </c>
    </row>
    <row r="1518" spans="1:25">
      <c r="A1518" s="9">
        <v>1517</v>
      </c>
      <c r="B1518" s="7" t="s">
        <v>4067</v>
      </c>
      <c r="C1518" s="7" t="s">
        <v>26</v>
      </c>
      <c r="D1518" s="7" t="s">
        <v>4068</v>
      </c>
      <c r="E1518" s="7" t="s">
        <v>4069</v>
      </c>
      <c r="F1518" s="7" t="s">
        <v>310</v>
      </c>
      <c r="G1518" s="7" t="s">
        <v>1661</v>
      </c>
      <c r="H1518" s="7" t="s">
        <v>339</v>
      </c>
      <c r="I1518" s="7" t="s">
        <v>32</v>
      </c>
      <c r="J1518" s="7" t="s">
        <v>57</v>
      </c>
      <c r="K1518" s="7" t="s">
        <v>3279</v>
      </c>
      <c r="L1518" s="7" t="s">
        <v>1166</v>
      </c>
      <c r="M1518" s="7" t="s">
        <v>1254</v>
      </c>
      <c r="N1518" s="7" t="s">
        <v>3280</v>
      </c>
      <c r="O1518" s="7">
        <v>871.98</v>
      </c>
      <c r="P1518" s="7">
        <v>2</v>
      </c>
      <c r="Q1518" s="7">
        <v>322.62</v>
      </c>
      <c r="R1518" s="7">
        <v>126.02</v>
      </c>
      <c r="S1518" s="7" t="s">
        <v>596</v>
      </c>
      <c r="T1518" s="7">
        <v>229</v>
      </c>
      <c r="U1518" s="7" t="s">
        <v>2785</v>
      </c>
      <c r="V1518" s="7" t="s">
        <v>2786</v>
      </c>
      <c r="W1518" s="8" t="s">
        <v>51</v>
      </c>
      <c r="X1518" s="3">
        <v>44931</v>
      </c>
      <c r="Y1518" s="4">
        <v>45051</v>
      </c>
    </row>
    <row r="1519" spans="1:25">
      <c r="A1519" s="9">
        <v>1518</v>
      </c>
      <c r="B1519" s="7" t="s">
        <v>3669</v>
      </c>
      <c r="C1519" s="7" t="s">
        <v>26</v>
      </c>
      <c r="D1519" s="7" t="s">
        <v>3670</v>
      </c>
      <c r="E1519" s="7" t="s">
        <v>3671</v>
      </c>
      <c r="F1519" s="7" t="s">
        <v>29</v>
      </c>
      <c r="G1519" s="7" t="s">
        <v>1683</v>
      </c>
      <c r="H1519" s="7" t="s">
        <v>46</v>
      </c>
      <c r="I1519" s="7" t="s">
        <v>32</v>
      </c>
      <c r="J1519" s="7" t="s">
        <v>47</v>
      </c>
      <c r="K1519" s="7" t="s">
        <v>1055</v>
      </c>
      <c r="L1519" s="7" t="s">
        <v>1001</v>
      </c>
      <c r="M1519" s="7" t="s">
        <v>1056</v>
      </c>
      <c r="N1519" s="7" t="s">
        <v>1057</v>
      </c>
      <c r="O1519" s="7">
        <v>77.040000000000006</v>
      </c>
      <c r="P1519" s="7">
        <v>2</v>
      </c>
      <c r="Q1519" s="7">
        <v>0</v>
      </c>
      <c r="R1519" s="7">
        <v>7.18</v>
      </c>
      <c r="S1519" s="7" t="s">
        <v>596</v>
      </c>
      <c r="T1519" s="7">
        <v>267</v>
      </c>
      <c r="U1519" s="7" t="s">
        <v>2785</v>
      </c>
      <c r="V1519" s="7" t="s">
        <v>2791</v>
      </c>
      <c r="W1519" s="8" t="s">
        <v>41</v>
      </c>
      <c r="X1519" s="3">
        <v>44854</v>
      </c>
      <c r="Y1519" s="4">
        <v>44858</v>
      </c>
    </row>
    <row r="1520" spans="1:25">
      <c r="A1520" s="9">
        <v>1519</v>
      </c>
      <c r="B1520" s="7" t="s">
        <v>3829</v>
      </c>
      <c r="C1520" s="7" t="s">
        <v>26</v>
      </c>
      <c r="D1520" s="7" t="s">
        <v>3830</v>
      </c>
      <c r="E1520" s="7" t="s">
        <v>3831</v>
      </c>
      <c r="F1520" s="7" t="s">
        <v>420</v>
      </c>
      <c r="G1520" s="7" t="s">
        <v>304</v>
      </c>
      <c r="H1520" s="7" t="s">
        <v>87</v>
      </c>
      <c r="I1520" s="7" t="s">
        <v>32</v>
      </c>
      <c r="J1520" s="7" t="s">
        <v>33</v>
      </c>
      <c r="K1520" s="7" t="s">
        <v>4070</v>
      </c>
      <c r="L1520" s="7" t="s">
        <v>1166</v>
      </c>
      <c r="M1520" s="7" t="s">
        <v>1254</v>
      </c>
      <c r="N1520" s="7" t="s">
        <v>4071</v>
      </c>
      <c r="O1520" s="7">
        <v>2194.5300000000002</v>
      </c>
      <c r="P1520" s="7">
        <v>13</v>
      </c>
      <c r="Q1520" s="7">
        <v>438.75</v>
      </c>
      <c r="R1520" s="7">
        <v>210.22</v>
      </c>
      <c r="S1520" s="7" t="s">
        <v>487</v>
      </c>
      <c r="T1520" s="7">
        <v>454</v>
      </c>
      <c r="U1520" s="7" t="s">
        <v>2785</v>
      </c>
      <c r="V1520" s="7" t="s">
        <v>2792</v>
      </c>
      <c r="W1520" s="8" t="s">
        <v>51</v>
      </c>
      <c r="X1520" s="3">
        <v>45362</v>
      </c>
      <c r="Y1520" s="4">
        <v>45484</v>
      </c>
    </row>
    <row r="1521" spans="1:25">
      <c r="A1521" s="9">
        <v>1520</v>
      </c>
      <c r="B1521" s="7" t="s">
        <v>3829</v>
      </c>
      <c r="C1521" s="7" t="s">
        <v>26</v>
      </c>
      <c r="D1521" s="7" t="s">
        <v>3830</v>
      </c>
      <c r="E1521" s="7" t="s">
        <v>3831</v>
      </c>
      <c r="F1521" s="7" t="s">
        <v>420</v>
      </c>
      <c r="G1521" s="7" t="s">
        <v>304</v>
      </c>
      <c r="H1521" s="7" t="s">
        <v>87</v>
      </c>
      <c r="I1521" s="7" t="s">
        <v>32</v>
      </c>
      <c r="J1521" s="7" t="s">
        <v>33</v>
      </c>
      <c r="K1521" s="7" t="s">
        <v>4072</v>
      </c>
      <c r="L1521" s="7" t="s">
        <v>1001</v>
      </c>
      <c r="M1521" s="7" t="s">
        <v>1103</v>
      </c>
      <c r="N1521" s="7" t="s">
        <v>4073</v>
      </c>
      <c r="O1521" s="7">
        <v>413.64</v>
      </c>
      <c r="P1521" s="7">
        <v>3</v>
      </c>
      <c r="Q1521" s="7">
        <v>8.19</v>
      </c>
      <c r="R1521" s="7">
        <v>56.92</v>
      </c>
      <c r="S1521" s="7" t="s">
        <v>487</v>
      </c>
      <c r="T1521" s="7">
        <v>290</v>
      </c>
      <c r="U1521" s="7" t="s">
        <v>2785</v>
      </c>
      <c r="V1521" s="7" t="s">
        <v>2787</v>
      </c>
      <c r="W1521" s="8" t="s">
        <v>41</v>
      </c>
      <c r="X1521" s="3">
        <v>44933</v>
      </c>
      <c r="Y1521" s="4">
        <v>45084</v>
      </c>
    </row>
    <row r="1522" spans="1:25">
      <c r="A1522" s="9">
        <v>1521</v>
      </c>
      <c r="B1522" s="7" t="s">
        <v>3692</v>
      </c>
      <c r="C1522" s="7" t="s">
        <v>26</v>
      </c>
      <c r="D1522" s="7" t="s">
        <v>3693</v>
      </c>
      <c r="E1522" s="7" t="s">
        <v>3694</v>
      </c>
      <c r="F1522" s="7" t="s">
        <v>29</v>
      </c>
      <c r="G1522" s="7" t="s">
        <v>55</v>
      </c>
      <c r="H1522" s="7" t="s">
        <v>56</v>
      </c>
      <c r="I1522" s="7" t="s">
        <v>32</v>
      </c>
      <c r="J1522" s="7" t="s">
        <v>57</v>
      </c>
      <c r="K1522" s="7" t="s">
        <v>1608</v>
      </c>
      <c r="L1522" s="7" t="s">
        <v>1166</v>
      </c>
      <c r="M1522" s="7" t="s">
        <v>1254</v>
      </c>
      <c r="N1522" s="7" t="s">
        <v>1609</v>
      </c>
      <c r="O1522" s="7">
        <v>1091.3399999999999</v>
      </c>
      <c r="P1522" s="7">
        <v>3</v>
      </c>
      <c r="Q1522" s="7">
        <v>87.3</v>
      </c>
      <c r="R1522" s="7">
        <v>110.88</v>
      </c>
      <c r="S1522" s="7" t="s">
        <v>487</v>
      </c>
      <c r="T1522" s="7">
        <v>752</v>
      </c>
      <c r="U1522" s="7" t="s">
        <v>2785</v>
      </c>
      <c r="V1522" s="7" t="s">
        <v>2792</v>
      </c>
      <c r="W1522" s="8" t="s">
        <v>51</v>
      </c>
      <c r="X1522" s="3">
        <v>44790</v>
      </c>
      <c r="Y1522" s="4">
        <v>44795</v>
      </c>
    </row>
    <row r="1523" spans="1:25">
      <c r="A1523" s="9">
        <v>1522</v>
      </c>
      <c r="B1523" s="7" t="s">
        <v>3699</v>
      </c>
      <c r="C1523" s="7" t="s">
        <v>26</v>
      </c>
      <c r="D1523" s="7" t="s">
        <v>3700</v>
      </c>
      <c r="E1523" s="7" t="s">
        <v>3701</v>
      </c>
      <c r="F1523" s="7" t="s">
        <v>29</v>
      </c>
      <c r="G1523" s="7" t="s">
        <v>195</v>
      </c>
      <c r="H1523" s="7" t="s">
        <v>87</v>
      </c>
      <c r="I1523" s="7" t="s">
        <v>32</v>
      </c>
      <c r="J1523" s="7" t="s">
        <v>33</v>
      </c>
      <c r="K1523" s="7" t="s">
        <v>4074</v>
      </c>
      <c r="L1523" s="7" t="s">
        <v>1166</v>
      </c>
      <c r="M1523" s="7" t="s">
        <v>1167</v>
      </c>
      <c r="N1523" s="7" t="s">
        <v>4075</v>
      </c>
      <c r="O1523" s="7">
        <v>414.33</v>
      </c>
      <c r="P1523" s="7">
        <v>7</v>
      </c>
      <c r="Q1523" s="7">
        <v>202.86</v>
      </c>
      <c r="R1523" s="7">
        <v>39.82</v>
      </c>
      <c r="S1523" s="7" t="s">
        <v>487</v>
      </c>
      <c r="T1523" s="7">
        <v>489</v>
      </c>
      <c r="U1523" s="7" t="s">
        <v>2785</v>
      </c>
      <c r="V1523" s="7" t="s">
        <v>2787</v>
      </c>
      <c r="W1523" s="8" t="s">
        <v>51</v>
      </c>
      <c r="X1523" s="3">
        <v>45560</v>
      </c>
      <c r="Y1523" s="4">
        <v>45564</v>
      </c>
    </row>
    <row r="1524" spans="1:25">
      <c r="A1524" s="9">
        <v>1523</v>
      </c>
      <c r="B1524" s="7" t="s">
        <v>3581</v>
      </c>
      <c r="C1524" s="7" t="s">
        <v>26</v>
      </c>
      <c r="D1524" s="7" t="s">
        <v>3161</v>
      </c>
      <c r="E1524" s="7" t="s">
        <v>3162</v>
      </c>
      <c r="F1524" s="7" t="s">
        <v>29</v>
      </c>
      <c r="G1524" s="7" t="s">
        <v>338</v>
      </c>
      <c r="H1524" s="7" t="s">
        <v>339</v>
      </c>
      <c r="I1524" s="7" t="s">
        <v>32</v>
      </c>
      <c r="J1524" s="7" t="s">
        <v>57</v>
      </c>
      <c r="K1524" s="7" t="s">
        <v>1219</v>
      </c>
      <c r="L1524" s="7" t="s">
        <v>1166</v>
      </c>
      <c r="M1524" s="7" t="s">
        <v>1167</v>
      </c>
      <c r="N1524" s="7" t="s">
        <v>1220</v>
      </c>
      <c r="O1524" s="7">
        <v>124.14</v>
      </c>
      <c r="P1524" s="7">
        <v>2</v>
      </c>
      <c r="Q1524" s="7">
        <v>43.44</v>
      </c>
      <c r="R1524" s="7">
        <v>17.93</v>
      </c>
      <c r="S1524" s="7" t="s">
        <v>487</v>
      </c>
      <c r="T1524" s="7">
        <v>366</v>
      </c>
      <c r="U1524" s="7" t="s">
        <v>2785</v>
      </c>
      <c r="V1524" s="7" t="s">
        <v>2792</v>
      </c>
      <c r="W1524" s="8" t="s">
        <v>41</v>
      </c>
      <c r="X1524" s="3">
        <v>44496</v>
      </c>
      <c r="Y1524" s="4">
        <v>44500</v>
      </c>
    </row>
    <row r="1525" spans="1:25">
      <c r="A1525" s="9">
        <v>1524</v>
      </c>
      <c r="B1525" s="7" t="s">
        <v>3581</v>
      </c>
      <c r="C1525" s="7" t="s">
        <v>26</v>
      </c>
      <c r="D1525" s="7" t="s">
        <v>3161</v>
      </c>
      <c r="E1525" s="7" t="s">
        <v>3162</v>
      </c>
      <c r="F1525" s="7" t="s">
        <v>29</v>
      </c>
      <c r="G1525" s="7" t="s">
        <v>338</v>
      </c>
      <c r="H1525" s="7" t="s">
        <v>339</v>
      </c>
      <c r="I1525" s="7" t="s">
        <v>32</v>
      </c>
      <c r="J1525" s="7" t="s">
        <v>57</v>
      </c>
      <c r="K1525" s="7" t="s">
        <v>2702</v>
      </c>
      <c r="L1525" s="7" t="s">
        <v>1166</v>
      </c>
      <c r="M1525" s="7" t="s">
        <v>1297</v>
      </c>
      <c r="N1525" s="7" t="s">
        <v>2703</v>
      </c>
      <c r="O1525" s="7">
        <v>621</v>
      </c>
      <c r="P1525" s="7">
        <v>12</v>
      </c>
      <c r="Q1525" s="7">
        <v>99.36</v>
      </c>
      <c r="R1525" s="7">
        <v>74.63</v>
      </c>
      <c r="S1525" s="7" t="s">
        <v>487</v>
      </c>
      <c r="T1525" s="7">
        <v>557</v>
      </c>
      <c r="U1525" s="7" t="s">
        <v>2785</v>
      </c>
      <c r="V1525" s="7" t="s">
        <v>2786</v>
      </c>
      <c r="W1525" s="8" t="s">
        <v>41</v>
      </c>
      <c r="X1525" s="3">
        <v>45578</v>
      </c>
      <c r="Y1525" s="4">
        <v>45582</v>
      </c>
    </row>
    <row r="1526" spans="1:25">
      <c r="A1526" s="9">
        <v>1525</v>
      </c>
      <c r="B1526" s="7" t="s">
        <v>3690</v>
      </c>
      <c r="C1526" s="7" t="s">
        <v>26</v>
      </c>
      <c r="D1526" s="7" t="s">
        <v>2334</v>
      </c>
      <c r="E1526" s="7" t="s">
        <v>2335</v>
      </c>
      <c r="F1526" s="7" t="s">
        <v>29</v>
      </c>
      <c r="G1526" s="7" t="s">
        <v>515</v>
      </c>
      <c r="H1526" s="7" t="s">
        <v>87</v>
      </c>
      <c r="I1526" s="7" t="s">
        <v>32</v>
      </c>
      <c r="J1526" s="7" t="s">
        <v>33</v>
      </c>
      <c r="K1526" s="7" t="s">
        <v>2371</v>
      </c>
      <c r="L1526" s="7" t="s">
        <v>1001</v>
      </c>
      <c r="M1526" s="7" t="s">
        <v>1018</v>
      </c>
      <c r="N1526" s="7" t="s">
        <v>2372</v>
      </c>
      <c r="O1526" s="7">
        <v>639.84</v>
      </c>
      <c r="P1526" s="7">
        <v>4</v>
      </c>
      <c r="Q1526" s="7">
        <v>-25.68</v>
      </c>
      <c r="R1526" s="7">
        <v>100.34</v>
      </c>
      <c r="S1526" s="7" t="s">
        <v>487</v>
      </c>
      <c r="T1526" s="7">
        <v>56</v>
      </c>
      <c r="U1526" s="7" t="s">
        <v>2785</v>
      </c>
      <c r="V1526" s="7" t="s">
        <v>2791</v>
      </c>
      <c r="W1526" s="8" t="s">
        <v>41</v>
      </c>
      <c r="X1526" s="3">
        <v>45605</v>
      </c>
      <c r="Y1526" s="4">
        <v>45550</v>
      </c>
    </row>
    <row r="1527" spans="1:25">
      <c r="A1527" s="9">
        <v>1526</v>
      </c>
      <c r="B1527" s="7" t="s">
        <v>3690</v>
      </c>
      <c r="C1527" s="7" t="s">
        <v>26</v>
      </c>
      <c r="D1527" s="7" t="s">
        <v>2334</v>
      </c>
      <c r="E1527" s="7" t="s">
        <v>2335</v>
      </c>
      <c r="F1527" s="7" t="s">
        <v>29</v>
      </c>
      <c r="G1527" s="7" t="s">
        <v>515</v>
      </c>
      <c r="H1527" s="7" t="s">
        <v>87</v>
      </c>
      <c r="I1527" s="7" t="s">
        <v>32</v>
      </c>
      <c r="J1527" s="7" t="s">
        <v>33</v>
      </c>
      <c r="K1527" s="7" t="s">
        <v>4076</v>
      </c>
      <c r="L1527" s="7" t="s">
        <v>1001</v>
      </c>
      <c r="M1527" s="7" t="s">
        <v>1018</v>
      </c>
      <c r="N1527" s="7" t="s">
        <v>4077</v>
      </c>
      <c r="O1527" s="7">
        <v>73.47</v>
      </c>
      <c r="P1527" s="7">
        <v>1</v>
      </c>
      <c r="Q1527" s="7">
        <v>-1.47</v>
      </c>
      <c r="R1527" s="7">
        <v>6.5</v>
      </c>
      <c r="S1527" s="7" t="s">
        <v>487</v>
      </c>
      <c r="T1527" s="7">
        <v>653</v>
      </c>
      <c r="U1527" s="7" t="s">
        <v>2785</v>
      </c>
      <c r="V1527" s="7" t="s">
        <v>2792</v>
      </c>
      <c r="W1527" s="8" t="s">
        <v>51</v>
      </c>
      <c r="X1527" s="3">
        <v>45316</v>
      </c>
      <c r="Y1527" s="4">
        <v>45320</v>
      </c>
    </row>
    <row r="1528" spans="1:25">
      <c r="A1528" s="9">
        <v>1527</v>
      </c>
      <c r="B1528" s="7" t="s">
        <v>3692</v>
      </c>
      <c r="C1528" s="7" t="s">
        <v>26</v>
      </c>
      <c r="D1528" s="7" t="s">
        <v>3693</v>
      </c>
      <c r="E1528" s="7" t="s">
        <v>3694</v>
      </c>
      <c r="F1528" s="7" t="s">
        <v>29</v>
      </c>
      <c r="G1528" s="7" t="s">
        <v>55</v>
      </c>
      <c r="H1528" s="7" t="s">
        <v>56</v>
      </c>
      <c r="I1528" s="7" t="s">
        <v>32</v>
      </c>
      <c r="J1528" s="7" t="s">
        <v>57</v>
      </c>
      <c r="K1528" s="7" t="s">
        <v>4078</v>
      </c>
      <c r="L1528" s="7" t="s">
        <v>1001</v>
      </c>
      <c r="M1528" s="7" t="s">
        <v>1002</v>
      </c>
      <c r="N1528" s="7" t="s">
        <v>4079</v>
      </c>
      <c r="O1528" s="7">
        <v>163.5</v>
      </c>
      <c r="P1528" s="7">
        <v>1</v>
      </c>
      <c r="Q1528" s="7">
        <v>37.590000000000003</v>
      </c>
      <c r="R1528" s="7">
        <v>21.12</v>
      </c>
      <c r="S1528" s="7" t="s">
        <v>487</v>
      </c>
      <c r="T1528" s="7">
        <v>103</v>
      </c>
      <c r="U1528" s="7" t="s">
        <v>2785</v>
      </c>
      <c r="V1528" s="7" t="s">
        <v>2786</v>
      </c>
      <c r="W1528" s="8" t="s">
        <v>51</v>
      </c>
      <c r="X1528" s="3">
        <v>44907</v>
      </c>
      <c r="Y1528" s="4">
        <v>44913</v>
      </c>
    </row>
    <row r="1529" spans="1:25">
      <c r="A1529" s="9">
        <v>1528</v>
      </c>
      <c r="B1529" s="7" t="s">
        <v>3913</v>
      </c>
      <c r="C1529" s="7" t="s">
        <v>26</v>
      </c>
      <c r="D1529" s="7" t="s">
        <v>1993</v>
      </c>
      <c r="E1529" s="7" t="s">
        <v>1994</v>
      </c>
      <c r="F1529" s="7" t="s">
        <v>420</v>
      </c>
      <c r="G1529" s="7" t="s">
        <v>3914</v>
      </c>
      <c r="H1529" s="7" t="s">
        <v>138</v>
      </c>
      <c r="I1529" s="7" t="s">
        <v>32</v>
      </c>
      <c r="J1529" s="7" t="s">
        <v>57</v>
      </c>
      <c r="K1529" s="7" t="s">
        <v>4080</v>
      </c>
      <c r="L1529" s="7" t="s">
        <v>1166</v>
      </c>
      <c r="M1529" s="7" t="s">
        <v>1297</v>
      </c>
      <c r="N1529" s="7" t="s">
        <v>4081</v>
      </c>
      <c r="O1529" s="7">
        <v>770.7</v>
      </c>
      <c r="P1529" s="7">
        <v>7</v>
      </c>
      <c r="Q1529" s="7">
        <v>7.56</v>
      </c>
      <c r="R1529" s="7">
        <v>50.59</v>
      </c>
      <c r="S1529" s="7" t="s">
        <v>38</v>
      </c>
      <c r="T1529" s="7">
        <v>415</v>
      </c>
      <c r="U1529" s="7" t="s">
        <v>2785</v>
      </c>
      <c r="V1529" s="7" t="s">
        <v>2792</v>
      </c>
      <c r="W1529" s="8" t="s">
        <v>41</v>
      </c>
      <c r="X1529" s="3">
        <v>44466</v>
      </c>
      <c r="Y1529" s="4">
        <v>44265</v>
      </c>
    </row>
    <row r="1530" spans="1:25">
      <c r="A1530" s="9">
        <v>1529</v>
      </c>
      <c r="B1530" s="7" t="s">
        <v>4082</v>
      </c>
      <c r="C1530" s="7" t="s">
        <v>26</v>
      </c>
      <c r="D1530" s="7" t="s">
        <v>463</v>
      </c>
      <c r="E1530" s="7" t="s">
        <v>464</v>
      </c>
      <c r="F1530" s="7" t="s">
        <v>420</v>
      </c>
      <c r="G1530" s="7" t="s">
        <v>2029</v>
      </c>
      <c r="H1530" s="7" t="s">
        <v>101</v>
      </c>
      <c r="I1530" s="7" t="s">
        <v>32</v>
      </c>
      <c r="J1530" s="7" t="s">
        <v>102</v>
      </c>
      <c r="K1530" s="7" t="s">
        <v>3896</v>
      </c>
      <c r="L1530" s="7" t="s">
        <v>1166</v>
      </c>
      <c r="M1530" s="7" t="s">
        <v>1297</v>
      </c>
      <c r="N1530" s="7" t="s">
        <v>3897</v>
      </c>
      <c r="O1530" s="7">
        <v>127.71</v>
      </c>
      <c r="P1530" s="7">
        <v>3</v>
      </c>
      <c r="Q1530" s="7">
        <v>59.94</v>
      </c>
      <c r="R1530" s="7">
        <v>8.83</v>
      </c>
      <c r="S1530" s="7" t="s">
        <v>38</v>
      </c>
      <c r="T1530" s="7">
        <v>427</v>
      </c>
      <c r="U1530" s="7" t="s">
        <v>2785</v>
      </c>
      <c r="V1530" s="7" t="s">
        <v>2786</v>
      </c>
      <c r="W1530" s="8" t="s">
        <v>41</v>
      </c>
      <c r="X1530" s="3">
        <v>45085</v>
      </c>
      <c r="Y1530" s="4">
        <v>45207</v>
      </c>
    </row>
    <row r="1531" spans="1:25">
      <c r="A1531" s="9">
        <v>1530</v>
      </c>
      <c r="B1531" s="7" t="s">
        <v>3913</v>
      </c>
      <c r="C1531" s="7" t="s">
        <v>26</v>
      </c>
      <c r="D1531" s="7" t="s">
        <v>1993</v>
      </c>
      <c r="E1531" s="7" t="s">
        <v>1994</v>
      </c>
      <c r="F1531" s="7" t="s">
        <v>420</v>
      </c>
      <c r="G1531" s="7" t="s">
        <v>3914</v>
      </c>
      <c r="H1531" s="7" t="s">
        <v>138</v>
      </c>
      <c r="I1531" s="7" t="s">
        <v>32</v>
      </c>
      <c r="J1531" s="7" t="s">
        <v>57</v>
      </c>
      <c r="K1531" s="7" t="s">
        <v>4083</v>
      </c>
      <c r="L1531" s="7" t="s">
        <v>1001</v>
      </c>
      <c r="M1531" s="7" t="s">
        <v>1018</v>
      </c>
      <c r="N1531" s="7" t="s">
        <v>4084</v>
      </c>
      <c r="O1531" s="7">
        <v>3407.94</v>
      </c>
      <c r="P1531" s="7">
        <v>9</v>
      </c>
      <c r="Q1531" s="7">
        <v>613.16999999999996</v>
      </c>
      <c r="R1531" s="7">
        <v>193.81</v>
      </c>
      <c r="S1531" s="7" t="s">
        <v>38</v>
      </c>
      <c r="T1531" s="7">
        <v>307</v>
      </c>
      <c r="U1531" s="7" t="s">
        <v>2785</v>
      </c>
      <c r="V1531" s="7" t="s">
        <v>2787</v>
      </c>
      <c r="W1531" s="8" t="s">
        <v>51</v>
      </c>
      <c r="X1531" s="3">
        <v>44454</v>
      </c>
      <c r="Y1531" s="4">
        <v>44459</v>
      </c>
    </row>
    <row r="1532" spans="1:25">
      <c r="A1532" s="9">
        <v>1531</v>
      </c>
      <c r="B1532" s="7" t="s">
        <v>4085</v>
      </c>
      <c r="C1532" s="7" t="s">
        <v>26</v>
      </c>
      <c r="D1532" s="7" t="s">
        <v>4086</v>
      </c>
      <c r="E1532" s="7" t="s">
        <v>4087</v>
      </c>
      <c r="F1532" s="7" t="s">
        <v>420</v>
      </c>
      <c r="G1532" s="7" t="s">
        <v>30</v>
      </c>
      <c r="H1532" s="7" t="s">
        <v>31</v>
      </c>
      <c r="I1532" s="7" t="s">
        <v>32</v>
      </c>
      <c r="J1532" s="7" t="s">
        <v>33</v>
      </c>
      <c r="K1532" s="7" t="s">
        <v>1027</v>
      </c>
      <c r="L1532" s="7" t="s">
        <v>1001</v>
      </c>
      <c r="M1532" s="7" t="s">
        <v>1018</v>
      </c>
      <c r="N1532" s="7" t="s">
        <v>1028</v>
      </c>
      <c r="O1532" s="7">
        <v>1272.48</v>
      </c>
      <c r="P1532" s="7">
        <v>4</v>
      </c>
      <c r="Q1532" s="7">
        <v>458.04</v>
      </c>
      <c r="R1532" s="7">
        <v>75.06</v>
      </c>
      <c r="S1532" s="7" t="s">
        <v>38</v>
      </c>
      <c r="T1532" s="7">
        <v>28</v>
      </c>
      <c r="U1532" s="7" t="s">
        <v>2785</v>
      </c>
      <c r="V1532" s="7" t="s">
        <v>2791</v>
      </c>
      <c r="W1532" s="8" t="s">
        <v>41</v>
      </c>
      <c r="X1532" s="3">
        <v>44346</v>
      </c>
      <c r="Y1532" s="4">
        <v>44292</v>
      </c>
    </row>
    <row r="1533" spans="1:25">
      <c r="A1533" s="9">
        <v>1532</v>
      </c>
      <c r="B1533" s="7" t="s">
        <v>3561</v>
      </c>
      <c r="C1533" s="7" t="s">
        <v>26</v>
      </c>
      <c r="D1533" s="7" t="s">
        <v>3562</v>
      </c>
      <c r="E1533" s="7" t="s">
        <v>3563</v>
      </c>
      <c r="F1533" s="7" t="s">
        <v>420</v>
      </c>
      <c r="G1533" s="7" t="s">
        <v>45</v>
      </c>
      <c r="H1533" s="7" t="s">
        <v>46</v>
      </c>
      <c r="I1533" s="7" t="s">
        <v>32</v>
      </c>
      <c r="J1533" s="7" t="s">
        <v>47</v>
      </c>
      <c r="K1533" s="7" t="s">
        <v>3893</v>
      </c>
      <c r="L1533" s="7" t="s">
        <v>1001</v>
      </c>
      <c r="M1533" s="7" t="s">
        <v>1103</v>
      </c>
      <c r="N1533" s="7" t="s">
        <v>3894</v>
      </c>
      <c r="O1533" s="7">
        <v>204.39</v>
      </c>
      <c r="P1533" s="7">
        <v>3</v>
      </c>
      <c r="Q1533" s="7">
        <v>96.03</v>
      </c>
      <c r="R1533" s="7">
        <v>13.73</v>
      </c>
      <c r="S1533" s="7" t="s">
        <v>38</v>
      </c>
      <c r="T1533" s="7">
        <v>731</v>
      </c>
      <c r="U1533" s="7" t="s">
        <v>2785</v>
      </c>
      <c r="V1533" s="7" t="s">
        <v>2787</v>
      </c>
      <c r="W1533" s="8" t="s">
        <v>51</v>
      </c>
      <c r="X1533" s="3">
        <v>45182</v>
      </c>
      <c r="Y1533" s="4">
        <v>45188</v>
      </c>
    </row>
    <row r="1534" spans="1:25">
      <c r="A1534" s="9">
        <v>1533</v>
      </c>
      <c r="B1534" s="7" t="s">
        <v>3532</v>
      </c>
      <c r="C1534" s="7" t="s">
        <v>26</v>
      </c>
      <c r="D1534" s="7" t="s">
        <v>686</v>
      </c>
      <c r="E1534" s="7" t="s">
        <v>687</v>
      </c>
      <c r="F1534" s="7" t="s">
        <v>310</v>
      </c>
      <c r="G1534" s="7" t="s">
        <v>3533</v>
      </c>
      <c r="H1534" s="7" t="s">
        <v>509</v>
      </c>
      <c r="I1534" s="7" t="s">
        <v>32</v>
      </c>
      <c r="J1534" s="7" t="s">
        <v>47</v>
      </c>
      <c r="K1534" s="7" t="s">
        <v>4088</v>
      </c>
      <c r="L1534" s="7" t="s">
        <v>1166</v>
      </c>
      <c r="M1534" s="7" t="s">
        <v>1297</v>
      </c>
      <c r="N1534" s="7" t="s">
        <v>4089</v>
      </c>
      <c r="O1534" s="7">
        <v>697.86</v>
      </c>
      <c r="P1534" s="7">
        <v>6</v>
      </c>
      <c r="Q1534" s="7">
        <v>209.34</v>
      </c>
      <c r="R1534" s="7">
        <v>54.13</v>
      </c>
      <c r="S1534" s="7" t="s">
        <v>38</v>
      </c>
      <c r="T1534" s="7">
        <v>436</v>
      </c>
      <c r="U1534" s="7" t="s">
        <v>2785</v>
      </c>
      <c r="V1534" s="7" t="s">
        <v>2791</v>
      </c>
      <c r="W1534" s="8" t="s">
        <v>51</v>
      </c>
      <c r="X1534" s="3">
        <v>44630</v>
      </c>
      <c r="Y1534" s="4">
        <v>44752</v>
      </c>
    </row>
    <row r="1535" spans="1:25">
      <c r="A1535" s="9">
        <v>1534</v>
      </c>
      <c r="B1535" s="7" t="s">
        <v>3983</v>
      </c>
      <c r="C1535" s="7" t="s">
        <v>26</v>
      </c>
      <c r="D1535" s="7" t="s">
        <v>402</v>
      </c>
      <c r="E1535" s="7" t="s">
        <v>403</v>
      </c>
      <c r="F1535" s="7" t="s">
        <v>310</v>
      </c>
      <c r="G1535" s="7" t="s">
        <v>3533</v>
      </c>
      <c r="H1535" s="7" t="s">
        <v>509</v>
      </c>
      <c r="I1535" s="7" t="s">
        <v>32</v>
      </c>
      <c r="J1535" s="7" t="s">
        <v>47</v>
      </c>
      <c r="K1535" s="7" t="s">
        <v>2562</v>
      </c>
      <c r="L1535" s="7" t="s">
        <v>1166</v>
      </c>
      <c r="M1535" s="7" t="s">
        <v>1297</v>
      </c>
      <c r="N1535" s="7" t="s">
        <v>2563</v>
      </c>
      <c r="O1535" s="7">
        <v>227.61</v>
      </c>
      <c r="P1535" s="7">
        <v>9</v>
      </c>
      <c r="Q1535" s="7">
        <v>56.7</v>
      </c>
      <c r="R1535" s="7">
        <v>18.84</v>
      </c>
      <c r="S1535" s="7" t="s">
        <v>38</v>
      </c>
      <c r="T1535" s="7">
        <v>128</v>
      </c>
      <c r="U1535" s="7" t="s">
        <v>2785</v>
      </c>
      <c r="V1535" s="7" t="s">
        <v>2792</v>
      </c>
      <c r="W1535" s="8" t="s">
        <v>41</v>
      </c>
      <c r="X1535" s="3">
        <v>44571</v>
      </c>
      <c r="Y1535" s="4">
        <v>44752</v>
      </c>
    </row>
    <row r="1536" spans="1:25">
      <c r="A1536" s="9">
        <v>1535</v>
      </c>
      <c r="B1536" s="7" t="s">
        <v>3534</v>
      </c>
      <c r="C1536" s="7" t="s">
        <v>26</v>
      </c>
      <c r="D1536" s="7" t="s">
        <v>2930</v>
      </c>
      <c r="E1536" s="7" t="s">
        <v>2931</v>
      </c>
      <c r="F1536" s="7" t="s">
        <v>310</v>
      </c>
      <c r="G1536" s="7" t="s">
        <v>851</v>
      </c>
      <c r="H1536" s="7" t="s">
        <v>31</v>
      </c>
      <c r="I1536" s="7" t="s">
        <v>32</v>
      </c>
      <c r="J1536" s="7" t="s">
        <v>33</v>
      </c>
      <c r="K1536" s="7" t="s">
        <v>4090</v>
      </c>
      <c r="L1536" s="7" t="s">
        <v>1166</v>
      </c>
      <c r="M1536" s="7" t="s">
        <v>1297</v>
      </c>
      <c r="N1536" s="7" t="s">
        <v>4091</v>
      </c>
      <c r="O1536" s="7">
        <v>43.8</v>
      </c>
      <c r="P1536" s="7">
        <v>1</v>
      </c>
      <c r="Q1536" s="7">
        <v>6.99</v>
      </c>
      <c r="R1536" s="7">
        <v>4.53</v>
      </c>
      <c r="S1536" s="7" t="s">
        <v>38</v>
      </c>
      <c r="T1536" s="7">
        <v>434</v>
      </c>
      <c r="U1536" s="7" t="s">
        <v>2785</v>
      </c>
      <c r="V1536" s="7" t="s">
        <v>2791</v>
      </c>
      <c r="W1536" s="8" t="s">
        <v>51</v>
      </c>
      <c r="X1536" s="3">
        <v>44630</v>
      </c>
      <c r="Y1536" s="4">
        <v>44814</v>
      </c>
    </row>
    <row r="1537" spans="1:25">
      <c r="A1537" s="9">
        <v>1536</v>
      </c>
      <c r="B1537" s="7" t="s">
        <v>3532</v>
      </c>
      <c r="C1537" s="7" t="s">
        <v>26</v>
      </c>
      <c r="D1537" s="7" t="s">
        <v>686</v>
      </c>
      <c r="E1537" s="7" t="s">
        <v>687</v>
      </c>
      <c r="F1537" s="7" t="s">
        <v>310</v>
      </c>
      <c r="G1537" s="7" t="s">
        <v>3533</v>
      </c>
      <c r="H1537" s="7" t="s">
        <v>509</v>
      </c>
      <c r="I1537" s="7" t="s">
        <v>32</v>
      </c>
      <c r="J1537" s="7" t="s">
        <v>47</v>
      </c>
      <c r="K1537" s="7" t="s">
        <v>1675</v>
      </c>
      <c r="L1537" s="7" t="s">
        <v>1166</v>
      </c>
      <c r="M1537" s="7" t="s">
        <v>1254</v>
      </c>
      <c r="N1537" s="7" t="s">
        <v>1676</v>
      </c>
      <c r="O1537" s="7">
        <v>972.24</v>
      </c>
      <c r="P1537" s="7">
        <v>8</v>
      </c>
      <c r="Q1537" s="7">
        <v>408.24</v>
      </c>
      <c r="R1537" s="7">
        <v>76.84</v>
      </c>
      <c r="S1537" s="7" t="s">
        <v>38</v>
      </c>
      <c r="T1537" s="7">
        <v>744</v>
      </c>
      <c r="U1537" s="7" t="s">
        <v>2785</v>
      </c>
      <c r="V1537" s="7" t="s">
        <v>2791</v>
      </c>
      <c r="W1537" s="8" t="s">
        <v>51</v>
      </c>
      <c r="X1537" s="3">
        <v>45008</v>
      </c>
      <c r="Y1537" s="4">
        <v>45012</v>
      </c>
    </row>
    <row r="1538" spans="1:25">
      <c r="A1538" s="9">
        <v>1537</v>
      </c>
      <c r="B1538" s="7" t="s">
        <v>3538</v>
      </c>
      <c r="C1538" s="7" t="s">
        <v>26</v>
      </c>
      <c r="D1538" s="7" t="s">
        <v>1585</v>
      </c>
      <c r="E1538" s="7" t="s">
        <v>1586</v>
      </c>
      <c r="F1538" s="7" t="s">
        <v>310</v>
      </c>
      <c r="G1538" s="7" t="s">
        <v>1683</v>
      </c>
      <c r="H1538" s="7" t="s">
        <v>46</v>
      </c>
      <c r="I1538" s="7" t="s">
        <v>32</v>
      </c>
      <c r="J1538" s="7" t="s">
        <v>47</v>
      </c>
      <c r="K1538" s="7" t="s">
        <v>4092</v>
      </c>
      <c r="L1538" s="7" t="s">
        <v>1166</v>
      </c>
      <c r="M1538" s="7" t="s">
        <v>1254</v>
      </c>
      <c r="N1538" s="7" t="s">
        <v>4093</v>
      </c>
      <c r="O1538" s="7">
        <v>1091.25</v>
      </c>
      <c r="P1538" s="7">
        <v>3</v>
      </c>
      <c r="Q1538" s="7">
        <v>196.38</v>
      </c>
      <c r="R1538" s="7">
        <v>72.55</v>
      </c>
      <c r="S1538" s="7" t="s">
        <v>38</v>
      </c>
      <c r="T1538" s="7">
        <v>95</v>
      </c>
      <c r="U1538" s="7" t="s">
        <v>2785</v>
      </c>
      <c r="V1538" s="7" t="s">
        <v>2792</v>
      </c>
      <c r="W1538" s="8" t="s">
        <v>41</v>
      </c>
      <c r="X1538" s="3">
        <v>44790</v>
      </c>
      <c r="Y1538" s="4">
        <v>44795</v>
      </c>
    </row>
    <row r="1539" spans="1:25">
      <c r="A1539" s="9">
        <v>1538</v>
      </c>
      <c r="B1539" s="7" t="s">
        <v>3539</v>
      </c>
      <c r="C1539" s="7" t="s">
        <v>26</v>
      </c>
      <c r="D1539" s="7" t="s">
        <v>3540</v>
      </c>
      <c r="E1539" s="7" t="s">
        <v>3541</v>
      </c>
      <c r="F1539" s="7" t="s">
        <v>310</v>
      </c>
      <c r="G1539" s="7" t="s">
        <v>543</v>
      </c>
      <c r="H1539" s="7" t="s">
        <v>544</v>
      </c>
      <c r="I1539" s="7" t="s">
        <v>32</v>
      </c>
      <c r="J1539" s="7" t="s">
        <v>57</v>
      </c>
      <c r="K1539" s="7" t="s">
        <v>4094</v>
      </c>
      <c r="L1539" s="7" t="s">
        <v>1166</v>
      </c>
      <c r="M1539" s="7" t="s">
        <v>1254</v>
      </c>
      <c r="N1539" s="7" t="s">
        <v>4095</v>
      </c>
      <c r="O1539" s="7">
        <v>612.6</v>
      </c>
      <c r="P1539" s="7">
        <v>5</v>
      </c>
      <c r="Q1539" s="7">
        <v>55.05</v>
      </c>
      <c r="R1539" s="7">
        <v>53.01</v>
      </c>
      <c r="S1539" s="7" t="s">
        <v>38</v>
      </c>
      <c r="T1539" s="7">
        <v>531</v>
      </c>
      <c r="U1539" s="7" t="s">
        <v>2785</v>
      </c>
      <c r="V1539" s="7" t="s">
        <v>2786</v>
      </c>
      <c r="W1539" s="8" t="s">
        <v>41</v>
      </c>
      <c r="X1539" s="3">
        <v>45019</v>
      </c>
      <c r="Y1539" s="4">
        <v>45202</v>
      </c>
    </row>
    <row r="1540" spans="1:25">
      <c r="A1540" s="9">
        <v>1539</v>
      </c>
      <c r="B1540" s="7" t="s">
        <v>3538</v>
      </c>
      <c r="C1540" s="7" t="s">
        <v>26</v>
      </c>
      <c r="D1540" s="7" t="s">
        <v>1585</v>
      </c>
      <c r="E1540" s="7" t="s">
        <v>1586</v>
      </c>
      <c r="F1540" s="7" t="s">
        <v>310</v>
      </c>
      <c r="G1540" s="7" t="s">
        <v>1683</v>
      </c>
      <c r="H1540" s="7" t="s">
        <v>46</v>
      </c>
      <c r="I1540" s="7" t="s">
        <v>32</v>
      </c>
      <c r="J1540" s="7" t="s">
        <v>47</v>
      </c>
      <c r="K1540" s="7" t="s">
        <v>1548</v>
      </c>
      <c r="L1540" s="7" t="s">
        <v>1166</v>
      </c>
      <c r="M1540" s="7" t="s">
        <v>1167</v>
      </c>
      <c r="N1540" s="7" t="s">
        <v>1549</v>
      </c>
      <c r="O1540" s="7">
        <v>174.06</v>
      </c>
      <c r="P1540" s="7">
        <v>3</v>
      </c>
      <c r="Q1540" s="7">
        <v>87.03</v>
      </c>
      <c r="R1540" s="7">
        <v>14.92</v>
      </c>
      <c r="S1540" s="7" t="s">
        <v>38</v>
      </c>
      <c r="T1540" s="7">
        <v>354</v>
      </c>
      <c r="U1540" s="7" t="s">
        <v>2785</v>
      </c>
      <c r="V1540" s="7" t="s">
        <v>2787</v>
      </c>
      <c r="W1540" s="8" t="s">
        <v>41</v>
      </c>
      <c r="X1540" s="3">
        <v>44888</v>
      </c>
      <c r="Y1540" s="4">
        <v>44894</v>
      </c>
    </row>
    <row r="1541" spans="1:25">
      <c r="A1541" s="9">
        <v>1540</v>
      </c>
      <c r="B1541" s="7" t="s">
        <v>3708</v>
      </c>
      <c r="C1541" s="7" t="s">
        <v>26</v>
      </c>
      <c r="D1541" s="7" t="s">
        <v>3709</v>
      </c>
      <c r="E1541" s="7" t="s">
        <v>3710</v>
      </c>
      <c r="F1541" s="7" t="s">
        <v>310</v>
      </c>
      <c r="G1541" s="7" t="s">
        <v>543</v>
      </c>
      <c r="H1541" s="7" t="s">
        <v>544</v>
      </c>
      <c r="I1541" s="7" t="s">
        <v>32</v>
      </c>
      <c r="J1541" s="7" t="s">
        <v>57</v>
      </c>
      <c r="K1541" s="7" t="s">
        <v>4096</v>
      </c>
      <c r="L1541" s="7" t="s">
        <v>1001</v>
      </c>
      <c r="M1541" s="7" t="s">
        <v>1056</v>
      </c>
      <c r="N1541" s="7" t="s">
        <v>4097</v>
      </c>
      <c r="O1541" s="7">
        <v>172.08</v>
      </c>
      <c r="P1541" s="7">
        <v>4</v>
      </c>
      <c r="Q1541" s="7">
        <v>27.48</v>
      </c>
      <c r="R1541" s="7">
        <v>18.420000000000002</v>
      </c>
      <c r="S1541" s="7" t="s">
        <v>38</v>
      </c>
      <c r="T1541" s="7">
        <v>547</v>
      </c>
      <c r="U1541" s="7" t="s">
        <v>2785</v>
      </c>
      <c r="V1541" s="7" t="s">
        <v>2786</v>
      </c>
      <c r="W1541" s="8" t="s">
        <v>41</v>
      </c>
      <c r="X1541" s="3">
        <v>45085</v>
      </c>
      <c r="Y1541" s="4">
        <v>45207</v>
      </c>
    </row>
    <row r="1542" spans="1:25">
      <c r="A1542" s="9">
        <v>1541</v>
      </c>
      <c r="B1542" s="7" t="s">
        <v>3534</v>
      </c>
      <c r="C1542" s="7" t="s">
        <v>26</v>
      </c>
      <c r="D1542" s="7" t="s">
        <v>2930</v>
      </c>
      <c r="E1542" s="7" t="s">
        <v>2931</v>
      </c>
      <c r="F1542" s="7" t="s">
        <v>310</v>
      </c>
      <c r="G1542" s="7" t="s">
        <v>851</v>
      </c>
      <c r="H1542" s="7" t="s">
        <v>31</v>
      </c>
      <c r="I1542" s="7" t="s">
        <v>32</v>
      </c>
      <c r="J1542" s="7" t="s">
        <v>33</v>
      </c>
      <c r="K1542" s="7" t="s">
        <v>2425</v>
      </c>
      <c r="L1542" s="7" t="s">
        <v>1001</v>
      </c>
      <c r="M1542" s="7" t="s">
        <v>1056</v>
      </c>
      <c r="N1542" s="7" t="s">
        <v>2426</v>
      </c>
      <c r="O1542" s="7">
        <v>337.23</v>
      </c>
      <c r="P1542" s="7">
        <v>3</v>
      </c>
      <c r="Q1542" s="7">
        <v>10.08</v>
      </c>
      <c r="R1542" s="7">
        <v>10.3</v>
      </c>
      <c r="S1542" s="7" t="s">
        <v>38</v>
      </c>
      <c r="T1542" s="7">
        <v>418</v>
      </c>
      <c r="U1542" s="7" t="s">
        <v>2785</v>
      </c>
      <c r="V1542" s="7" t="s">
        <v>2787</v>
      </c>
      <c r="W1542" s="8" t="s">
        <v>41</v>
      </c>
      <c r="X1542" s="3">
        <v>44238</v>
      </c>
      <c r="Y1542" s="4">
        <v>44388</v>
      </c>
    </row>
    <row r="1543" spans="1:25">
      <c r="A1543" s="9">
        <v>1542</v>
      </c>
      <c r="B1543" s="7" t="s">
        <v>3711</v>
      </c>
      <c r="C1543" s="7" t="s">
        <v>26</v>
      </c>
      <c r="D1543" s="7" t="s">
        <v>3712</v>
      </c>
      <c r="E1543" s="7" t="s">
        <v>3713</v>
      </c>
      <c r="F1543" s="7" t="s">
        <v>310</v>
      </c>
      <c r="G1543" s="7" t="s">
        <v>279</v>
      </c>
      <c r="H1543" s="7" t="s">
        <v>279</v>
      </c>
      <c r="I1543" s="7" t="s">
        <v>32</v>
      </c>
      <c r="J1543" s="7" t="s">
        <v>102</v>
      </c>
      <c r="K1543" s="7" t="s">
        <v>1011</v>
      </c>
      <c r="L1543" s="7" t="s">
        <v>1001</v>
      </c>
      <c r="M1543" s="7" t="s">
        <v>1002</v>
      </c>
      <c r="N1543" s="7" t="s">
        <v>1012</v>
      </c>
      <c r="O1543" s="7">
        <v>1295.28</v>
      </c>
      <c r="P1543" s="7">
        <v>8</v>
      </c>
      <c r="Q1543" s="7">
        <v>504.96</v>
      </c>
      <c r="R1543" s="7">
        <v>25.41</v>
      </c>
      <c r="S1543" s="7" t="s">
        <v>38</v>
      </c>
      <c r="T1543" s="7">
        <v>267</v>
      </c>
      <c r="U1543" s="7" t="s">
        <v>2785</v>
      </c>
      <c r="V1543" s="7" t="s">
        <v>2791</v>
      </c>
      <c r="W1543" s="8" t="s">
        <v>41</v>
      </c>
      <c r="X1543" s="3">
        <v>45607</v>
      </c>
      <c r="Y1543" s="4">
        <v>45611</v>
      </c>
    </row>
    <row r="1544" spans="1:25">
      <c r="A1544" s="9">
        <v>1543</v>
      </c>
      <c r="B1544" s="7" t="s">
        <v>3547</v>
      </c>
      <c r="C1544" s="7" t="s">
        <v>26</v>
      </c>
      <c r="D1544" s="7" t="s">
        <v>3548</v>
      </c>
      <c r="E1544" s="7" t="s">
        <v>3549</v>
      </c>
      <c r="F1544" s="7" t="s">
        <v>310</v>
      </c>
      <c r="G1544" s="7" t="s">
        <v>1133</v>
      </c>
      <c r="H1544" s="7" t="s">
        <v>121</v>
      </c>
      <c r="I1544" s="7" t="s">
        <v>32</v>
      </c>
      <c r="J1544" s="7" t="s">
        <v>33</v>
      </c>
      <c r="K1544" s="7" t="s">
        <v>1623</v>
      </c>
      <c r="L1544" s="7" t="s">
        <v>1001</v>
      </c>
      <c r="M1544" s="7" t="s">
        <v>1103</v>
      </c>
      <c r="N1544" s="7" t="s">
        <v>1624</v>
      </c>
      <c r="O1544" s="7">
        <v>249.93</v>
      </c>
      <c r="P1544" s="7">
        <v>3</v>
      </c>
      <c r="Q1544" s="7">
        <v>59.94</v>
      </c>
      <c r="R1544" s="7">
        <v>29.38</v>
      </c>
      <c r="S1544" s="7" t="s">
        <v>38</v>
      </c>
      <c r="T1544" s="7">
        <v>570</v>
      </c>
      <c r="U1544" s="7" t="s">
        <v>2785</v>
      </c>
      <c r="V1544" s="7" t="s">
        <v>2791</v>
      </c>
      <c r="W1544" s="8" t="s">
        <v>41</v>
      </c>
      <c r="X1544" s="3">
        <v>45284</v>
      </c>
      <c r="Y1544" s="4">
        <v>45289</v>
      </c>
    </row>
    <row r="1545" spans="1:25">
      <c r="A1545" s="9">
        <v>1544</v>
      </c>
      <c r="B1545" s="7" t="s">
        <v>3793</v>
      </c>
      <c r="C1545" s="7" t="s">
        <v>26</v>
      </c>
      <c r="D1545" s="7" t="s">
        <v>392</v>
      </c>
      <c r="E1545" s="7" t="s">
        <v>393</v>
      </c>
      <c r="F1545" s="7" t="s">
        <v>310</v>
      </c>
      <c r="G1545" s="7" t="s">
        <v>338</v>
      </c>
      <c r="H1545" s="7" t="s">
        <v>339</v>
      </c>
      <c r="I1545" s="7" t="s">
        <v>32</v>
      </c>
      <c r="J1545" s="7" t="s">
        <v>57</v>
      </c>
      <c r="K1545" s="7" t="s">
        <v>4098</v>
      </c>
      <c r="L1545" s="7" t="s">
        <v>1001</v>
      </c>
      <c r="M1545" s="7" t="s">
        <v>1103</v>
      </c>
      <c r="N1545" s="7" t="s">
        <v>4099</v>
      </c>
      <c r="O1545" s="7">
        <v>409.95</v>
      </c>
      <c r="P1545" s="7">
        <v>3</v>
      </c>
      <c r="Q1545" s="7">
        <v>102.42</v>
      </c>
      <c r="R1545" s="7">
        <v>20.6</v>
      </c>
      <c r="S1545" s="7" t="s">
        <v>38</v>
      </c>
      <c r="T1545" s="7">
        <v>270</v>
      </c>
      <c r="U1545" s="7" t="s">
        <v>2785</v>
      </c>
      <c r="V1545" s="7" t="s">
        <v>2792</v>
      </c>
      <c r="W1545" s="8" t="s">
        <v>41</v>
      </c>
      <c r="X1545" s="3">
        <v>45580</v>
      </c>
      <c r="Y1545" s="4">
        <v>45586</v>
      </c>
    </row>
    <row r="1546" spans="1:25">
      <c r="A1546" s="9">
        <v>1545</v>
      </c>
      <c r="B1546" s="7" t="s">
        <v>3538</v>
      </c>
      <c r="C1546" s="7" t="s">
        <v>26</v>
      </c>
      <c r="D1546" s="7" t="s">
        <v>1585</v>
      </c>
      <c r="E1546" s="7" t="s">
        <v>1586</v>
      </c>
      <c r="F1546" s="7" t="s">
        <v>310</v>
      </c>
      <c r="G1546" s="7" t="s">
        <v>1683</v>
      </c>
      <c r="H1546" s="7" t="s">
        <v>46</v>
      </c>
      <c r="I1546" s="7" t="s">
        <v>32</v>
      </c>
      <c r="J1546" s="7" t="s">
        <v>47</v>
      </c>
      <c r="K1546" s="7" t="s">
        <v>3496</v>
      </c>
      <c r="L1546" s="7" t="s">
        <v>1001</v>
      </c>
      <c r="M1546" s="7" t="s">
        <v>1103</v>
      </c>
      <c r="N1546" s="7" t="s">
        <v>3497</v>
      </c>
      <c r="O1546" s="7">
        <v>339.48</v>
      </c>
      <c r="P1546" s="7">
        <v>2</v>
      </c>
      <c r="Q1546" s="7">
        <v>27.12</v>
      </c>
      <c r="R1546" s="7">
        <v>10.64</v>
      </c>
      <c r="S1546" s="7" t="s">
        <v>38</v>
      </c>
      <c r="T1546" s="7">
        <v>700</v>
      </c>
      <c r="U1546" s="7" t="s">
        <v>2785</v>
      </c>
      <c r="V1546" s="7" t="s">
        <v>2786</v>
      </c>
      <c r="W1546" s="8" t="s">
        <v>41</v>
      </c>
      <c r="X1546" s="3">
        <v>44787</v>
      </c>
      <c r="Y1546" s="4">
        <v>44792</v>
      </c>
    </row>
    <row r="1547" spans="1:25">
      <c r="A1547" s="9">
        <v>1546</v>
      </c>
      <c r="B1547" s="7" t="s">
        <v>3796</v>
      </c>
      <c r="C1547" s="7" t="s">
        <v>26</v>
      </c>
      <c r="D1547" s="7" t="s">
        <v>3797</v>
      </c>
      <c r="E1547" s="7" t="s">
        <v>3798</v>
      </c>
      <c r="F1547" s="7" t="s">
        <v>310</v>
      </c>
      <c r="G1547" s="7" t="s">
        <v>1783</v>
      </c>
      <c r="H1547" s="7" t="s">
        <v>1784</v>
      </c>
      <c r="I1547" s="7" t="s">
        <v>32</v>
      </c>
      <c r="J1547" s="7" t="s">
        <v>47</v>
      </c>
      <c r="K1547" s="7" t="s">
        <v>3478</v>
      </c>
      <c r="L1547" s="7" t="s">
        <v>1166</v>
      </c>
      <c r="M1547" s="7" t="s">
        <v>1297</v>
      </c>
      <c r="N1547" s="7" t="s">
        <v>3479</v>
      </c>
      <c r="O1547" s="7">
        <v>113.04</v>
      </c>
      <c r="P1547" s="7">
        <v>2</v>
      </c>
      <c r="Q1547" s="7">
        <v>38.4</v>
      </c>
      <c r="R1547" s="7">
        <v>10.52</v>
      </c>
      <c r="S1547" s="7" t="s">
        <v>38</v>
      </c>
      <c r="T1547" s="7">
        <v>467</v>
      </c>
      <c r="U1547" s="7" t="s">
        <v>2785</v>
      </c>
      <c r="V1547" s="7" t="s">
        <v>2791</v>
      </c>
      <c r="W1547" s="8" t="s">
        <v>51</v>
      </c>
      <c r="X1547" s="3">
        <v>44616</v>
      </c>
      <c r="Y1547" s="4">
        <v>44620</v>
      </c>
    </row>
    <row r="1548" spans="1:25">
      <c r="A1548" s="9">
        <v>1547</v>
      </c>
      <c r="B1548" s="7" t="s">
        <v>4100</v>
      </c>
      <c r="C1548" s="7" t="s">
        <v>26</v>
      </c>
      <c r="D1548" s="7" t="s">
        <v>4101</v>
      </c>
      <c r="E1548" s="7" t="s">
        <v>4102</v>
      </c>
      <c r="F1548" s="7" t="s">
        <v>310</v>
      </c>
      <c r="G1548" s="7" t="s">
        <v>803</v>
      </c>
      <c r="H1548" s="7" t="s">
        <v>737</v>
      </c>
      <c r="I1548" s="7" t="s">
        <v>32</v>
      </c>
      <c r="J1548" s="7" t="s">
        <v>102</v>
      </c>
      <c r="K1548" s="7" t="s">
        <v>2472</v>
      </c>
      <c r="L1548" s="7" t="s">
        <v>1166</v>
      </c>
      <c r="M1548" s="7" t="s">
        <v>1167</v>
      </c>
      <c r="N1548" s="7" t="s">
        <v>2473</v>
      </c>
      <c r="O1548" s="7">
        <v>289.32</v>
      </c>
      <c r="P1548" s="7">
        <v>2</v>
      </c>
      <c r="Q1548" s="7">
        <v>49.14</v>
      </c>
      <c r="R1548" s="7">
        <v>13.13</v>
      </c>
      <c r="S1548" s="7" t="s">
        <v>38</v>
      </c>
      <c r="T1548" s="7">
        <v>763</v>
      </c>
      <c r="U1548" s="7" t="s">
        <v>2785</v>
      </c>
      <c r="V1548" s="7" t="s">
        <v>2792</v>
      </c>
      <c r="W1548" s="8" t="s">
        <v>41</v>
      </c>
      <c r="X1548" s="3">
        <v>45644</v>
      </c>
      <c r="Y1548" s="4">
        <v>45649</v>
      </c>
    </row>
    <row r="1549" spans="1:25">
      <c r="A1549" s="9">
        <v>1548</v>
      </c>
      <c r="B1549" s="7" t="s">
        <v>3513</v>
      </c>
      <c r="C1549" s="7" t="s">
        <v>26</v>
      </c>
      <c r="D1549" s="7" t="s">
        <v>1771</v>
      </c>
      <c r="E1549" s="7" t="s">
        <v>1772</v>
      </c>
      <c r="F1549" s="7" t="s">
        <v>29</v>
      </c>
      <c r="G1549" s="7" t="s">
        <v>120</v>
      </c>
      <c r="H1549" s="7" t="s">
        <v>46</v>
      </c>
      <c r="I1549" s="7" t="s">
        <v>32</v>
      </c>
      <c r="J1549" s="7" t="s">
        <v>47</v>
      </c>
      <c r="K1549" s="7" t="s">
        <v>1217</v>
      </c>
      <c r="L1549" s="7" t="s">
        <v>1166</v>
      </c>
      <c r="M1549" s="7" t="s">
        <v>1167</v>
      </c>
      <c r="N1549" s="7" t="s">
        <v>1218</v>
      </c>
      <c r="O1549" s="7">
        <v>397.44</v>
      </c>
      <c r="P1549" s="7">
        <v>3</v>
      </c>
      <c r="Q1549" s="7">
        <v>15.84</v>
      </c>
      <c r="R1549" s="7">
        <v>26.96</v>
      </c>
      <c r="S1549" s="7" t="s">
        <v>38</v>
      </c>
      <c r="T1549" s="7">
        <v>63</v>
      </c>
      <c r="U1549" s="7" t="s">
        <v>2785</v>
      </c>
      <c r="V1549" s="7" t="s">
        <v>2791</v>
      </c>
      <c r="W1549" s="8" t="s">
        <v>41</v>
      </c>
      <c r="X1549" s="3">
        <v>45477</v>
      </c>
      <c r="Y1549" s="4">
        <v>45600</v>
      </c>
    </row>
    <row r="1550" spans="1:25">
      <c r="A1550" s="9">
        <v>1549</v>
      </c>
      <c r="B1550" s="7" t="s">
        <v>3928</v>
      </c>
      <c r="C1550" s="7" t="s">
        <v>26</v>
      </c>
      <c r="D1550" s="7" t="s">
        <v>3929</v>
      </c>
      <c r="E1550" s="7" t="s">
        <v>3930</v>
      </c>
      <c r="F1550" s="7" t="s">
        <v>29</v>
      </c>
      <c r="G1550" s="7" t="s">
        <v>427</v>
      </c>
      <c r="H1550" s="7" t="s">
        <v>80</v>
      </c>
      <c r="I1550" s="7" t="s">
        <v>32</v>
      </c>
      <c r="J1550" s="7" t="s">
        <v>33</v>
      </c>
      <c r="K1550" s="7" t="s">
        <v>4103</v>
      </c>
      <c r="L1550" s="7" t="s">
        <v>1166</v>
      </c>
      <c r="M1550" s="7" t="s">
        <v>1297</v>
      </c>
      <c r="N1550" s="7" t="s">
        <v>4104</v>
      </c>
      <c r="O1550" s="7">
        <v>122.94</v>
      </c>
      <c r="P1550" s="7">
        <v>3</v>
      </c>
      <c r="Q1550" s="7">
        <v>50.4</v>
      </c>
      <c r="R1550" s="7">
        <v>10.029999999999999</v>
      </c>
      <c r="S1550" s="7" t="s">
        <v>38</v>
      </c>
      <c r="T1550" s="7">
        <v>430</v>
      </c>
      <c r="U1550" s="7" t="s">
        <v>2785</v>
      </c>
      <c r="V1550" s="7" t="s">
        <v>2787</v>
      </c>
      <c r="W1550" s="8" t="s">
        <v>51</v>
      </c>
      <c r="X1550" s="3">
        <v>45614</v>
      </c>
      <c r="Y1550" s="4">
        <v>45618</v>
      </c>
    </row>
    <row r="1551" spans="1:25">
      <c r="A1551" s="9">
        <v>1550</v>
      </c>
      <c r="B1551" s="7" t="s">
        <v>4105</v>
      </c>
      <c r="C1551" s="7" t="s">
        <v>26</v>
      </c>
      <c r="D1551" s="7" t="s">
        <v>2334</v>
      </c>
      <c r="E1551" s="7" t="s">
        <v>2335</v>
      </c>
      <c r="F1551" s="7" t="s">
        <v>29</v>
      </c>
      <c r="G1551" s="7" t="s">
        <v>279</v>
      </c>
      <c r="H1551" s="7" t="s">
        <v>279</v>
      </c>
      <c r="I1551" s="7" t="s">
        <v>32</v>
      </c>
      <c r="J1551" s="7" t="s">
        <v>102</v>
      </c>
      <c r="K1551" s="7" t="s">
        <v>4106</v>
      </c>
      <c r="L1551" s="7" t="s">
        <v>1001</v>
      </c>
      <c r="M1551" s="7" t="s">
        <v>1103</v>
      </c>
      <c r="N1551" s="7" t="s">
        <v>4107</v>
      </c>
      <c r="O1551" s="7">
        <v>455.49</v>
      </c>
      <c r="P1551" s="7">
        <v>3</v>
      </c>
      <c r="Q1551" s="7">
        <v>86.49</v>
      </c>
      <c r="R1551" s="7">
        <v>9.24</v>
      </c>
      <c r="S1551" s="7" t="s">
        <v>38</v>
      </c>
      <c r="T1551" s="7">
        <v>711</v>
      </c>
      <c r="U1551" s="7" t="s">
        <v>2785</v>
      </c>
      <c r="V1551" s="7" t="s">
        <v>2787</v>
      </c>
      <c r="W1551" s="8" t="s">
        <v>51</v>
      </c>
      <c r="X1551" s="3">
        <v>45316</v>
      </c>
      <c r="Y1551" s="4">
        <v>45320</v>
      </c>
    </row>
    <row r="1552" spans="1:25">
      <c r="A1552" s="9">
        <v>1551</v>
      </c>
      <c r="B1552" s="7" t="s">
        <v>4108</v>
      </c>
      <c r="C1552" s="7" t="s">
        <v>26</v>
      </c>
      <c r="D1552" s="7" t="s">
        <v>3503</v>
      </c>
      <c r="E1552" s="7" t="s">
        <v>3504</v>
      </c>
      <c r="F1552" s="7" t="s">
        <v>29</v>
      </c>
      <c r="G1552" s="7" t="s">
        <v>279</v>
      </c>
      <c r="H1552" s="7" t="s">
        <v>279</v>
      </c>
      <c r="I1552" s="7" t="s">
        <v>32</v>
      </c>
      <c r="J1552" s="7" t="s">
        <v>102</v>
      </c>
      <c r="K1552" s="7" t="s">
        <v>4109</v>
      </c>
      <c r="L1552" s="7" t="s">
        <v>1001</v>
      </c>
      <c r="M1552" s="7" t="s">
        <v>1056</v>
      </c>
      <c r="N1552" s="7" t="s">
        <v>4110</v>
      </c>
      <c r="O1552" s="7">
        <v>139.59</v>
      </c>
      <c r="P1552" s="7">
        <v>3</v>
      </c>
      <c r="Q1552" s="7">
        <v>69.75</v>
      </c>
      <c r="R1552" s="7">
        <v>13.99</v>
      </c>
      <c r="S1552" s="7" t="s">
        <v>38</v>
      </c>
      <c r="T1552" s="7">
        <v>499</v>
      </c>
      <c r="U1552" s="7" t="s">
        <v>2785</v>
      </c>
      <c r="V1552" s="7" t="s">
        <v>2791</v>
      </c>
      <c r="W1552" s="8" t="s">
        <v>41</v>
      </c>
      <c r="X1552" s="3">
        <v>44728</v>
      </c>
      <c r="Y1552" s="4">
        <v>44734</v>
      </c>
    </row>
    <row r="1553" spans="1:25">
      <c r="A1553" s="9">
        <v>1552</v>
      </c>
      <c r="B1553" s="7" t="s">
        <v>4111</v>
      </c>
      <c r="C1553" s="7" t="s">
        <v>26</v>
      </c>
      <c r="D1553" s="7" t="s">
        <v>1715</v>
      </c>
      <c r="E1553" s="7" t="s">
        <v>1716</v>
      </c>
      <c r="F1553" s="7" t="s">
        <v>29</v>
      </c>
      <c r="G1553" s="7" t="s">
        <v>128</v>
      </c>
      <c r="H1553" s="7" t="s">
        <v>80</v>
      </c>
      <c r="I1553" s="7" t="s">
        <v>32</v>
      </c>
      <c r="J1553" s="7" t="s">
        <v>33</v>
      </c>
      <c r="K1553" s="7" t="s">
        <v>4112</v>
      </c>
      <c r="L1553" s="7" t="s">
        <v>1001</v>
      </c>
      <c r="M1553" s="7" t="s">
        <v>1056</v>
      </c>
      <c r="N1553" s="7" t="s">
        <v>4113</v>
      </c>
      <c r="O1553" s="7">
        <v>141.9</v>
      </c>
      <c r="P1553" s="7">
        <v>5</v>
      </c>
      <c r="Q1553" s="7">
        <v>4.2</v>
      </c>
      <c r="R1553" s="7">
        <v>11.11</v>
      </c>
      <c r="S1553" s="7" t="s">
        <v>38</v>
      </c>
      <c r="T1553" s="7">
        <v>201</v>
      </c>
      <c r="U1553" s="7" t="s">
        <v>2785</v>
      </c>
      <c r="V1553" s="7" t="s">
        <v>2792</v>
      </c>
      <c r="W1553" s="8" t="s">
        <v>51</v>
      </c>
      <c r="X1553" s="3">
        <v>44687</v>
      </c>
      <c r="Y1553" s="4">
        <v>44840</v>
      </c>
    </row>
    <row r="1554" spans="1:25">
      <c r="A1554" s="9">
        <v>1553</v>
      </c>
      <c r="B1554" s="7" t="s">
        <v>3523</v>
      </c>
      <c r="C1554" s="7" t="s">
        <v>26</v>
      </c>
      <c r="D1554" s="7" t="s">
        <v>2418</v>
      </c>
      <c r="E1554" s="7" t="s">
        <v>2419</v>
      </c>
      <c r="F1554" s="7" t="s">
        <v>29</v>
      </c>
      <c r="G1554" s="7" t="s">
        <v>682</v>
      </c>
      <c r="H1554" s="7" t="s">
        <v>87</v>
      </c>
      <c r="I1554" s="7" t="s">
        <v>32</v>
      </c>
      <c r="J1554" s="7" t="s">
        <v>33</v>
      </c>
      <c r="K1554" s="7" t="s">
        <v>1698</v>
      </c>
      <c r="L1554" s="7" t="s">
        <v>1166</v>
      </c>
      <c r="M1554" s="7" t="s">
        <v>1254</v>
      </c>
      <c r="N1554" s="7" t="s">
        <v>1699</v>
      </c>
      <c r="O1554" s="7">
        <v>1022.04</v>
      </c>
      <c r="P1554" s="7">
        <v>6</v>
      </c>
      <c r="Q1554" s="7">
        <v>40.86</v>
      </c>
      <c r="R1554" s="7">
        <v>60.19</v>
      </c>
      <c r="S1554" s="7" t="s">
        <v>38</v>
      </c>
      <c r="T1554" s="7">
        <v>442</v>
      </c>
      <c r="U1554" s="7" t="s">
        <v>2785</v>
      </c>
      <c r="V1554" s="7" t="s">
        <v>2791</v>
      </c>
      <c r="W1554" s="8" t="s">
        <v>51</v>
      </c>
      <c r="X1554" s="3">
        <v>44547</v>
      </c>
      <c r="Y1554" s="4">
        <v>44551</v>
      </c>
    </row>
    <row r="1555" spans="1:25">
      <c r="A1555" s="9">
        <v>1554</v>
      </c>
      <c r="B1555" s="7" t="s">
        <v>3933</v>
      </c>
      <c r="C1555" s="7" t="s">
        <v>26</v>
      </c>
      <c r="D1555" s="7" t="s">
        <v>3934</v>
      </c>
      <c r="E1555" s="7" t="s">
        <v>3935</v>
      </c>
      <c r="F1555" s="7" t="s">
        <v>29</v>
      </c>
      <c r="G1555" s="7" t="s">
        <v>521</v>
      </c>
      <c r="H1555" s="7" t="s">
        <v>31</v>
      </c>
      <c r="I1555" s="7" t="s">
        <v>32</v>
      </c>
      <c r="J1555" s="7" t="s">
        <v>33</v>
      </c>
      <c r="K1555" s="7" t="s">
        <v>2467</v>
      </c>
      <c r="L1555" s="7" t="s">
        <v>1001</v>
      </c>
      <c r="M1555" s="7" t="s">
        <v>1103</v>
      </c>
      <c r="N1555" s="7" t="s">
        <v>2468</v>
      </c>
      <c r="O1555" s="7">
        <v>956.13</v>
      </c>
      <c r="P1555" s="7">
        <v>7</v>
      </c>
      <c r="Q1555" s="7">
        <v>162.54</v>
      </c>
      <c r="R1555" s="7">
        <v>89.01</v>
      </c>
      <c r="S1555" s="7" t="s">
        <v>38</v>
      </c>
      <c r="T1555" s="7">
        <v>95</v>
      </c>
      <c r="U1555" s="7" t="s">
        <v>2785</v>
      </c>
      <c r="V1555" s="7" t="s">
        <v>2787</v>
      </c>
      <c r="W1555" s="8" t="s">
        <v>41</v>
      </c>
      <c r="X1555" s="3">
        <v>45103</v>
      </c>
      <c r="Y1555" s="4">
        <v>44933</v>
      </c>
    </row>
    <row r="1556" spans="1:25">
      <c r="A1556" s="9">
        <v>1555</v>
      </c>
      <c r="B1556" s="7" t="s">
        <v>4114</v>
      </c>
      <c r="C1556" s="7" t="s">
        <v>26</v>
      </c>
      <c r="D1556" s="7" t="s">
        <v>4115</v>
      </c>
      <c r="E1556" s="7" t="s">
        <v>4116</v>
      </c>
      <c r="F1556" s="7" t="s">
        <v>29</v>
      </c>
      <c r="G1556" s="7" t="s">
        <v>170</v>
      </c>
      <c r="H1556" s="7" t="s">
        <v>101</v>
      </c>
      <c r="I1556" s="7" t="s">
        <v>32</v>
      </c>
      <c r="J1556" s="7" t="s">
        <v>102</v>
      </c>
      <c r="K1556" s="7" t="s">
        <v>4117</v>
      </c>
      <c r="L1556" s="7" t="s">
        <v>1001</v>
      </c>
      <c r="M1556" s="7" t="s">
        <v>1018</v>
      </c>
      <c r="N1556" s="7" t="s">
        <v>4118</v>
      </c>
      <c r="O1556" s="7">
        <v>753.72</v>
      </c>
      <c r="P1556" s="7">
        <v>2</v>
      </c>
      <c r="Q1556" s="7">
        <v>60.24</v>
      </c>
      <c r="R1556" s="7">
        <v>74.650000000000006</v>
      </c>
      <c r="S1556" s="7" t="s">
        <v>38</v>
      </c>
      <c r="T1556" s="7">
        <v>542</v>
      </c>
      <c r="U1556" s="7" t="s">
        <v>2785</v>
      </c>
      <c r="V1556" s="7" t="s">
        <v>2786</v>
      </c>
      <c r="W1556" s="8" t="s">
        <v>51</v>
      </c>
      <c r="X1556" s="5">
        <v>44587</v>
      </c>
      <c r="Y1556" s="6">
        <v>44591</v>
      </c>
    </row>
    <row r="1557" spans="1:25">
      <c r="A1557" s="9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8"/>
      <c r="X1557" s="17"/>
      <c r="Y1557" s="18"/>
    </row>
    <row r="1558" spans="1:25">
      <c r="A1558" s="9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8"/>
      <c r="X1558" s="19"/>
      <c r="Y1558" s="2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D60D-E70A-4912-99AB-48EBC3512E04}">
  <dimension ref="A2:F19"/>
  <sheetViews>
    <sheetView zoomScale="58" workbookViewId="0">
      <selection activeCell="C17" sqref="C17"/>
    </sheetView>
  </sheetViews>
  <sheetFormatPr defaultRowHeight="19.149999999999999"/>
  <cols>
    <col min="2" max="2" width="12.81640625" customWidth="1"/>
  </cols>
  <sheetData>
    <row r="2" spans="1:6">
      <c r="C2" s="37" t="s">
        <v>4119</v>
      </c>
      <c r="D2" s="37"/>
      <c r="E2" s="37"/>
      <c r="F2" s="37"/>
    </row>
    <row r="5" spans="1:6">
      <c r="A5" t="s">
        <v>4120</v>
      </c>
      <c r="E5">
        <f>COUNT(Data!A2:A1556)</f>
        <v>1555</v>
      </c>
    </row>
    <row r="6" spans="1:6">
      <c r="A6" t="s">
        <v>4121</v>
      </c>
      <c r="E6" t="str">
        <f>VLOOKUP(1400,Data!A2:Y1556,8,0)</f>
        <v>Uttar Pradesh</v>
      </c>
    </row>
    <row r="7" spans="1:6">
      <c r="A7" t="s">
        <v>4122</v>
      </c>
      <c r="E7" t="str">
        <f>VLOOKUP("IN-2013-71333",Data!B2:Y1556,6,0)</f>
        <v>Amravati</v>
      </c>
    </row>
    <row r="8" spans="1:6">
      <c r="A8" t="s">
        <v>4123</v>
      </c>
      <c r="D8" t="s">
        <v>4124</v>
      </c>
      <c r="E8" t="str">
        <f>VLOOKUP("Toby Ritter",Data!E1:Y1556,3,0)</f>
        <v>Kanpur</v>
      </c>
    </row>
    <row r="9" spans="1:6">
      <c r="D9" t="s">
        <v>4125</v>
      </c>
      <c r="E9" t="str">
        <f>VLOOKUP("Toby Ritter",Data!E2:Y1556,6,0)</f>
        <v>North</v>
      </c>
    </row>
    <row r="14" spans="1:6">
      <c r="A14" t="s">
        <v>4126</v>
      </c>
      <c r="B14" t="s">
        <v>4127</v>
      </c>
    </row>
    <row r="15" spans="1:6">
      <c r="B15" s="30" t="s">
        <v>11</v>
      </c>
      <c r="C15" t="str">
        <f>VLOOKUP("OFF-SU-10004872",Data!K2:Y1556,2,0)</f>
        <v>Office Supplies</v>
      </c>
    </row>
    <row r="16" spans="1:6">
      <c r="B16" s="30" t="s">
        <v>4128</v>
      </c>
      <c r="C16" t="str">
        <f>VLOOKUP("OFF-SU-10004872",Data!K2:Y1556,4,0)</f>
        <v>Elite Letter Opener, Easy Grip</v>
      </c>
    </row>
    <row r="17" spans="2:3">
      <c r="B17" s="30" t="s">
        <v>4129</v>
      </c>
      <c r="C17">
        <f>VLOOKUP("OFF-SU-10004872",Data!K2:Y1556,5,0)</f>
        <v>57.84</v>
      </c>
    </row>
    <row r="18" spans="2:3">
      <c r="B18" s="30" t="s">
        <v>4130</v>
      </c>
      <c r="C18">
        <f>VLOOKUP("OFF-SU-10004872",Data!K3:Y1557,6,0)</f>
        <v>2</v>
      </c>
    </row>
    <row r="19" spans="2:3">
      <c r="B19" s="30" t="s">
        <v>4131</v>
      </c>
      <c r="C19">
        <f>VLOOKUP("OFF-SU-10004872",Data!K4:Y1558,7,0)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EAAA-78AD-4343-8AAD-8C79D9A0AE51}">
  <dimension ref="A1:BGV87"/>
  <sheetViews>
    <sheetView topLeftCell="B29" zoomScale="91" workbookViewId="0">
      <selection activeCell="C40" sqref="C40"/>
    </sheetView>
  </sheetViews>
  <sheetFormatPr defaultRowHeight="19.149999999999999"/>
  <cols>
    <col min="1" max="1" width="13.453125" customWidth="1"/>
    <col min="2" max="2" width="14.08984375" customWidth="1"/>
    <col min="3" max="3" width="18.81640625" customWidth="1"/>
    <col min="5" max="5" width="12.36328125" customWidth="1"/>
    <col min="6" max="6" width="11.81640625" customWidth="1"/>
    <col min="9" max="9" width="18.81640625" customWidth="1"/>
  </cols>
  <sheetData>
    <row r="1" spans="1:1556">
      <c r="A1" s="21" t="s">
        <v>0</v>
      </c>
      <c r="B1" s="22">
        <v>1</v>
      </c>
      <c r="C1" s="23">
        <v>2</v>
      </c>
      <c r="D1" s="22">
        <v>3</v>
      </c>
      <c r="E1" s="23">
        <v>4</v>
      </c>
      <c r="F1" s="22">
        <v>5</v>
      </c>
      <c r="G1" s="23">
        <v>6</v>
      </c>
      <c r="H1" s="22">
        <v>7</v>
      </c>
      <c r="I1" s="23">
        <v>8</v>
      </c>
      <c r="J1" s="22">
        <v>9</v>
      </c>
      <c r="K1" s="23">
        <v>10</v>
      </c>
      <c r="L1" s="22">
        <v>11</v>
      </c>
      <c r="M1" s="23">
        <v>12</v>
      </c>
      <c r="N1" s="22">
        <v>13</v>
      </c>
      <c r="O1" s="23">
        <v>14</v>
      </c>
      <c r="P1" s="22">
        <v>15</v>
      </c>
      <c r="Q1" s="23">
        <v>16</v>
      </c>
      <c r="R1" s="22">
        <v>17</v>
      </c>
      <c r="S1" s="23">
        <v>18</v>
      </c>
      <c r="T1" s="22">
        <v>19</v>
      </c>
      <c r="U1" s="23">
        <v>20</v>
      </c>
      <c r="V1" s="22">
        <v>21</v>
      </c>
      <c r="W1" s="23">
        <v>22</v>
      </c>
      <c r="X1" s="22">
        <v>23</v>
      </c>
      <c r="Y1" s="23">
        <v>24</v>
      </c>
      <c r="Z1" s="22">
        <v>25</v>
      </c>
      <c r="AA1" s="23">
        <v>26</v>
      </c>
      <c r="AB1" s="22">
        <v>27</v>
      </c>
      <c r="AC1" s="23">
        <v>28</v>
      </c>
      <c r="AD1" s="22">
        <v>29</v>
      </c>
      <c r="AE1" s="23">
        <v>30</v>
      </c>
      <c r="AF1" s="22">
        <v>31</v>
      </c>
      <c r="AG1" s="23">
        <v>32</v>
      </c>
      <c r="AH1" s="22">
        <v>33</v>
      </c>
      <c r="AI1" s="23">
        <v>34</v>
      </c>
      <c r="AJ1" s="22">
        <v>35</v>
      </c>
      <c r="AK1" s="23">
        <v>36</v>
      </c>
      <c r="AL1" s="22">
        <v>37</v>
      </c>
      <c r="AM1" s="23">
        <v>38</v>
      </c>
      <c r="AN1" s="22">
        <v>39</v>
      </c>
      <c r="AO1" s="23">
        <v>40</v>
      </c>
      <c r="AP1" s="22">
        <v>41</v>
      </c>
      <c r="AQ1" s="23">
        <v>42</v>
      </c>
      <c r="AR1" s="22">
        <v>43</v>
      </c>
      <c r="AS1" s="23">
        <v>44</v>
      </c>
      <c r="AT1" s="22">
        <v>45</v>
      </c>
      <c r="AU1" s="23">
        <v>46</v>
      </c>
      <c r="AV1" s="22">
        <v>47</v>
      </c>
      <c r="AW1" s="23">
        <v>48</v>
      </c>
      <c r="AX1" s="22">
        <v>49</v>
      </c>
      <c r="AY1" s="23">
        <v>50</v>
      </c>
      <c r="AZ1" s="22">
        <v>51</v>
      </c>
      <c r="BA1" s="23">
        <v>52</v>
      </c>
      <c r="BB1" s="22">
        <v>53</v>
      </c>
      <c r="BC1" s="23">
        <v>54</v>
      </c>
      <c r="BD1" s="22">
        <v>55</v>
      </c>
      <c r="BE1" s="23">
        <v>56</v>
      </c>
      <c r="BF1" s="22">
        <v>57</v>
      </c>
      <c r="BG1" s="23">
        <v>58</v>
      </c>
      <c r="BH1" s="22">
        <v>59</v>
      </c>
      <c r="BI1" s="23">
        <v>60</v>
      </c>
      <c r="BJ1" s="22">
        <v>61</v>
      </c>
      <c r="BK1" s="23">
        <v>62</v>
      </c>
      <c r="BL1" s="22">
        <v>63</v>
      </c>
      <c r="BM1" s="23">
        <v>64</v>
      </c>
      <c r="BN1" s="22">
        <v>65</v>
      </c>
      <c r="BO1" s="23">
        <v>66</v>
      </c>
      <c r="BP1" s="22">
        <v>67</v>
      </c>
      <c r="BQ1" s="23">
        <v>68</v>
      </c>
      <c r="BR1" s="22">
        <v>69</v>
      </c>
      <c r="BS1" s="23">
        <v>70</v>
      </c>
      <c r="BT1" s="22">
        <v>71</v>
      </c>
      <c r="BU1" s="23">
        <v>72</v>
      </c>
      <c r="BV1" s="22">
        <v>73</v>
      </c>
      <c r="BW1" s="23">
        <v>74</v>
      </c>
      <c r="BX1" s="22">
        <v>75</v>
      </c>
      <c r="BY1" s="23">
        <v>76</v>
      </c>
      <c r="BZ1" s="22">
        <v>77</v>
      </c>
      <c r="CA1" s="23">
        <v>78</v>
      </c>
      <c r="CB1" s="22">
        <v>79</v>
      </c>
      <c r="CC1" s="23">
        <v>80</v>
      </c>
      <c r="CD1" s="22">
        <v>81</v>
      </c>
      <c r="CE1" s="23">
        <v>82</v>
      </c>
      <c r="CF1" s="22">
        <v>83</v>
      </c>
      <c r="CG1" s="23">
        <v>84</v>
      </c>
      <c r="CH1" s="22">
        <v>85</v>
      </c>
      <c r="CI1" s="23">
        <v>86</v>
      </c>
      <c r="CJ1" s="22">
        <v>87</v>
      </c>
      <c r="CK1" s="23">
        <v>88</v>
      </c>
      <c r="CL1" s="22">
        <v>89</v>
      </c>
      <c r="CM1" s="23">
        <v>90</v>
      </c>
      <c r="CN1" s="22">
        <v>91</v>
      </c>
      <c r="CO1" s="23">
        <v>92</v>
      </c>
      <c r="CP1" s="22">
        <v>93</v>
      </c>
      <c r="CQ1" s="23">
        <v>94</v>
      </c>
      <c r="CR1" s="22">
        <v>95</v>
      </c>
      <c r="CS1" s="23">
        <v>96</v>
      </c>
      <c r="CT1" s="22">
        <v>97</v>
      </c>
      <c r="CU1" s="23">
        <v>98</v>
      </c>
      <c r="CV1" s="22">
        <v>99</v>
      </c>
      <c r="CW1" s="23">
        <v>100</v>
      </c>
      <c r="CX1" s="22">
        <v>101</v>
      </c>
      <c r="CY1" s="23">
        <v>102</v>
      </c>
      <c r="CZ1" s="22">
        <v>103</v>
      </c>
      <c r="DA1" s="23">
        <v>104</v>
      </c>
      <c r="DB1" s="22">
        <v>105</v>
      </c>
      <c r="DC1" s="23">
        <v>106</v>
      </c>
      <c r="DD1" s="22">
        <v>107</v>
      </c>
      <c r="DE1" s="23">
        <v>108</v>
      </c>
      <c r="DF1" s="22">
        <v>109</v>
      </c>
      <c r="DG1" s="23">
        <v>110</v>
      </c>
      <c r="DH1" s="22">
        <v>111</v>
      </c>
      <c r="DI1" s="23">
        <v>112</v>
      </c>
      <c r="DJ1" s="22">
        <v>113</v>
      </c>
      <c r="DK1" s="23">
        <v>114</v>
      </c>
      <c r="DL1" s="22">
        <v>115</v>
      </c>
      <c r="DM1" s="23">
        <v>116</v>
      </c>
      <c r="DN1" s="22">
        <v>117</v>
      </c>
      <c r="DO1" s="23">
        <v>118</v>
      </c>
      <c r="DP1" s="22">
        <v>119</v>
      </c>
      <c r="DQ1" s="23">
        <v>120</v>
      </c>
      <c r="DR1" s="22">
        <v>121</v>
      </c>
      <c r="DS1" s="23">
        <v>122</v>
      </c>
      <c r="DT1" s="22">
        <v>123</v>
      </c>
      <c r="DU1" s="23">
        <v>124</v>
      </c>
      <c r="DV1" s="22">
        <v>125</v>
      </c>
      <c r="DW1" s="23">
        <v>126</v>
      </c>
      <c r="DX1" s="22">
        <v>127</v>
      </c>
      <c r="DY1" s="23">
        <v>128</v>
      </c>
      <c r="DZ1" s="22">
        <v>129</v>
      </c>
      <c r="EA1" s="23">
        <v>130</v>
      </c>
      <c r="EB1" s="22">
        <v>131</v>
      </c>
      <c r="EC1" s="23">
        <v>132</v>
      </c>
      <c r="ED1" s="22">
        <v>133</v>
      </c>
      <c r="EE1" s="23">
        <v>134</v>
      </c>
      <c r="EF1" s="22">
        <v>135</v>
      </c>
      <c r="EG1" s="23">
        <v>136</v>
      </c>
      <c r="EH1" s="22">
        <v>137</v>
      </c>
      <c r="EI1" s="23">
        <v>138</v>
      </c>
      <c r="EJ1" s="22">
        <v>139</v>
      </c>
      <c r="EK1" s="23">
        <v>140</v>
      </c>
      <c r="EL1" s="22">
        <v>141</v>
      </c>
      <c r="EM1" s="23">
        <v>142</v>
      </c>
      <c r="EN1" s="22">
        <v>143</v>
      </c>
      <c r="EO1" s="23">
        <v>144</v>
      </c>
      <c r="EP1" s="22">
        <v>145</v>
      </c>
      <c r="EQ1" s="23">
        <v>146</v>
      </c>
      <c r="ER1" s="22">
        <v>147</v>
      </c>
      <c r="ES1" s="23">
        <v>148</v>
      </c>
      <c r="ET1" s="22">
        <v>149</v>
      </c>
      <c r="EU1" s="23">
        <v>150</v>
      </c>
      <c r="EV1" s="22">
        <v>151</v>
      </c>
      <c r="EW1" s="23">
        <v>152</v>
      </c>
      <c r="EX1" s="22">
        <v>153</v>
      </c>
      <c r="EY1" s="23">
        <v>154</v>
      </c>
      <c r="EZ1" s="22">
        <v>155</v>
      </c>
      <c r="FA1" s="23">
        <v>156</v>
      </c>
      <c r="FB1" s="22">
        <v>157</v>
      </c>
      <c r="FC1" s="23">
        <v>158</v>
      </c>
      <c r="FD1" s="22">
        <v>159</v>
      </c>
      <c r="FE1" s="23">
        <v>160</v>
      </c>
      <c r="FF1" s="22">
        <v>161</v>
      </c>
      <c r="FG1" s="23">
        <v>162</v>
      </c>
      <c r="FH1" s="22">
        <v>163</v>
      </c>
      <c r="FI1" s="23">
        <v>164</v>
      </c>
      <c r="FJ1" s="22">
        <v>165</v>
      </c>
      <c r="FK1" s="23">
        <v>166</v>
      </c>
      <c r="FL1" s="22">
        <v>167</v>
      </c>
      <c r="FM1" s="23">
        <v>168</v>
      </c>
      <c r="FN1" s="22">
        <v>169</v>
      </c>
      <c r="FO1" s="23">
        <v>170</v>
      </c>
      <c r="FP1" s="22">
        <v>171</v>
      </c>
      <c r="FQ1" s="23">
        <v>172</v>
      </c>
      <c r="FR1" s="22">
        <v>173</v>
      </c>
      <c r="FS1" s="23">
        <v>174</v>
      </c>
      <c r="FT1" s="22">
        <v>175</v>
      </c>
      <c r="FU1" s="23">
        <v>176</v>
      </c>
      <c r="FV1" s="22">
        <v>177</v>
      </c>
      <c r="FW1" s="23">
        <v>178</v>
      </c>
      <c r="FX1" s="22">
        <v>179</v>
      </c>
      <c r="FY1" s="23">
        <v>180</v>
      </c>
      <c r="FZ1" s="22">
        <v>181</v>
      </c>
      <c r="GA1" s="23">
        <v>182</v>
      </c>
      <c r="GB1" s="22">
        <v>183</v>
      </c>
      <c r="GC1" s="23">
        <v>184</v>
      </c>
      <c r="GD1" s="22">
        <v>185</v>
      </c>
      <c r="GE1" s="23">
        <v>186</v>
      </c>
      <c r="GF1" s="22">
        <v>187</v>
      </c>
      <c r="GG1" s="23">
        <v>188</v>
      </c>
      <c r="GH1" s="22">
        <v>189</v>
      </c>
      <c r="GI1" s="23">
        <v>190</v>
      </c>
      <c r="GJ1" s="22">
        <v>191</v>
      </c>
      <c r="GK1" s="23">
        <v>192</v>
      </c>
      <c r="GL1" s="22">
        <v>193</v>
      </c>
      <c r="GM1" s="23">
        <v>194</v>
      </c>
      <c r="GN1" s="22">
        <v>195</v>
      </c>
      <c r="GO1" s="23">
        <v>196</v>
      </c>
      <c r="GP1" s="22">
        <v>197</v>
      </c>
      <c r="GQ1" s="23">
        <v>198</v>
      </c>
      <c r="GR1" s="22">
        <v>199</v>
      </c>
      <c r="GS1" s="23">
        <v>200</v>
      </c>
      <c r="GT1" s="22">
        <v>201</v>
      </c>
      <c r="GU1" s="23">
        <v>202</v>
      </c>
      <c r="GV1" s="22">
        <v>203</v>
      </c>
      <c r="GW1" s="23">
        <v>204</v>
      </c>
      <c r="GX1" s="22">
        <v>205</v>
      </c>
      <c r="GY1" s="23">
        <v>206</v>
      </c>
      <c r="GZ1" s="22">
        <v>207</v>
      </c>
      <c r="HA1" s="23">
        <v>208</v>
      </c>
      <c r="HB1" s="22">
        <v>209</v>
      </c>
      <c r="HC1" s="23">
        <v>210</v>
      </c>
      <c r="HD1" s="22">
        <v>211</v>
      </c>
      <c r="HE1" s="23">
        <v>212</v>
      </c>
      <c r="HF1" s="22">
        <v>213</v>
      </c>
      <c r="HG1" s="23">
        <v>214</v>
      </c>
      <c r="HH1" s="22">
        <v>215</v>
      </c>
      <c r="HI1" s="23">
        <v>216</v>
      </c>
      <c r="HJ1" s="22">
        <v>217</v>
      </c>
      <c r="HK1" s="23">
        <v>218</v>
      </c>
      <c r="HL1" s="22">
        <v>219</v>
      </c>
      <c r="HM1" s="23">
        <v>220</v>
      </c>
      <c r="HN1" s="22">
        <v>221</v>
      </c>
      <c r="HO1" s="23">
        <v>222</v>
      </c>
      <c r="HP1" s="22">
        <v>223</v>
      </c>
      <c r="HQ1" s="23">
        <v>224</v>
      </c>
      <c r="HR1" s="22">
        <v>225</v>
      </c>
      <c r="HS1" s="23">
        <v>226</v>
      </c>
      <c r="HT1" s="22">
        <v>227</v>
      </c>
      <c r="HU1" s="23">
        <v>228</v>
      </c>
      <c r="HV1" s="22">
        <v>229</v>
      </c>
      <c r="HW1" s="23">
        <v>230</v>
      </c>
      <c r="HX1" s="22">
        <v>231</v>
      </c>
      <c r="HY1" s="23">
        <v>232</v>
      </c>
      <c r="HZ1" s="22">
        <v>233</v>
      </c>
      <c r="IA1" s="23">
        <v>234</v>
      </c>
      <c r="IB1" s="22">
        <v>235</v>
      </c>
      <c r="IC1" s="23">
        <v>236</v>
      </c>
      <c r="ID1" s="22">
        <v>237</v>
      </c>
      <c r="IE1" s="23">
        <v>238</v>
      </c>
      <c r="IF1" s="22">
        <v>239</v>
      </c>
      <c r="IG1" s="23">
        <v>240</v>
      </c>
      <c r="IH1" s="22">
        <v>241</v>
      </c>
      <c r="II1" s="23">
        <v>242</v>
      </c>
      <c r="IJ1" s="22">
        <v>243</v>
      </c>
      <c r="IK1" s="23">
        <v>244</v>
      </c>
      <c r="IL1" s="22">
        <v>245</v>
      </c>
      <c r="IM1" s="23">
        <v>246</v>
      </c>
      <c r="IN1" s="22">
        <v>247</v>
      </c>
      <c r="IO1" s="23">
        <v>248</v>
      </c>
      <c r="IP1" s="22">
        <v>249</v>
      </c>
      <c r="IQ1" s="23">
        <v>250</v>
      </c>
      <c r="IR1" s="22">
        <v>251</v>
      </c>
      <c r="IS1" s="23">
        <v>252</v>
      </c>
      <c r="IT1" s="22">
        <v>253</v>
      </c>
      <c r="IU1" s="23">
        <v>254</v>
      </c>
      <c r="IV1" s="22">
        <v>255</v>
      </c>
      <c r="IW1" s="23">
        <v>256</v>
      </c>
      <c r="IX1" s="22">
        <v>257</v>
      </c>
      <c r="IY1" s="23">
        <v>258</v>
      </c>
      <c r="IZ1" s="22">
        <v>259</v>
      </c>
      <c r="JA1" s="23">
        <v>260</v>
      </c>
      <c r="JB1" s="22">
        <v>261</v>
      </c>
      <c r="JC1" s="23">
        <v>262</v>
      </c>
      <c r="JD1" s="22">
        <v>263</v>
      </c>
      <c r="JE1" s="23">
        <v>264</v>
      </c>
      <c r="JF1" s="22">
        <v>265</v>
      </c>
      <c r="JG1" s="23">
        <v>266</v>
      </c>
      <c r="JH1" s="22">
        <v>267</v>
      </c>
      <c r="JI1" s="23">
        <v>268</v>
      </c>
      <c r="JJ1" s="22">
        <v>269</v>
      </c>
      <c r="JK1" s="23">
        <v>270</v>
      </c>
      <c r="JL1" s="22">
        <v>271</v>
      </c>
      <c r="JM1" s="23">
        <v>272</v>
      </c>
      <c r="JN1" s="22">
        <v>273</v>
      </c>
      <c r="JO1" s="23">
        <v>274</v>
      </c>
      <c r="JP1" s="22">
        <v>275</v>
      </c>
      <c r="JQ1" s="23">
        <v>276</v>
      </c>
      <c r="JR1" s="22">
        <v>277</v>
      </c>
      <c r="JS1" s="23">
        <v>278</v>
      </c>
      <c r="JT1" s="22">
        <v>279</v>
      </c>
      <c r="JU1" s="23">
        <v>280</v>
      </c>
      <c r="JV1" s="22">
        <v>281</v>
      </c>
      <c r="JW1" s="23">
        <v>282</v>
      </c>
      <c r="JX1" s="22">
        <v>283</v>
      </c>
      <c r="JY1" s="23">
        <v>284</v>
      </c>
      <c r="JZ1" s="22">
        <v>285</v>
      </c>
      <c r="KA1" s="23">
        <v>286</v>
      </c>
      <c r="KB1" s="22">
        <v>287</v>
      </c>
      <c r="KC1" s="23">
        <v>288</v>
      </c>
      <c r="KD1" s="22">
        <v>289</v>
      </c>
      <c r="KE1" s="23">
        <v>290</v>
      </c>
      <c r="KF1" s="22">
        <v>291</v>
      </c>
      <c r="KG1" s="23">
        <v>292</v>
      </c>
      <c r="KH1" s="22">
        <v>293</v>
      </c>
      <c r="KI1" s="23">
        <v>294</v>
      </c>
      <c r="KJ1" s="22">
        <v>295</v>
      </c>
      <c r="KK1" s="23">
        <v>296</v>
      </c>
      <c r="KL1" s="22">
        <v>297</v>
      </c>
      <c r="KM1" s="23">
        <v>298</v>
      </c>
      <c r="KN1" s="22">
        <v>299</v>
      </c>
      <c r="KO1" s="23">
        <v>300</v>
      </c>
      <c r="KP1" s="22">
        <v>301</v>
      </c>
      <c r="KQ1" s="23">
        <v>302</v>
      </c>
      <c r="KR1" s="22">
        <v>303</v>
      </c>
      <c r="KS1" s="23">
        <v>304</v>
      </c>
      <c r="KT1" s="22">
        <v>305</v>
      </c>
      <c r="KU1" s="23">
        <v>306</v>
      </c>
      <c r="KV1" s="22">
        <v>307</v>
      </c>
      <c r="KW1" s="23">
        <v>308</v>
      </c>
      <c r="KX1" s="22">
        <v>309</v>
      </c>
      <c r="KY1" s="23">
        <v>310</v>
      </c>
      <c r="KZ1" s="22">
        <v>311</v>
      </c>
      <c r="LA1" s="23">
        <v>312</v>
      </c>
      <c r="LB1" s="22">
        <v>313</v>
      </c>
      <c r="LC1" s="23">
        <v>314</v>
      </c>
      <c r="LD1" s="22">
        <v>315</v>
      </c>
      <c r="LE1" s="23">
        <v>316</v>
      </c>
      <c r="LF1" s="22">
        <v>317</v>
      </c>
      <c r="LG1" s="23">
        <v>318</v>
      </c>
      <c r="LH1" s="22">
        <v>319</v>
      </c>
      <c r="LI1" s="23">
        <v>320</v>
      </c>
      <c r="LJ1" s="22">
        <v>321</v>
      </c>
      <c r="LK1" s="23">
        <v>322</v>
      </c>
      <c r="LL1" s="22">
        <v>323</v>
      </c>
      <c r="LM1" s="23">
        <v>324</v>
      </c>
      <c r="LN1" s="22">
        <v>325</v>
      </c>
      <c r="LO1" s="23">
        <v>326</v>
      </c>
      <c r="LP1" s="22">
        <v>327</v>
      </c>
      <c r="LQ1" s="23">
        <v>328</v>
      </c>
      <c r="LR1" s="22">
        <v>329</v>
      </c>
      <c r="LS1" s="23">
        <v>330</v>
      </c>
      <c r="LT1" s="22">
        <v>331</v>
      </c>
      <c r="LU1" s="23">
        <v>332</v>
      </c>
      <c r="LV1" s="22">
        <v>333</v>
      </c>
      <c r="LW1" s="23">
        <v>334</v>
      </c>
      <c r="LX1" s="22">
        <v>335</v>
      </c>
      <c r="LY1" s="23">
        <v>336</v>
      </c>
      <c r="LZ1" s="22">
        <v>337</v>
      </c>
      <c r="MA1" s="23">
        <v>338</v>
      </c>
      <c r="MB1" s="22">
        <v>339</v>
      </c>
      <c r="MC1" s="23">
        <v>340</v>
      </c>
      <c r="MD1" s="22">
        <v>341</v>
      </c>
      <c r="ME1" s="23">
        <v>342</v>
      </c>
      <c r="MF1" s="22">
        <v>343</v>
      </c>
      <c r="MG1" s="23">
        <v>344</v>
      </c>
      <c r="MH1" s="22">
        <v>345</v>
      </c>
      <c r="MI1" s="23">
        <v>346</v>
      </c>
      <c r="MJ1" s="22">
        <v>347</v>
      </c>
      <c r="MK1" s="23">
        <v>348</v>
      </c>
      <c r="ML1" s="22">
        <v>349</v>
      </c>
      <c r="MM1" s="23">
        <v>350</v>
      </c>
      <c r="MN1" s="22">
        <v>351</v>
      </c>
      <c r="MO1" s="23">
        <v>352</v>
      </c>
      <c r="MP1" s="22">
        <v>353</v>
      </c>
      <c r="MQ1" s="23">
        <v>354</v>
      </c>
      <c r="MR1" s="22">
        <v>355</v>
      </c>
      <c r="MS1" s="23">
        <v>356</v>
      </c>
      <c r="MT1" s="22">
        <v>357</v>
      </c>
      <c r="MU1" s="23">
        <v>358</v>
      </c>
      <c r="MV1" s="22">
        <v>359</v>
      </c>
      <c r="MW1" s="23">
        <v>360</v>
      </c>
      <c r="MX1" s="22">
        <v>361</v>
      </c>
      <c r="MY1" s="23">
        <v>362</v>
      </c>
      <c r="MZ1" s="22">
        <v>363</v>
      </c>
      <c r="NA1" s="23">
        <v>364</v>
      </c>
      <c r="NB1" s="22">
        <v>365</v>
      </c>
      <c r="NC1" s="23">
        <v>366</v>
      </c>
      <c r="ND1" s="22">
        <v>367</v>
      </c>
      <c r="NE1" s="23">
        <v>368</v>
      </c>
      <c r="NF1" s="22">
        <v>369</v>
      </c>
      <c r="NG1" s="23">
        <v>370</v>
      </c>
      <c r="NH1" s="22">
        <v>371</v>
      </c>
      <c r="NI1" s="23">
        <v>372</v>
      </c>
      <c r="NJ1" s="22">
        <v>373</v>
      </c>
      <c r="NK1" s="23">
        <v>374</v>
      </c>
      <c r="NL1" s="22">
        <v>375</v>
      </c>
      <c r="NM1" s="23">
        <v>376</v>
      </c>
      <c r="NN1" s="22">
        <v>377</v>
      </c>
      <c r="NO1" s="23">
        <v>378</v>
      </c>
      <c r="NP1" s="22">
        <v>379</v>
      </c>
      <c r="NQ1" s="23">
        <v>380</v>
      </c>
      <c r="NR1" s="22">
        <v>381</v>
      </c>
      <c r="NS1" s="23">
        <v>382</v>
      </c>
      <c r="NT1" s="22">
        <v>383</v>
      </c>
      <c r="NU1" s="23">
        <v>384</v>
      </c>
      <c r="NV1" s="22">
        <v>385</v>
      </c>
      <c r="NW1" s="23">
        <v>386</v>
      </c>
      <c r="NX1" s="22">
        <v>387</v>
      </c>
      <c r="NY1" s="23">
        <v>388</v>
      </c>
      <c r="NZ1" s="22">
        <v>389</v>
      </c>
      <c r="OA1" s="23">
        <v>390</v>
      </c>
      <c r="OB1" s="22">
        <v>391</v>
      </c>
      <c r="OC1" s="23">
        <v>392</v>
      </c>
      <c r="OD1" s="22">
        <v>393</v>
      </c>
      <c r="OE1" s="23">
        <v>394</v>
      </c>
      <c r="OF1" s="22">
        <v>395</v>
      </c>
      <c r="OG1" s="23">
        <v>396</v>
      </c>
      <c r="OH1" s="22">
        <v>397</v>
      </c>
      <c r="OI1" s="23">
        <v>398</v>
      </c>
      <c r="OJ1" s="22">
        <v>399</v>
      </c>
      <c r="OK1" s="23">
        <v>400</v>
      </c>
      <c r="OL1" s="22">
        <v>401</v>
      </c>
      <c r="OM1" s="23">
        <v>402</v>
      </c>
      <c r="ON1" s="22">
        <v>403</v>
      </c>
      <c r="OO1" s="23">
        <v>404</v>
      </c>
      <c r="OP1" s="22">
        <v>405</v>
      </c>
      <c r="OQ1" s="23">
        <v>406</v>
      </c>
      <c r="OR1" s="22">
        <v>407</v>
      </c>
      <c r="OS1" s="23">
        <v>408</v>
      </c>
      <c r="OT1" s="22">
        <v>409</v>
      </c>
      <c r="OU1" s="23">
        <v>410</v>
      </c>
      <c r="OV1" s="22">
        <v>411</v>
      </c>
      <c r="OW1" s="23">
        <v>412</v>
      </c>
      <c r="OX1" s="22">
        <v>413</v>
      </c>
      <c r="OY1" s="23">
        <v>414</v>
      </c>
      <c r="OZ1" s="22">
        <v>415</v>
      </c>
      <c r="PA1" s="23">
        <v>416</v>
      </c>
      <c r="PB1" s="22">
        <v>417</v>
      </c>
      <c r="PC1" s="23">
        <v>418</v>
      </c>
      <c r="PD1" s="22">
        <v>419</v>
      </c>
      <c r="PE1" s="23">
        <v>420</v>
      </c>
      <c r="PF1" s="22">
        <v>421</v>
      </c>
      <c r="PG1" s="23">
        <v>422</v>
      </c>
      <c r="PH1" s="22">
        <v>423</v>
      </c>
      <c r="PI1" s="23">
        <v>424</v>
      </c>
      <c r="PJ1" s="22">
        <v>425</v>
      </c>
      <c r="PK1" s="23">
        <v>426</v>
      </c>
      <c r="PL1" s="22">
        <v>427</v>
      </c>
      <c r="PM1" s="23">
        <v>428</v>
      </c>
      <c r="PN1" s="22">
        <v>429</v>
      </c>
      <c r="PO1" s="23">
        <v>430</v>
      </c>
      <c r="PP1" s="22">
        <v>431</v>
      </c>
      <c r="PQ1" s="23">
        <v>432</v>
      </c>
      <c r="PR1" s="22">
        <v>433</v>
      </c>
      <c r="PS1" s="23">
        <v>434</v>
      </c>
      <c r="PT1" s="22">
        <v>435</v>
      </c>
      <c r="PU1" s="23">
        <v>436</v>
      </c>
      <c r="PV1" s="22">
        <v>437</v>
      </c>
      <c r="PW1" s="23">
        <v>438</v>
      </c>
      <c r="PX1" s="22">
        <v>439</v>
      </c>
      <c r="PY1" s="23">
        <v>440</v>
      </c>
      <c r="PZ1" s="22">
        <v>441</v>
      </c>
      <c r="QA1" s="23">
        <v>442</v>
      </c>
      <c r="QB1" s="22">
        <v>443</v>
      </c>
      <c r="QC1" s="23">
        <v>444</v>
      </c>
      <c r="QD1" s="22">
        <v>445</v>
      </c>
      <c r="QE1" s="23">
        <v>446</v>
      </c>
      <c r="QF1" s="22">
        <v>447</v>
      </c>
      <c r="QG1" s="23">
        <v>448</v>
      </c>
      <c r="QH1" s="22">
        <v>449</v>
      </c>
      <c r="QI1" s="23">
        <v>450</v>
      </c>
      <c r="QJ1" s="22">
        <v>451</v>
      </c>
      <c r="QK1" s="23">
        <v>452</v>
      </c>
      <c r="QL1" s="22">
        <v>453</v>
      </c>
      <c r="QM1" s="23">
        <v>454</v>
      </c>
      <c r="QN1" s="22">
        <v>455</v>
      </c>
      <c r="QO1" s="23">
        <v>456</v>
      </c>
      <c r="QP1" s="22">
        <v>457</v>
      </c>
      <c r="QQ1" s="23">
        <v>458</v>
      </c>
      <c r="QR1" s="22">
        <v>459</v>
      </c>
      <c r="QS1" s="23">
        <v>460</v>
      </c>
      <c r="QT1" s="22">
        <v>461</v>
      </c>
      <c r="QU1" s="23">
        <v>462</v>
      </c>
      <c r="QV1" s="22">
        <v>463</v>
      </c>
      <c r="QW1" s="23">
        <v>464</v>
      </c>
      <c r="QX1" s="22">
        <v>465</v>
      </c>
      <c r="QY1" s="23">
        <v>466</v>
      </c>
      <c r="QZ1" s="22">
        <v>467</v>
      </c>
      <c r="RA1" s="23">
        <v>468</v>
      </c>
      <c r="RB1" s="22">
        <v>469</v>
      </c>
      <c r="RC1" s="23">
        <v>470</v>
      </c>
      <c r="RD1" s="22">
        <v>471</v>
      </c>
      <c r="RE1" s="23">
        <v>472</v>
      </c>
      <c r="RF1" s="22">
        <v>473</v>
      </c>
      <c r="RG1" s="23">
        <v>474</v>
      </c>
      <c r="RH1" s="22">
        <v>475</v>
      </c>
      <c r="RI1" s="23">
        <v>476</v>
      </c>
      <c r="RJ1" s="22">
        <v>477</v>
      </c>
      <c r="RK1" s="23">
        <v>478</v>
      </c>
      <c r="RL1" s="22">
        <v>479</v>
      </c>
      <c r="RM1" s="23">
        <v>480</v>
      </c>
      <c r="RN1" s="22">
        <v>481</v>
      </c>
      <c r="RO1" s="23">
        <v>482</v>
      </c>
      <c r="RP1" s="22">
        <v>483</v>
      </c>
      <c r="RQ1" s="23">
        <v>484</v>
      </c>
      <c r="RR1" s="22">
        <v>485</v>
      </c>
      <c r="RS1" s="23">
        <v>486</v>
      </c>
      <c r="RT1" s="22">
        <v>487</v>
      </c>
      <c r="RU1" s="23">
        <v>488</v>
      </c>
      <c r="RV1" s="22">
        <v>489</v>
      </c>
      <c r="RW1" s="23">
        <v>490</v>
      </c>
      <c r="RX1" s="22">
        <v>491</v>
      </c>
      <c r="RY1" s="23">
        <v>492</v>
      </c>
      <c r="RZ1" s="22">
        <v>493</v>
      </c>
      <c r="SA1" s="23">
        <v>494</v>
      </c>
      <c r="SB1" s="22">
        <v>495</v>
      </c>
      <c r="SC1" s="23">
        <v>496</v>
      </c>
      <c r="SD1" s="22">
        <v>497</v>
      </c>
      <c r="SE1" s="23">
        <v>498</v>
      </c>
      <c r="SF1" s="22">
        <v>499</v>
      </c>
      <c r="SG1" s="23">
        <v>500</v>
      </c>
      <c r="SH1" s="22">
        <v>501</v>
      </c>
      <c r="SI1" s="23">
        <v>502</v>
      </c>
      <c r="SJ1" s="22">
        <v>503</v>
      </c>
      <c r="SK1" s="23">
        <v>504</v>
      </c>
      <c r="SL1" s="22">
        <v>505</v>
      </c>
      <c r="SM1" s="23">
        <v>506</v>
      </c>
      <c r="SN1" s="22">
        <v>507</v>
      </c>
      <c r="SO1" s="23">
        <v>508</v>
      </c>
      <c r="SP1" s="22">
        <v>509</v>
      </c>
      <c r="SQ1" s="23">
        <v>510</v>
      </c>
      <c r="SR1" s="22">
        <v>511</v>
      </c>
      <c r="SS1" s="23">
        <v>512</v>
      </c>
      <c r="ST1" s="22">
        <v>513</v>
      </c>
      <c r="SU1" s="23">
        <v>514</v>
      </c>
      <c r="SV1" s="22">
        <v>515</v>
      </c>
      <c r="SW1" s="23">
        <v>516</v>
      </c>
      <c r="SX1" s="22">
        <v>517</v>
      </c>
      <c r="SY1" s="23">
        <v>518</v>
      </c>
      <c r="SZ1" s="22">
        <v>519</v>
      </c>
      <c r="TA1" s="23">
        <v>520</v>
      </c>
      <c r="TB1" s="22">
        <v>521</v>
      </c>
      <c r="TC1" s="23">
        <v>522</v>
      </c>
      <c r="TD1" s="22">
        <v>523</v>
      </c>
      <c r="TE1" s="23">
        <v>524</v>
      </c>
      <c r="TF1" s="22">
        <v>525</v>
      </c>
      <c r="TG1" s="23">
        <v>526</v>
      </c>
      <c r="TH1" s="22">
        <v>527</v>
      </c>
      <c r="TI1" s="23">
        <v>528</v>
      </c>
      <c r="TJ1" s="22">
        <v>529</v>
      </c>
      <c r="TK1" s="23">
        <v>530</v>
      </c>
      <c r="TL1" s="22">
        <v>531</v>
      </c>
      <c r="TM1" s="23">
        <v>532</v>
      </c>
      <c r="TN1" s="22">
        <v>533</v>
      </c>
      <c r="TO1" s="23">
        <v>534</v>
      </c>
      <c r="TP1" s="22">
        <v>535</v>
      </c>
      <c r="TQ1" s="23">
        <v>536</v>
      </c>
      <c r="TR1" s="22">
        <v>537</v>
      </c>
      <c r="TS1" s="23">
        <v>538</v>
      </c>
      <c r="TT1" s="22">
        <v>539</v>
      </c>
      <c r="TU1" s="23">
        <v>540</v>
      </c>
      <c r="TV1" s="22">
        <v>541</v>
      </c>
      <c r="TW1" s="23">
        <v>542</v>
      </c>
      <c r="TX1" s="22">
        <v>543</v>
      </c>
      <c r="TY1" s="23">
        <v>544</v>
      </c>
      <c r="TZ1" s="22">
        <v>545</v>
      </c>
      <c r="UA1" s="23">
        <v>546</v>
      </c>
      <c r="UB1" s="22">
        <v>547</v>
      </c>
      <c r="UC1" s="23">
        <v>548</v>
      </c>
      <c r="UD1" s="22">
        <v>549</v>
      </c>
      <c r="UE1" s="23">
        <v>550</v>
      </c>
      <c r="UF1" s="22">
        <v>551</v>
      </c>
      <c r="UG1" s="23">
        <v>552</v>
      </c>
      <c r="UH1" s="22">
        <v>553</v>
      </c>
      <c r="UI1" s="23">
        <v>554</v>
      </c>
      <c r="UJ1" s="22">
        <v>555</v>
      </c>
      <c r="UK1" s="23">
        <v>556</v>
      </c>
      <c r="UL1" s="22">
        <v>557</v>
      </c>
      <c r="UM1" s="23">
        <v>558</v>
      </c>
      <c r="UN1" s="22">
        <v>559</v>
      </c>
      <c r="UO1" s="23">
        <v>560</v>
      </c>
      <c r="UP1" s="22">
        <v>561</v>
      </c>
      <c r="UQ1" s="23">
        <v>562</v>
      </c>
      <c r="UR1" s="22">
        <v>563</v>
      </c>
      <c r="US1" s="23">
        <v>564</v>
      </c>
      <c r="UT1" s="22">
        <v>565</v>
      </c>
      <c r="UU1" s="23">
        <v>566</v>
      </c>
      <c r="UV1" s="22">
        <v>567</v>
      </c>
      <c r="UW1" s="23">
        <v>568</v>
      </c>
      <c r="UX1" s="22">
        <v>569</v>
      </c>
      <c r="UY1" s="23">
        <v>570</v>
      </c>
      <c r="UZ1" s="22">
        <v>571</v>
      </c>
      <c r="VA1" s="23">
        <v>572</v>
      </c>
      <c r="VB1" s="22">
        <v>573</v>
      </c>
      <c r="VC1" s="23">
        <v>574</v>
      </c>
      <c r="VD1" s="22">
        <v>575</v>
      </c>
      <c r="VE1" s="23">
        <v>576</v>
      </c>
      <c r="VF1" s="22">
        <v>577</v>
      </c>
      <c r="VG1" s="23">
        <v>578</v>
      </c>
      <c r="VH1" s="22">
        <v>579</v>
      </c>
      <c r="VI1" s="23">
        <v>580</v>
      </c>
      <c r="VJ1" s="22">
        <v>581</v>
      </c>
      <c r="VK1" s="23">
        <v>582</v>
      </c>
      <c r="VL1" s="22">
        <v>583</v>
      </c>
      <c r="VM1" s="23">
        <v>584</v>
      </c>
      <c r="VN1" s="22">
        <v>585</v>
      </c>
      <c r="VO1" s="23">
        <v>586</v>
      </c>
      <c r="VP1" s="22">
        <v>587</v>
      </c>
      <c r="VQ1" s="23">
        <v>588</v>
      </c>
      <c r="VR1" s="22">
        <v>589</v>
      </c>
      <c r="VS1" s="23">
        <v>590</v>
      </c>
      <c r="VT1" s="22">
        <v>591</v>
      </c>
      <c r="VU1" s="23">
        <v>592</v>
      </c>
      <c r="VV1" s="22">
        <v>593</v>
      </c>
      <c r="VW1" s="23">
        <v>594</v>
      </c>
      <c r="VX1" s="22">
        <v>595</v>
      </c>
      <c r="VY1" s="23">
        <v>596</v>
      </c>
      <c r="VZ1" s="22">
        <v>597</v>
      </c>
      <c r="WA1" s="23">
        <v>598</v>
      </c>
      <c r="WB1" s="22">
        <v>599</v>
      </c>
      <c r="WC1" s="23">
        <v>600</v>
      </c>
      <c r="WD1" s="22">
        <v>601</v>
      </c>
      <c r="WE1" s="23">
        <v>602</v>
      </c>
      <c r="WF1" s="22">
        <v>603</v>
      </c>
      <c r="WG1" s="23">
        <v>604</v>
      </c>
      <c r="WH1" s="22">
        <v>605</v>
      </c>
      <c r="WI1" s="23">
        <v>606</v>
      </c>
      <c r="WJ1" s="22">
        <v>607</v>
      </c>
      <c r="WK1" s="23">
        <v>608</v>
      </c>
      <c r="WL1" s="22">
        <v>609</v>
      </c>
      <c r="WM1" s="23">
        <v>610</v>
      </c>
      <c r="WN1" s="22">
        <v>611</v>
      </c>
      <c r="WO1" s="23">
        <v>612</v>
      </c>
      <c r="WP1" s="22">
        <v>613</v>
      </c>
      <c r="WQ1" s="23">
        <v>614</v>
      </c>
      <c r="WR1" s="22">
        <v>615</v>
      </c>
      <c r="WS1" s="23">
        <v>616</v>
      </c>
      <c r="WT1" s="22">
        <v>617</v>
      </c>
      <c r="WU1" s="23">
        <v>618</v>
      </c>
      <c r="WV1" s="22">
        <v>619</v>
      </c>
      <c r="WW1" s="23">
        <v>620</v>
      </c>
      <c r="WX1" s="22">
        <v>621</v>
      </c>
      <c r="WY1" s="23">
        <v>622</v>
      </c>
      <c r="WZ1" s="22">
        <v>623</v>
      </c>
      <c r="XA1" s="23">
        <v>624</v>
      </c>
      <c r="XB1" s="22">
        <v>625</v>
      </c>
      <c r="XC1" s="23">
        <v>626</v>
      </c>
      <c r="XD1" s="22">
        <v>627</v>
      </c>
      <c r="XE1" s="23">
        <v>628</v>
      </c>
      <c r="XF1" s="22">
        <v>629</v>
      </c>
      <c r="XG1" s="23">
        <v>630</v>
      </c>
      <c r="XH1" s="22">
        <v>631</v>
      </c>
      <c r="XI1" s="23">
        <v>632</v>
      </c>
      <c r="XJ1" s="22">
        <v>633</v>
      </c>
      <c r="XK1" s="23">
        <v>634</v>
      </c>
      <c r="XL1" s="22">
        <v>635</v>
      </c>
      <c r="XM1" s="23">
        <v>636</v>
      </c>
      <c r="XN1" s="22">
        <v>637</v>
      </c>
      <c r="XO1" s="23">
        <v>638</v>
      </c>
      <c r="XP1" s="22">
        <v>639</v>
      </c>
      <c r="XQ1" s="23">
        <v>640</v>
      </c>
      <c r="XR1" s="22">
        <v>641</v>
      </c>
      <c r="XS1" s="23">
        <v>642</v>
      </c>
      <c r="XT1" s="22">
        <v>643</v>
      </c>
      <c r="XU1" s="23">
        <v>644</v>
      </c>
      <c r="XV1" s="22">
        <v>645</v>
      </c>
      <c r="XW1" s="23">
        <v>646</v>
      </c>
      <c r="XX1" s="22">
        <v>647</v>
      </c>
      <c r="XY1" s="23">
        <v>648</v>
      </c>
      <c r="XZ1" s="22">
        <v>649</v>
      </c>
      <c r="YA1" s="23">
        <v>650</v>
      </c>
      <c r="YB1" s="22">
        <v>651</v>
      </c>
      <c r="YC1" s="23">
        <v>652</v>
      </c>
      <c r="YD1" s="22">
        <v>653</v>
      </c>
      <c r="YE1" s="23">
        <v>654</v>
      </c>
      <c r="YF1" s="22">
        <v>655</v>
      </c>
      <c r="YG1" s="23">
        <v>656</v>
      </c>
      <c r="YH1" s="22">
        <v>657</v>
      </c>
      <c r="YI1" s="23">
        <v>658</v>
      </c>
      <c r="YJ1" s="22">
        <v>659</v>
      </c>
      <c r="YK1" s="23">
        <v>660</v>
      </c>
      <c r="YL1" s="22">
        <v>661</v>
      </c>
      <c r="YM1" s="23">
        <v>662</v>
      </c>
      <c r="YN1" s="22">
        <v>663</v>
      </c>
      <c r="YO1" s="23">
        <v>664</v>
      </c>
      <c r="YP1" s="22">
        <v>665</v>
      </c>
      <c r="YQ1" s="23">
        <v>666</v>
      </c>
      <c r="YR1" s="22">
        <v>667</v>
      </c>
      <c r="YS1" s="23">
        <v>668</v>
      </c>
      <c r="YT1" s="22">
        <v>669</v>
      </c>
      <c r="YU1" s="23">
        <v>670</v>
      </c>
      <c r="YV1" s="22">
        <v>671</v>
      </c>
      <c r="YW1" s="23">
        <v>672</v>
      </c>
      <c r="YX1" s="22">
        <v>673</v>
      </c>
      <c r="YY1" s="23">
        <v>674</v>
      </c>
      <c r="YZ1" s="22">
        <v>675</v>
      </c>
      <c r="ZA1" s="23">
        <v>676</v>
      </c>
      <c r="ZB1" s="22">
        <v>677</v>
      </c>
      <c r="ZC1" s="23">
        <v>678</v>
      </c>
      <c r="ZD1" s="22">
        <v>679</v>
      </c>
      <c r="ZE1" s="23">
        <v>680</v>
      </c>
      <c r="ZF1" s="22">
        <v>681</v>
      </c>
      <c r="ZG1" s="23">
        <v>682</v>
      </c>
      <c r="ZH1" s="22">
        <v>683</v>
      </c>
      <c r="ZI1" s="23">
        <v>684</v>
      </c>
      <c r="ZJ1" s="22">
        <v>685</v>
      </c>
      <c r="ZK1" s="23">
        <v>686</v>
      </c>
      <c r="ZL1" s="22">
        <v>687</v>
      </c>
      <c r="ZM1" s="23">
        <v>688</v>
      </c>
      <c r="ZN1" s="22">
        <v>689</v>
      </c>
      <c r="ZO1" s="23">
        <v>690</v>
      </c>
      <c r="ZP1" s="22">
        <v>691</v>
      </c>
      <c r="ZQ1" s="23">
        <v>692</v>
      </c>
      <c r="ZR1" s="22">
        <v>693</v>
      </c>
      <c r="ZS1" s="23">
        <v>694</v>
      </c>
      <c r="ZT1" s="22">
        <v>695</v>
      </c>
      <c r="ZU1" s="23">
        <v>696</v>
      </c>
      <c r="ZV1" s="22">
        <v>697</v>
      </c>
      <c r="ZW1" s="23">
        <v>698</v>
      </c>
      <c r="ZX1" s="22">
        <v>699</v>
      </c>
      <c r="ZY1" s="23">
        <v>700</v>
      </c>
      <c r="ZZ1" s="22">
        <v>701</v>
      </c>
      <c r="AAA1" s="23">
        <v>702</v>
      </c>
      <c r="AAB1" s="22">
        <v>703</v>
      </c>
      <c r="AAC1" s="23">
        <v>704</v>
      </c>
      <c r="AAD1" s="22">
        <v>705</v>
      </c>
      <c r="AAE1" s="23">
        <v>706</v>
      </c>
      <c r="AAF1" s="22">
        <v>707</v>
      </c>
      <c r="AAG1" s="23">
        <v>708</v>
      </c>
      <c r="AAH1" s="22">
        <v>709</v>
      </c>
      <c r="AAI1" s="23">
        <v>710</v>
      </c>
      <c r="AAJ1" s="22">
        <v>711</v>
      </c>
      <c r="AAK1" s="23">
        <v>712</v>
      </c>
      <c r="AAL1" s="22">
        <v>713</v>
      </c>
      <c r="AAM1" s="23">
        <v>714</v>
      </c>
      <c r="AAN1" s="22">
        <v>715</v>
      </c>
      <c r="AAO1" s="23">
        <v>716</v>
      </c>
      <c r="AAP1" s="22">
        <v>717</v>
      </c>
      <c r="AAQ1" s="23">
        <v>718</v>
      </c>
      <c r="AAR1" s="22">
        <v>719</v>
      </c>
      <c r="AAS1" s="23">
        <v>720</v>
      </c>
      <c r="AAT1" s="22">
        <v>721</v>
      </c>
      <c r="AAU1" s="23">
        <v>722</v>
      </c>
      <c r="AAV1" s="22">
        <v>723</v>
      </c>
      <c r="AAW1" s="23">
        <v>724</v>
      </c>
      <c r="AAX1" s="22">
        <v>725</v>
      </c>
      <c r="AAY1" s="23">
        <v>726</v>
      </c>
      <c r="AAZ1" s="22">
        <v>727</v>
      </c>
      <c r="ABA1" s="23">
        <v>728</v>
      </c>
      <c r="ABB1" s="22">
        <v>729</v>
      </c>
      <c r="ABC1" s="23">
        <v>730</v>
      </c>
      <c r="ABD1" s="22">
        <v>731</v>
      </c>
      <c r="ABE1" s="23">
        <v>732</v>
      </c>
      <c r="ABF1" s="22">
        <v>733</v>
      </c>
      <c r="ABG1" s="23">
        <v>734</v>
      </c>
      <c r="ABH1" s="22">
        <v>735</v>
      </c>
      <c r="ABI1" s="23">
        <v>736</v>
      </c>
      <c r="ABJ1" s="22">
        <v>737</v>
      </c>
      <c r="ABK1" s="23">
        <v>738</v>
      </c>
      <c r="ABL1" s="22">
        <v>739</v>
      </c>
      <c r="ABM1" s="23">
        <v>740</v>
      </c>
      <c r="ABN1" s="22">
        <v>741</v>
      </c>
      <c r="ABO1" s="23">
        <v>742</v>
      </c>
      <c r="ABP1" s="22">
        <v>743</v>
      </c>
      <c r="ABQ1" s="23">
        <v>744</v>
      </c>
      <c r="ABR1" s="22">
        <v>745</v>
      </c>
      <c r="ABS1" s="23">
        <v>746</v>
      </c>
      <c r="ABT1" s="22">
        <v>747</v>
      </c>
      <c r="ABU1" s="23">
        <v>748</v>
      </c>
      <c r="ABV1" s="22">
        <v>749</v>
      </c>
      <c r="ABW1" s="23">
        <v>750</v>
      </c>
      <c r="ABX1" s="22">
        <v>751</v>
      </c>
      <c r="ABY1" s="23">
        <v>752</v>
      </c>
      <c r="ABZ1" s="22">
        <v>753</v>
      </c>
      <c r="ACA1" s="23">
        <v>754</v>
      </c>
      <c r="ACB1" s="22">
        <v>755</v>
      </c>
      <c r="ACC1" s="23">
        <v>756</v>
      </c>
      <c r="ACD1" s="22">
        <v>757</v>
      </c>
      <c r="ACE1" s="23">
        <v>758</v>
      </c>
      <c r="ACF1" s="22">
        <v>759</v>
      </c>
      <c r="ACG1" s="23">
        <v>760</v>
      </c>
      <c r="ACH1" s="22">
        <v>761</v>
      </c>
      <c r="ACI1" s="23">
        <v>762</v>
      </c>
      <c r="ACJ1" s="22">
        <v>763</v>
      </c>
      <c r="ACK1" s="23">
        <v>764</v>
      </c>
      <c r="ACL1" s="22">
        <v>765</v>
      </c>
      <c r="ACM1" s="23">
        <v>766</v>
      </c>
      <c r="ACN1" s="22">
        <v>767</v>
      </c>
      <c r="ACO1" s="23">
        <v>768</v>
      </c>
      <c r="ACP1" s="22">
        <v>769</v>
      </c>
      <c r="ACQ1" s="23">
        <v>770</v>
      </c>
      <c r="ACR1" s="22">
        <v>771</v>
      </c>
      <c r="ACS1" s="23">
        <v>772</v>
      </c>
      <c r="ACT1" s="22">
        <v>773</v>
      </c>
      <c r="ACU1" s="23">
        <v>774</v>
      </c>
      <c r="ACV1" s="22">
        <v>775</v>
      </c>
      <c r="ACW1" s="23">
        <v>776</v>
      </c>
      <c r="ACX1" s="22">
        <v>777</v>
      </c>
      <c r="ACY1" s="23">
        <v>778</v>
      </c>
      <c r="ACZ1" s="22">
        <v>779</v>
      </c>
      <c r="ADA1" s="23">
        <v>780</v>
      </c>
      <c r="ADB1" s="22">
        <v>781</v>
      </c>
      <c r="ADC1" s="23">
        <v>782</v>
      </c>
      <c r="ADD1" s="22">
        <v>783</v>
      </c>
      <c r="ADE1" s="23">
        <v>784</v>
      </c>
      <c r="ADF1" s="22">
        <v>785</v>
      </c>
      <c r="ADG1" s="23">
        <v>786</v>
      </c>
      <c r="ADH1" s="22">
        <v>787</v>
      </c>
      <c r="ADI1" s="23">
        <v>788</v>
      </c>
      <c r="ADJ1" s="22">
        <v>789</v>
      </c>
      <c r="ADK1" s="23">
        <v>790</v>
      </c>
      <c r="ADL1" s="22">
        <v>791</v>
      </c>
      <c r="ADM1" s="23">
        <v>792</v>
      </c>
      <c r="ADN1" s="22">
        <v>793</v>
      </c>
      <c r="ADO1" s="23">
        <v>794</v>
      </c>
      <c r="ADP1" s="22">
        <v>795</v>
      </c>
      <c r="ADQ1" s="23">
        <v>796</v>
      </c>
      <c r="ADR1" s="22">
        <v>797</v>
      </c>
      <c r="ADS1" s="23">
        <v>798</v>
      </c>
      <c r="ADT1" s="22">
        <v>799</v>
      </c>
      <c r="ADU1" s="23">
        <v>800</v>
      </c>
      <c r="ADV1" s="22">
        <v>801</v>
      </c>
      <c r="ADW1" s="23">
        <v>802</v>
      </c>
      <c r="ADX1" s="22">
        <v>803</v>
      </c>
      <c r="ADY1" s="23">
        <v>804</v>
      </c>
      <c r="ADZ1" s="22">
        <v>805</v>
      </c>
      <c r="AEA1" s="23">
        <v>806</v>
      </c>
      <c r="AEB1" s="22">
        <v>807</v>
      </c>
      <c r="AEC1" s="23">
        <v>808</v>
      </c>
      <c r="AED1" s="22">
        <v>809</v>
      </c>
      <c r="AEE1" s="23">
        <v>810</v>
      </c>
      <c r="AEF1" s="22">
        <v>811</v>
      </c>
      <c r="AEG1" s="23">
        <v>812</v>
      </c>
      <c r="AEH1" s="22">
        <v>813</v>
      </c>
      <c r="AEI1" s="23">
        <v>814</v>
      </c>
      <c r="AEJ1" s="22">
        <v>815</v>
      </c>
      <c r="AEK1" s="23">
        <v>816</v>
      </c>
      <c r="AEL1" s="22">
        <v>817</v>
      </c>
      <c r="AEM1" s="23">
        <v>818</v>
      </c>
      <c r="AEN1" s="22">
        <v>819</v>
      </c>
      <c r="AEO1" s="23">
        <v>820</v>
      </c>
      <c r="AEP1" s="22">
        <v>821</v>
      </c>
      <c r="AEQ1" s="23">
        <v>822</v>
      </c>
      <c r="AER1" s="22">
        <v>823</v>
      </c>
      <c r="AES1" s="23">
        <v>824</v>
      </c>
      <c r="AET1" s="22">
        <v>825</v>
      </c>
      <c r="AEU1" s="23">
        <v>826</v>
      </c>
      <c r="AEV1" s="22">
        <v>827</v>
      </c>
      <c r="AEW1" s="23">
        <v>828</v>
      </c>
      <c r="AEX1" s="22">
        <v>829</v>
      </c>
      <c r="AEY1" s="23">
        <v>830</v>
      </c>
      <c r="AEZ1" s="22">
        <v>831</v>
      </c>
      <c r="AFA1" s="23">
        <v>832</v>
      </c>
      <c r="AFB1" s="22">
        <v>833</v>
      </c>
      <c r="AFC1" s="23">
        <v>834</v>
      </c>
      <c r="AFD1" s="22">
        <v>835</v>
      </c>
      <c r="AFE1" s="23">
        <v>836</v>
      </c>
      <c r="AFF1" s="22">
        <v>837</v>
      </c>
      <c r="AFG1" s="23">
        <v>838</v>
      </c>
      <c r="AFH1" s="22">
        <v>839</v>
      </c>
      <c r="AFI1" s="23">
        <v>840</v>
      </c>
      <c r="AFJ1" s="22">
        <v>841</v>
      </c>
      <c r="AFK1" s="23">
        <v>842</v>
      </c>
      <c r="AFL1" s="22">
        <v>843</v>
      </c>
      <c r="AFM1" s="23">
        <v>844</v>
      </c>
      <c r="AFN1" s="22">
        <v>845</v>
      </c>
      <c r="AFO1" s="23">
        <v>846</v>
      </c>
      <c r="AFP1" s="22">
        <v>847</v>
      </c>
      <c r="AFQ1" s="23">
        <v>848</v>
      </c>
      <c r="AFR1" s="22">
        <v>849</v>
      </c>
      <c r="AFS1" s="23">
        <v>850</v>
      </c>
      <c r="AFT1" s="22">
        <v>851</v>
      </c>
      <c r="AFU1" s="23">
        <v>852</v>
      </c>
      <c r="AFV1" s="22">
        <v>853</v>
      </c>
      <c r="AFW1" s="23">
        <v>854</v>
      </c>
      <c r="AFX1" s="22">
        <v>855</v>
      </c>
      <c r="AFY1" s="23">
        <v>856</v>
      </c>
      <c r="AFZ1" s="22">
        <v>857</v>
      </c>
      <c r="AGA1" s="23">
        <v>858</v>
      </c>
      <c r="AGB1" s="22">
        <v>859</v>
      </c>
      <c r="AGC1" s="23">
        <v>860</v>
      </c>
      <c r="AGD1" s="22">
        <v>861</v>
      </c>
      <c r="AGE1" s="23">
        <v>862</v>
      </c>
      <c r="AGF1" s="22">
        <v>863</v>
      </c>
      <c r="AGG1" s="23">
        <v>864</v>
      </c>
      <c r="AGH1" s="22">
        <v>865</v>
      </c>
      <c r="AGI1" s="23">
        <v>866</v>
      </c>
      <c r="AGJ1" s="22">
        <v>867</v>
      </c>
      <c r="AGK1" s="23">
        <v>868</v>
      </c>
      <c r="AGL1" s="22">
        <v>869</v>
      </c>
      <c r="AGM1" s="23">
        <v>870</v>
      </c>
      <c r="AGN1" s="22">
        <v>871</v>
      </c>
      <c r="AGO1" s="23">
        <v>872</v>
      </c>
      <c r="AGP1" s="22">
        <v>873</v>
      </c>
      <c r="AGQ1" s="23">
        <v>874</v>
      </c>
      <c r="AGR1" s="22">
        <v>875</v>
      </c>
      <c r="AGS1" s="23">
        <v>876</v>
      </c>
      <c r="AGT1" s="22">
        <v>877</v>
      </c>
      <c r="AGU1" s="23">
        <v>878</v>
      </c>
      <c r="AGV1" s="22">
        <v>879</v>
      </c>
      <c r="AGW1" s="23">
        <v>880</v>
      </c>
      <c r="AGX1" s="22">
        <v>881</v>
      </c>
      <c r="AGY1" s="23">
        <v>882</v>
      </c>
      <c r="AGZ1" s="22">
        <v>883</v>
      </c>
      <c r="AHA1" s="23">
        <v>884</v>
      </c>
      <c r="AHB1" s="22">
        <v>885</v>
      </c>
      <c r="AHC1" s="23">
        <v>886</v>
      </c>
      <c r="AHD1" s="22">
        <v>887</v>
      </c>
      <c r="AHE1" s="23">
        <v>888</v>
      </c>
      <c r="AHF1" s="22">
        <v>889</v>
      </c>
      <c r="AHG1" s="23">
        <v>890</v>
      </c>
      <c r="AHH1" s="22">
        <v>891</v>
      </c>
      <c r="AHI1" s="23">
        <v>892</v>
      </c>
      <c r="AHJ1" s="22">
        <v>893</v>
      </c>
      <c r="AHK1" s="23">
        <v>894</v>
      </c>
      <c r="AHL1" s="22">
        <v>895</v>
      </c>
      <c r="AHM1" s="23">
        <v>896</v>
      </c>
      <c r="AHN1" s="22">
        <v>897</v>
      </c>
      <c r="AHO1" s="23">
        <v>898</v>
      </c>
      <c r="AHP1" s="22">
        <v>899</v>
      </c>
      <c r="AHQ1" s="23">
        <v>900</v>
      </c>
      <c r="AHR1" s="22">
        <v>901</v>
      </c>
      <c r="AHS1" s="23">
        <v>902</v>
      </c>
      <c r="AHT1" s="22">
        <v>903</v>
      </c>
      <c r="AHU1" s="23">
        <v>904</v>
      </c>
      <c r="AHV1" s="22">
        <v>905</v>
      </c>
      <c r="AHW1" s="23">
        <v>906</v>
      </c>
      <c r="AHX1" s="22">
        <v>907</v>
      </c>
      <c r="AHY1" s="23">
        <v>908</v>
      </c>
      <c r="AHZ1" s="22">
        <v>909</v>
      </c>
      <c r="AIA1" s="23">
        <v>910</v>
      </c>
      <c r="AIB1" s="22">
        <v>911</v>
      </c>
      <c r="AIC1" s="23">
        <v>912</v>
      </c>
      <c r="AID1" s="22">
        <v>913</v>
      </c>
      <c r="AIE1" s="23">
        <v>914</v>
      </c>
      <c r="AIF1" s="22">
        <v>915</v>
      </c>
      <c r="AIG1" s="23">
        <v>916</v>
      </c>
      <c r="AIH1" s="22">
        <v>917</v>
      </c>
      <c r="AII1" s="23">
        <v>918</v>
      </c>
      <c r="AIJ1" s="22">
        <v>919</v>
      </c>
      <c r="AIK1" s="23">
        <v>920</v>
      </c>
      <c r="AIL1" s="22">
        <v>921</v>
      </c>
      <c r="AIM1" s="23">
        <v>922</v>
      </c>
      <c r="AIN1" s="22">
        <v>923</v>
      </c>
      <c r="AIO1" s="23">
        <v>924</v>
      </c>
      <c r="AIP1" s="22">
        <v>925</v>
      </c>
      <c r="AIQ1" s="23">
        <v>926</v>
      </c>
      <c r="AIR1" s="22">
        <v>927</v>
      </c>
      <c r="AIS1" s="23">
        <v>928</v>
      </c>
      <c r="AIT1" s="22">
        <v>929</v>
      </c>
      <c r="AIU1" s="23">
        <v>930</v>
      </c>
      <c r="AIV1" s="22">
        <v>931</v>
      </c>
      <c r="AIW1" s="23">
        <v>932</v>
      </c>
      <c r="AIX1" s="22">
        <v>933</v>
      </c>
      <c r="AIY1" s="23">
        <v>934</v>
      </c>
      <c r="AIZ1" s="22">
        <v>935</v>
      </c>
      <c r="AJA1" s="23">
        <v>936</v>
      </c>
      <c r="AJB1" s="22">
        <v>937</v>
      </c>
      <c r="AJC1" s="23">
        <v>938</v>
      </c>
      <c r="AJD1" s="22">
        <v>939</v>
      </c>
      <c r="AJE1" s="23">
        <v>940</v>
      </c>
      <c r="AJF1" s="22">
        <v>941</v>
      </c>
      <c r="AJG1" s="23">
        <v>942</v>
      </c>
      <c r="AJH1" s="22">
        <v>943</v>
      </c>
      <c r="AJI1" s="23">
        <v>944</v>
      </c>
      <c r="AJJ1" s="22">
        <v>945</v>
      </c>
      <c r="AJK1" s="23">
        <v>946</v>
      </c>
      <c r="AJL1" s="22">
        <v>947</v>
      </c>
      <c r="AJM1" s="23">
        <v>948</v>
      </c>
      <c r="AJN1" s="22">
        <v>949</v>
      </c>
      <c r="AJO1" s="23">
        <v>950</v>
      </c>
      <c r="AJP1" s="22">
        <v>951</v>
      </c>
      <c r="AJQ1" s="23">
        <v>952</v>
      </c>
      <c r="AJR1" s="22">
        <v>953</v>
      </c>
      <c r="AJS1" s="23">
        <v>954</v>
      </c>
      <c r="AJT1" s="22">
        <v>955</v>
      </c>
      <c r="AJU1" s="23">
        <v>956</v>
      </c>
      <c r="AJV1" s="22">
        <v>957</v>
      </c>
      <c r="AJW1" s="23">
        <v>958</v>
      </c>
      <c r="AJX1" s="22">
        <v>959</v>
      </c>
      <c r="AJY1" s="23">
        <v>960</v>
      </c>
      <c r="AJZ1" s="22">
        <v>961</v>
      </c>
      <c r="AKA1" s="23">
        <v>962</v>
      </c>
      <c r="AKB1" s="22">
        <v>963</v>
      </c>
      <c r="AKC1" s="23">
        <v>964</v>
      </c>
      <c r="AKD1" s="22">
        <v>965</v>
      </c>
      <c r="AKE1" s="23">
        <v>966</v>
      </c>
      <c r="AKF1" s="22">
        <v>967</v>
      </c>
      <c r="AKG1" s="23">
        <v>968</v>
      </c>
      <c r="AKH1" s="22">
        <v>969</v>
      </c>
      <c r="AKI1" s="23">
        <v>970</v>
      </c>
      <c r="AKJ1" s="22">
        <v>971</v>
      </c>
      <c r="AKK1" s="23">
        <v>972</v>
      </c>
      <c r="AKL1" s="22">
        <v>973</v>
      </c>
      <c r="AKM1" s="23">
        <v>974</v>
      </c>
      <c r="AKN1" s="22">
        <v>975</v>
      </c>
      <c r="AKO1" s="23">
        <v>976</v>
      </c>
      <c r="AKP1" s="22">
        <v>977</v>
      </c>
      <c r="AKQ1" s="23">
        <v>978</v>
      </c>
      <c r="AKR1" s="22">
        <v>979</v>
      </c>
      <c r="AKS1" s="23">
        <v>980</v>
      </c>
      <c r="AKT1" s="22">
        <v>981</v>
      </c>
      <c r="AKU1" s="23">
        <v>982</v>
      </c>
      <c r="AKV1" s="22">
        <v>983</v>
      </c>
      <c r="AKW1" s="23">
        <v>984</v>
      </c>
      <c r="AKX1" s="22">
        <v>985</v>
      </c>
      <c r="AKY1" s="23">
        <v>986</v>
      </c>
      <c r="AKZ1" s="22">
        <v>987</v>
      </c>
      <c r="ALA1" s="23">
        <v>988</v>
      </c>
      <c r="ALB1" s="22">
        <v>989</v>
      </c>
      <c r="ALC1" s="23">
        <v>990</v>
      </c>
      <c r="ALD1" s="22">
        <v>991</v>
      </c>
      <c r="ALE1" s="23">
        <v>992</v>
      </c>
      <c r="ALF1" s="22">
        <v>993</v>
      </c>
      <c r="ALG1" s="23">
        <v>994</v>
      </c>
      <c r="ALH1" s="22">
        <v>995</v>
      </c>
      <c r="ALI1" s="23">
        <v>996</v>
      </c>
      <c r="ALJ1" s="22">
        <v>997</v>
      </c>
      <c r="ALK1" s="23">
        <v>998</v>
      </c>
      <c r="ALL1" s="22">
        <v>999</v>
      </c>
      <c r="ALM1" s="23">
        <v>1000</v>
      </c>
      <c r="ALN1" s="22">
        <v>1001</v>
      </c>
      <c r="ALO1" s="23">
        <v>1002</v>
      </c>
      <c r="ALP1" s="22">
        <v>1003</v>
      </c>
      <c r="ALQ1" s="23">
        <v>1004</v>
      </c>
      <c r="ALR1" s="22">
        <v>1005</v>
      </c>
      <c r="ALS1" s="23">
        <v>1006</v>
      </c>
      <c r="ALT1" s="22">
        <v>1007</v>
      </c>
      <c r="ALU1" s="23">
        <v>1008</v>
      </c>
      <c r="ALV1" s="22">
        <v>1009</v>
      </c>
      <c r="ALW1" s="23">
        <v>1010</v>
      </c>
      <c r="ALX1" s="22">
        <v>1011</v>
      </c>
      <c r="ALY1" s="23">
        <v>1012</v>
      </c>
      <c r="ALZ1" s="22">
        <v>1013</v>
      </c>
      <c r="AMA1" s="23">
        <v>1014</v>
      </c>
      <c r="AMB1" s="22">
        <v>1015</v>
      </c>
      <c r="AMC1" s="23">
        <v>1016</v>
      </c>
      <c r="AMD1" s="22">
        <v>1017</v>
      </c>
      <c r="AME1" s="23">
        <v>1018</v>
      </c>
      <c r="AMF1" s="22">
        <v>1019</v>
      </c>
      <c r="AMG1" s="23">
        <v>1020</v>
      </c>
      <c r="AMH1" s="22">
        <v>1021</v>
      </c>
      <c r="AMI1" s="23">
        <v>1022</v>
      </c>
      <c r="AMJ1" s="22">
        <v>1023</v>
      </c>
      <c r="AMK1" s="23">
        <v>1024</v>
      </c>
      <c r="AML1" s="22">
        <v>1025</v>
      </c>
      <c r="AMM1" s="23">
        <v>1026</v>
      </c>
      <c r="AMN1" s="22">
        <v>1027</v>
      </c>
      <c r="AMO1" s="23">
        <v>1028</v>
      </c>
      <c r="AMP1" s="22">
        <v>1029</v>
      </c>
      <c r="AMQ1" s="23">
        <v>1030</v>
      </c>
      <c r="AMR1" s="22">
        <v>1031</v>
      </c>
      <c r="AMS1" s="23">
        <v>1032</v>
      </c>
      <c r="AMT1" s="22">
        <v>1033</v>
      </c>
      <c r="AMU1" s="23">
        <v>1034</v>
      </c>
      <c r="AMV1" s="22">
        <v>1035</v>
      </c>
      <c r="AMW1" s="23">
        <v>1036</v>
      </c>
      <c r="AMX1" s="22">
        <v>1037</v>
      </c>
      <c r="AMY1" s="23">
        <v>1038</v>
      </c>
      <c r="AMZ1" s="22">
        <v>1039</v>
      </c>
      <c r="ANA1" s="23">
        <v>1040</v>
      </c>
      <c r="ANB1" s="22">
        <v>1041</v>
      </c>
      <c r="ANC1" s="23">
        <v>1042</v>
      </c>
      <c r="AND1" s="22">
        <v>1043</v>
      </c>
      <c r="ANE1" s="23">
        <v>1044</v>
      </c>
      <c r="ANF1" s="22">
        <v>1045</v>
      </c>
      <c r="ANG1" s="23">
        <v>1046</v>
      </c>
      <c r="ANH1" s="22">
        <v>1047</v>
      </c>
      <c r="ANI1" s="23">
        <v>1048</v>
      </c>
      <c r="ANJ1" s="22">
        <v>1049</v>
      </c>
      <c r="ANK1" s="23">
        <v>1050</v>
      </c>
      <c r="ANL1" s="22">
        <v>1051</v>
      </c>
      <c r="ANM1" s="23">
        <v>1052</v>
      </c>
      <c r="ANN1" s="22">
        <v>1053</v>
      </c>
      <c r="ANO1" s="23">
        <v>1054</v>
      </c>
      <c r="ANP1" s="22">
        <v>1055</v>
      </c>
      <c r="ANQ1" s="23">
        <v>1056</v>
      </c>
      <c r="ANR1" s="22">
        <v>1057</v>
      </c>
      <c r="ANS1" s="23">
        <v>1058</v>
      </c>
      <c r="ANT1" s="22">
        <v>1059</v>
      </c>
      <c r="ANU1" s="23">
        <v>1060</v>
      </c>
      <c r="ANV1" s="22">
        <v>1061</v>
      </c>
      <c r="ANW1" s="23">
        <v>1062</v>
      </c>
      <c r="ANX1" s="22">
        <v>1063</v>
      </c>
      <c r="ANY1" s="23">
        <v>1064</v>
      </c>
      <c r="ANZ1" s="22">
        <v>1065</v>
      </c>
      <c r="AOA1" s="23">
        <v>1066</v>
      </c>
      <c r="AOB1" s="22">
        <v>1067</v>
      </c>
      <c r="AOC1" s="23">
        <v>1068</v>
      </c>
      <c r="AOD1" s="22">
        <v>1069</v>
      </c>
      <c r="AOE1" s="23">
        <v>1070</v>
      </c>
      <c r="AOF1" s="22">
        <v>1071</v>
      </c>
      <c r="AOG1" s="23">
        <v>1072</v>
      </c>
      <c r="AOH1" s="22">
        <v>1073</v>
      </c>
      <c r="AOI1" s="23">
        <v>1074</v>
      </c>
      <c r="AOJ1" s="22">
        <v>1075</v>
      </c>
      <c r="AOK1" s="23">
        <v>1076</v>
      </c>
      <c r="AOL1" s="22">
        <v>1077</v>
      </c>
      <c r="AOM1" s="23">
        <v>1078</v>
      </c>
      <c r="AON1" s="22">
        <v>1079</v>
      </c>
      <c r="AOO1" s="23">
        <v>1080</v>
      </c>
      <c r="AOP1" s="22">
        <v>1081</v>
      </c>
      <c r="AOQ1" s="23">
        <v>1082</v>
      </c>
      <c r="AOR1" s="22">
        <v>1083</v>
      </c>
      <c r="AOS1" s="23">
        <v>1084</v>
      </c>
      <c r="AOT1" s="22">
        <v>1085</v>
      </c>
      <c r="AOU1" s="23">
        <v>1086</v>
      </c>
      <c r="AOV1" s="22">
        <v>1087</v>
      </c>
      <c r="AOW1" s="23">
        <v>1088</v>
      </c>
      <c r="AOX1" s="22">
        <v>1089</v>
      </c>
      <c r="AOY1" s="23">
        <v>1090</v>
      </c>
      <c r="AOZ1" s="22">
        <v>1091</v>
      </c>
      <c r="APA1" s="23">
        <v>1092</v>
      </c>
      <c r="APB1" s="22">
        <v>1093</v>
      </c>
      <c r="APC1" s="23">
        <v>1094</v>
      </c>
      <c r="APD1" s="22">
        <v>1095</v>
      </c>
      <c r="APE1" s="23">
        <v>1096</v>
      </c>
      <c r="APF1" s="22">
        <v>1097</v>
      </c>
      <c r="APG1" s="23">
        <v>1098</v>
      </c>
      <c r="APH1" s="22">
        <v>1099</v>
      </c>
      <c r="API1" s="23">
        <v>1100</v>
      </c>
      <c r="APJ1" s="22">
        <v>1101</v>
      </c>
      <c r="APK1" s="23">
        <v>1102</v>
      </c>
      <c r="APL1" s="22">
        <v>1103</v>
      </c>
      <c r="APM1" s="23">
        <v>1104</v>
      </c>
      <c r="APN1" s="22">
        <v>1105</v>
      </c>
      <c r="APO1" s="23">
        <v>1106</v>
      </c>
      <c r="APP1" s="22">
        <v>1107</v>
      </c>
      <c r="APQ1" s="23">
        <v>1108</v>
      </c>
      <c r="APR1" s="22">
        <v>1109</v>
      </c>
      <c r="APS1" s="23">
        <v>1110</v>
      </c>
      <c r="APT1" s="22">
        <v>1111</v>
      </c>
      <c r="APU1" s="23">
        <v>1112</v>
      </c>
      <c r="APV1" s="22">
        <v>1113</v>
      </c>
      <c r="APW1" s="23">
        <v>1114</v>
      </c>
      <c r="APX1" s="22">
        <v>1115</v>
      </c>
      <c r="APY1" s="23">
        <v>1116</v>
      </c>
      <c r="APZ1" s="22">
        <v>1117</v>
      </c>
      <c r="AQA1" s="23">
        <v>1118</v>
      </c>
      <c r="AQB1" s="22">
        <v>1119</v>
      </c>
      <c r="AQC1" s="23">
        <v>1120</v>
      </c>
      <c r="AQD1" s="22">
        <v>1121</v>
      </c>
      <c r="AQE1" s="23">
        <v>1122</v>
      </c>
      <c r="AQF1" s="22">
        <v>1123</v>
      </c>
      <c r="AQG1" s="23">
        <v>1124</v>
      </c>
      <c r="AQH1" s="22">
        <v>1125</v>
      </c>
      <c r="AQI1" s="23">
        <v>1126</v>
      </c>
      <c r="AQJ1" s="22">
        <v>1127</v>
      </c>
      <c r="AQK1" s="23">
        <v>1128</v>
      </c>
      <c r="AQL1" s="22">
        <v>1129</v>
      </c>
      <c r="AQM1" s="23">
        <v>1130</v>
      </c>
      <c r="AQN1" s="22">
        <v>1131</v>
      </c>
      <c r="AQO1" s="23">
        <v>1132</v>
      </c>
      <c r="AQP1" s="22">
        <v>1133</v>
      </c>
      <c r="AQQ1" s="23">
        <v>1134</v>
      </c>
      <c r="AQR1" s="22">
        <v>1135</v>
      </c>
      <c r="AQS1" s="23">
        <v>1136</v>
      </c>
      <c r="AQT1" s="22">
        <v>1137</v>
      </c>
      <c r="AQU1" s="23">
        <v>1138</v>
      </c>
      <c r="AQV1" s="22">
        <v>1139</v>
      </c>
      <c r="AQW1" s="23">
        <v>1140</v>
      </c>
      <c r="AQX1" s="22">
        <v>1141</v>
      </c>
      <c r="AQY1" s="23">
        <v>1142</v>
      </c>
      <c r="AQZ1" s="22">
        <v>1143</v>
      </c>
      <c r="ARA1" s="23">
        <v>1144</v>
      </c>
      <c r="ARB1" s="22">
        <v>1145</v>
      </c>
      <c r="ARC1" s="23">
        <v>1146</v>
      </c>
      <c r="ARD1" s="22">
        <v>1147</v>
      </c>
      <c r="ARE1" s="23">
        <v>1148</v>
      </c>
      <c r="ARF1" s="22">
        <v>1149</v>
      </c>
      <c r="ARG1" s="23">
        <v>1150</v>
      </c>
      <c r="ARH1" s="22">
        <v>1151</v>
      </c>
      <c r="ARI1" s="23">
        <v>1152</v>
      </c>
      <c r="ARJ1" s="22">
        <v>1153</v>
      </c>
      <c r="ARK1" s="23">
        <v>1154</v>
      </c>
      <c r="ARL1" s="22">
        <v>1155</v>
      </c>
      <c r="ARM1" s="23">
        <v>1156</v>
      </c>
      <c r="ARN1" s="22">
        <v>1157</v>
      </c>
      <c r="ARO1" s="23">
        <v>1158</v>
      </c>
      <c r="ARP1" s="22">
        <v>1159</v>
      </c>
      <c r="ARQ1" s="23">
        <v>1160</v>
      </c>
      <c r="ARR1" s="22">
        <v>1161</v>
      </c>
      <c r="ARS1" s="23">
        <v>1162</v>
      </c>
      <c r="ART1" s="22">
        <v>1163</v>
      </c>
      <c r="ARU1" s="23">
        <v>1164</v>
      </c>
      <c r="ARV1" s="22">
        <v>1165</v>
      </c>
      <c r="ARW1" s="23">
        <v>1166</v>
      </c>
      <c r="ARX1" s="22">
        <v>1167</v>
      </c>
      <c r="ARY1" s="23">
        <v>1168</v>
      </c>
      <c r="ARZ1" s="22">
        <v>1169</v>
      </c>
      <c r="ASA1" s="23">
        <v>1170</v>
      </c>
      <c r="ASB1" s="22">
        <v>1171</v>
      </c>
      <c r="ASC1" s="23">
        <v>1172</v>
      </c>
      <c r="ASD1" s="22">
        <v>1173</v>
      </c>
      <c r="ASE1" s="23">
        <v>1174</v>
      </c>
      <c r="ASF1" s="22">
        <v>1175</v>
      </c>
      <c r="ASG1" s="23">
        <v>1176</v>
      </c>
      <c r="ASH1" s="22">
        <v>1177</v>
      </c>
      <c r="ASI1" s="23">
        <v>1178</v>
      </c>
      <c r="ASJ1" s="22">
        <v>1179</v>
      </c>
      <c r="ASK1" s="23">
        <v>1180</v>
      </c>
      <c r="ASL1" s="22">
        <v>1181</v>
      </c>
      <c r="ASM1" s="23">
        <v>1182</v>
      </c>
      <c r="ASN1" s="22">
        <v>1183</v>
      </c>
      <c r="ASO1" s="23">
        <v>1184</v>
      </c>
      <c r="ASP1" s="22">
        <v>1185</v>
      </c>
      <c r="ASQ1" s="23">
        <v>1186</v>
      </c>
      <c r="ASR1" s="22">
        <v>1187</v>
      </c>
      <c r="ASS1" s="23">
        <v>1188</v>
      </c>
      <c r="AST1" s="22">
        <v>1189</v>
      </c>
      <c r="ASU1" s="23">
        <v>1190</v>
      </c>
      <c r="ASV1" s="22">
        <v>1191</v>
      </c>
      <c r="ASW1" s="23">
        <v>1192</v>
      </c>
      <c r="ASX1" s="22">
        <v>1193</v>
      </c>
      <c r="ASY1" s="23">
        <v>1194</v>
      </c>
      <c r="ASZ1" s="22">
        <v>1195</v>
      </c>
      <c r="ATA1" s="23">
        <v>1196</v>
      </c>
      <c r="ATB1" s="22">
        <v>1197</v>
      </c>
      <c r="ATC1" s="23">
        <v>1198</v>
      </c>
      <c r="ATD1" s="22">
        <v>1199</v>
      </c>
      <c r="ATE1" s="23">
        <v>1200</v>
      </c>
      <c r="ATF1" s="22">
        <v>1201</v>
      </c>
      <c r="ATG1" s="23">
        <v>1202</v>
      </c>
      <c r="ATH1" s="22">
        <v>1203</v>
      </c>
      <c r="ATI1" s="23">
        <v>1204</v>
      </c>
      <c r="ATJ1" s="22">
        <v>1205</v>
      </c>
      <c r="ATK1" s="23">
        <v>1206</v>
      </c>
      <c r="ATL1" s="22">
        <v>1207</v>
      </c>
      <c r="ATM1" s="23">
        <v>1208</v>
      </c>
      <c r="ATN1" s="22">
        <v>1209</v>
      </c>
      <c r="ATO1" s="23">
        <v>1210</v>
      </c>
      <c r="ATP1" s="22">
        <v>1211</v>
      </c>
      <c r="ATQ1" s="23">
        <v>1212</v>
      </c>
      <c r="ATR1" s="22">
        <v>1213</v>
      </c>
      <c r="ATS1" s="23">
        <v>1214</v>
      </c>
      <c r="ATT1" s="22">
        <v>1215</v>
      </c>
      <c r="ATU1" s="23">
        <v>1216</v>
      </c>
      <c r="ATV1" s="22">
        <v>1217</v>
      </c>
      <c r="ATW1" s="23">
        <v>1218</v>
      </c>
      <c r="ATX1" s="22">
        <v>1219</v>
      </c>
      <c r="ATY1" s="23">
        <v>1220</v>
      </c>
      <c r="ATZ1" s="22">
        <v>1221</v>
      </c>
      <c r="AUA1" s="23">
        <v>1222</v>
      </c>
      <c r="AUB1" s="22">
        <v>1223</v>
      </c>
      <c r="AUC1" s="23">
        <v>1224</v>
      </c>
      <c r="AUD1" s="22">
        <v>1225</v>
      </c>
      <c r="AUE1" s="23">
        <v>1226</v>
      </c>
      <c r="AUF1" s="22">
        <v>1227</v>
      </c>
      <c r="AUG1" s="23">
        <v>1228</v>
      </c>
      <c r="AUH1" s="22">
        <v>1229</v>
      </c>
      <c r="AUI1" s="23">
        <v>1230</v>
      </c>
      <c r="AUJ1" s="22">
        <v>1231</v>
      </c>
      <c r="AUK1" s="23">
        <v>1232</v>
      </c>
      <c r="AUL1" s="22">
        <v>1233</v>
      </c>
      <c r="AUM1" s="23">
        <v>1234</v>
      </c>
      <c r="AUN1" s="22">
        <v>1235</v>
      </c>
      <c r="AUO1" s="23">
        <v>1236</v>
      </c>
      <c r="AUP1" s="22">
        <v>1237</v>
      </c>
      <c r="AUQ1" s="23">
        <v>1238</v>
      </c>
      <c r="AUR1" s="22">
        <v>1239</v>
      </c>
      <c r="AUS1" s="23">
        <v>1240</v>
      </c>
      <c r="AUT1" s="22">
        <v>1241</v>
      </c>
      <c r="AUU1" s="23">
        <v>1242</v>
      </c>
      <c r="AUV1" s="22">
        <v>1243</v>
      </c>
      <c r="AUW1" s="23">
        <v>1244</v>
      </c>
      <c r="AUX1" s="22">
        <v>1245</v>
      </c>
      <c r="AUY1" s="23">
        <v>1246</v>
      </c>
      <c r="AUZ1" s="22">
        <v>1247</v>
      </c>
      <c r="AVA1" s="23">
        <v>1248</v>
      </c>
      <c r="AVB1" s="22">
        <v>1249</v>
      </c>
      <c r="AVC1" s="23">
        <v>1250</v>
      </c>
      <c r="AVD1" s="22">
        <v>1251</v>
      </c>
      <c r="AVE1" s="23">
        <v>1252</v>
      </c>
      <c r="AVF1" s="22">
        <v>1253</v>
      </c>
      <c r="AVG1" s="23">
        <v>1254</v>
      </c>
      <c r="AVH1" s="22">
        <v>1255</v>
      </c>
      <c r="AVI1" s="23">
        <v>1256</v>
      </c>
      <c r="AVJ1" s="22">
        <v>1257</v>
      </c>
      <c r="AVK1" s="23">
        <v>1258</v>
      </c>
      <c r="AVL1" s="22">
        <v>1259</v>
      </c>
      <c r="AVM1" s="23">
        <v>1260</v>
      </c>
      <c r="AVN1" s="22">
        <v>1261</v>
      </c>
      <c r="AVO1" s="23">
        <v>1262</v>
      </c>
      <c r="AVP1" s="22">
        <v>1263</v>
      </c>
      <c r="AVQ1" s="23">
        <v>1264</v>
      </c>
      <c r="AVR1" s="22">
        <v>1265</v>
      </c>
      <c r="AVS1" s="23">
        <v>1266</v>
      </c>
      <c r="AVT1" s="22">
        <v>1267</v>
      </c>
      <c r="AVU1" s="23">
        <v>1268</v>
      </c>
      <c r="AVV1" s="22">
        <v>1269</v>
      </c>
      <c r="AVW1" s="23">
        <v>1270</v>
      </c>
      <c r="AVX1" s="22">
        <v>1271</v>
      </c>
      <c r="AVY1" s="23">
        <v>1272</v>
      </c>
      <c r="AVZ1" s="22">
        <v>1273</v>
      </c>
      <c r="AWA1" s="23">
        <v>1274</v>
      </c>
      <c r="AWB1" s="22">
        <v>1275</v>
      </c>
      <c r="AWC1" s="23">
        <v>1276</v>
      </c>
      <c r="AWD1" s="22">
        <v>1277</v>
      </c>
      <c r="AWE1" s="23">
        <v>1278</v>
      </c>
      <c r="AWF1" s="22">
        <v>1279</v>
      </c>
      <c r="AWG1" s="23">
        <v>1280</v>
      </c>
      <c r="AWH1" s="22">
        <v>1281</v>
      </c>
      <c r="AWI1" s="23">
        <v>1282</v>
      </c>
      <c r="AWJ1" s="22">
        <v>1283</v>
      </c>
      <c r="AWK1" s="23">
        <v>1284</v>
      </c>
      <c r="AWL1" s="22">
        <v>1285</v>
      </c>
      <c r="AWM1" s="23">
        <v>1286</v>
      </c>
      <c r="AWN1" s="22">
        <v>1287</v>
      </c>
      <c r="AWO1" s="23">
        <v>1288</v>
      </c>
      <c r="AWP1" s="22">
        <v>1289</v>
      </c>
      <c r="AWQ1" s="23">
        <v>1290</v>
      </c>
      <c r="AWR1" s="22">
        <v>1291</v>
      </c>
      <c r="AWS1" s="23">
        <v>1292</v>
      </c>
      <c r="AWT1" s="22">
        <v>1293</v>
      </c>
      <c r="AWU1" s="23">
        <v>1294</v>
      </c>
      <c r="AWV1" s="22">
        <v>1295</v>
      </c>
      <c r="AWW1" s="23">
        <v>1296</v>
      </c>
      <c r="AWX1" s="22">
        <v>1297</v>
      </c>
      <c r="AWY1" s="23">
        <v>1298</v>
      </c>
      <c r="AWZ1" s="22">
        <v>1299</v>
      </c>
      <c r="AXA1" s="23">
        <v>1300</v>
      </c>
      <c r="AXB1" s="22">
        <v>1301</v>
      </c>
      <c r="AXC1" s="23">
        <v>1302</v>
      </c>
      <c r="AXD1" s="22">
        <v>1303</v>
      </c>
      <c r="AXE1" s="23">
        <v>1304</v>
      </c>
      <c r="AXF1" s="22">
        <v>1305</v>
      </c>
      <c r="AXG1" s="23">
        <v>1306</v>
      </c>
      <c r="AXH1" s="22">
        <v>1307</v>
      </c>
      <c r="AXI1" s="23">
        <v>1308</v>
      </c>
      <c r="AXJ1" s="22">
        <v>1309</v>
      </c>
      <c r="AXK1" s="23">
        <v>1310</v>
      </c>
      <c r="AXL1" s="22">
        <v>1311</v>
      </c>
      <c r="AXM1" s="23">
        <v>1312</v>
      </c>
      <c r="AXN1" s="22">
        <v>1313</v>
      </c>
      <c r="AXO1" s="23">
        <v>1314</v>
      </c>
      <c r="AXP1" s="22">
        <v>1315</v>
      </c>
      <c r="AXQ1" s="23">
        <v>1316</v>
      </c>
      <c r="AXR1" s="22">
        <v>1317</v>
      </c>
      <c r="AXS1" s="23">
        <v>1318</v>
      </c>
      <c r="AXT1" s="22">
        <v>1319</v>
      </c>
      <c r="AXU1" s="23">
        <v>1320</v>
      </c>
      <c r="AXV1" s="22">
        <v>1321</v>
      </c>
      <c r="AXW1" s="23">
        <v>1322</v>
      </c>
      <c r="AXX1" s="22">
        <v>1323</v>
      </c>
      <c r="AXY1" s="23">
        <v>1324</v>
      </c>
      <c r="AXZ1" s="22">
        <v>1325</v>
      </c>
      <c r="AYA1" s="23">
        <v>1326</v>
      </c>
      <c r="AYB1" s="22">
        <v>1327</v>
      </c>
      <c r="AYC1" s="23">
        <v>1328</v>
      </c>
      <c r="AYD1" s="22">
        <v>1329</v>
      </c>
      <c r="AYE1" s="23">
        <v>1330</v>
      </c>
      <c r="AYF1" s="22">
        <v>1331</v>
      </c>
      <c r="AYG1" s="23">
        <v>1332</v>
      </c>
      <c r="AYH1" s="22">
        <v>1333</v>
      </c>
      <c r="AYI1" s="23">
        <v>1334</v>
      </c>
      <c r="AYJ1" s="22">
        <v>1335</v>
      </c>
      <c r="AYK1" s="23">
        <v>1336</v>
      </c>
      <c r="AYL1" s="22">
        <v>1337</v>
      </c>
      <c r="AYM1" s="23">
        <v>1338</v>
      </c>
      <c r="AYN1" s="22">
        <v>1339</v>
      </c>
      <c r="AYO1" s="23">
        <v>1340</v>
      </c>
      <c r="AYP1" s="22">
        <v>1341</v>
      </c>
      <c r="AYQ1" s="23">
        <v>1342</v>
      </c>
      <c r="AYR1" s="22">
        <v>1343</v>
      </c>
      <c r="AYS1" s="23">
        <v>1344</v>
      </c>
      <c r="AYT1" s="22">
        <v>1345</v>
      </c>
      <c r="AYU1" s="23">
        <v>1346</v>
      </c>
      <c r="AYV1" s="22">
        <v>1347</v>
      </c>
      <c r="AYW1" s="23">
        <v>1348</v>
      </c>
      <c r="AYX1" s="22">
        <v>1349</v>
      </c>
      <c r="AYY1" s="23">
        <v>1350</v>
      </c>
      <c r="AYZ1" s="22">
        <v>1351</v>
      </c>
      <c r="AZA1" s="23">
        <v>1352</v>
      </c>
      <c r="AZB1" s="22">
        <v>1353</v>
      </c>
      <c r="AZC1" s="23">
        <v>1354</v>
      </c>
      <c r="AZD1" s="22">
        <v>1355</v>
      </c>
      <c r="AZE1" s="23">
        <v>1356</v>
      </c>
      <c r="AZF1" s="22">
        <v>1357</v>
      </c>
      <c r="AZG1" s="23">
        <v>1358</v>
      </c>
      <c r="AZH1" s="22">
        <v>1359</v>
      </c>
      <c r="AZI1" s="23">
        <v>1360</v>
      </c>
      <c r="AZJ1" s="22">
        <v>1361</v>
      </c>
      <c r="AZK1" s="23">
        <v>1362</v>
      </c>
      <c r="AZL1" s="22">
        <v>1363</v>
      </c>
      <c r="AZM1" s="23">
        <v>1364</v>
      </c>
      <c r="AZN1" s="22">
        <v>1365</v>
      </c>
      <c r="AZO1" s="23">
        <v>1366</v>
      </c>
      <c r="AZP1" s="22">
        <v>1367</v>
      </c>
      <c r="AZQ1" s="23">
        <v>1368</v>
      </c>
      <c r="AZR1" s="22">
        <v>1369</v>
      </c>
      <c r="AZS1" s="23">
        <v>1370</v>
      </c>
      <c r="AZT1" s="22">
        <v>1371</v>
      </c>
      <c r="AZU1" s="23">
        <v>1372</v>
      </c>
      <c r="AZV1" s="22">
        <v>1373</v>
      </c>
      <c r="AZW1" s="23">
        <v>1374</v>
      </c>
      <c r="AZX1" s="22">
        <v>1375</v>
      </c>
      <c r="AZY1" s="23">
        <v>1376</v>
      </c>
      <c r="AZZ1" s="22">
        <v>1377</v>
      </c>
      <c r="BAA1" s="23">
        <v>1378</v>
      </c>
      <c r="BAB1" s="22">
        <v>1379</v>
      </c>
      <c r="BAC1" s="23">
        <v>1380</v>
      </c>
      <c r="BAD1" s="22">
        <v>1381</v>
      </c>
      <c r="BAE1" s="23">
        <v>1382</v>
      </c>
      <c r="BAF1" s="22">
        <v>1383</v>
      </c>
      <c r="BAG1" s="23">
        <v>1384</v>
      </c>
      <c r="BAH1" s="22">
        <v>1385</v>
      </c>
      <c r="BAI1" s="23">
        <v>1386</v>
      </c>
      <c r="BAJ1" s="22">
        <v>1387</v>
      </c>
      <c r="BAK1" s="23">
        <v>1388</v>
      </c>
      <c r="BAL1" s="22">
        <v>1389</v>
      </c>
      <c r="BAM1" s="23">
        <v>1390</v>
      </c>
      <c r="BAN1" s="22">
        <v>1391</v>
      </c>
      <c r="BAO1" s="23">
        <v>1392</v>
      </c>
      <c r="BAP1" s="22">
        <v>1393</v>
      </c>
      <c r="BAQ1" s="23">
        <v>1394</v>
      </c>
      <c r="BAR1" s="22">
        <v>1395</v>
      </c>
      <c r="BAS1" s="23">
        <v>1396</v>
      </c>
      <c r="BAT1" s="22">
        <v>1397</v>
      </c>
      <c r="BAU1" s="23">
        <v>1398</v>
      </c>
      <c r="BAV1" s="22">
        <v>1399</v>
      </c>
      <c r="BAW1" s="23">
        <v>1400</v>
      </c>
      <c r="BAX1" s="22">
        <v>1401</v>
      </c>
      <c r="BAY1" s="23">
        <v>1402</v>
      </c>
      <c r="BAZ1" s="22">
        <v>1403</v>
      </c>
      <c r="BBA1" s="23">
        <v>1404</v>
      </c>
      <c r="BBB1" s="22">
        <v>1405</v>
      </c>
      <c r="BBC1" s="23">
        <v>1406</v>
      </c>
      <c r="BBD1" s="22">
        <v>1407</v>
      </c>
      <c r="BBE1" s="23">
        <v>1408</v>
      </c>
      <c r="BBF1" s="22">
        <v>1409</v>
      </c>
      <c r="BBG1" s="23">
        <v>1410</v>
      </c>
      <c r="BBH1" s="22">
        <v>1411</v>
      </c>
      <c r="BBI1" s="23">
        <v>1412</v>
      </c>
      <c r="BBJ1" s="22">
        <v>1413</v>
      </c>
      <c r="BBK1" s="23">
        <v>1414</v>
      </c>
      <c r="BBL1" s="22">
        <v>1415</v>
      </c>
      <c r="BBM1" s="23">
        <v>1416</v>
      </c>
      <c r="BBN1" s="22">
        <v>1417</v>
      </c>
      <c r="BBO1" s="23">
        <v>1418</v>
      </c>
      <c r="BBP1" s="22">
        <v>1419</v>
      </c>
      <c r="BBQ1" s="23">
        <v>1420</v>
      </c>
      <c r="BBR1" s="22">
        <v>1421</v>
      </c>
      <c r="BBS1" s="23">
        <v>1422</v>
      </c>
      <c r="BBT1" s="22">
        <v>1423</v>
      </c>
      <c r="BBU1" s="23">
        <v>1424</v>
      </c>
      <c r="BBV1" s="22">
        <v>1425</v>
      </c>
      <c r="BBW1" s="23">
        <v>1426</v>
      </c>
      <c r="BBX1" s="22">
        <v>1427</v>
      </c>
      <c r="BBY1" s="23">
        <v>1428</v>
      </c>
      <c r="BBZ1" s="22">
        <v>1429</v>
      </c>
      <c r="BCA1" s="23">
        <v>1430</v>
      </c>
      <c r="BCB1" s="22">
        <v>1431</v>
      </c>
      <c r="BCC1" s="23">
        <v>1432</v>
      </c>
      <c r="BCD1" s="22">
        <v>1433</v>
      </c>
      <c r="BCE1" s="23">
        <v>1434</v>
      </c>
      <c r="BCF1" s="22">
        <v>1435</v>
      </c>
      <c r="BCG1" s="23">
        <v>1436</v>
      </c>
      <c r="BCH1" s="22">
        <v>1437</v>
      </c>
      <c r="BCI1" s="23">
        <v>1438</v>
      </c>
      <c r="BCJ1" s="22">
        <v>1439</v>
      </c>
      <c r="BCK1" s="23">
        <v>1440</v>
      </c>
      <c r="BCL1" s="22">
        <v>1441</v>
      </c>
      <c r="BCM1" s="23">
        <v>1442</v>
      </c>
      <c r="BCN1" s="22">
        <v>1443</v>
      </c>
      <c r="BCO1" s="23">
        <v>1444</v>
      </c>
      <c r="BCP1" s="22">
        <v>1445</v>
      </c>
      <c r="BCQ1" s="23">
        <v>1446</v>
      </c>
      <c r="BCR1" s="22">
        <v>1447</v>
      </c>
      <c r="BCS1" s="23">
        <v>1448</v>
      </c>
      <c r="BCT1" s="22">
        <v>1449</v>
      </c>
      <c r="BCU1" s="23">
        <v>1450</v>
      </c>
      <c r="BCV1" s="22">
        <v>1451</v>
      </c>
      <c r="BCW1" s="23">
        <v>1452</v>
      </c>
      <c r="BCX1" s="22">
        <v>1453</v>
      </c>
      <c r="BCY1" s="23">
        <v>1454</v>
      </c>
      <c r="BCZ1" s="22">
        <v>1455</v>
      </c>
      <c r="BDA1" s="23">
        <v>1456</v>
      </c>
      <c r="BDB1" s="22">
        <v>1457</v>
      </c>
      <c r="BDC1" s="23">
        <v>1458</v>
      </c>
      <c r="BDD1" s="22">
        <v>1459</v>
      </c>
      <c r="BDE1" s="23">
        <v>1460</v>
      </c>
      <c r="BDF1" s="22">
        <v>1461</v>
      </c>
      <c r="BDG1" s="23">
        <v>1462</v>
      </c>
      <c r="BDH1" s="22">
        <v>1463</v>
      </c>
      <c r="BDI1" s="23">
        <v>1464</v>
      </c>
      <c r="BDJ1" s="22">
        <v>1465</v>
      </c>
      <c r="BDK1" s="23">
        <v>1466</v>
      </c>
      <c r="BDL1" s="22">
        <v>1467</v>
      </c>
      <c r="BDM1" s="23">
        <v>1468</v>
      </c>
      <c r="BDN1" s="22">
        <v>1469</v>
      </c>
      <c r="BDO1" s="23">
        <v>1470</v>
      </c>
      <c r="BDP1" s="22">
        <v>1471</v>
      </c>
      <c r="BDQ1" s="23">
        <v>1472</v>
      </c>
      <c r="BDR1" s="22">
        <v>1473</v>
      </c>
      <c r="BDS1" s="23">
        <v>1474</v>
      </c>
      <c r="BDT1" s="22">
        <v>1475</v>
      </c>
      <c r="BDU1" s="23">
        <v>1476</v>
      </c>
      <c r="BDV1" s="22">
        <v>1477</v>
      </c>
      <c r="BDW1" s="23">
        <v>1478</v>
      </c>
      <c r="BDX1" s="22">
        <v>1479</v>
      </c>
      <c r="BDY1" s="23">
        <v>1480</v>
      </c>
      <c r="BDZ1" s="22">
        <v>1481</v>
      </c>
      <c r="BEA1" s="23">
        <v>1482</v>
      </c>
      <c r="BEB1" s="22">
        <v>1483</v>
      </c>
      <c r="BEC1" s="23">
        <v>1484</v>
      </c>
      <c r="BED1" s="22">
        <v>1485</v>
      </c>
      <c r="BEE1" s="23">
        <v>1486</v>
      </c>
      <c r="BEF1" s="22">
        <v>1487</v>
      </c>
      <c r="BEG1" s="23">
        <v>1488</v>
      </c>
      <c r="BEH1" s="22">
        <v>1489</v>
      </c>
      <c r="BEI1" s="23">
        <v>1490</v>
      </c>
      <c r="BEJ1" s="22">
        <v>1491</v>
      </c>
      <c r="BEK1" s="23">
        <v>1492</v>
      </c>
      <c r="BEL1" s="22">
        <v>1493</v>
      </c>
      <c r="BEM1" s="23">
        <v>1494</v>
      </c>
      <c r="BEN1" s="22">
        <v>1495</v>
      </c>
      <c r="BEO1" s="23">
        <v>1496</v>
      </c>
      <c r="BEP1" s="22">
        <v>1497</v>
      </c>
      <c r="BEQ1" s="23">
        <v>1498</v>
      </c>
      <c r="BER1" s="22">
        <v>1499</v>
      </c>
      <c r="BES1" s="23">
        <v>1500</v>
      </c>
      <c r="BET1" s="22">
        <v>1501</v>
      </c>
      <c r="BEU1" s="23">
        <v>1502</v>
      </c>
      <c r="BEV1" s="22">
        <v>1503</v>
      </c>
      <c r="BEW1" s="23">
        <v>1504</v>
      </c>
      <c r="BEX1" s="22">
        <v>1505</v>
      </c>
      <c r="BEY1" s="23">
        <v>1506</v>
      </c>
      <c r="BEZ1" s="22">
        <v>1507</v>
      </c>
      <c r="BFA1" s="23">
        <v>1508</v>
      </c>
      <c r="BFB1" s="22">
        <v>1509</v>
      </c>
      <c r="BFC1" s="23">
        <v>1510</v>
      </c>
      <c r="BFD1" s="22">
        <v>1511</v>
      </c>
      <c r="BFE1" s="23">
        <v>1512</v>
      </c>
      <c r="BFF1" s="22">
        <v>1513</v>
      </c>
      <c r="BFG1" s="23">
        <v>1514</v>
      </c>
      <c r="BFH1" s="22">
        <v>1515</v>
      </c>
      <c r="BFI1" s="23">
        <v>1516</v>
      </c>
      <c r="BFJ1" s="22">
        <v>1517</v>
      </c>
      <c r="BFK1" s="23">
        <v>1518</v>
      </c>
      <c r="BFL1" s="22">
        <v>1519</v>
      </c>
      <c r="BFM1" s="23">
        <v>1520</v>
      </c>
      <c r="BFN1" s="22">
        <v>1521</v>
      </c>
      <c r="BFO1" s="23">
        <v>1522</v>
      </c>
      <c r="BFP1" s="22">
        <v>1523</v>
      </c>
      <c r="BFQ1" s="23">
        <v>1524</v>
      </c>
      <c r="BFR1" s="22">
        <v>1525</v>
      </c>
      <c r="BFS1" s="23">
        <v>1526</v>
      </c>
      <c r="BFT1" s="22">
        <v>1527</v>
      </c>
      <c r="BFU1" s="23">
        <v>1528</v>
      </c>
      <c r="BFV1" s="22">
        <v>1529</v>
      </c>
      <c r="BFW1" s="23">
        <v>1530</v>
      </c>
      <c r="BFX1" s="22">
        <v>1531</v>
      </c>
      <c r="BFY1" s="23">
        <v>1532</v>
      </c>
      <c r="BFZ1" s="22">
        <v>1533</v>
      </c>
      <c r="BGA1" s="23">
        <v>1534</v>
      </c>
      <c r="BGB1" s="22">
        <v>1535</v>
      </c>
      <c r="BGC1" s="23">
        <v>1536</v>
      </c>
      <c r="BGD1" s="22">
        <v>1537</v>
      </c>
      <c r="BGE1" s="23">
        <v>1538</v>
      </c>
      <c r="BGF1" s="22">
        <v>1539</v>
      </c>
      <c r="BGG1" s="23">
        <v>1540</v>
      </c>
      <c r="BGH1" s="22">
        <v>1541</v>
      </c>
      <c r="BGI1" s="23">
        <v>1542</v>
      </c>
      <c r="BGJ1" s="22">
        <v>1543</v>
      </c>
      <c r="BGK1" s="23">
        <v>1544</v>
      </c>
      <c r="BGL1" s="22">
        <v>1545</v>
      </c>
      <c r="BGM1" s="23">
        <v>1546</v>
      </c>
      <c r="BGN1" s="22">
        <v>1547</v>
      </c>
      <c r="BGO1" s="23">
        <v>1548</v>
      </c>
      <c r="BGP1" s="22">
        <v>1549</v>
      </c>
      <c r="BGQ1" s="23">
        <v>1550</v>
      </c>
      <c r="BGR1" s="22">
        <v>1551</v>
      </c>
      <c r="BGS1" s="23">
        <v>1552</v>
      </c>
      <c r="BGT1" s="22">
        <v>1553</v>
      </c>
      <c r="BGU1" s="23">
        <v>1554</v>
      </c>
      <c r="BGV1" s="22">
        <v>1555</v>
      </c>
    </row>
    <row r="2" spans="1:1556">
      <c r="A2" s="21" t="s">
        <v>1</v>
      </c>
      <c r="B2" s="22" t="s">
        <v>25</v>
      </c>
      <c r="C2" s="23" t="s">
        <v>42</v>
      </c>
      <c r="D2" s="22" t="s">
        <v>52</v>
      </c>
      <c r="E2" s="23" t="s">
        <v>61</v>
      </c>
      <c r="F2" s="22" t="s">
        <v>68</v>
      </c>
      <c r="G2" s="23" t="s">
        <v>76</v>
      </c>
      <c r="H2" s="22" t="s">
        <v>83</v>
      </c>
      <c r="I2" s="23" t="s">
        <v>91</v>
      </c>
      <c r="J2" s="22" t="s">
        <v>97</v>
      </c>
      <c r="K2" s="23" t="s">
        <v>106</v>
      </c>
      <c r="L2" s="22" t="s">
        <v>112</v>
      </c>
      <c r="M2" s="23" t="s">
        <v>117</v>
      </c>
      <c r="N2" s="22" t="s">
        <v>125</v>
      </c>
      <c r="O2" s="23" t="s">
        <v>91</v>
      </c>
      <c r="P2" s="22" t="s">
        <v>134</v>
      </c>
      <c r="Q2" s="23" t="s">
        <v>142</v>
      </c>
      <c r="R2" s="22" t="s">
        <v>148</v>
      </c>
      <c r="S2" s="23" t="s">
        <v>154</v>
      </c>
      <c r="T2" s="22" t="s">
        <v>160</v>
      </c>
      <c r="U2" s="23" t="s">
        <v>97</v>
      </c>
      <c r="V2" s="22" t="s">
        <v>167</v>
      </c>
      <c r="W2" s="23" t="s">
        <v>173</v>
      </c>
      <c r="X2" s="22" t="s">
        <v>179</v>
      </c>
      <c r="Y2" s="23" t="s">
        <v>183</v>
      </c>
      <c r="Z2" s="22" t="s">
        <v>187</v>
      </c>
      <c r="AA2" s="23" t="s">
        <v>192</v>
      </c>
      <c r="AB2" s="22" t="s">
        <v>198</v>
      </c>
      <c r="AC2" s="23" t="s">
        <v>117</v>
      </c>
      <c r="AD2" s="22" t="s">
        <v>206</v>
      </c>
      <c r="AE2" s="23" t="s">
        <v>211</v>
      </c>
      <c r="AF2" s="22" t="s">
        <v>217</v>
      </c>
      <c r="AG2" s="23" t="s">
        <v>225</v>
      </c>
      <c r="AH2" s="22" t="s">
        <v>232</v>
      </c>
      <c r="AI2" s="23" t="s">
        <v>61</v>
      </c>
      <c r="AJ2" s="22" t="s">
        <v>240</v>
      </c>
      <c r="AK2" s="23" t="s">
        <v>246</v>
      </c>
      <c r="AL2" s="22" t="s">
        <v>134</v>
      </c>
      <c r="AM2" s="23" t="s">
        <v>134</v>
      </c>
      <c r="AN2" s="22" t="s">
        <v>257</v>
      </c>
      <c r="AO2" s="23" t="s">
        <v>262</v>
      </c>
      <c r="AP2" s="22" t="s">
        <v>268</v>
      </c>
      <c r="AQ2" s="23" t="s">
        <v>134</v>
      </c>
      <c r="AR2" s="22" t="s">
        <v>97</v>
      </c>
      <c r="AS2" s="23" t="s">
        <v>278</v>
      </c>
      <c r="AT2" s="22" t="s">
        <v>282</v>
      </c>
      <c r="AU2" s="23" t="s">
        <v>286</v>
      </c>
      <c r="AV2" s="22" t="s">
        <v>112</v>
      </c>
      <c r="AW2" s="23" t="s">
        <v>293</v>
      </c>
      <c r="AX2" s="22" t="s">
        <v>282</v>
      </c>
      <c r="AY2" s="23" t="s">
        <v>68</v>
      </c>
      <c r="AZ2" s="22" t="s">
        <v>301</v>
      </c>
      <c r="BA2" s="23" t="s">
        <v>307</v>
      </c>
      <c r="BB2" s="22" t="s">
        <v>313</v>
      </c>
      <c r="BC2" s="23" t="s">
        <v>318</v>
      </c>
      <c r="BD2" s="22" t="s">
        <v>323</v>
      </c>
      <c r="BE2" s="23" t="s">
        <v>326</v>
      </c>
      <c r="BF2" s="22" t="s">
        <v>331</v>
      </c>
      <c r="BG2" s="23" t="s">
        <v>335</v>
      </c>
      <c r="BH2" s="22" t="s">
        <v>342</v>
      </c>
      <c r="BI2" s="23" t="s">
        <v>331</v>
      </c>
      <c r="BJ2" s="22" t="s">
        <v>347</v>
      </c>
      <c r="BK2" s="23" t="s">
        <v>353</v>
      </c>
      <c r="BL2" s="22" t="s">
        <v>358</v>
      </c>
      <c r="BM2" s="23" t="s">
        <v>363</v>
      </c>
      <c r="BN2" s="22" t="s">
        <v>368</v>
      </c>
      <c r="BO2" s="23" t="s">
        <v>373</v>
      </c>
      <c r="BP2" s="22" t="s">
        <v>379</v>
      </c>
      <c r="BQ2" s="23" t="s">
        <v>385</v>
      </c>
      <c r="BR2" s="22" t="s">
        <v>391</v>
      </c>
      <c r="BS2" s="23" t="s">
        <v>396</v>
      </c>
      <c r="BT2" s="22" t="s">
        <v>401</v>
      </c>
      <c r="BU2" s="23" t="s">
        <v>407</v>
      </c>
      <c r="BV2" s="22" t="s">
        <v>391</v>
      </c>
      <c r="BW2" s="23" t="s">
        <v>415</v>
      </c>
      <c r="BX2" s="22" t="s">
        <v>417</v>
      </c>
      <c r="BY2" s="23" t="s">
        <v>424</v>
      </c>
      <c r="BZ2" s="22" t="s">
        <v>430</v>
      </c>
      <c r="CA2" s="23" t="s">
        <v>430</v>
      </c>
      <c r="CB2" s="22" t="s">
        <v>430</v>
      </c>
      <c r="CC2" s="23" t="s">
        <v>438</v>
      </c>
      <c r="CD2" s="22" t="s">
        <v>444</v>
      </c>
      <c r="CE2" s="23" t="s">
        <v>449</v>
      </c>
      <c r="CF2" s="22" t="s">
        <v>417</v>
      </c>
      <c r="CG2" s="23" t="s">
        <v>457</v>
      </c>
      <c r="CH2" s="22" t="s">
        <v>462</v>
      </c>
      <c r="CI2" s="23" t="s">
        <v>430</v>
      </c>
      <c r="CJ2" s="22" t="s">
        <v>467</v>
      </c>
      <c r="CK2" s="23" t="s">
        <v>472</v>
      </c>
      <c r="CL2" s="22" t="s">
        <v>438</v>
      </c>
      <c r="CM2" s="23" t="s">
        <v>462</v>
      </c>
      <c r="CN2" s="22" t="s">
        <v>481</v>
      </c>
      <c r="CO2" s="23" t="s">
        <v>488</v>
      </c>
      <c r="CP2" s="22" t="s">
        <v>494</v>
      </c>
      <c r="CQ2" s="23" t="s">
        <v>500</v>
      </c>
      <c r="CR2" s="22" t="s">
        <v>505</v>
      </c>
      <c r="CS2" s="23" t="s">
        <v>512</v>
      </c>
      <c r="CT2" s="22" t="s">
        <v>518</v>
      </c>
      <c r="CU2" s="23" t="s">
        <v>524</v>
      </c>
      <c r="CV2" s="22" t="s">
        <v>529</v>
      </c>
      <c r="CW2" s="23" t="s">
        <v>534</v>
      </c>
      <c r="CX2" s="22" t="s">
        <v>540</v>
      </c>
      <c r="CY2" s="23" t="s">
        <v>547</v>
      </c>
      <c r="CZ2" s="22" t="s">
        <v>553</v>
      </c>
      <c r="DA2" s="23" t="s">
        <v>557</v>
      </c>
      <c r="DB2" s="22" t="s">
        <v>562</v>
      </c>
      <c r="DC2" s="23" t="s">
        <v>568</v>
      </c>
      <c r="DD2" s="22" t="s">
        <v>573</v>
      </c>
      <c r="DE2" s="23" t="s">
        <v>557</v>
      </c>
      <c r="DF2" s="22" t="s">
        <v>518</v>
      </c>
      <c r="DG2" s="23" t="s">
        <v>582</v>
      </c>
      <c r="DH2" s="22" t="s">
        <v>585</v>
      </c>
      <c r="DI2" s="23" t="s">
        <v>591</v>
      </c>
      <c r="DJ2" s="22" t="s">
        <v>597</v>
      </c>
      <c r="DK2" s="23" t="s">
        <v>601</v>
      </c>
      <c r="DL2" s="22" t="s">
        <v>605</v>
      </c>
      <c r="DM2" s="23" t="s">
        <v>611</v>
      </c>
      <c r="DN2" s="22" t="s">
        <v>616</v>
      </c>
      <c r="DO2" s="23" t="s">
        <v>621</v>
      </c>
      <c r="DP2" s="22" t="s">
        <v>626</v>
      </c>
      <c r="DQ2" s="23" t="s">
        <v>633</v>
      </c>
      <c r="DR2" s="22" t="s">
        <v>638</v>
      </c>
      <c r="DS2" s="23" t="s">
        <v>643</v>
      </c>
      <c r="DT2" s="22" t="s">
        <v>648</v>
      </c>
      <c r="DU2" s="23" t="s">
        <v>650</v>
      </c>
      <c r="DV2" s="22" t="s">
        <v>655</v>
      </c>
      <c r="DW2" s="23" t="s">
        <v>662</v>
      </c>
      <c r="DX2" s="22" t="s">
        <v>667</v>
      </c>
      <c r="DY2" s="23" t="s">
        <v>672</v>
      </c>
      <c r="DZ2" s="22" t="s">
        <v>678</v>
      </c>
      <c r="EA2" s="23" t="s">
        <v>685</v>
      </c>
      <c r="EB2" s="22" t="s">
        <v>690</v>
      </c>
      <c r="EC2" s="23" t="s">
        <v>678</v>
      </c>
      <c r="ED2" s="22" t="s">
        <v>697</v>
      </c>
      <c r="EE2" s="23" t="s">
        <v>702</v>
      </c>
      <c r="EF2" s="22" t="s">
        <v>705</v>
      </c>
      <c r="EG2" s="23" t="s">
        <v>708</v>
      </c>
      <c r="EH2" s="22" t="s">
        <v>714</v>
      </c>
      <c r="EI2" s="23" t="s">
        <v>719</v>
      </c>
      <c r="EJ2" s="22" t="s">
        <v>722</v>
      </c>
      <c r="EK2" s="23" t="s">
        <v>727</v>
      </c>
      <c r="EL2" s="22" t="s">
        <v>733</v>
      </c>
      <c r="EM2" s="23" t="s">
        <v>740</v>
      </c>
      <c r="EN2" s="22" t="s">
        <v>740</v>
      </c>
      <c r="EO2" s="23" t="s">
        <v>748</v>
      </c>
      <c r="EP2" s="22" t="s">
        <v>754</v>
      </c>
      <c r="EQ2" s="23" t="s">
        <v>758</v>
      </c>
      <c r="ER2" s="22" t="s">
        <v>764</v>
      </c>
      <c r="ES2" s="23" t="s">
        <v>770</v>
      </c>
      <c r="ET2" s="22" t="s">
        <v>775</v>
      </c>
      <c r="EU2" s="23" t="s">
        <v>758</v>
      </c>
      <c r="EV2" s="22" t="s">
        <v>784</v>
      </c>
      <c r="EW2" s="23" t="s">
        <v>789</v>
      </c>
      <c r="EX2" s="22" t="s">
        <v>795</v>
      </c>
      <c r="EY2" s="23" t="s">
        <v>800</v>
      </c>
      <c r="EZ2" s="22" t="s">
        <v>806</v>
      </c>
      <c r="FA2" s="23" t="s">
        <v>812</v>
      </c>
      <c r="FB2" s="22" t="s">
        <v>818</v>
      </c>
      <c r="FC2" s="23" t="s">
        <v>821</v>
      </c>
      <c r="FD2" s="22" t="s">
        <v>827</v>
      </c>
      <c r="FE2" s="23" t="s">
        <v>834</v>
      </c>
      <c r="FF2" s="22" t="s">
        <v>838</v>
      </c>
      <c r="FG2" s="23" t="s">
        <v>843</v>
      </c>
      <c r="FH2" s="22" t="s">
        <v>848</v>
      </c>
      <c r="FI2" s="23" t="s">
        <v>806</v>
      </c>
      <c r="FJ2" s="22" t="s">
        <v>854</v>
      </c>
      <c r="FK2" s="23" t="s">
        <v>806</v>
      </c>
      <c r="FL2" s="22" t="s">
        <v>861</v>
      </c>
      <c r="FM2" s="23" t="s">
        <v>866</v>
      </c>
      <c r="FN2" s="22" t="s">
        <v>869</v>
      </c>
      <c r="FO2" s="23" t="s">
        <v>874</v>
      </c>
      <c r="FP2" s="22" t="s">
        <v>880</v>
      </c>
      <c r="FQ2" s="23" t="s">
        <v>886</v>
      </c>
      <c r="FR2" s="22" t="s">
        <v>891</v>
      </c>
      <c r="FS2" s="23" t="s">
        <v>892</v>
      </c>
      <c r="FT2" s="22" t="s">
        <v>897</v>
      </c>
      <c r="FU2" s="23" t="s">
        <v>903</v>
      </c>
      <c r="FV2" s="22" t="s">
        <v>908</v>
      </c>
      <c r="FW2" s="23" t="s">
        <v>903</v>
      </c>
      <c r="FX2" s="22" t="s">
        <v>914</v>
      </c>
      <c r="FY2" s="23" t="s">
        <v>920</v>
      </c>
      <c r="FZ2" s="22" t="s">
        <v>925</v>
      </c>
      <c r="GA2" s="23" t="s">
        <v>930</v>
      </c>
      <c r="GB2" s="22" t="s">
        <v>935</v>
      </c>
      <c r="GC2" s="23" t="s">
        <v>941</v>
      </c>
      <c r="GD2" s="22" t="s">
        <v>821</v>
      </c>
      <c r="GE2" s="23" t="s">
        <v>946</v>
      </c>
      <c r="GF2" s="22" t="s">
        <v>951</v>
      </c>
      <c r="GG2" s="23" t="s">
        <v>954</v>
      </c>
      <c r="GH2" s="22" t="s">
        <v>957</v>
      </c>
      <c r="GI2" s="23" t="s">
        <v>962</v>
      </c>
      <c r="GJ2" s="22" t="s">
        <v>968</v>
      </c>
      <c r="GK2" s="23" t="s">
        <v>789</v>
      </c>
      <c r="GL2" s="22" t="s">
        <v>973</v>
      </c>
      <c r="GM2" s="23" t="s">
        <v>978</v>
      </c>
      <c r="GN2" s="22" t="s">
        <v>983</v>
      </c>
      <c r="GO2" s="23" t="s">
        <v>973</v>
      </c>
      <c r="GP2" s="22" t="s">
        <v>990</v>
      </c>
      <c r="GQ2" s="23" t="s">
        <v>993</v>
      </c>
      <c r="GR2" s="22" t="s">
        <v>996</v>
      </c>
      <c r="GS2" s="23" t="s">
        <v>727</v>
      </c>
      <c r="GT2" s="22" t="s">
        <v>748</v>
      </c>
      <c r="GU2" s="23" t="s">
        <v>1008</v>
      </c>
      <c r="GV2" s="22" t="s">
        <v>1013</v>
      </c>
      <c r="GW2" s="23" t="s">
        <v>1020</v>
      </c>
      <c r="GX2" s="22" t="s">
        <v>650</v>
      </c>
      <c r="GY2" s="23" t="s">
        <v>702</v>
      </c>
      <c r="GZ2" s="22" t="s">
        <v>1029</v>
      </c>
      <c r="HA2" s="23" t="s">
        <v>1035</v>
      </c>
      <c r="HB2" s="22" t="s">
        <v>1040</v>
      </c>
      <c r="HC2" s="23" t="s">
        <v>1043</v>
      </c>
      <c r="HD2" s="22" t="s">
        <v>935</v>
      </c>
      <c r="HE2" s="23" t="s">
        <v>957</v>
      </c>
      <c r="HF2" s="22" t="s">
        <v>1052</v>
      </c>
      <c r="HG2" s="23" t="s">
        <v>754</v>
      </c>
      <c r="HH2" s="22" t="s">
        <v>740</v>
      </c>
      <c r="HI2" s="23" t="s">
        <v>1062</v>
      </c>
      <c r="HJ2" s="22" t="s">
        <v>1068</v>
      </c>
      <c r="HK2" s="23" t="s">
        <v>1074</v>
      </c>
      <c r="HL2" s="22" t="s">
        <v>1080</v>
      </c>
      <c r="HM2" s="23" t="s">
        <v>1085</v>
      </c>
      <c r="HN2" s="22" t="s">
        <v>1091</v>
      </c>
      <c r="HO2" s="23" t="s">
        <v>1096</v>
      </c>
      <c r="HP2" s="22" t="s">
        <v>954</v>
      </c>
      <c r="HQ2" s="23" t="s">
        <v>1105</v>
      </c>
      <c r="HR2" s="22" t="s">
        <v>1110</v>
      </c>
      <c r="HS2" s="23" t="s">
        <v>880</v>
      </c>
      <c r="HT2" s="22" t="s">
        <v>1117</v>
      </c>
      <c r="HU2" s="23" t="s">
        <v>1122</v>
      </c>
      <c r="HV2" s="22" t="s">
        <v>1127</v>
      </c>
      <c r="HW2" s="23" t="s">
        <v>1130</v>
      </c>
      <c r="HX2" s="22" t="s">
        <v>1136</v>
      </c>
      <c r="HY2" s="23" t="s">
        <v>1141</v>
      </c>
      <c r="HZ2" s="22" t="s">
        <v>1146</v>
      </c>
      <c r="IA2" s="23" t="s">
        <v>1151</v>
      </c>
      <c r="IB2" s="22" t="s">
        <v>968</v>
      </c>
      <c r="IC2" s="23" t="s">
        <v>983</v>
      </c>
      <c r="ID2" s="22" t="s">
        <v>891</v>
      </c>
      <c r="IE2" s="23" t="s">
        <v>1162</v>
      </c>
      <c r="IF2" s="22" t="s">
        <v>1169</v>
      </c>
      <c r="IG2" s="23" t="s">
        <v>1172</v>
      </c>
      <c r="IH2" s="22" t="s">
        <v>1091</v>
      </c>
      <c r="II2" s="23" t="s">
        <v>1179</v>
      </c>
      <c r="IJ2" s="22" t="s">
        <v>1184</v>
      </c>
      <c r="IK2" s="23" t="s">
        <v>821</v>
      </c>
      <c r="IL2" s="22" t="s">
        <v>1191</v>
      </c>
      <c r="IM2" s="23" t="s">
        <v>935</v>
      </c>
      <c r="IN2" s="22" t="s">
        <v>1052</v>
      </c>
      <c r="IO2" s="23" t="s">
        <v>1198</v>
      </c>
      <c r="IP2" s="22" t="s">
        <v>1201</v>
      </c>
      <c r="IQ2" s="23" t="s">
        <v>1207</v>
      </c>
      <c r="IR2" s="22" t="s">
        <v>702</v>
      </c>
      <c r="IS2" s="23" t="s">
        <v>1214</v>
      </c>
      <c r="IT2" s="22" t="s">
        <v>818</v>
      </c>
      <c r="IU2" s="23" t="s">
        <v>678</v>
      </c>
      <c r="IV2" s="22" t="s">
        <v>1223</v>
      </c>
      <c r="IW2" s="23" t="s">
        <v>1228</v>
      </c>
      <c r="IX2" s="22" t="s">
        <v>1234</v>
      </c>
      <c r="IY2" s="23" t="s">
        <v>1201</v>
      </c>
      <c r="IZ2" s="22" t="s">
        <v>621</v>
      </c>
      <c r="JA2" s="23" t="s">
        <v>818</v>
      </c>
      <c r="JB2" s="22" t="s">
        <v>1245</v>
      </c>
      <c r="JC2" s="23" t="s">
        <v>1248</v>
      </c>
      <c r="JD2" s="22" t="s">
        <v>754</v>
      </c>
      <c r="JE2" s="23" t="s">
        <v>1256</v>
      </c>
      <c r="JF2" s="22" t="s">
        <v>1261</v>
      </c>
      <c r="JG2" s="23" t="s">
        <v>1266</v>
      </c>
      <c r="JH2" s="22" t="s">
        <v>1271</v>
      </c>
      <c r="JI2" s="23" t="s">
        <v>973</v>
      </c>
      <c r="JJ2" s="22" t="s">
        <v>1278</v>
      </c>
      <c r="JK2" s="23" t="s">
        <v>914</v>
      </c>
      <c r="JL2" s="22" t="s">
        <v>1285</v>
      </c>
      <c r="JM2" s="23" t="s">
        <v>1288</v>
      </c>
      <c r="JN2" s="22" t="s">
        <v>1293</v>
      </c>
      <c r="JO2" s="23" t="s">
        <v>1299</v>
      </c>
      <c r="JP2" s="22" t="s">
        <v>838</v>
      </c>
      <c r="JQ2" s="23" t="s">
        <v>1052</v>
      </c>
      <c r="JR2" s="22" t="s">
        <v>1308</v>
      </c>
      <c r="JS2" s="23" t="s">
        <v>1311</v>
      </c>
      <c r="JT2" s="22" t="s">
        <v>1316</v>
      </c>
      <c r="JU2" s="23" t="s">
        <v>1008</v>
      </c>
      <c r="JV2" s="22" t="s">
        <v>1321</v>
      </c>
      <c r="JW2" s="23" t="s">
        <v>1326</v>
      </c>
      <c r="JX2" s="22" t="s">
        <v>764</v>
      </c>
      <c r="JY2" s="23" t="s">
        <v>993</v>
      </c>
      <c r="JZ2" s="22" t="s">
        <v>1271</v>
      </c>
      <c r="KA2" s="23" t="s">
        <v>1335</v>
      </c>
      <c r="KB2" s="22" t="s">
        <v>633</v>
      </c>
      <c r="KC2" s="23" t="s">
        <v>605</v>
      </c>
      <c r="KD2" s="22" t="s">
        <v>1345</v>
      </c>
      <c r="KE2" s="23" t="s">
        <v>1350</v>
      </c>
      <c r="KF2" s="22" t="s">
        <v>1354</v>
      </c>
      <c r="KG2" s="23" t="s">
        <v>1359</v>
      </c>
      <c r="KH2" s="22" t="s">
        <v>1364</v>
      </c>
      <c r="KI2" s="23" t="s">
        <v>512</v>
      </c>
      <c r="KJ2" s="22" t="s">
        <v>1369</v>
      </c>
      <c r="KK2" s="23" t="s">
        <v>1372</v>
      </c>
      <c r="KL2" s="22" t="s">
        <v>1364</v>
      </c>
      <c r="KM2" s="23" t="s">
        <v>1372</v>
      </c>
      <c r="KN2" s="22" t="s">
        <v>1379</v>
      </c>
      <c r="KO2" s="23" t="s">
        <v>1385</v>
      </c>
      <c r="KP2" s="22" t="s">
        <v>1390</v>
      </c>
      <c r="KQ2" s="23" t="s">
        <v>1395</v>
      </c>
      <c r="KR2" s="22" t="s">
        <v>1400</v>
      </c>
      <c r="KS2" s="23" t="s">
        <v>1405</v>
      </c>
      <c r="KT2" s="22" t="s">
        <v>582</v>
      </c>
      <c r="KU2" s="23" t="s">
        <v>1412</v>
      </c>
      <c r="KV2" s="22" t="s">
        <v>1415</v>
      </c>
      <c r="KW2" s="23" t="s">
        <v>1418</v>
      </c>
      <c r="KX2" s="22" t="s">
        <v>1423</v>
      </c>
      <c r="KY2" s="23" t="s">
        <v>1415</v>
      </c>
      <c r="KZ2" s="22" t="s">
        <v>1430</v>
      </c>
      <c r="LA2" s="23" t="s">
        <v>1435</v>
      </c>
      <c r="LB2" s="22" t="s">
        <v>1412</v>
      </c>
      <c r="LC2" s="23" t="s">
        <v>1412</v>
      </c>
      <c r="LD2" s="22" t="s">
        <v>1442</v>
      </c>
      <c r="LE2" s="23" t="s">
        <v>1447</v>
      </c>
      <c r="LF2" s="22" t="s">
        <v>1452</v>
      </c>
      <c r="LG2" s="23" t="s">
        <v>444</v>
      </c>
      <c r="LH2" s="22" t="s">
        <v>1456</v>
      </c>
      <c r="LI2" s="23" t="s">
        <v>444</v>
      </c>
      <c r="LJ2" s="22" t="s">
        <v>444</v>
      </c>
      <c r="LK2" s="23" t="s">
        <v>1447</v>
      </c>
      <c r="LL2" s="22" t="s">
        <v>1467</v>
      </c>
      <c r="LM2" s="23" t="s">
        <v>1472</v>
      </c>
      <c r="LN2" s="22" t="s">
        <v>1477</v>
      </c>
      <c r="LO2" s="23" t="s">
        <v>438</v>
      </c>
      <c r="LP2" s="22" t="s">
        <v>1484</v>
      </c>
      <c r="LQ2" s="23" t="s">
        <v>472</v>
      </c>
      <c r="LR2" s="22" t="s">
        <v>1491</v>
      </c>
      <c r="LS2" s="23" t="s">
        <v>1452</v>
      </c>
      <c r="LT2" s="22" t="s">
        <v>1467</v>
      </c>
      <c r="LU2" s="23" t="s">
        <v>396</v>
      </c>
      <c r="LV2" s="22" t="s">
        <v>1502</v>
      </c>
      <c r="LW2" s="23" t="s">
        <v>1507</v>
      </c>
      <c r="LX2" s="22" t="s">
        <v>1511</v>
      </c>
      <c r="LY2" s="23" t="s">
        <v>1516</v>
      </c>
      <c r="LZ2" s="22" t="s">
        <v>1521</v>
      </c>
      <c r="MA2" s="23" t="s">
        <v>1524</v>
      </c>
      <c r="MB2" s="22" t="s">
        <v>1529</v>
      </c>
      <c r="MC2" s="23" t="s">
        <v>1534</v>
      </c>
      <c r="MD2" s="22" t="s">
        <v>1535</v>
      </c>
      <c r="ME2" s="23" t="s">
        <v>1540</v>
      </c>
      <c r="MF2" s="22" t="s">
        <v>1545</v>
      </c>
      <c r="MG2" s="23" t="s">
        <v>379</v>
      </c>
      <c r="MH2" s="22" t="s">
        <v>313</v>
      </c>
      <c r="MI2" s="23" t="s">
        <v>1554</v>
      </c>
      <c r="MJ2" s="22" t="s">
        <v>313</v>
      </c>
      <c r="MK2" s="23" t="s">
        <v>1557</v>
      </c>
      <c r="ML2" s="22" t="s">
        <v>1563</v>
      </c>
      <c r="MM2" s="23" t="s">
        <v>1545</v>
      </c>
      <c r="MN2" s="22" t="s">
        <v>1570</v>
      </c>
      <c r="MO2" s="23" t="s">
        <v>1573</v>
      </c>
      <c r="MP2" s="22" t="s">
        <v>1554</v>
      </c>
      <c r="MQ2" s="23" t="s">
        <v>391</v>
      </c>
      <c r="MR2" s="22" t="s">
        <v>1502</v>
      </c>
      <c r="MS2" s="23" t="s">
        <v>1584</v>
      </c>
      <c r="MT2" s="22" t="s">
        <v>112</v>
      </c>
      <c r="MU2" s="23" t="s">
        <v>1589</v>
      </c>
      <c r="MV2" s="22" t="s">
        <v>246</v>
      </c>
      <c r="MW2" s="23" t="s">
        <v>246</v>
      </c>
      <c r="MX2" s="22" t="s">
        <v>1596</v>
      </c>
      <c r="MY2" s="23" t="s">
        <v>25</v>
      </c>
      <c r="MZ2" s="22" t="s">
        <v>192</v>
      </c>
      <c r="NA2" s="23" t="s">
        <v>1604</v>
      </c>
      <c r="NB2" s="22" t="s">
        <v>106</v>
      </c>
      <c r="NC2" s="23" t="s">
        <v>1612</v>
      </c>
      <c r="ND2" s="22" t="s">
        <v>1617</v>
      </c>
      <c r="NE2" s="23" t="s">
        <v>1618</v>
      </c>
      <c r="NF2" s="22" t="s">
        <v>1621</v>
      </c>
      <c r="NG2" s="23" t="s">
        <v>148</v>
      </c>
      <c r="NH2" s="22" t="s">
        <v>1625</v>
      </c>
      <c r="NI2" s="23" t="s">
        <v>1630</v>
      </c>
      <c r="NJ2" s="22" t="s">
        <v>1633</v>
      </c>
      <c r="NK2" s="23" t="s">
        <v>112</v>
      </c>
      <c r="NL2" s="22" t="s">
        <v>1638</v>
      </c>
      <c r="NM2" s="23" t="s">
        <v>1643</v>
      </c>
      <c r="NN2" s="22" t="s">
        <v>1604</v>
      </c>
      <c r="NO2" s="23" t="s">
        <v>268</v>
      </c>
      <c r="NP2" s="22" t="s">
        <v>1653</v>
      </c>
      <c r="NQ2" s="23" t="s">
        <v>1658</v>
      </c>
      <c r="NR2" s="22" t="s">
        <v>1664</v>
      </c>
      <c r="NS2" s="23" t="s">
        <v>134</v>
      </c>
      <c r="NT2" s="22" t="s">
        <v>1671</v>
      </c>
      <c r="NU2" s="23" t="s">
        <v>1674</v>
      </c>
      <c r="NV2" s="22" t="s">
        <v>1677</v>
      </c>
      <c r="NW2" s="23" t="s">
        <v>1682</v>
      </c>
      <c r="NX2" s="22" t="s">
        <v>25</v>
      </c>
      <c r="NY2" s="23" t="s">
        <v>293</v>
      </c>
      <c r="NZ2" s="22" t="s">
        <v>268</v>
      </c>
      <c r="OA2" s="23" t="s">
        <v>1690</v>
      </c>
      <c r="OB2" s="22" t="s">
        <v>61</v>
      </c>
      <c r="OC2" s="23" t="s">
        <v>1697</v>
      </c>
      <c r="OD2" s="22" t="s">
        <v>1612</v>
      </c>
      <c r="OE2" s="23" t="s">
        <v>1702</v>
      </c>
      <c r="OF2" s="22" t="s">
        <v>134</v>
      </c>
      <c r="OG2" s="23" t="s">
        <v>1709</v>
      </c>
      <c r="OH2" s="22" t="s">
        <v>1714</v>
      </c>
      <c r="OI2" s="23" t="s">
        <v>1719</v>
      </c>
      <c r="OJ2" s="22" t="s">
        <v>1722</v>
      </c>
      <c r="OK2" s="23" t="s">
        <v>225</v>
      </c>
      <c r="OL2" s="22" t="s">
        <v>1630</v>
      </c>
      <c r="OM2" s="23" t="s">
        <v>1727</v>
      </c>
      <c r="ON2" s="22" t="s">
        <v>1621</v>
      </c>
      <c r="OO2" s="23" t="s">
        <v>1732</v>
      </c>
      <c r="OP2" s="22" t="s">
        <v>206</v>
      </c>
      <c r="OQ2" s="23" t="s">
        <v>1738</v>
      </c>
      <c r="OR2" s="22" t="s">
        <v>1744</v>
      </c>
      <c r="OS2" s="23" t="s">
        <v>1748</v>
      </c>
      <c r="OT2" s="22" t="s">
        <v>1753</v>
      </c>
      <c r="OU2" s="23" t="s">
        <v>91</v>
      </c>
      <c r="OV2" s="22" t="s">
        <v>76</v>
      </c>
      <c r="OW2" s="23" t="s">
        <v>232</v>
      </c>
      <c r="OX2" s="22" t="s">
        <v>1633</v>
      </c>
      <c r="OY2" s="23" t="s">
        <v>1722</v>
      </c>
      <c r="OZ2" s="22" t="s">
        <v>211</v>
      </c>
      <c r="PA2" s="23" t="s">
        <v>1770</v>
      </c>
      <c r="PB2" s="22" t="s">
        <v>1775</v>
      </c>
      <c r="PC2" s="23" t="s">
        <v>1780</v>
      </c>
      <c r="PD2" s="22" t="s">
        <v>160</v>
      </c>
      <c r="PE2" s="23" t="s">
        <v>1789</v>
      </c>
      <c r="PF2" s="22" t="s">
        <v>225</v>
      </c>
      <c r="PG2" s="23" t="s">
        <v>1792</v>
      </c>
      <c r="PH2" s="22" t="s">
        <v>1793</v>
      </c>
      <c r="PI2" s="23" t="s">
        <v>1796</v>
      </c>
      <c r="PJ2" s="22" t="s">
        <v>1799</v>
      </c>
      <c r="PK2" s="23" t="s">
        <v>1802</v>
      </c>
      <c r="PL2" s="22" t="s">
        <v>192</v>
      </c>
      <c r="PM2" s="23" t="s">
        <v>117</v>
      </c>
      <c r="PN2" s="22" t="s">
        <v>1809</v>
      </c>
      <c r="PO2" s="23" t="s">
        <v>246</v>
      </c>
      <c r="PP2" s="22" t="s">
        <v>1799</v>
      </c>
      <c r="PQ2" s="23" t="s">
        <v>1621</v>
      </c>
      <c r="PR2" s="22" t="s">
        <v>117</v>
      </c>
      <c r="PS2" s="23" t="s">
        <v>1719</v>
      </c>
      <c r="PT2" s="22" t="s">
        <v>206</v>
      </c>
      <c r="PU2" s="23" t="s">
        <v>268</v>
      </c>
      <c r="PV2" s="22" t="s">
        <v>1824</v>
      </c>
      <c r="PW2" s="23" t="s">
        <v>1829</v>
      </c>
      <c r="PX2" s="22" t="s">
        <v>278</v>
      </c>
      <c r="PY2" s="23" t="s">
        <v>1834</v>
      </c>
      <c r="PZ2" s="22" t="s">
        <v>1837</v>
      </c>
      <c r="QA2" s="23" t="s">
        <v>1843</v>
      </c>
      <c r="QB2" s="22" t="s">
        <v>1848</v>
      </c>
      <c r="QC2" s="23" t="s">
        <v>268</v>
      </c>
      <c r="QD2" s="22" t="s">
        <v>217</v>
      </c>
      <c r="QE2" s="23" t="s">
        <v>1621</v>
      </c>
      <c r="QF2" s="22" t="s">
        <v>1829</v>
      </c>
      <c r="QG2" s="23" t="s">
        <v>1856</v>
      </c>
      <c r="QH2" s="22" t="s">
        <v>1618</v>
      </c>
      <c r="QI2" s="23" t="s">
        <v>1861</v>
      </c>
      <c r="QJ2" s="22" t="s">
        <v>1866</v>
      </c>
      <c r="QK2" s="23" t="s">
        <v>1799</v>
      </c>
      <c r="QL2" s="22" t="s">
        <v>1596</v>
      </c>
      <c r="QM2" s="23" t="s">
        <v>206</v>
      </c>
      <c r="QN2" s="22" t="s">
        <v>1874</v>
      </c>
      <c r="QO2" s="23" t="s">
        <v>225</v>
      </c>
      <c r="QP2" s="22" t="s">
        <v>1881</v>
      </c>
      <c r="QQ2" s="23" t="s">
        <v>25</v>
      </c>
      <c r="QR2" s="22" t="s">
        <v>1861</v>
      </c>
      <c r="QS2" s="23" t="s">
        <v>1690</v>
      </c>
      <c r="QT2" s="22" t="s">
        <v>1809</v>
      </c>
      <c r="QU2" s="23" t="s">
        <v>1892</v>
      </c>
      <c r="QV2" s="22" t="s">
        <v>1896</v>
      </c>
      <c r="QW2" s="23" t="s">
        <v>1899</v>
      </c>
      <c r="QX2" s="22" t="s">
        <v>331</v>
      </c>
      <c r="QY2" s="23" t="s">
        <v>1906</v>
      </c>
      <c r="QZ2" s="22" t="s">
        <v>1910</v>
      </c>
      <c r="RA2" s="23" t="s">
        <v>1913</v>
      </c>
      <c r="RB2" s="22" t="s">
        <v>1918</v>
      </c>
      <c r="RC2" s="23" t="s">
        <v>1502</v>
      </c>
      <c r="RD2" s="22" t="s">
        <v>1925</v>
      </c>
      <c r="RE2" s="23" t="s">
        <v>1930</v>
      </c>
      <c r="RF2" s="22" t="s">
        <v>1933</v>
      </c>
      <c r="RG2" s="23" t="s">
        <v>326</v>
      </c>
      <c r="RH2" s="22" t="s">
        <v>347</v>
      </c>
      <c r="RI2" s="23" t="s">
        <v>1943</v>
      </c>
      <c r="RJ2" s="22" t="s">
        <v>1946</v>
      </c>
      <c r="RK2" s="23" t="s">
        <v>1563</v>
      </c>
      <c r="RL2" s="22" t="s">
        <v>1896</v>
      </c>
      <c r="RM2" s="23" t="s">
        <v>1557</v>
      </c>
      <c r="RN2" s="22" t="s">
        <v>1957</v>
      </c>
      <c r="RO2" s="23" t="s">
        <v>347</v>
      </c>
      <c r="RP2" s="22" t="s">
        <v>1933</v>
      </c>
      <c r="RQ2" s="23" t="s">
        <v>1925</v>
      </c>
      <c r="RR2" s="22" t="s">
        <v>1968</v>
      </c>
      <c r="RS2" s="23" t="s">
        <v>1971</v>
      </c>
      <c r="RT2" s="22" t="s">
        <v>1972</v>
      </c>
      <c r="RU2" s="23" t="s">
        <v>1946</v>
      </c>
      <c r="RV2" s="22" t="s">
        <v>1979</v>
      </c>
      <c r="RW2" s="23" t="s">
        <v>1982</v>
      </c>
      <c r="RX2" s="22" t="s">
        <v>1987</v>
      </c>
      <c r="RY2" s="23" t="s">
        <v>1992</v>
      </c>
      <c r="RZ2" s="22" t="s">
        <v>1997</v>
      </c>
      <c r="SA2" s="23" t="s">
        <v>457</v>
      </c>
      <c r="SB2" s="22" t="s">
        <v>1467</v>
      </c>
      <c r="SC2" s="23" t="s">
        <v>1452</v>
      </c>
      <c r="SD2" s="22" t="s">
        <v>2004</v>
      </c>
      <c r="SE2" s="23" t="s">
        <v>2009</v>
      </c>
      <c r="SF2" s="22" t="s">
        <v>2014</v>
      </c>
      <c r="SG2" s="23" t="s">
        <v>2017</v>
      </c>
      <c r="SH2" s="22" t="s">
        <v>2023</v>
      </c>
      <c r="SI2" s="23" t="s">
        <v>2028</v>
      </c>
      <c r="SJ2" s="22" t="s">
        <v>2032</v>
      </c>
      <c r="SK2" s="23" t="s">
        <v>2035</v>
      </c>
      <c r="SL2" s="22" t="s">
        <v>1472</v>
      </c>
      <c r="SM2" s="23" t="s">
        <v>2042</v>
      </c>
      <c r="SN2" s="22" t="s">
        <v>472</v>
      </c>
      <c r="SO2" s="23" t="s">
        <v>2049</v>
      </c>
      <c r="SP2" s="22" t="s">
        <v>1452</v>
      </c>
      <c r="SQ2" s="23" t="s">
        <v>2054</v>
      </c>
      <c r="SR2" s="22" t="s">
        <v>494</v>
      </c>
      <c r="SS2" s="23" t="s">
        <v>512</v>
      </c>
      <c r="ST2" s="22" t="s">
        <v>512</v>
      </c>
      <c r="SU2" s="23" t="s">
        <v>1359</v>
      </c>
      <c r="SV2" s="22" t="s">
        <v>505</v>
      </c>
      <c r="SW2" s="23" t="s">
        <v>2061</v>
      </c>
      <c r="SX2" s="22" t="s">
        <v>2066</v>
      </c>
      <c r="SY2" s="23" t="s">
        <v>2066</v>
      </c>
      <c r="SZ2" s="22" t="s">
        <v>2073</v>
      </c>
      <c r="TA2" s="23" t="s">
        <v>1423</v>
      </c>
      <c r="TB2" s="22" t="s">
        <v>2078</v>
      </c>
      <c r="TC2" s="23" t="s">
        <v>562</v>
      </c>
      <c r="TD2" s="22" t="s">
        <v>1418</v>
      </c>
      <c r="TE2" s="23" t="s">
        <v>2083</v>
      </c>
      <c r="TF2" s="22" t="s">
        <v>2086</v>
      </c>
      <c r="TG2" s="23" t="s">
        <v>2091</v>
      </c>
      <c r="TH2" s="22" t="s">
        <v>2096</v>
      </c>
      <c r="TI2" s="23" t="s">
        <v>2099</v>
      </c>
      <c r="TJ2" s="22" t="s">
        <v>2102</v>
      </c>
      <c r="TK2" s="23" t="s">
        <v>1405</v>
      </c>
      <c r="TL2" s="22" t="s">
        <v>2109</v>
      </c>
      <c r="TM2" s="23" t="s">
        <v>2110</v>
      </c>
      <c r="TN2" s="22" t="s">
        <v>1350</v>
      </c>
      <c r="TO2" s="23" t="s">
        <v>1345</v>
      </c>
      <c r="TP2" s="22" t="s">
        <v>1350</v>
      </c>
      <c r="TQ2" s="23" t="s">
        <v>2117</v>
      </c>
      <c r="TR2" s="22" t="s">
        <v>2120</v>
      </c>
      <c r="TS2" s="23" t="s">
        <v>672</v>
      </c>
      <c r="TT2" s="22" t="s">
        <v>2127</v>
      </c>
      <c r="TU2" s="23" t="s">
        <v>2131</v>
      </c>
      <c r="TV2" s="22" t="s">
        <v>662</v>
      </c>
      <c r="TW2" s="23" t="s">
        <v>638</v>
      </c>
      <c r="TX2" s="22" t="s">
        <v>655</v>
      </c>
      <c r="TY2" s="23" t="s">
        <v>638</v>
      </c>
      <c r="TZ2" s="22" t="s">
        <v>662</v>
      </c>
      <c r="UA2" s="23" t="s">
        <v>2144</v>
      </c>
      <c r="UB2" s="22" t="s">
        <v>1293</v>
      </c>
      <c r="UC2" s="23" t="s">
        <v>2149</v>
      </c>
      <c r="UD2" s="22" t="s">
        <v>2154</v>
      </c>
      <c r="UE2" s="23" t="s">
        <v>2159</v>
      </c>
      <c r="UF2" s="22" t="s">
        <v>2164</v>
      </c>
      <c r="UG2" s="23" t="s">
        <v>1169</v>
      </c>
      <c r="UH2" s="22" t="s">
        <v>708</v>
      </c>
      <c r="UI2" s="23" t="s">
        <v>719</v>
      </c>
      <c r="UJ2" s="22" t="s">
        <v>2173</v>
      </c>
      <c r="UK2" s="23" t="s">
        <v>2176</v>
      </c>
      <c r="UL2" s="22" t="s">
        <v>1261</v>
      </c>
      <c r="UM2" s="23" t="s">
        <v>1179</v>
      </c>
      <c r="UN2" s="22" t="s">
        <v>733</v>
      </c>
      <c r="UO2" s="23" t="s">
        <v>2176</v>
      </c>
      <c r="UP2" s="22" t="s">
        <v>1052</v>
      </c>
      <c r="UQ2" s="23" t="s">
        <v>719</v>
      </c>
      <c r="UR2" s="22" t="s">
        <v>2189</v>
      </c>
      <c r="US2" s="23" t="s">
        <v>2190</v>
      </c>
      <c r="UT2" s="22" t="s">
        <v>2195</v>
      </c>
      <c r="UU2" s="23" t="s">
        <v>2200</v>
      </c>
      <c r="UV2" s="22" t="s">
        <v>2203</v>
      </c>
      <c r="UW2" s="23" t="s">
        <v>2208</v>
      </c>
      <c r="UX2" s="22" t="s">
        <v>784</v>
      </c>
      <c r="UY2" s="23" t="s">
        <v>784</v>
      </c>
      <c r="UZ2" s="22" t="s">
        <v>1151</v>
      </c>
      <c r="VA2" s="23" t="s">
        <v>1146</v>
      </c>
      <c r="VB2" s="22" t="s">
        <v>2213</v>
      </c>
      <c r="VC2" s="23" t="s">
        <v>2214</v>
      </c>
      <c r="VD2" s="22" t="s">
        <v>2218</v>
      </c>
      <c r="VE2" s="23" t="s">
        <v>1146</v>
      </c>
      <c r="VF2" s="22" t="s">
        <v>2221</v>
      </c>
      <c r="VG2" s="23" t="s">
        <v>2195</v>
      </c>
      <c r="VH2" s="22" t="s">
        <v>2229</v>
      </c>
      <c r="VI2" s="23" t="s">
        <v>920</v>
      </c>
      <c r="VJ2" s="22" t="s">
        <v>2231</v>
      </c>
      <c r="VK2" s="23" t="s">
        <v>941</v>
      </c>
      <c r="VL2" s="22" t="s">
        <v>2236</v>
      </c>
      <c r="VM2" s="23" t="s">
        <v>2241</v>
      </c>
      <c r="VN2" s="22" t="s">
        <v>2242</v>
      </c>
      <c r="VO2" s="23" t="s">
        <v>2247</v>
      </c>
      <c r="VP2" s="22" t="s">
        <v>2250</v>
      </c>
      <c r="VQ2" s="23" t="s">
        <v>2253</v>
      </c>
      <c r="VR2" s="22" t="s">
        <v>2254</v>
      </c>
      <c r="VS2" s="23" t="s">
        <v>2257</v>
      </c>
      <c r="VT2" s="22" t="s">
        <v>2262</v>
      </c>
      <c r="VU2" s="23" t="s">
        <v>1308</v>
      </c>
      <c r="VV2" s="22" t="s">
        <v>2269</v>
      </c>
      <c r="VW2" s="23" t="s">
        <v>2236</v>
      </c>
      <c r="VX2" s="22" t="s">
        <v>2274</v>
      </c>
      <c r="VY2" s="23" t="s">
        <v>2247</v>
      </c>
      <c r="VZ2" s="22" t="s">
        <v>2277</v>
      </c>
      <c r="WA2" s="23" t="s">
        <v>914</v>
      </c>
      <c r="WB2" s="22" t="s">
        <v>2280</v>
      </c>
      <c r="WC2" s="23" t="s">
        <v>2281</v>
      </c>
      <c r="WD2" s="22" t="s">
        <v>2277</v>
      </c>
      <c r="WE2" s="23" t="s">
        <v>1068</v>
      </c>
      <c r="WF2" s="22" t="s">
        <v>1285</v>
      </c>
      <c r="WG2" s="23" t="s">
        <v>2286</v>
      </c>
      <c r="WH2" s="22" t="s">
        <v>2287</v>
      </c>
      <c r="WI2" s="23" t="s">
        <v>1096</v>
      </c>
      <c r="WJ2" s="22" t="s">
        <v>2290</v>
      </c>
      <c r="WK2" s="23" t="s">
        <v>973</v>
      </c>
      <c r="WL2" s="22" t="s">
        <v>2297</v>
      </c>
      <c r="WM2" s="23" t="s">
        <v>973</v>
      </c>
      <c r="WN2" s="22" t="s">
        <v>993</v>
      </c>
      <c r="WO2" s="23" t="s">
        <v>2304</v>
      </c>
      <c r="WP2" s="22" t="s">
        <v>2306</v>
      </c>
      <c r="WQ2" s="23" t="s">
        <v>2311</v>
      </c>
      <c r="WR2" s="22" t="s">
        <v>795</v>
      </c>
      <c r="WS2" s="23" t="s">
        <v>2314</v>
      </c>
      <c r="WT2" s="22" t="s">
        <v>2319</v>
      </c>
      <c r="WU2" s="23" t="s">
        <v>2320</v>
      </c>
      <c r="WV2" s="22" t="s">
        <v>2306</v>
      </c>
      <c r="WW2" s="23" t="s">
        <v>2327</v>
      </c>
      <c r="WX2" s="22" t="s">
        <v>2328</v>
      </c>
      <c r="WY2" s="23" t="s">
        <v>2333</v>
      </c>
      <c r="WZ2" s="22" t="s">
        <v>954</v>
      </c>
      <c r="XA2" s="23" t="s">
        <v>2338</v>
      </c>
      <c r="XB2" s="22" t="s">
        <v>827</v>
      </c>
      <c r="XC2" s="23" t="s">
        <v>2286</v>
      </c>
      <c r="XD2" s="22" t="s">
        <v>946</v>
      </c>
      <c r="XE2" s="23" t="s">
        <v>914</v>
      </c>
      <c r="XF2" s="22" t="s">
        <v>2350</v>
      </c>
      <c r="XG2" s="23" t="s">
        <v>2353</v>
      </c>
      <c r="XH2" s="22" t="s">
        <v>2328</v>
      </c>
      <c r="XI2" s="23" t="s">
        <v>866</v>
      </c>
      <c r="XJ2" s="22" t="s">
        <v>848</v>
      </c>
      <c r="XK2" s="23" t="s">
        <v>795</v>
      </c>
      <c r="XL2" s="22" t="s">
        <v>2364</v>
      </c>
      <c r="XM2" s="23" t="s">
        <v>2368</v>
      </c>
      <c r="XN2" s="22" t="s">
        <v>727</v>
      </c>
      <c r="XO2" s="23" t="s">
        <v>2190</v>
      </c>
      <c r="XP2" s="22" t="s">
        <v>697</v>
      </c>
      <c r="XQ2" s="23" t="s">
        <v>2378</v>
      </c>
      <c r="XR2" s="22" t="s">
        <v>1080</v>
      </c>
      <c r="XS2" s="23" t="s">
        <v>968</v>
      </c>
      <c r="XT2" s="22" t="s">
        <v>1074</v>
      </c>
      <c r="XU2" s="23" t="s">
        <v>2297</v>
      </c>
      <c r="XV2" s="22" t="s">
        <v>2389</v>
      </c>
      <c r="XW2" s="23" t="s">
        <v>727</v>
      </c>
      <c r="XX2" s="22" t="s">
        <v>2394</v>
      </c>
      <c r="XY2" s="23" t="s">
        <v>2397</v>
      </c>
      <c r="XZ2" s="22" t="s">
        <v>2402</v>
      </c>
      <c r="YA2" s="23" t="s">
        <v>2405</v>
      </c>
      <c r="YB2" s="22" t="s">
        <v>621</v>
      </c>
      <c r="YC2" s="23" t="s">
        <v>1326</v>
      </c>
      <c r="YD2" s="22" t="s">
        <v>2412</v>
      </c>
      <c r="YE2" s="23" t="s">
        <v>2417</v>
      </c>
      <c r="YF2" s="22" t="s">
        <v>2378</v>
      </c>
      <c r="YG2" s="23" t="s">
        <v>2422</v>
      </c>
      <c r="YH2" s="22" t="s">
        <v>978</v>
      </c>
      <c r="YI2" s="23" t="s">
        <v>990</v>
      </c>
      <c r="YJ2" s="22" t="s">
        <v>1096</v>
      </c>
      <c r="YK2" s="23" t="s">
        <v>2431</v>
      </c>
      <c r="YL2" s="22" t="s">
        <v>2434</v>
      </c>
      <c r="YM2" s="23" t="s">
        <v>2437</v>
      </c>
      <c r="YN2" s="22" t="s">
        <v>2442</v>
      </c>
      <c r="YO2" s="23" t="s">
        <v>1169</v>
      </c>
      <c r="YP2" s="22" t="s">
        <v>2447</v>
      </c>
      <c r="YQ2" s="23" t="s">
        <v>2437</v>
      </c>
      <c r="YR2" s="22" t="s">
        <v>678</v>
      </c>
      <c r="YS2" s="23" t="s">
        <v>2452</v>
      </c>
      <c r="YT2" s="22" t="s">
        <v>2127</v>
      </c>
      <c r="YU2" s="23" t="s">
        <v>2457</v>
      </c>
      <c r="YV2" s="22" t="s">
        <v>2463</v>
      </c>
      <c r="YW2" s="23" t="s">
        <v>2203</v>
      </c>
      <c r="YX2" s="22" t="s">
        <v>983</v>
      </c>
      <c r="YY2" s="23" t="s">
        <v>993</v>
      </c>
      <c r="YZ2" s="22" t="s">
        <v>2469</v>
      </c>
      <c r="ZA2" s="23" t="s">
        <v>2328</v>
      </c>
      <c r="ZB2" s="22" t="s">
        <v>973</v>
      </c>
      <c r="ZC2" s="23" t="s">
        <v>854</v>
      </c>
      <c r="ZD2" s="22" t="s">
        <v>2434</v>
      </c>
      <c r="ZE2" s="23" t="s">
        <v>2203</v>
      </c>
      <c r="ZF2" s="22" t="s">
        <v>2402</v>
      </c>
      <c r="ZG2" s="23" t="s">
        <v>1245</v>
      </c>
      <c r="ZH2" s="22" t="s">
        <v>1326</v>
      </c>
      <c r="ZI2" s="23" t="s">
        <v>2484</v>
      </c>
      <c r="ZJ2" s="22" t="s">
        <v>1316</v>
      </c>
      <c r="ZK2" s="23" t="s">
        <v>1321</v>
      </c>
      <c r="ZL2" s="22" t="s">
        <v>951</v>
      </c>
      <c r="ZM2" s="23" t="s">
        <v>2493</v>
      </c>
      <c r="ZN2" s="22" t="s">
        <v>2280</v>
      </c>
      <c r="ZO2" s="23" t="s">
        <v>2498</v>
      </c>
      <c r="ZP2" s="22" t="s">
        <v>1096</v>
      </c>
      <c r="ZQ2" s="23" t="s">
        <v>2503</v>
      </c>
      <c r="ZR2" s="22" t="s">
        <v>2200</v>
      </c>
      <c r="ZS2" s="23" t="s">
        <v>2506</v>
      </c>
      <c r="ZT2" s="22" t="s">
        <v>2511</v>
      </c>
      <c r="ZU2" s="23" t="s">
        <v>2514</v>
      </c>
      <c r="ZV2" s="22" t="s">
        <v>616</v>
      </c>
      <c r="ZW2" s="23" t="s">
        <v>2519</v>
      </c>
      <c r="ZX2" s="22" t="s">
        <v>914</v>
      </c>
      <c r="ZY2" s="23" t="s">
        <v>2526</v>
      </c>
      <c r="ZZ2" s="22" t="s">
        <v>2319</v>
      </c>
      <c r="AAA2" s="23" t="s">
        <v>2533</v>
      </c>
      <c r="AAB2" s="22" t="s">
        <v>1285</v>
      </c>
      <c r="AAC2" s="23" t="s">
        <v>2469</v>
      </c>
      <c r="AAD2" s="22" t="s">
        <v>2537</v>
      </c>
      <c r="AAE2" s="23" t="s">
        <v>1074</v>
      </c>
      <c r="AAF2" s="22" t="s">
        <v>2544</v>
      </c>
      <c r="AAG2" s="23" t="s">
        <v>2154</v>
      </c>
      <c r="AAH2" s="22" t="s">
        <v>2208</v>
      </c>
      <c r="AAI2" s="23" t="s">
        <v>2549</v>
      </c>
      <c r="AAJ2" s="22" t="s">
        <v>886</v>
      </c>
      <c r="AAK2" s="23" t="s">
        <v>1321</v>
      </c>
      <c r="AAL2" s="22" t="s">
        <v>2556</v>
      </c>
      <c r="AAM2" s="23" t="s">
        <v>597</v>
      </c>
      <c r="AAN2" s="22" t="s">
        <v>2561</v>
      </c>
      <c r="AAO2" s="23" t="s">
        <v>2564</v>
      </c>
      <c r="AAP2" s="22" t="s">
        <v>605</v>
      </c>
      <c r="AAQ2" s="23" t="s">
        <v>605</v>
      </c>
      <c r="AAR2" s="22" t="s">
        <v>2571</v>
      </c>
      <c r="AAS2" s="23" t="s">
        <v>591</v>
      </c>
      <c r="AAT2" s="22" t="s">
        <v>1372</v>
      </c>
      <c r="AAU2" s="23" t="s">
        <v>505</v>
      </c>
      <c r="AAV2" s="22" t="s">
        <v>505</v>
      </c>
      <c r="AAW2" s="23" t="s">
        <v>505</v>
      </c>
      <c r="AAX2" s="22" t="s">
        <v>1364</v>
      </c>
      <c r="AAY2" s="23" t="s">
        <v>2066</v>
      </c>
      <c r="AAZ2" s="22" t="s">
        <v>2588</v>
      </c>
      <c r="ABA2" s="23" t="s">
        <v>1385</v>
      </c>
      <c r="ABB2" s="22" t="s">
        <v>2595</v>
      </c>
      <c r="ABC2" s="23" t="s">
        <v>2596</v>
      </c>
      <c r="ABD2" s="22" t="s">
        <v>2601</v>
      </c>
      <c r="ABE2" s="23" t="s">
        <v>2602</v>
      </c>
      <c r="ABF2" s="22" t="s">
        <v>1415</v>
      </c>
      <c r="ABG2" s="23" t="s">
        <v>2605</v>
      </c>
      <c r="ABH2" s="22" t="s">
        <v>518</v>
      </c>
      <c r="ABI2" s="23" t="s">
        <v>1395</v>
      </c>
      <c r="ABJ2" s="22" t="s">
        <v>2611</v>
      </c>
      <c r="ABK2" s="23" t="s">
        <v>1987</v>
      </c>
      <c r="ABL2" s="22" t="s">
        <v>2617</v>
      </c>
      <c r="ABM2" s="23" t="s">
        <v>1447</v>
      </c>
      <c r="ABN2" s="22" t="s">
        <v>472</v>
      </c>
      <c r="ABO2" s="23" t="s">
        <v>1452</v>
      </c>
      <c r="ABP2" s="22" t="s">
        <v>2622</v>
      </c>
      <c r="ABQ2" s="23" t="s">
        <v>2023</v>
      </c>
      <c r="ABR2" s="22" t="s">
        <v>2627</v>
      </c>
      <c r="ABS2" s="23" t="s">
        <v>2628</v>
      </c>
      <c r="ABT2" s="22" t="s">
        <v>472</v>
      </c>
      <c r="ABU2" s="23" t="s">
        <v>472</v>
      </c>
      <c r="ABV2" s="22" t="s">
        <v>2635</v>
      </c>
      <c r="ABW2" s="23" t="s">
        <v>2635</v>
      </c>
      <c r="ABX2" s="22" t="s">
        <v>2042</v>
      </c>
      <c r="ABY2" s="23" t="s">
        <v>2640</v>
      </c>
      <c r="ABZ2" s="22" t="s">
        <v>417</v>
      </c>
      <c r="ACA2" s="23" t="s">
        <v>1467</v>
      </c>
      <c r="ACB2" s="22" t="s">
        <v>438</v>
      </c>
      <c r="ACC2" s="23" t="s">
        <v>2647</v>
      </c>
      <c r="ACD2" s="22" t="s">
        <v>1968</v>
      </c>
      <c r="ACE2" s="23" t="s">
        <v>2651</v>
      </c>
      <c r="ACF2" s="22" t="s">
        <v>1896</v>
      </c>
      <c r="ACG2" s="23" t="s">
        <v>2656</v>
      </c>
      <c r="ACH2" s="22" t="s">
        <v>2661</v>
      </c>
      <c r="ACI2" s="23" t="s">
        <v>358</v>
      </c>
      <c r="ACJ2" s="22" t="s">
        <v>1570</v>
      </c>
      <c r="ACK2" s="23" t="s">
        <v>1563</v>
      </c>
      <c r="ACL2" s="22" t="s">
        <v>1957</v>
      </c>
      <c r="ACM2" s="23" t="s">
        <v>1930</v>
      </c>
      <c r="ACN2" s="22" t="s">
        <v>2676</v>
      </c>
      <c r="ACO2" s="23" t="s">
        <v>1521</v>
      </c>
      <c r="ACP2" s="22" t="s">
        <v>2681</v>
      </c>
      <c r="ACQ2" s="23" t="s">
        <v>313</v>
      </c>
      <c r="ACR2" s="22" t="s">
        <v>1534</v>
      </c>
      <c r="ACS2" s="23" t="s">
        <v>368</v>
      </c>
      <c r="ACT2" s="22" t="s">
        <v>385</v>
      </c>
      <c r="ACU2" s="23" t="s">
        <v>198</v>
      </c>
      <c r="ACV2" s="22" t="s">
        <v>1829</v>
      </c>
      <c r="ACW2" s="23" t="s">
        <v>42</v>
      </c>
      <c r="ACX2" s="22" t="s">
        <v>2695</v>
      </c>
      <c r="ACY2" s="23" t="s">
        <v>2696</v>
      </c>
      <c r="ACZ2" s="22" t="s">
        <v>268</v>
      </c>
      <c r="ADA2" s="23" t="s">
        <v>262</v>
      </c>
      <c r="ADB2" s="22" t="s">
        <v>1861</v>
      </c>
      <c r="ADC2" s="23" t="s">
        <v>2708</v>
      </c>
      <c r="ADD2" s="22" t="s">
        <v>1722</v>
      </c>
      <c r="ADE2" s="23" t="s">
        <v>1829</v>
      </c>
      <c r="ADF2" s="22" t="s">
        <v>2717</v>
      </c>
      <c r="ADG2" s="23" t="s">
        <v>232</v>
      </c>
      <c r="ADH2" s="22" t="s">
        <v>1690</v>
      </c>
      <c r="ADI2" s="23" t="s">
        <v>2721</v>
      </c>
      <c r="ADJ2" s="22" t="s">
        <v>257</v>
      </c>
      <c r="ADK2" s="23" t="s">
        <v>1604</v>
      </c>
      <c r="ADL2" s="22" t="s">
        <v>2722</v>
      </c>
      <c r="ADM2" s="23" t="s">
        <v>125</v>
      </c>
      <c r="ADN2" s="22" t="s">
        <v>125</v>
      </c>
      <c r="ADO2" s="23" t="s">
        <v>2730</v>
      </c>
      <c r="ADP2" s="22" t="s">
        <v>2731</v>
      </c>
      <c r="ADQ2" s="23" t="s">
        <v>2734</v>
      </c>
      <c r="ADR2" s="22" t="s">
        <v>2737</v>
      </c>
      <c r="ADS2" s="23" t="s">
        <v>1719</v>
      </c>
      <c r="ADT2" s="22" t="s">
        <v>1719</v>
      </c>
      <c r="ADU2" s="23" t="s">
        <v>160</v>
      </c>
      <c r="ADV2" s="22" t="s">
        <v>1881</v>
      </c>
      <c r="ADW2" s="23" t="s">
        <v>2748</v>
      </c>
      <c r="ADX2" s="22" t="s">
        <v>301</v>
      </c>
      <c r="ADY2" s="23" t="s">
        <v>1722</v>
      </c>
      <c r="ADZ2" s="22" t="s">
        <v>2751</v>
      </c>
      <c r="AEA2" s="23" t="s">
        <v>1653</v>
      </c>
      <c r="AEB2" s="22" t="s">
        <v>2756</v>
      </c>
      <c r="AEC2" s="23" t="s">
        <v>2759</v>
      </c>
      <c r="AED2" s="22" t="s">
        <v>91</v>
      </c>
      <c r="AEE2" s="23" t="s">
        <v>1621</v>
      </c>
      <c r="AEF2" s="22" t="s">
        <v>225</v>
      </c>
      <c r="AEG2" s="23" t="s">
        <v>2768</v>
      </c>
      <c r="AEH2" s="22" t="s">
        <v>1714</v>
      </c>
      <c r="AEI2" s="23" t="s">
        <v>160</v>
      </c>
      <c r="AEJ2" s="22" t="s">
        <v>262</v>
      </c>
      <c r="AEK2" s="23" t="s">
        <v>2775</v>
      </c>
      <c r="AEL2" s="22" t="s">
        <v>2780</v>
      </c>
      <c r="AEM2" s="23" t="s">
        <v>1775</v>
      </c>
      <c r="AEN2" s="22" t="s">
        <v>1727</v>
      </c>
      <c r="AEO2" s="23" t="s">
        <v>2788</v>
      </c>
      <c r="AEP2" s="22" t="s">
        <v>206</v>
      </c>
      <c r="AEQ2" s="23" t="s">
        <v>211</v>
      </c>
      <c r="AER2" s="22" t="s">
        <v>1829</v>
      </c>
      <c r="AES2" s="23" t="s">
        <v>1618</v>
      </c>
      <c r="AET2" s="22" t="s">
        <v>1621</v>
      </c>
      <c r="AEU2" s="23" t="s">
        <v>2799</v>
      </c>
      <c r="AEV2" s="22" t="s">
        <v>160</v>
      </c>
      <c r="AEW2" s="23" t="s">
        <v>1793</v>
      </c>
      <c r="AEX2" s="22" t="s">
        <v>83</v>
      </c>
      <c r="AEY2" s="23" t="s">
        <v>2804</v>
      </c>
      <c r="AEZ2" s="22" t="s">
        <v>76</v>
      </c>
      <c r="AFA2" s="23" t="s">
        <v>167</v>
      </c>
      <c r="AFB2" s="22" t="s">
        <v>2811</v>
      </c>
      <c r="AFC2" s="23" t="s">
        <v>160</v>
      </c>
      <c r="AFD2" s="22" t="s">
        <v>301</v>
      </c>
      <c r="AFE2" s="23" t="s">
        <v>2814</v>
      </c>
      <c r="AFF2" s="22" t="s">
        <v>148</v>
      </c>
      <c r="AFG2" s="23" t="s">
        <v>61</v>
      </c>
      <c r="AFH2" s="22" t="s">
        <v>198</v>
      </c>
      <c r="AFI2" s="23" t="s">
        <v>217</v>
      </c>
      <c r="AFJ2" s="22" t="s">
        <v>106</v>
      </c>
      <c r="AFK2" s="23" t="s">
        <v>1621</v>
      </c>
      <c r="AFL2" s="22" t="s">
        <v>2695</v>
      </c>
      <c r="AFM2" s="23" t="s">
        <v>1714</v>
      </c>
      <c r="AFN2" s="22" t="s">
        <v>1780</v>
      </c>
      <c r="AFO2" s="23" t="s">
        <v>1881</v>
      </c>
      <c r="AFP2" s="22" t="s">
        <v>2730</v>
      </c>
      <c r="AFQ2" s="23" t="s">
        <v>2829</v>
      </c>
      <c r="AFR2" s="22" t="s">
        <v>2834</v>
      </c>
      <c r="AFS2" s="23" t="s">
        <v>2837</v>
      </c>
      <c r="AFT2" s="22" t="s">
        <v>2721</v>
      </c>
      <c r="AFU2" s="23" t="s">
        <v>83</v>
      </c>
      <c r="AFV2" s="22" t="s">
        <v>1690</v>
      </c>
      <c r="AFW2" s="23" t="s">
        <v>91</v>
      </c>
      <c r="AFX2" s="22" t="s">
        <v>83</v>
      </c>
      <c r="AFY2" s="23" t="s">
        <v>2844</v>
      </c>
      <c r="AFZ2" s="22" t="s">
        <v>2722</v>
      </c>
      <c r="AGA2" s="23" t="s">
        <v>2851</v>
      </c>
      <c r="AGB2" s="22" t="s">
        <v>2854</v>
      </c>
      <c r="AGC2" s="23" t="s">
        <v>2855</v>
      </c>
      <c r="AGD2" s="22" t="s">
        <v>268</v>
      </c>
      <c r="AGE2" s="23" t="s">
        <v>2859</v>
      </c>
      <c r="AGF2" s="22" t="s">
        <v>2864</v>
      </c>
      <c r="AGG2" s="23" t="s">
        <v>117</v>
      </c>
      <c r="AGH2" s="22" t="s">
        <v>1702</v>
      </c>
      <c r="AGI2" s="23" t="s">
        <v>2695</v>
      </c>
      <c r="AGJ2" s="22" t="s">
        <v>1738</v>
      </c>
      <c r="AGK2" s="23" t="s">
        <v>2873</v>
      </c>
      <c r="AGL2" s="22" t="s">
        <v>268</v>
      </c>
      <c r="AGM2" s="23" t="s">
        <v>2878</v>
      </c>
      <c r="AGN2" s="22" t="s">
        <v>2881</v>
      </c>
      <c r="AGO2" s="23" t="s">
        <v>198</v>
      </c>
      <c r="AGP2" s="22" t="s">
        <v>179</v>
      </c>
      <c r="AGQ2" s="23" t="s">
        <v>160</v>
      </c>
      <c r="AGR2" s="22" t="s">
        <v>2886</v>
      </c>
      <c r="AGS2" s="23" t="s">
        <v>318</v>
      </c>
      <c r="AGT2" s="22" t="s">
        <v>1930</v>
      </c>
      <c r="AGU2" s="23" t="s">
        <v>1563</v>
      </c>
      <c r="AGV2" s="22" t="s">
        <v>2893</v>
      </c>
      <c r="AGW2" s="23" t="s">
        <v>2896</v>
      </c>
      <c r="AGX2" s="22" t="s">
        <v>1554</v>
      </c>
      <c r="AGY2" s="23" t="s">
        <v>1545</v>
      </c>
      <c r="AGZ2" s="22" t="s">
        <v>358</v>
      </c>
      <c r="AHA2" s="23" t="s">
        <v>2899</v>
      </c>
      <c r="AHB2" s="22" t="s">
        <v>1906</v>
      </c>
      <c r="AHC2" s="23" t="s">
        <v>2904</v>
      </c>
      <c r="AHD2" s="22" t="s">
        <v>1896</v>
      </c>
      <c r="AHE2" s="23" t="s">
        <v>1943</v>
      </c>
      <c r="AHF2" s="22" t="s">
        <v>2909</v>
      </c>
      <c r="AHG2" s="23" t="s">
        <v>358</v>
      </c>
      <c r="AHH2" s="22" t="s">
        <v>1535</v>
      </c>
      <c r="AHI2" s="23" t="s">
        <v>1570</v>
      </c>
      <c r="AHJ2" s="22" t="s">
        <v>1535</v>
      </c>
      <c r="AHK2" s="23" t="s">
        <v>2916</v>
      </c>
      <c r="AHL2" s="22" t="s">
        <v>1563</v>
      </c>
      <c r="AHM2" s="23" t="s">
        <v>2909</v>
      </c>
      <c r="AHN2" s="22" t="s">
        <v>353</v>
      </c>
      <c r="AHO2" s="23" t="s">
        <v>353</v>
      </c>
      <c r="AHP2" s="22" t="s">
        <v>1535</v>
      </c>
      <c r="AHQ2" s="23" t="s">
        <v>1896</v>
      </c>
      <c r="AHR2" s="22" t="s">
        <v>2929</v>
      </c>
      <c r="AHS2" s="23" t="s">
        <v>2886</v>
      </c>
      <c r="AHT2" s="22" t="s">
        <v>1511</v>
      </c>
      <c r="AHU2" s="23" t="s">
        <v>415</v>
      </c>
      <c r="AHV2" s="22" t="s">
        <v>1524</v>
      </c>
      <c r="AHW2" s="23" t="s">
        <v>2635</v>
      </c>
      <c r="AHX2" s="22" t="s">
        <v>2940</v>
      </c>
      <c r="AHY2" s="23" t="s">
        <v>1447</v>
      </c>
      <c r="AHZ2" s="22" t="s">
        <v>1447</v>
      </c>
      <c r="AIA2" s="23" t="s">
        <v>2017</v>
      </c>
      <c r="AIB2" s="22" t="s">
        <v>424</v>
      </c>
      <c r="AIC2" s="23" t="s">
        <v>430</v>
      </c>
      <c r="AID2" s="22" t="s">
        <v>2951</v>
      </c>
      <c r="AIE2" s="23" t="s">
        <v>1997</v>
      </c>
      <c r="AIF2" s="22" t="s">
        <v>2956</v>
      </c>
      <c r="AIG2" s="23" t="s">
        <v>2959</v>
      </c>
      <c r="AIH2" s="22" t="s">
        <v>467</v>
      </c>
      <c r="AII2" s="23" t="s">
        <v>2964</v>
      </c>
      <c r="AIJ2" s="22" t="s">
        <v>2647</v>
      </c>
      <c r="AIK2" s="23" t="s">
        <v>1447</v>
      </c>
      <c r="AIL2" s="22" t="s">
        <v>2971</v>
      </c>
      <c r="AIM2" s="23" t="s">
        <v>2009</v>
      </c>
      <c r="AIN2" s="22" t="s">
        <v>2627</v>
      </c>
      <c r="AIO2" s="23" t="s">
        <v>2978</v>
      </c>
      <c r="AIP2" s="22" t="s">
        <v>1447</v>
      </c>
      <c r="AIQ2" s="23" t="s">
        <v>2984</v>
      </c>
      <c r="AIR2" s="22" t="s">
        <v>2989</v>
      </c>
      <c r="AIS2" s="23" t="s">
        <v>2991</v>
      </c>
      <c r="AIT2" s="22" t="s">
        <v>2993</v>
      </c>
      <c r="AIU2" s="23" t="s">
        <v>2035</v>
      </c>
      <c r="AIV2" s="22" t="s">
        <v>2956</v>
      </c>
      <c r="AIW2" s="23" t="s">
        <v>3000</v>
      </c>
      <c r="AIX2" s="22" t="s">
        <v>494</v>
      </c>
      <c r="AIY2" s="23" t="s">
        <v>1385</v>
      </c>
      <c r="AIZ2" s="22" t="s">
        <v>1372</v>
      </c>
      <c r="AJA2" s="23" t="s">
        <v>505</v>
      </c>
      <c r="AJB2" s="22" t="s">
        <v>505</v>
      </c>
      <c r="AJC2" s="23" t="s">
        <v>2066</v>
      </c>
      <c r="AJD2" s="22" t="s">
        <v>3008</v>
      </c>
      <c r="AJE2" s="23" t="s">
        <v>529</v>
      </c>
      <c r="AJF2" s="22" t="s">
        <v>3015</v>
      </c>
      <c r="AJG2" s="23" t="s">
        <v>1430</v>
      </c>
      <c r="AJH2" s="22" t="s">
        <v>3018</v>
      </c>
      <c r="AJI2" s="23" t="s">
        <v>1415</v>
      </c>
      <c r="AJJ2" s="22" t="s">
        <v>3015</v>
      </c>
      <c r="AJK2" s="23" t="s">
        <v>3023</v>
      </c>
      <c r="AJL2" s="22" t="s">
        <v>3024</v>
      </c>
      <c r="AJM2" s="23" t="s">
        <v>2083</v>
      </c>
      <c r="AJN2" s="22" t="s">
        <v>1400</v>
      </c>
      <c r="AJO2" s="23" t="s">
        <v>1400</v>
      </c>
      <c r="AJP2" s="22" t="s">
        <v>2083</v>
      </c>
      <c r="AJQ2" s="23" t="s">
        <v>3032</v>
      </c>
      <c r="AJR2" s="22" t="s">
        <v>2099</v>
      </c>
      <c r="AJS2" s="23" t="s">
        <v>534</v>
      </c>
      <c r="AJT2" s="22" t="s">
        <v>1418</v>
      </c>
      <c r="AJU2" s="23" t="s">
        <v>2102</v>
      </c>
      <c r="AJV2" s="22" t="s">
        <v>3037</v>
      </c>
      <c r="AJW2" s="23" t="s">
        <v>2078</v>
      </c>
      <c r="AJX2" s="22" t="s">
        <v>529</v>
      </c>
      <c r="AJY2" s="23" t="s">
        <v>3040</v>
      </c>
      <c r="AJZ2" s="22" t="s">
        <v>3043</v>
      </c>
      <c r="AKA2" s="23" t="s">
        <v>1350</v>
      </c>
      <c r="AKB2" s="22" t="s">
        <v>605</v>
      </c>
      <c r="AKC2" s="23" t="s">
        <v>3048</v>
      </c>
      <c r="AKD2" s="22" t="s">
        <v>3053</v>
      </c>
      <c r="AKE2" s="23" t="s">
        <v>2519</v>
      </c>
      <c r="AKF2" s="22" t="s">
        <v>2503</v>
      </c>
      <c r="AKG2" s="23" t="s">
        <v>2457</v>
      </c>
      <c r="AKH2" s="22" t="s">
        <v>1326</v>
      </c>
      <c r="AKI2" s="23" t="s">
        <v>672</v>
      </c>
      <c r="AKJ2" s="22" t="s">
        <v>1228</v>
      </c>
      <c r="AKK2" s="23" t="s">
        <v>3066</v>
      </c>
      <c r="AKL2" s="22" t="s">
        <v>1321</v>
      </c>
      <c r="AKM2" s="23" t="s">
        <v>2452</v>
      </c>
      <c r="AKN2" s="22" t="s">
        <v>3071</v>
      </c>
      <c r="AKO2" s="23" t="s">
        <v>662</v>
      </c>
      <c r="AKP2" s="22" t="s">
        <v>3076</v>
      </c>
      <c r="AKQ2" s="23" t="s">
        <v>1201</v>
      </c>
      <c r="AKR2" s="22" t="s">
        <v>621</v>
      </c>
      <c r="AKS2" s="23" t="s">
        <v>1201</v>
      </c>
      <c r="AKT2" s="22" t="s">
        <v>2402</v>
      </c>
      <c r="AKU2" s="23" t="s">
        <v>633</v>
      </c>
      <c r="AKV2" s="22" t="s">
        <v>3091</v>
      </c>
      <c r="AKW2" s="23" t="s">
        <v>727</v>
      </c>
      <c r="AKX2" s="22" t="s">
        <v>2189</v>
      </c>
      <c r="AKY2" s="23" t="s">
        <v>1172</v>
      </c>
      <c r="AKZ2" s="22" t="s">
        <v>3100</v>
      </c>
      <c r="ALA2" s="23" t="s">
        <v>3103</v>
      </c>
      <c r="ALB2" s="22" t="s">
        <v>2176</v>
      </c>
      <c r="ALC2" s="23" t="s">
        <v>3100</v>
      </c>
      <c r="ALD2" s="22" t="s">
        <v>3112</v>
      </c>
      <c r="ALE2" s="23" t="s">
        <v>3103</v>
      </c>
      <c r="ALF2" s="22" t="s">
        <v>3113</v>
      </c>
      <c r="ALG2" s="23" t="s">
        <v>1261</v>
      </c>
      <c r="ALH2" s="22" t="s">
        <v>3114</v>
      </c>
      <c r="ALI2" s="23" t="s">
        <v>2463</v>
      </c>
      <c r="ALJ2" s="22" t="s">
        <v>2463</v>
      </c>
      <c r="ALK2" s="23" t="s">
        <v>775</v>
      </c>
      <c r="ALL2" s="22" t="s">
        <v>3120</v>
      </c>
      <c r="ALM2" s="23" t="s">
        <v>2214</v>
      </c>
      <c r="ALN2" s="22" t="s">
        <v>1146</v>
      </c>
      <c r="ALO2" s="23" t="s">
        <v>1146</v>
      </c>
      <c r="ALP2" s="22" t="s">
        <v>2195</v>
      </c>
      <c r="ALQ2" s="23" t="s">
        <v>3125</v>
      </c>
      <c r="ALR2" s="22" t="s">
        <v>3126</v>
      </c>
      <c r="ALS2" s="23" t="s">
        <v>2203</v>
      </c>
      <c r="ALT2" s="22" t="s">
        <v>740</v>
      </c>
      <c r="ALU2" s="23" t="s">
        <v>3125</v>
      </c>
      <c r="ALV2" s="22" t="s">
        <v>3125</v>
      </c>
      <c r="ALW2" s="23" t="s">
        <v>754</v>
      </c>
      <c r="ALX2" s="22" t="s">
        <v>1151</v>
      </c>
      <c r="ALY2" s="23" t="s">
        <v>3125</v>
      </c>
      <c r="ALZ2" s="22" t="s">
        <v>3120</v>
      </c>
      <c r="AMA2" s="23" t="s">
        <v>1162</v>
      </c>
      <c r="AMB2" s="22" t="s">
        <v>2327</v>
      </c>
      <c r="AMC2" s="23" t="s">
        <v>1110</v>
      </c>
      <c r="AMD2" s="22" t="s">
        <v>1266</v>
      </c>
      <c r="AME2" s="23" t="s">
        <v>2262</v>
      </c>
      <c r="AMF2" s="22" t="s">
        <v>1091</v>
      </c>
      <c r="AMG2" s="23" t="s">
        <v>3148</v>
      </c>
      <c r="AMH2" s="22" t="s">
        <v>3149</v>
      </c>
      <c r="AMI2" s="23" t="s">
        <v>3154</v>
      </c>
      <c r="AMJ2" s="22" t="s">
        <v>3155</v>
      </c>
      <c r="AMK2" s="23" t="s">
        <v>973</v>
      </c>
      <c r="AML2" s="22" t="s">
        <v>2241</v>
      </c>
      <c r="AMM2" s="23" t="s">
        <v>3160</v>
      </c>
      <c r="AMN2" s="22" t="s">
        <v>789</v>
      </c>
      <c r="AMO2" s="23" t="s">
        <v>1122</v>
      </c>
      <c r="AMP2" s="22" t="s">
        <v>3155</v>
      </c>
      <c r="AMQ2" s="23" t="s">
        <v>1130</v>
      </c>
      <c r="AMR2" s="22" t="s">
        <v>1245</v>
      </c>
      <c r="AMS2" s="23" t="s">
        <v>3160</v>
      </c>
      <c r="AMT2" s="22" t="s">
        <v>973</v>
      </c>
      <c r="AMU2" s="23" t="s">
        <v>973</v>
      </c>
      <c r="AMV2" s="22" t="s">
        <v>2304</v>
      </c>
      <c r="AMW2" s="23" t="s">
        <v>2549</v>
      </c>
      <c r="AMX2" s="22" t="s">
        <v>834</v>
      </c>
      <c r="AMY2" s="23" t="s">
        <v>3172</v>
      </c>
      <c r="AMZ2" s="22" t="s">
        <v>2290</v>
      </c>
      <c r="ANA2" s="23" t="s">
        <v>2350</v>
      </c>
      <c r="ANB2" s="22" t="s">
        <v>914</v>
      </c>
      <c r="ANC2" s="23" t="s">
        <v>3155</v>
      </c>
      <c r="AND2" s="22" t="s">
        <v>3176</v>
      </c>
      <c r="ANE2" s="23" t="s">
        <v>2304</v>
      </c>
      <c r="ANF2" s="22" t="s">
        <v>2254</v>
      </c>
      <c r="ANG2" s="23" t="s">
        <v>2320</v>
      </c>
      <c r="ANH2" s="22" t="s">
        <v>869</v>
      </c>
      <c r="ANI2" s="23" t="s">
        <v>935</v>
      </c>
      <c r="ANJ2" s="22" t="s">
        <v>3187</v>
      </c>
      <c r="ANK2" s="23" t="s">
        <v>806</v>
      </c>
      <c r="ANL2" s="22" t="s">
        <v>2247</v>
      </c>
      <c r="ANM2" s="23" t="s">
        <v>1162</v>
      </c>
      <c r="ANN2" s="22" t="s">
        <v>935</v>
      </c>
      <c r="ANO2" s="23" t="s">
        <v>3198</v>
      </c>
      <c r="ANP2" s="22" t="s">
        <v>3200</v>
      </c>
      <c r="ANQ2" s="23" t="s">
        <v>3201</v>
      </c>
      <c r="ANR2" s="22" t="s">
        <v>1245</v>
      </c>
      <c r="ANS2" s="23" t="s">
        <v>1091</v>
      </c>
      <c r="ANT2" s="22" t="s">
        <v>3207</v>
      </c>
      <c r="ANU2" s="23" t="s">
        <v>2274</v>
      </c>
      <c r="ANV2" s="22" t="s">
        <v>795</v>
      </c>
      <c r="ANW2" s="23" t="s">
        <v>973</v>
      </c>
      <c r="ANX2" s="22" t="s">
        <v>1096</v>
      </c>
      <c r="ANY2" s="23" t="s">
        <v>3210</v>
      </c>
      <c r="ANZ2" s="22" t="s">
        <v>3215</v>
      </c>
      <c r="AOA2" s="23" t="s">
        <v>719</v>
      </c>
      <c r="AOB2" s="22" t="s">
        <v>2214</v>
      </c>
      <c r="AOC2" s="23" t="s">
        <v>3220</v>
      </c>
      <c r="AOD2" s="22" t="s">
        <v>2452</v>
      </c>
      <c r="AOE2" s="23" t="s">
        <v>1020</v>
      </c>
      <c r="AOF2" s="22" t="s">
        <v>2537</v>
      </c>
      <c r="AOG2" s="23" t="s">
        <v>2402</v>
      </c>
      <c r="AOH2" s="22" t="s">
        <v>1261</v>
      </c>
      <c r="AOI2" s="23" t="s">
        <v>2277</v>
      </c>
      <c r="AOJ2" s="22" t="s">
        <v>2231</v>
      </c>
      <c r="AOK2" s="23" t="s">
        <v>3235</v>
      </c>
      <c r="AOL2" s="22" t="s">
        <v>3236</v>
      </c>
      <c r="AOM2" s="23" t="s">
        <v>3236</v>
      </c>
      <c r="AON2" s="22" t="s">
        <v>3239</v>
      </c>
      <c r="AOO2" s="23" t="s">
        <v>1201</v>
      </c>
      <c r="AOP2" s="22" t="s">
        <v>1141</v>
      </c>
      <c r="AOQ2" s="23" t="s">
        <v>3248</v>
      </c>
      <c r="AOR2" s="22" t="s">
        <v>1020</v>
      </c>
      <c r="AOS2" s="23" t="s">
        <v>3252</v>
      </c>
      <c r="AOT2" s="22" t="s">
        <v>1245</v>
      </c>
      <c r="AOU2" s="23" t="s">
        <v>2173</v>
      </c>
      <c r="AOV2" s="22" t="s">
        <v>3259</v>
      </c>
      <c r="AOW2" s="23" t="s">
        <v>3260</v>
      </c>
      <c r="AOX2" s="22" t="s">
        <v>2154</v>
      </c>
      <c r="AOY2" s="23" t="s">
        <v>2304</v>
      </c>
      <c r="AOZ2" s="22" t="s">
        <v>3269</v>
      </c>
      <c r="APA2" s="23" t="s">
        <v>908</v>
      </c>
      <c r="APB2" s="22" t="s">
        <v>3270</v>
      </c>
      <c r="APC2" s="23" t="s">
        <v>3271</v>
      </c>
      <c r="APD2" s="22" t="s">
        <v>812</v>
      </c>
      <c r="APE2" s="23" t="s">
        <v>3260</v>
      </c>
      <c r="APF2" s="22" t="s">
        <v>2173</v>
      </c>
      <c r="APG2" s="23" t="s">
        <v>3276</v>
      </c>
      <c r="APH2" s="22" t="s">
        <v>2537</v>
      </c>
      <c r="API2" s="23" t="s">
        <v>754</v>
      </c>
      <c r="APJ2" s="22" t="s">
        <v>3207</v>
      </c>
      <c r="APK2" s="23" t="s">
        <v>3281</v>
      </c>
      <c r="APL2" s="22" t="s">
        <v>983</v>
      </c>
      <c r="APM2" s="23" t="s">
        <v>3284</v>
      </c>
      <c r="APN2" s="22" t="s">
        <v>740</v>
      </c>
      <c r="APO2" s="23" t="s">
        <v>2214</v>
      </c>
      <c r="APP2" s="22" t="s">
        <v>3287</v>
      </c>
      <c r="APQ2" s="23" t="s">
        <v>3291</v>
      </c>
      <c r="APR2" s="22" t="s">
        <v>719</v>
      </c>
      <c r="APS2" s="23" t="s">
        <v>1013</v>
      </c>
      <c r="APT2" s="22" t="s">
        <v>1052</v>
      </c>
      <c r="APU2" s="23" t="s">
        <v>1074</v>
      </c>
      <c r="APV2" s="22" t="s">
        <v>1316</v>
      </c>
      <c r="APW2" s="23" t="s">
        <v>3301</v>
      </c>
      <c r="APX2" s="22" t="s">
        <v>3100</v>
      </c>
      <c r="APY2" s="23" t="s">
        <v>3304</v>
      </c>
      <c r="APZ2" s="22" t="s">
        <v>3307</v>
      </c>
      <c r="AQA2" s="23" t="s">
        <v>973</v>
      </c>
      <c r="AQB2" s="22" t="s">
        <v>789</v>
      </c>
      <c r="AQC2" s="23" t="s">
        <v>1146</v>
      </c>
      <c r="AQD2" s="22" t="s">
        <v>1345</v>
      </c>
      <c r="AQE2" s="23" t="s">
        <v>3314</v>
      </c>
      <c r="AQF2" s="22" t="s">
        <v>3317</v>
      </c>
      <c r="AQG2" s="23" t="s">
        <v>2564</v>
      </c>
      <c r="AQH2" s="22" t="s">
        <v>3318</v>
      </c>
      <c r="AQI2" s="23" t="s">
        <v>1369</v>
      </c>
      <c r="AQJ2" s="22" t="s">
        <v>1359</v>
      </c>
      <c r="AQK2" s="23" t="s">
        <v>3008</v>
      </c>
      <c r="AQL2" s="22" t="s">
        <v>1372</v>
      </c>
      <c r="AQM2" s="23" t="s">
        <v>3008</v>
      </c>
      <c r="AQN2" s="22" t="s">
        <v>505</v>
      </c>
      <c r="AQO2" s="23" t="s">
        <v>2066</v>
      </c>
      <c r="AQP2" s="22" t="s">
        <v>2066</v>
      </c>
      <c r="AQQ2" s="23" t="s">
        <v>3325</v>
      </c>
      <c r="AQR2" s="22" t="s">
        <v>1364</v>
      </c>
      <c r="AQS2" s="23" t="s">
        <v>3328</v>
      </c>
      <c r="AQT2" s="22" t="s">
        <v>2595</v>
      </c>
      <c r="AQU2" s="23" t="s">
        <v>2602</v>
      </c>
      <c r="AQV2" s="22" t="s">
        <v>1390</v>
      </c>
      <c r="AQW2" s="23" t="s">
        <v>3329</v>
      </c>
      <c r="AQX2" s="22" t="s">
        <v>3333</v>
      </c>
      <c r="AQY2" s="23" t="s">
        <v>1415</v>
      </c>
      <c r="AQZ2" s="22" t="s">
        <v>1415</v>
      </c>
      <c r="ARA2" s="23" t="s">
        <v>553</v>
      </c>
      <c r="ARB2" s="22" t="s">
        <v>2102</v>
      </c>
      <c r="ARC2" s="23" t="s">
        <v>562</v>
      </c>
      <c r="ARD2" s="22" t="s">
        <v>1412</v>
      </c>
      <c r="ARE2" s="23" t="s">
        <v>3032</v>
      </c>
      <c r="ARF2" s="22" t="s">
        <v>553</v>
      </c>
      <c r="ARG2" s="23" t="s">
        <v>573</v>
      </c>
      <c r="ARH2" s="22" t="s">
        <v>3344</v>
      </c>
      <c r="ARI2" s="23" t="s">
        <v>3347</v>
      </c>
      <c r="ARJ2" s="22" t="s">
        <v>1997</v>
      </c>
      <c r="ARK2" s="23" t="s">
        <v>457</v>
      </c>
      <c r="ARL2" s="22" t="s">
        <v>472</v>
      </c>
      <c r="ARM2" s="23" t="s">
        <v>2989</v>
      </c>
      <c r="ARN2" s="22" t="s">
        <v>438</v>
      </c>
      <c r="ARO2" s="23" t="s">
        <v>2009</v>
      </c>
      <c r="ARP2" s="22" t="s">
        <v>2622</v>
      </c>
      <c r="ARQ2" s="23" t="s">
        <v>1992</v>
      </c>
      <c r="ARR2" s="22" t="s">
        <v>457</v>
      </c>
      <c r="ARS2" s="23" t="s">
        <v>2647</v>
      </c>
      <c r="ART2" s="22" t="s">
        <v>2035</v>
      </c>
      <c r="ARU2" s="23" t="s">
        <v>438</v>
      </c>
      <c r="ARV2" s="22" t="s">
        <v>2042</v>
      </c>
      <c r="ARW2" s="23" t="s">
        <v>3366</v>
      </c>
      <c r="ARX2" s="22" t="s">
        <v>3369</v>
      </c>
      <c r="ARY2" s="23" t="s">
        <v>1535</v>
      </c>
      <c r="ARZ2" s="22" t="s">
        <v>1534</v>
      </c>
      <c r="ASA2" s="23" t="s">
        <v>2929</v>
      </c>
      <c r="ASB2" s="22" t="s">
        <v>2886</v>
      </c>
      <c r="ASC2" s="23" t="s">
        <v>342</v>
      </c>
      <c r="ASD2" s="22" t="s">
        <v>3372</v>
      </c>
      <c r="ASE2" s="23" t="s">
        <v>353</v>
      </c>
      <c r="ASF2" s="22" t="s">
        <v>3379</v>
      </c>
      <c r="ASG2" s="23" t="s">
        <v>3369</v>
      </c>
      <c r="ASH2" s="22" t="s">
        <v>2893</v>
      </c>
      <c r="ASI2" s="23" t="s">
        <v>3369</v>
      </c>
      <c r="ASJ2" s="22" t="s">
        <v>3379</v>
      </c>
      <c r="ASK2" s="23" t="s">
        <v>2899</v>
      </c>
      <c r="ASL2" s="22" t="s">
        <v>313</v>
      </c>
      <c r="ASM2" s="23" t="s">
        <v>1524</v>
      </c>
      <c r="ASN2" s="22" t="s">
        <v>3390</v>
      </c>
      <c r="ASO2" s="23" t="s">
        <v>3395</v>
      </c>
      <c r="ASP2" s="22" t="s">
        <v>358</v>
      </c>
      <c r="ASQ2" s="23" t="s">
        <v>2916</v>
      </c>
      <c r="ASR2" s="22" t="s">
        <v>2896</v>
      </c>
      <c r="ASS2" s="23" t="s">
        <v>3402</v>
      </c>
      <c r="AST2" s="22" t="s">
        <v>3405</v>
      </c>
      <c r="ASU2" s="23" t="s">
        <v>3408</v>
      </c>
      <c r="ASV2" s="22" t="s">
        <v>407</v>
      </c>
      <c r="ASW2" s="23" t="s">
        <v>2929</v>
      </c>
      <c r="ASX2" s="22" t="s">
        <v>2886</v>
      </c>
      <c r="ASY2" s="23" t="s">
        <v>3415</v>
      </c>
      <c r="ASZ2" s="22" t="s">
        <v>154</v>
      </c>
      <c r="ATA2" s="23" t="s">
        <v>3423</v>
      </c>
      <c r="ATB2" s="22" t="s">
        <v>1596</v>
      </c>
      <c r="ATC2" s="23" t="s">
        <v>240</v>
      </c>
      <c r="ATD2" s="22" t="s">
        <v>2878</v>
      </c>
      <c r="ATE2" s="23" t="s">
        <v>3432</v>
      </c>
      <c r="ATF2" s="22" t="s">
        <v>160</v>
      </c>
      <c r="ATG2" s="23" t="s">
        <v>1633</v>
      </c>
      <c r="ATH2" s="22" t="s">
        <v>3438</v>
      </c>
      <c r="ATI2" s="23" t="s">
        <v>3432</v>
      </c>
      <c r="ATJ2" s="22" t="s">
        <v>3443</v>
      </c>
      <c r="ATK2" s="23" t="s">
        <v>3446</v>
      </c>
      <c r="ATL2" s="22" t="s">
        <v>2878</v>
      </c>
      <c r="ATM2" s="23" t="s">
        <v>2855</v>
      </c>
      <c r="ATN2" s="22" t="s">
        <v>134</v>
      </c>
      <c r="ATO2" s="23" t="s">
        <v>1829</v>
      </c>
      <c r="ATP2" s="22" t="s">
        <v>2804</v>
      </c>
      <c r="ATQ2" s="23" t="s">
        <v>187</v>
      </c>
      <c r="ATR2" s="22" t="s">
        <v>97</v>
      </c>
      <c r="ATS2" s="23" t="s">
        <v>206</v>
      </c>
      <c r="ATT2" s="22" t="s">
        <v>1677</v>
      </c>
      <c r="ATU2" s="23" t="s">
        <v>1727</v>
      </c>
      <c r="ATV2" s="22" t="s">
        <v>160</v>
      </c>
      <c r="ATW2" s="23" t="s">
        <v>1809</v>
      </c>
      <c r="ATX2" s="22" t="s">
        <v>2721</v>
      </c>
      <c r="ATY2" s="23" t="s">
        <v>117</v>
      </c>
      <c r="ATZ2" s="22" t="s">
        <v>2851</v>
      </c>
      <c r="AUA2" s="23" t="s">
        <v>1702</v>
      </c>
      <c r="AUB2" s="22" t="s">
        <v>278</v>
      </c>
      <c r="AUC2" s="23" t="s">
        <v>2837</v>
      </c>
      <c r="AUD2" s="22" t="s">
        <v>225</v>
      </c>
      <c r="AUE2" s="23" t="s">
        <v>97</v>
      </c>
      <c r="AUF2" s="22" t="s">
        <v>3477</v>
      </c>
      <c r="AUG2" s="23" t="s">
        <v>1682</v>
      </c>
      <c r="AUH2" s="22" t="s">
        <v>2721</v>
      </c>
      <c r="AUI2" s="23" t="s">
        <v>262</v>
      </c>
      <c r="AUJ2" s="22" t="s">
        <v>3480</v>
      </c>
      <c r="AUK2" s="23" t="s">
        <v>1697</v>
      </c>
      <c r="AUL2" s="22" t="s">
        <v>3485</v>
      </c>
      <c r="AUM2" s="23" t="s">
        <v>1861</v>
      </c>
      <c r="AUN2" s="22" t="s">
        <v>1630</v>
      </c>
      <c r="AUO2" s="23" t="s">
        <v>3486</v>
      </c>
      <c r="AUP2" s="22" t="s">
        <v>1621</v>
      </c>
      <c r="AUQ2" s="23" t="s">
        <v>268</v>
      </c>
      <c r="AUR2" s="22" t="s">
        <v>160</v>
      </c>
      <c r="AUS2" s="23" t="s">
        <v>68</v>
      </c>
      <c r="AUT2" s="22" t="s">
        <v>3493</v>
      </c>
      <c r="AUU2" s="23" t="s">
        <v>1793</v>
      </c>
      <c r="AUV2" s="22" t="s">
        <v>3498</v>
      </c>
      <c r="AUW2" s="23" t="s">
        <v>3499</v>
      </c>
      <c r="AUX2" s="22" t="s">
        <v>3502</v>
      </c>
      <c r="AUY2" s="23" t="s">
        <v>3507</v>
      </c>
      <c r="AUZ2" s="22" t="s">
        <v>3510</v>
      </c>
      <c r="AVA2" s="23" t="s">
        <v>3513</v>
      </c>
      <c r="AVB2" s="22" t="s">
        <v>3516</v>
      </c>
      <c r="AVC2" s="23" t="s">
        <v>3519</v>
      </c>
      <c r="AVD2" s="22" t="s">
        <v>3522</v>
      </c>
      <c r="AVE2" s="23" t="s">
        <v>3523</v>
      </c>
      <c r="AVF2" s="22" t="s">
        <v>3526</v>
      </c>
      <c r="AVG2" s="23" t="s">
        <v>3529</v>
      </c>
      <c r="AVH2" s="22" t="s">
        <v>3532</v>
      </c>
      <c r="AVI2" s="23" t="s">
        <v>3534</v>
      </c>
      <c r="AVJ2" s="22" t="s">
        <v>3537</v>
      </c>
      <c r="AVK2" s="23" t="s">
        <v>3538</v>
      </c>
      <c r="AVL2" s="22" t="s">
        <v>3532</v>
      </c>
      <c r="AVM2" s="23" t="s">
        <v>3539</v>
      </c>
      <c r="AVN2" s="22" t="s">
        <v>3544</v>
      </c>
      <c r="AVO2" s="23" t="s">
        <v>3547</v>
      </c>
      <c r="AVP2" s="22" t="s">
        <v>3552</v>
      </c>
      <c r="AVQ2" s="23" t="s">
        <v>3555</v>
      </c>
      <c r="AVR2" s="22" t="s">
        <v>3556</v>
      </c>
      <c r="AVS2" s="23" t="s">
        <v>3561</v>
      </c>
      <c r="AVT2" s="22" t="s">
        <v>3564</v>
      </c>
      <c r="AVU2" s="23" t="s">
        <v>3567</v>
      </c>
      <c r="AVV2" s="22" t="s">
        <v>3567</v>
      </c>
      <c r="AVW2" s="23" t="s">
        <v>3574</v>
      </c>
      <c r="AVX2" s="22" t="s">
        <v>3577</v>
      </c>
      <c r="AVY2" s="23" t="s">
        <v>3578</v>
      </c>
      <c r="AVZ2" s="22" t="s">
        <v>3581</v>
      </c>
      <c r="AWA2" s="23" t="s">
        <v>3582</v>
      </c>
      <c r="AWB2" s="22" t="s">
        <v>3585</v>
      </c>
      <c r="AWC2" s="23" t="s">
        <v>3588</v>
      </c>
      <c r="AWD2" s="22" t="s">
        <v>3589</v>
      </c>
      <c r="AWE2" s="23" t="s">
        <v>3590</v>
      </c>
      <c r="AWF2" s="22" t="s">
        <v>3593</v>
      </c>
      <c r="AWG2" s="23" t="s">
        <v>3594</v>
      </c>
      <c r="AWH2" s="22" t="s">
        <v>3597</v>
      </c>
      <c r="AWI2" s="23" t="s">
        <v>3600</v>
      </c>
      <c r="AWJ2" s="22" t="s">
        <v>3600</v>
      </c>
      <c r="AWK2" s="23" t="s">
        <v>3603</v>
      </c>
      <c r="AWL2" s="22" t="s">
        <v>3608</v>
      </c>
      <c r="AWM2" s="23" t="s">
        <v>3613</v>
      </c>
      <c r="AWN2" s="22" t="s">
        <v>3614</v>
      </c>
      <c r="AWO2" s="23" t="s">
        <v>3617</v>
      </c>
      <c r="AWP2" s="22" t="s">
        <v>3618</v>
      </c>
      <c r="AWQ2" s="23" t="s">
        <v>3619</v>
      </c>
      <c r="AWR2" s="22" t="s">
        <v>3624</v>
      </c>
      <c r="AWS2" s="23" t="s">
        <v>3629</v>
      </c>
      <c r="AWT2" s="22" t="s">
        <v>3630</v>
      </c>
      <c r="AWU2" s="23" t="s">
        <v>3631</v>
      </c>
      <c r="AWV2" s="22" t="s">
        <v>3631</v>
      </c>
      <c r="AWW2" s="23" t="s">
        <v>3634</v>
      </c>
      <c r="AWX2" s="22" t="s">
        <v>3637</v>
      </c>
      <c r="AWY2" s="23" t="s">
        <v>3642</v>
      </c>
      <c r="AWZ2" s="22" t="s">
        <v>3637</v>
      </c>
      <c r="AXA2" s="23" t="s">
        <v>3613</v>
      </c>
      <c r="AXB2" s="22" t="s">
        <v>3645</v>
      </c>
      <c r="AXC2" s="23" t="s">
        <v>3648</v>
      </c>
      <c r="AXD2" s="22" t="s">
        <v>3653</v>
      </c>
      <c r="AXE2" s="23" t="s">
        <v>3656</v>
      </c>
      <c r="AXF2" s="22" t="s">
        <v>3657</v>
      </c>
      <c r="AXG2" s="23" t="s">
        <v>3660</v>
      </c>
      <c r="AXH2" s="22" t="s">
        <v>3661</v>
      </c>
      <c r="AXI2" s="23" t="s">
        <v>3656</v>
      </c>
      <c r="AXJ2" s="22" t="s">
        <v>3666</v>
      </c>
      <c r="AXK2" s="23" t="s">
        <v>3669</v>
      </c>
      <c r="AXL2" s="22" t="s">
        <v>3593</v>
      </c>
      <c r="AXM2" s="23" t="s">
        <v>3674</v>
      </c>
      <c r="AXN2" s="22" t="s">
        <v>3679</v>
      </c>
      <c r="AXO2" s="23" t="s">
        <v>3574</v>
      </c>
      <c r="AXP2" s="22" t="s">
        <v>3684</v>
      </c>
      <c r="AXQ2" s="23" t="s">
        <v>3687</v>
      </c>
      <c r="AXR2" s="22" t="s">
        <v>3589</v>
      </c>
      <c r="AXS2" s="23" t="s">
        <v>3690</v>
      </c>
      <c r="AXT2" s="22" t="s">
        <v>3692</v>
      </c>
      <c r="AXU2" s="23" t="s">
        <v>3581</v>
      </c>
      <c r="AXV2" s="22" t="s">
        <v>3699</v>
      </c>
      <c r="AXW2" s="23" t="s">
        <v>3702</v>
      </c>
      <c r="AXX2" s="22" t="s">
        <v>3703</v>
      </c>
      <c r="AXY2" s="23" t="s">
        <v>3705</v>
      </c>
      <c r="AXZ2" s="22" t="s">
        <v>3539</v>
      </c>
      <c r="AYA2" s="23" t="s">
        <v>3708</v>
      </c>
      <c r="AYB2" s="22" t="s">
        <v>3711</v>
      </c>
      <c r="AYC2" s="23" t="s">
        <v>3716</v>
      </c>
      <c r="AYD2" s="22" t="s">
        <v>3717</v>
      </c>
      <c r="AYE2" s="23" t="s">
        <v>3720</v>
      </c>
      <c r="AYF2" s="22" t="s">
        <v>3720</v>
      </c>
      <c r="AYG2" s="23" t="s">
        <v>3723</v>
      </c>
      <c r="AYH2" s="22" t="s">
        <v>3726</v>
      </c>
      <c r="AYI2" s="23" t="s">
        <v>3523</v>
      </c>
      <c r="AYJ2" s="22" t="s">
        <v>3729</v>
      </c>
      <c r="AYK2" s="23" t="s">
        <v>3523</v>
      </c>
      <c r="AYL2" s="22" t="s">
        <v>3732</v>
      </c>
      <c r="AYM2" s="23" t="s">
        <v>3513</v>
      </c>
      <c r="AYN2" s="22" t="s">
        <v>3735</v>
      </c>
      <c r="AYO2" s="23" t="s">
        <v>3736</v>
      </c>
      <c r="AYP2" s="22" t="s">
        <v>3739</v>
      </c>
      <c r="AYQ2" s="23" t="s">
        <v>3742</v>
      </c>
      <c r="AYR2" s="22" t="s">
        <v>3745</v>
      </c>
      <c r="AYS2" s="23" t="s">
        <v>3739</v>
      </c>
      <c r="AYT2" s="22" t="s">
        <v>3746</v>
      </c>
      <c r="AYU2" s="23" t="s">
        <v>3739</v>
      </c>
      <c r="AYV2" s="22" t="s">
        <v>3751</v>
      </c>
      <c r="AYW2" s="23" t="s">
        <v>3510</v>
      </c>
      <c r="AYX2" s="22" t="s">
        <v>3510</v>
      </c>
      <c r="AYY2" s="23" t="s">
        <v>3754</v>
      </c>
      <c r="AYZ2" s="22" t="s">
        <v>3759</v>
      </c>
      <c r="AZA2" s="23" t="s">
        <v>3764</v>
      </c>
      <c r="AZB2" s="22" t="s">
        <v>3767</v>
      </c>
      <c r="AZC2" s="23" t="s">
        <v>3739</v>
      </c>
      <c r="AZD2" s="22" t="s">
        <v>3764</v>
      </c>
      <c r="AZE2" s="23" t="s">
        <v>3735</v>
      </c>
      <c r="AZF2" s="22" t="s">
        <v>3745</v>
      </c>
      <c r="AZG2" s="23" t="s">
        <v>3776</v>
      </c>
      <c r="AZH2" s="22" t="s">
        <v>3547</v>
      </c>
      <c r="AZI2" s="23" t="s">
        <v>3780</v>
      </c>
      <c r="AZJ2" s="22" t="s">
        <v>3711</v>
      </c>
      <c r="AZK2" s="23" t="s">
        <v>3784</v>
      </c>
      <c r="AZL2" s="22" t="s">
        <v>3716</v>
      </c>
      <c r="AZM2" s="23" t="s">
        <v>3780</v>
      </c>
      <c r="AZN2" s="22" t="s">
        <v>3793</v>
      </c>
      <c r="AZO2" s="23" t="s">
        <v>3538</v>
      </c>
      <c r="AZP2" s="22" t="s">
        <v>3796</v>
      </c>
      <c r="AZQ2" s="23" t="s">
        <v>3799</v>
      </c>
      <c r="AZR2" s="22" t="s">
        <v>3804</v>
      </c>
      <c r="AZS2" s="23" t="s">
        <v>3807</v>
      </c>
      <c r="AZT2" s="22" t="s">
        <v>3804</v>
      </c>
      <c r="AZU2" s="23" t="s">
        <v>3814</v>
      </c>
      <c r="AZV2" s="22" t="s">
        <v>3817</v>
      </c>
      <c r="AZW2" s="23" t="s">
        <v>3822</v>
      </c>
      <c r="AZX2" s="22" t="s">
        <v>3823</v>
      </c>
      <c r="AZY2" s="23" t="s">
        <v>3687</v>
      </c>
      <c r="AZZ2" s="22" t="s">
        <v>3826</v>
      </c>
      <c r="BAA2" s="23" t="s">
        <v>3829</v>
      </c>
      <c r="BAB2" s="22" t="s">
        <v>3834</v>
      </c>
      <c r="BAC2" s="23" t="s">
        <v>3690</v>
      </c>
      <c r="BAD2" s="22" t="s">
        <v>3581</v>
      </c>
      <c r="BAE2" s="23" t="s">
        <v>3837</v>
      </c>
      <c r="BAF2" s="22" t="s">
        <v>3585</v>
      </c>
      <c r="BAG2" s="23" t="s">
        <v>3838</v>
      </c>
      <c r="BAH2" s="22" t="s">
        <v>3841</v>
      </c>
      <c r="BAI2" s="23" t="s">
        <v>3845</v>
      </c>
      <c r="BAJ2" s="22" t="s">
        <v>3848</v>
      </c>
      <c r="BAK2" s="23" t="s">
        <v>3853</v>
      </c>
      <c r="BAL2" s="22" t="s">
        <v>3853</v>
      </c>
      <c r="BAM2" s="23" t="s">
        <v>3854</v>
      </c>
      <c r="BAN2" s="22" t="s">
        <v>3593</v>
      </c>
      <c r="BAO2" s="23" t="s">
        <v>3857</v>
      </c>
      <c r="BAP2" s="22" t="s">
        <v>3858</v>
      </c>
      <c r="BAQ2" s="23" t="s">
        <v>3859</v>
      </c>
      <c r="BAR2" s="22" t="s">
        <v>3860</v>
      </c>
      <c r="BAS2" s="23" t="s">
        <v>3863</v>
      </c>
      <c r="BAT2" s="22" t="s">
        <v>3642</v>
      </c>
      <c r="BAU2" s="23" t="s">
        <v>3618</v>
      </c>
      <c r="BAV2" s="22" t="s">
        <v>3868</v>
      </c>
      <c r="BAW2" s="23" t="s">
        <v>3871</v>
      </c>
      <c r="BAX2" s="22" t="s">
        <v>3872</v>
      </c>
      <c r="BAY2" s="23" t="s">
        <v>3619</v>
      </c>
      <c r="BAZ2" s="22" t="s">
        <v>3875</v>
      </c>
      <c r="BBA2" s="23" t="s">
        <v>3872</v>
      </c>
      <c r="BBB2" s="22" t="s">
        <v>3880</v>
      </c>
      <c r="BBC2" s="23" t="s">
        <v>3863</v>
      </c>
      <c r="BBD2" s="22" t="s">
        <v>3645</v>
      </c>
      <c r="BBE2" s="23" t="s">
        <v>3619</v>
      </c>
      <c r="BBF2" s="22" t="s">
        <v>3888</v>
      </c>
      <c r="BBG2" s="23" t="s">
        <v>3624</v>
      </c>
      <c r="BBH2" s="22" t="s">
        <v>3891</v>
      </c>
      <c r="BBI2" s="23" t="s">
        <v>3892</v>
      </c>
      <c r="BBJ2" s="22" t="s">
        <v>3624</v>
      </c>
      <c r="BBK2" s="23" t="s">
        <v>3608</v>
      </c>
      <c r="BBL2" s="22" t="s">
        <v>3648</v>
      </c>
      <c r="BBM2" s="23" t="s">
        <v>3895</v>
      </c>
      <c r="BBN2" s="22" t="s">
        <v>3829</v>
      </c>
      <c r="BBO2" s="23" t="s">
        <v>3898</v>
      </c>
      <c r="BBP2" s="22" t="s">
        <v>3829</v>
      </c>
      <c r="BBQ2" s="23" t="s">
        <v>3901</v>
      </c>
      <c r="BBR2" s="22" t="s">
        <v>3904</v>
      </c>
      <c r="BBS2" s="23" t="s">
        <v>3567</v>
      </c>
      <c r="BBT2" s="22" t="s">
        <v>3822</v>
      </c>
      <c r="BBU2" s="23" t="s">
        <v>3907</v>
      </c>
      <c r="BBV2" s="22" t="s">
        <v>3581</v>
      </c>
      <c r="BBW2" s="23" t="s">
        <v>3692</v>
      </c>
      <c r="BBX2" s="22" t="s">
        <v>3702</v>
      </c>
      <c r="BBY2" s="23" t="s">
        <v>3913</v>
      </c>
      <c r="BBZ2" s="22" t="s">
        <v>3532</v>
      </c>
      <c r="BCA2" s="23" t="s">
        <v>3532</v>
      </c>
      <c r="BCB2" s="22" t="s">
        <v>3917</v>
      </c>
      <c r="BCC2" s="23" t="s">
        <v>3705</v>
      </c>
      <c r="BCD2" s="22" t="s">
        <v>3784</v>
      </c>
      <c r="BCE2" s="23" t="s">
        <v>3720</v>
      </c>
      <c r="BCF2" s="22" t="s">
        <v>3532</v>
      </c>
      <c r="BCG2" s="23" t="s">
        <v>3796</v>
      </c>
      <c r="BCH2" s="22" t="s">
        <v>3519</v>
      </c>
      <c r="BCI2" s="23" t="s">
        <v>3925</v>
      </c>
      <c r="BCJ2" s="22" t="s">
        <v>3928</v>
      </c>
      <c r="BCK2" s="23" t="s">
        <v>3933</v>
      </c>
      <c r="BCL2" s="22" t="s">
        <v>3936</v>
      </c>
      <c r="BCM2" s="23" t="s">
        <v>3499</v>
      </c>
      <c r="BCN2" s="22" t="s">
        <v>3751</v>
      </c>
      <c r="BCO2" s="23" t="s">
        <v>3945</v>
      </c>
      <c r="BCP2" s="22" t="s">
        <v>3764</v>
      </c>
      <c r="BCQ2" s="23" t="s">
        <v>3950</v>
      </c>
      <c r="BCR2" s="22" t="s">
        <v>3955</v>
      </c>
      <c r="BCS2" s="23" t="s">
        <v>3502</v>
      </c>
      <c r="BCT2" s="22" t="s">
        <v>3928</v>
      </c>
      <c r="BCU2" s="23" t="s">
        <v>3499</v>
      </c>
      <c r="BCV2" s="22" t="s">
        <v>3962</v>
      </c>
      <c r="BCW2" s="23" t="s">
        <v>3928</v>
      </c>
      <c r="BCX2" s="22" t="s">
        <v>3519</v>
      </c>
      <c r="BCY2" s="23" t="s">
        <v>3965</v>
      </c>
      <c r="BCZ2" s="22" t="s">
        <v>3970</v>
      </c>
      <c r="BDA2" s="23" t="s">
        <v>3526</v>
      </c>
      <c r="BDB2" s="22" t="s">
        <v>3973</v>
      </c>
      <c r="BDC2" s="23" t="s">
        <v>3978</v>
      </c>
      <c r="BDD2" s="22" t="s">
        <v>3955</v>
      </c>
      <c r="BDE2" s="23" t="s">
        <v>3979</v>
      </c>
      <c r="BDF2" s="22" t="s">
        <v>3980</v>
      </c>
      <c r="BDG2" s="23" t="s">
        <v>3793</v>
      </c>
      <c r="BDH2" s="22" t="s">
        <v>3983</v>
      </c>
      <c r="BDI2" s="23" t="s">
        <v>3720</v>
      </c>
      <c r="BDJ2" s="22" t="s">
        <v>3711</v>
      </c>
      <c r="BDK2" s="23" t="s">
        <v>3705</v>
      </c>
      <c r="BDL2" s="22" t="s">
        <v>3539</v>
      </c>
      <c r="BDM2" s="23" t="s">
        <v>3534</v>
      </c>
      <c r="BDN2" s="22" t="s">
        <v>3992</v>
      </c>
      <c r="BDO2" s="23" t="s">
        <v>3807</v>
      </c>
      <c r="BDP2" s="22" t="s">
        <v>3997</v>
      </c>
      <c r="BDQ2" s="23" t="s">
        <v>3561</v>
      </c>
      <c r="BDR2" s="22" t="s">
        <v>4002</v>
      </c>
      <c r="BDS2" s="23" t="s">
        <v>3807</v>
      </c>
      <c r="BDT2" s="22" t="s">
        <v>3997</v>
      </c>
      <c r="BDU2" s="23" t="s">
        <v>3687</v>
      </c>
      <c r="BDV2" s="22" t="s">
        <v>4009</v>
      </c>
      <c r="BDW2" s="23" t="s">
        <v>3567</v>
      </c>
      <c r="BDX2" s="22" t="s">
        <v>3901</v>
      </c>
      <c r="BDY2" s="23" t="s">
        <v>3901</v>
      </c>
      <c r="BDZ2" s="22" t="s">
        <v>3581</v>
      </c>
      <c r="BEA2" s="23" t="s">
        <v>3692</v>
      </c>
      <c r="BEB2" s="22" t="s">
        <v>3690</v>
      </c>
      <c r="BEC2" s="23" t="s">
        <v>3837</v>
      </c>
      <c r="BED2" s="22" t="s">
        <v>3581</v>
      </c>
      <c r="BEE2" s="23" t="s">
        <v>3581</v>
      </c>
      <c r="BEF2" s="22" t="s">
        <v>3838</v>
      </c>
      <c r="BEG2" s="23" t="s">
        <v>3593</v>
      </c>
      <c r="BEH2" s="22" t="s">
        <v>3594</v>
      </c>
      <c r="BEI2" s="23" t="s">
        <v>4020</v>
      </c>
      <c r="BEJ2" s="22" t="s">
        <v>4023</v>
      </c>
      <c r="BEK2" s="23" t="s">
        <v>4026</v>
      </c>
      <c r="BEL2" s="22" t="s">
        <v>3657</v>
      </c>
      <c r="BEM2" s="23" t="s">
        <v>3600</v>
      </c>
      <c r="BEN2" s="22" t="s">
        <v>3600</v>
      </c>
      <c r="BEO2" s="23" t="s">
        <v>4029</v>
      </c>
      <c r="BEP2" s="22" t="s">
        <v>3613</v>
      </c>
      <c r="BEQ2" s="23" t="s">
        <v>3863</v>
      </c>
      <c r="BER2" s="22" t="s">
        <v>4038</v>
      </c>
      <c r="BES2" s="23" t="s">
        <v>3863</v>
      </c>
      <c r="BET2" s="22" t="s">
        <v>3614</v>
      </c>
      <c r="BEU2" s="23" t="s">
        <v>4041</v>
      </c>
      <c r="BEV2" s="22" t="s">
        <v>3872</v>
      </c>
      <c r="BEW2" s="23" t="s">
        <v>3637</v>
      </c>
      <c r="BEX2" s="22" t="s">
        <v>3875</v>
      </c>
      <c r="BEY2" s="23" t="s">
        <v>3619</v>
      </c>
      <c r="BEZ2" s="22" t="s">
        <v>4048</v>
      </c>
      <c r="BFA2" s="23" t="s">
        <v>4051</v>
      </c>
      <c r="BFB2" s="22" t="s">
        <v>3661</v>
      </c>
      <c r="BFC2" s="23" t="s">
        <v>3631</v>
      </c>
      <c r="BFD2" s="22" t="s">
        <v>4056</v>
      </c>
      <c r="BFE2" s="23" t="s">
        <v>4059</v>
      </c>
      <c r="BFF2" s="22" t="s">
        <v>3619</v>
      </c>
      <c r="BFG2" s="23" t="s">
        <v>3860</v>
      </c>
      <c r="BFH2" s="22" t="s">
        <v>3863</v>
      </c>
      <c r="BFI2" s="23" t="s">
        <v>4062</v>
      </c>
      <c r="BFJ2" s="22" t="s">
        <v>4067</v>
      </c>
      <c r="BFK2" s="23" t="s">
        <v>3669</v>
      </c>
      <c r="BFL2" s="22" t="s">
        <v>3829</v>
      </c>
      <c r="BFM2" s="23" t="s">
        <v>3829</v>
      </c>
      <c r="BFN2" s="22" t="s">
        <v>3692</v>
      </c>
      <c r="BFO2" s="23" t="s">
        <v>3699</v>
      </c>
      <c r="BFP2" s="22" t="s">
        <v>3581</v>
      </c>
      <c r="BFQ2" s="23" t="s">
        <v>3581</v>
      </c>
      <c r="BFR2" s="22" t="s">
        <v>3690</v>
      </c>
      <c r="BFS2" s="23" t="s">
        <v>3690</v>
      </c>
      <c r="BFT2" s="22" t="s">
        <v>3692</v>
      </c>
      <c r="BFU2" s="23" t="s">
        <v>3913</v>
      </c>
      <c r="BFV2" s="22" t="s">
        <v>4082</v>
      </c>
      <c r="BFW2" s="23" t="s">
        <v>3913</v>
      </c>
      <c r="BFX2" s="22" t="s">
        <v>4085</v>
      </c>
      <c r="BFY2" s="23" t="s">
        <v>3561</v>
      </c>
      <c r="BFZ2" s="22" t="s">
        <v>3532</v>
      </c>
      <c r="BGA2" s="23" t="s">
        <v>3983</v>
      </c>
      <c r="BGB2" s="22" t="s">
        <v>3534</v>
      </c>
      <c r="BGC2" s="23" t="s">
        <v>3532</v>
      </c>
      <c r="BGD2" s="22" t="s">
        <v>3538</v>
      </c>
      <c r="BGE2" s="23" t="s">
        <v>3539</v>
      </c>
      <c r="BGF2" s="22" t="s">
        <v>3538</v>
      </c>
      <c r="BGG2" s="23" t="s">
        <v>3708</v>
      </c>
      <c r="BGH2" s="22" t="s">
        <v>3534</v>
      </c>
      <c r="BGI2" s="23" t="s">
        <v>3711</v>
      </c>
      <c r="BGJ2" s="22" t="s">
        <v>3547</v>
      </c>
      <c r="BGK2" s="23" t="s">
        <v>3793</v>
      </c>
      <c r="BGL2" s="22" t="s">
        <v>3538</v>
      </c>
      <c r="BGM2" s="23" t="s">
        <v>3796</v>
      </c>
      <c r="BGN2" s="22" t="s">
        <v>4100</v>
      </c>
      <c r="BGO2" s="23" t="s">
        <v>3513</v>
      </c>
      <c r="BGP2" s="22" t="s">
        <v>3928</v>
      </c>
      <c r="BGQ2" s="23" t="s">
        <v>4105</v>
      </c>
      <c r="BGR2" s="22" t="s">
        <v>4108</v>
      </c>
      <c r="BGS2" s="23" t="s">
        <v>4111</v>
      </c>
      <c r="BGT2" s="22" t="s">
        <v>3523</v>
      </c>
      <c r="BGU2" s="23" t="s">
        <v>3933</v>
      </c>
      <c r="BGV2" s="22" t="s">
        <v>4114</v>
      </c>
    </row>
    <row r="3" spans="1:1556">
      <c r="A3" s="21" t="s">
        <v>2</v>
      </c>
      <c r="B3" s="22" t="s">
        <v>26</v>
      </c>
      <c r="C3" s="23" t="s">
        <v>26</v>
      </c>
      <c r="D3" s="22" t="s">
        <v>26</v>
      </c>
      <c r="E3" s="23" t="s">
        <v>26</v>
      </c>
      <c r="F3" s="22" t="s">
        <v>26</v>
      </c>
      <c r="G3" s="23" t="s">
        <v>26</v>
      </c>
      <c r="H3" s="22" t="s">
        <v>26</v>
      </c>
      <c r="I3" s="23" t="s">
        <v>26</v>
      </c>
      <c r="J3" s="22" t="s">
        <v>26</v>
      </c>
      <c r="K3" s="23" t="s">
        <v>26</v>
      </c>
      <c r="L3" s="22" t="s">
        <v>26</v>
      </c>
      <c r="M3" s="23" t="s">
        <v>26</v>
      </c>
      <c r="N3" s="22" t="s">
        <v>26</v>
      </c>
      <c r="O3" s="23" t="s">
        <v>26</v>
      </c>
      <c r="P3" s="22" t="s">
        <v>26</v>
      </c>
      <c r="Q3" s="23" t="s">
        <v>26</v>
      </c>
      <c r="R3" s="22" t="s">
        <v>26</v>
      </c>
      <c r="S3" s="23" t="s">
        <v>26</v>
      </c>
      <c r="T3" s="22" t="s">
        <v>26</v>
      </c>
      <c r="U3" s="23" t="s">
        <v>26</v>
      </c>
      <c r="V3" s="22" t="s">
        <v>26</v>
      </c>
      <c r="W3" s="23" t="s">
        <v>26</v>
      </c>
      <c r="X3" s="22" t="s">
        <v>26</v>
      </c>
      <c r="Y3" s="23" t="s">
        <v>26</v>
      </c>
      <c r="Z3" s="22" t="s">
        <v>26</v>
      </c>
      <c r="AA3" s="23" t="s">
        <v>26</v>
      </c>
      <c r="AB3" s="22" t="s">
        <v>26</v>
      </c>
      <c r="AC3" s="23" t="s">
        <v>26</v>
      </c>
      <c r="AD3" s="22" t="s">
        <v>26</v>
      </c>
      <c r="AE3" s="23" t="s">
        <v>26</v>
      </c>
      <c r="AF3" s="22" t="s">
        <v>26</v>
      </c>
      <c r="AG3" s="23" t="s">
        <v>26</v>
      </c>
      <c r="AH3" s="22" t="s">
        <v>26</v>
      </c>
      <c r="AI3" s="23" t="s">
        <v>26</v>
      </c>
      <c r="AJ3" s="22" t="s">
        <v>26</v>
      </c>
      <c r="AK3" s="23" t="s">
        <v>26</v>
      </c>
      <c r="AL3" s="22" t="s">
        <v>26</v>
      </c>
      <c r="AM3" s="23" t="s">
        <v>26</v>
      </c>
      <c r="AN3" s="22" t="s">
        <v>26</v>
      </c>
      <c r="AO3" s="23" t="s">
        <v>26</v>
      </c>
      <c r="AP3" s="22" t="s">
        <v>26</v>
      </c>
      <c r="AQ3" s="23" t="s">
        <v>26</v>
      </c>
      <c r="AR3" s="22" t="s">
        <v>26</v>
      </c>
      <c r="AS3" s="23" t="s">
        <v>26</v>
      </c>
      <c r="AT3" s="22" t="s">
        <v>26</v>
      </c>
      <c r="AU3" s="23" t="s">
        <v>26</v>
      </c>
      <c r="AV3" s="22" t="s">
        <v>26</v>
      </c>
      <c r="AW3" s="23" t="s">
        <v>26</v>
      </c>
      <c r="AX3" s="22" t="s">
        <v>26</v>
      </c>
      <c r="AY3" s="23" t="s">
        <v>26</v>
      </c>
      <c r="AZ3" s="22" t="s">
        <v>26</v>
      </c>
      <c r="BA3" s="23" t="s">
        <v>26</v>
      </c>
      <c r="BB3" s="22" t="s">
        <v>26</v>
      </c>
      <c r="BC3" s="23" t="s">
        <v>26</v>
      </c>
      <c r="BD3" s="22" t="s">
        <v>26</v>
      </c>
      <c r="BE3" s="23" t="s">
        <v>26</v>
      </c>
      <c r="BF3" s="22" t="s">
        <v>26</v>
      </c>
      <c r="BG3" s="23" t="s">
        <v>26</v>
      </c>
      <c r="BH3" s="22" t="s">
        <v>26</v>
      </c>
      <c r="BI3" s="23" t="s">
        <v>26</v>
      </c>
      <c r="BJ3" s="22" t="s">
        <v>26</v>
      </c>
      <c r="BK3" s="23" t="s">
        <v>26</v>
      </c>
      <c r="BL3" s="22" t="s">
        <v>26</v>
      </c>
      <c r="BM3" s="23" t="s">
        <v>26</v>
      </c>
      <c r="BN3" s="22" t="s">
        <v>26</v>
      </c>
      <c r="BO3" s="23" t="s">
        <v>26</v>
      </c>
      <c r="BP3" s="22" t="s">
        <v>26</v>
      </c>
      <c r="BQ3" s="23" t="s">
        <v>26</v>
      </c>
      <c r="BR3" s="22" t="s">
        <v>26</v>
      </c>
      <c r="BS3" s="23" t="s">
        <v>26</v>
      </c>
      <c r="BT3" s="22" t="s">
        <v>26</v>
      </c>
      <c r="BU3" s="23" t="s">
        <v>26</v>
      </c>
      <c r="BV3" s="22" t="s">
        <v>26</v>
      </c>
      <c r="BW3" s="23" t="s">
        <v>26</v>
      </c>
      <c r="BX3" s="22" t="s">
        <v>26</v>
      </c>
      <c r="BY3" s="23" t="s">
        <v>26</v>
      </c>
      <c r="BZ3" s="22" t="s">
        <v>26</v>
      </c>
      <c r="CA3" s="23" t="s">
        <v>26</v>
      </c>
      <c r="CB3" s="22" t="s">
        <v>26</v>
      </c>
      <c r="CC3" s="23" t="s">
        <v>26</v>
      </c>
      <c r="CD3" s="22" t="s">
        <v>26</v>
      </c>
      <c r="CE3" s="23" t="s">
        <v>26</v>
      </c>
      <c r="CF3" s="22" t="s">
        <v>26</v>
      </c>
      <c r="CG3" s="23" t="s">
        <v>26</v>
      </c>
      <c r="CH3" s="22" t="s">
        <v>26</v>
      </c>
      <c r="CI3" s="23" t="s">
        <v>26</v>
      </c>
      <c r="CJ3" s="22" t="s">
        <v>26</v>
      </c>
      <c r="CK3" s="23" t="s">
        <v>26</v>
      </c>
      <c r="CL3" s="22" t="s">
        <v>26</v>
      </c>
      <c r="CM3" s="23" t="s">
        <v>26</v>
      </c>
      <c r="CN3" s="22" t="s">
        <v>26</v>
      </c>
      <c r="CO3" s="23" t="s">
        <v>26</v>
      </c>
      <c r="CP3" s="22" t="s">
        <v>26</v>
      </c>
      <c r="CQ3" s="23" t="s">
        <v>26</v>
      </c>
      <c r="CR3" s="22" t="s">
        <v>26</v>
      </c>
      <c r="CS3" s="23" t="s">
        <v>26</v>
      </c>
      <c r="CT3" s="22" t="s">
        <v>26</v>
      </c>
      <c r="CU3" s="23" t="s">
        <v>26</v>
      </c>
      <c r="CV3" s="22" t="s">
        <v>26</v>
      </c>
      <c r="CW3" s="23" t="s">
        <v>26</v>
      </c>
      <c r="CX3" s="22" t="s">
        <v>26</v>
      </c>
      <c r="CY3" s="23" t="s">
        <v>26</v>
      </c>
      <c r="CZ3" s="22" t="s">
        <v>26</v>
      </c>
      <c r="DA3" s="23" t="s">
        <v>26</v>
      </c>
      <c r="DB3" s="22" t="s">
        <v>26</v>
      </c>
      <c r="DC3" s="23" t="s">
        <v>26</v>
      </c>
      <c r="DD3" s="22" t="s">
        <v>26</v>
      </c>
      <c r="DE3" s="23" t="s">
        <v>26</v>
      </c>
      <c r="DF3" s="22" t="s">
        <v>26</v>
      </c>
      <c r="DG3" s="23" t="s">
        <v>26</v>
      </c>
      <c r="DH3" s="22" t="s">
        <v>26</v>
      </c>
      <c r="DI3" s="23" t="s">
        <v>26</v>
      </c>
      <c r="DJ3" s="22" t="s">
        <v>26</v>
      </c>
      <c r="DK3" s="23" t="s">
        <v>26</v>
      </c>
      <c r="DL3" s="22" t="s">
        <v>26</v>
      </c>
      <c r="DM3" s="23" t="s">
        <v>26</v>
      </c>
      <c r="DN3" s="22" t="s">
        <v>617</v>
      </c>
      <c r="DO3" s="23" t="s">
        <v>617</v>
      </c>
      <c r="DP3" s="22" t="s">
        <v>627</v>
      </c>
      <c r="DQ3" s="23" t="s">
        <v>617</v>
      </c>
      <c r="DR3" s="22" t="s">
        <v>617</v>
      </c>
      <c r="DS3" s="23" t="s">
        <v>627</v>
      </c>
      <c r="DT3" s="22" t="s">
        <v>617</v>
      </c>
      <c r="DU3" s="23" t="s">
        <v>617</v>
      </c>
      <c r="DV3" s="22" t="s">
        <v>617</v>
      </c>
      <c r="DW3" s="23" t="s">
        <v>627</v>
      </c>
      <c r="DX3" s="22" t="s">
        <v>627</v>
      </c>
      <c r="DY3" s="23" t="s">
        <v>617</v>
      </c>
      <c r="DZ3" s="22" t="s">
        <v>679</v>
      </c>
      <c r="EA3" s="23" t="s">
        <v>679</v>
      </c>
      <c r="EB3" s="22" t="s">
        <v>679</v>
      </c>
      <c r="EC3" s="23" t="s">
        <v>679</v>
      </c>
      <c r="ED3" s="22" t="s">
        <v>679</v>
      </c>
      <c r="EE3" s="23" t="s">
        <v>627</v>
      </c>
      <c r="EF3" s="22" t="s">
        <v>627</v>
      </c>
      <c r="EG3" s="23" t="s">
        <v>627</v>
      </c>
      <c r="EH3" s="22" t="s">
        <v>627</v>
      </c>
      <c r="EI3" s="23" t="s">
        <v>627</v>
      </c>
      <c r="EJ3" s="22" t="s">
        <v>627</v>
      </c>
      <c r="EK3" s="23" t="s">
        <v>627</v>
      </c>
      <c r="EL3" s="22" t="s">
        <v>627</v>
      </c>
      <c r="EM3" s="23" t="s">
        <v>617</v>
      </c>
      <c r="EN3" s="22" t="s">
        <v>617</v>
      </c>
      <c r="EO3" s="23" t="s">
        <v>617</v>
      </c>
      <c r="EP3" s="22" t="s">
        <v>617</v>
      </c>
      <c r="EQ3" s="23" t="s">
        <v>617</v>
      </c>
      <c r="ER3" s="22" t="s">
        <v>617</v>
      </c>
      <c r="ES3" s="23" t="s">
        <v>617</v>
      </c>
      <c r="ET3" s="22" t="s">
        <v>617</v>
      </c>
      <c r="EU3" s="23" t="s">
        <v>617</v>
      </c>
      <c r="EV3" s="22" t="s">
        <v>617</v>
      </c>
      <c r="EW3" s="23" t="s">
        <v>617</v>
      </c>
      <c r="EX3" s="22" t="s">
        <v>617</v>
      </c>
      <c r="EY3" s="23" t="s">
        <v>617</v>
      </c>
      <c r="EZ3" s="22" t="s">
        <v>617</v>
      </c>
      <c r="FA3" s="23" t="s">
        <v>617</v>
      </c>
      <c r="FB3" s="22" t="s">
        <v>617</v>
      </c>
      <c r="FC3" s="23" t="s">
        <v>627</v>
      </c>
      <c r="FD3" s="22" t="s">
        <v>627</v>
      </c>
      <c r="FE3" s="23" t="s">
        <v>627</v>
      </c>
      <c r="FF3" s="22" t="s">
        <v>679</v>
      </c>
      <c r="FG3" s="23" t="s">
        <v>627</v>
      </c>
      <c r="FH3" s="22" t="s">
        <v>627</v>
      </c>
      <c r="FI3" s="23" t="s">
        <v>617</v>
      </c>
      <c r="FJ3" s="22" t="s">
        <v>627</v>
      </c>
      <c r="FK3" s="23" t="s">
        <v>617</v>
      </c>
      <c r="FL3" s="22" t="s">
        <v>617</v>
      </c>
      <c r="FM3" s="23" t="s">
        <v>679</v>
      </c>
      <c r="FN3" s="22" t="s">
        <v>679</v>
      </c>
      <c r="FO3" s="23" t="s">
        <v>627</v>
      </c>
      <c r="FP3" s="22" t="s">
        <v>627</v>
      </c>
      <c r="FQ3" s="23" t="s">
        <v>617</v>
      </c>
      <c r="FR3" s="22" t="s">
        <v>617</v>
      </c>
      <c r="FS3" s="23" t="s">
        <v>617</v>
      </c>
      <c r="FT3" s="22" t="s">
        <v>617</v>
      </c>
      <c r="FU3" s="23" t="s">
        <v>617</v>
      </c>
      <c r="FV3" s="22" t="s">
        <v>617</v>
      </c>
      <c r="FW3" s="23" t="s">
        <v>617</v>
      </c>
      <c r="FX3" s="22" t="s">
        <v>617</v>
      </c>
      <c r="FY3" s="23" t="s">
        <v>679</v>
      </c>
      <c r="FZ3" s="22" t="s">
        <v>679</v>
      </c>
      <c r="GA3" s="23" t="s">
        <v>627</v>
      </c>
      <c r="GB3" s="22" t="s">
        <v>627</v>
      </c>
      <c r="GC3" s="23" t="s">
        <v>627</v>
      </c>
      <c r="GD3" s="22" t="s">
        <v>627</v>
      </c>
      <c r="GE3" s="23" t="s">
        <v>617</v>
      </c>
      <c r="GF3" s="22" t="s">
        <v>679</v>
      </c>
      <c r="GG3" s="23" t="s">
        <v>627</v>
      </c>
      <c r="GH3" s="22" t="s">
        <v>627</v>
      </c>
      <c r="GI3" s="23" t="s">
        <v>627</v>
      </c>
      <c r="GJ3" s="22" t="s">
        <v>617</v>
      </c>
      <c r="GK3" s="23" t="s">
        <v>617</v>
      </c>
      <c r="GL3" s="22" t="s">
        <v>617</v>
      </c>
      <c r="GM3" s="23" t="s">
        <v>617</v>
      </c>
      <c r="GN3" s="22" t="s">
        <v>617</v>
      </c>
      <c r="GO3" s="23" t="s">
        <v>617</v>
      </c>
      <c r="GP3" s="22" t="s">
        <v>617</v>
      </c>
      <c r="GQ3" s="23" t="s">
        <v>617</v>
      </c>
      <c r="GR3" s="22" t="s">
        <v>617</v>
      </c>
      <c r="GS3" s="23" t="s">
        <v>627</v>
      </c>
      <c r="GT3" s="22" t="s">
        <v>617</v>
      </c>
      <c r="GU3" s="23" t="s">
        <v>627</v>
      </c>
      <c r="GV3" s="22" t="s">
        <v>627</v>
      </c>
      <c r="GW3" s="23" t="s">
        <v>627</v>
      </c>
      <c r="GX3" s="22" t="s">
        <v>617</v>
      </c>
      <c r="GY3" s="23" t="s">
        <v>627</v>
      </c>
      <c r="GZ3" s="22" t="s">
        <v>617</v>
      </c>
      <c r="HA3" s="23" t="s">
        <v>617</v>
      </c>
      <c r="HB3" s="22" t="s">
        <v>617</v>
      </c>
      <c r="HC3" s="23" t="s">
        <v>617</v>
      </c>
      <c r="HD3" s="22" t="s">
        <v>627</v>
      </c>
      <c r="HE3" s="23" t="s">
        <v>627</v>
      </c>
      <c r="HF3" s="22" t="s">
        <v>627</v>
      </c>
      <c r="HG3" s="23" t="s">
        <v>617</v>
      </c>
      <c r="HH3" s="22" t="s">
        <v>617</v>
      </c>
      <c r="HI3" s="23" t="s">
        <v>679</v>
      </c>
      <c r="HJ3" s="22" t="s">
        <v>679</v>
      </c>
      <c r="HK3" s="23" t="s">
        <v>627</v>
      </c>
      <c r="HL3" s="22" t="s">
        <v>627</v>
      </c>
      <c r="HM3" s="23" t="s">
        <v>617</v>
      </c>
      <c r="HN3" s="22" t="s">
        <v>617</v>
      </c>
      <c r="HO3" s="23" t="s">
        <v>617</v>
      </c>
      <c r="HP3" s="22" t="s">
        <v>627</v>
      </c>
      <c r="HQ3" s="23" t="s">
        <v>627</v>
      </c>
      <c r="HR3" s="22" t="s">
        <v>627</v>
      </c>
      <c r="HS3" s="23" t="s">
        <v>627</v>
      </c>
      <c r="HT3" s="22" t="s">
        <v>627</v>
      </c>
      <c r="HU3" s="23" t="s">
        <v>627</v>
      </c>
      <c r="HV3" s="22" t="s">
        <v>679</v>
      </c>
      <c r="HW3" s="23" t="s">
        <v>679</v>
      </c>
      <c r="HX3" s="22" t="s">
        <v>617</v>
      </c>
      <c r="HY3" s="23" t="s">
        <v>617</v>
      </c>
      <c r="HZ3" s="22" t="s">
        <v>617</v>
      </c>
      <c r="IA3" s="23" t="s">
        <v>617</v>
      </c>
      <c r="IB3" s="22" t="s">
        <v>617</v>
      </c>
      <c r="IC3" s="23" t="s">
        <v>617</v>
      </c>
      <c r="ID3" s="22" t="s">
        <v>617</v>
      </c>
      <c r="IE3" s="23" t="s">
        <v>679</v>
      </c>
      <c r="IF3" s="22" t="s">
        <v>627</v>
      </c>
      <c r="IG3" s="23" t="s">
        <v>627</v>
      </c>
      <c r="IH3" s="22" t="s">
        <v>617</v>
      </c>
      <c r="II3" s="23" t="s">
        <v>627</v>
      </c>
      <c r="IJ3" s="22" t="s">
        <v>627</v>
      </c>
      <c r="IK3" s="23" t="s">
        <v>627</v>
      </c>
      <c r="IL3" s="22" t="s">
        <v>617</v>
      </c>
      <c r="IM3" s="23" t="s">
        <v>627</v>
      </c>
      <c r="IN3" s="22" t="s">
        <v>627</v>
      </c>
      <c r="IO3" s="23" t="s">
        <v>627</v>
      </c>
      <c r="IP3" s="22" t="s">
        <v>617</v>
      </c>
      <c r="IQ3" s="23" t="s">
        <v>617</v>
      </c>
      <c r="IR3" s="22" t="s">
        <v>627</v>
      </c>
      <c r="IS3" s="23" t="s">
        <v>617</v>
      </c>
      <c r="IT3" s="22" t="s">
        <v>617</v>
      </c>
      <c r="IU3" s="23" t="s">
        <v>679</v>
      </c>
      <c r="IV3" s="22" t="s">
        <v>617</v>
      </c>
      <c r="IW3" s="23" t="s">
        <v>627</v>
      </c>
      <c r="IX3" s="22" t="s">
        <v>617</v>
      </c>
      <c r="IY3" s="23" t="s">
        <v>617</v>
      </c>
      <c r="IZ3" s="22" t="s">
        <v>617</v>
      </c>
      <c r="JA3" s="23" t="s">
        <v>617</v>
      </c>
      <c r="JB3" s="22" t="s">
        <v>617</v>
      </c>
      <c r="JC3" s="23" t="s">
        <v>679</v>
      </c>
      <c r="JD3" s="22" t="s">
        <v>617</v>
      </c>
      <c r="JE3" s="23" t="s">
        <v>617</v>
      </c>
      <c r="JF3" s="22" t="s">
        <v>627</v>
      </c>
      <c r="JG3" s="23" t="s">
        <v>627</v>
      </c>
      <c r="JH3" s="22" t="s">
        <v>627</v>
      </c>
      <c r="JI3" s="23" t="s">
        <v>617</v>
      </c>
      <c r="JJ3" s="22" t="s">
        <v>679</v>
      </c>
      <c r="JK3" s="23" t="s">
        <v>617</v>
      </c>
      <c r="JL3" s="22" t="s">
        <v>679</v>
      </c>
      <c r="JM3" s="23" t="s">
        <v>627</v>
      </c>
      <c r="JN3" s="22" t="s">
        <v>679</v>
      </c>
      <c r="JO3" s="23" t="s">
        <v>679</v>
      </c>
      <c r="JP3" s="22" t="s">
        <v>679</v>
      </c>
      <c r="JQ3" s="23" t="s">
        <v>627</v>
      </c>
      <c r="JR3" s="22" t="s">
        <v>627</v>
      </c>
      <c r="JS3" s="23" t="s">
        <v>627</v>
      </c>
      <c r="JT3" s="22" t="s">
        <v>627</v>
      </c>
      <c r="JU3" s="23" t="s">
        <v>627</v>
      </c>
      <c r="JV3" s="22" t="s">
        <v>617</v>
      </c>
      <c r="JW3" s="23" t="s">
        <v>617</v>
      </c>
      <c r="JX3" s="22" t="s">
        <v>617</v>
      </c>
      <c r="JY3" s="23" t="s">
        <v>617</v>
      </c>
      <c r="JZ3" s="22" t="s">
        <v>627</v>
      </c>
      <c r="KA3" s="23" t="s">
        <v>617</v>
      </c>
      <c r="KB3" s="22" t="s">
        <v>617</v>
      </c>
      <c r="KC3" s="23" t="s">
        <v>26</v>
      </c>
      <c r="KD3" s="22" t="s">
        <v>26</v>
      </c>
      <c r="KE3" s="23" t="s">
        <v>26</v>
      </c>
      <c r="KF3" s="22" t="s">
        <v>26</v>
      </c>
      <c r="KG3" s="23" t="s">
        <v>26</v>
      </c>
      <c r="KH3" s="22" t="s">
        <v>26</v>
      </c>
      <c r="KI3" s="23" t="s">
        <v>26</v>
      </c>
      <c r="KJ3" s="22" t="s">
        <v>26</v>
      </c>
      <c r="KK3" s="23" t="s">
        <v>26</v>
      </c>
      <c r="KL3" s="22" t="s">
        <v>26</v>
      </c>
      <c r="KM3" s="23" t="s">
        <v>26</v>
      </c>
      <c r="KN3" s="22" t="s">
        <v>26</v>
      </c>
      <c r="KO3" s="23" t="s">
        <v>26</v>
      </c>
      <c r="KP3" s="22" t="s">
        <v>26</v>
      </c>
      <c r="KQ3" s="23" t="s">
        <v>26</v>
      </c>
      <c r="KR3" s="22" t="s">
        <v>26</v>
      </c>
      <c r="KS3" s="23" t="s">
        <v>26</v>
      </c>
      <c r="KT3" s="22" t="s">
        <v>26</v>
      </c>
      <c r="KU3" s="23" t="s">
        <v>26</v>
      </c>
      <c r="KV3" s="22" t="s">
        <v>26</v>
      </c>
      <c r="KW3" s="23" t="s">
        <v>26</v>
      </c>
      <c r="KX3" s="22" t="s">
        <v>26</v>
      </c>
      <c r="KY3" s="23" t="s">
        <v>26</v>
      </c>
      <c r="KZ3" s="22" t="s">
        <v>26</v>
      </c>
      <c r="LA3" s="23" t="s">
        <v>26</v>
      </c>
      <c r="LB3" s="22" t="s">
        <v>26</v>
      </c>
      <c r="LC3" s="23" t="s">
        <v>26</v>
      </c>
      <c r="LD3" s="22" t="s">
        <v>26</v>
      </c>
      <c r="LE3" s="23" t="s">
        <v>26</v>
      </c>
      <c r="LF3" s="22" t="s">
        <v>26</v>
      </c>
      <c r="LG3" s="23" t="s">
        <v>26</v>
      </c>
      <c r="LH3" s="22" t="s">
        <v>26</v>
      </c>
      <c r="LI3" s="23" t="s">
        <v>26</v>
      </c>
      <c r="LJ3" s="22" t="s">
        <v>26</v>
      </c>
      <c r="LK3" s="23" t="s">
        <v>26</v>
      </c>
      <c r="LL3" s="22" t="s">
        <v>26</v>
      </c>
      <c r="LM3" s="23" t="s">
        <v>26</v>
      </c>
      <c r="LN3" s="22" t="s">
        <v>26</v>
      </c>
      <c r="LO3" s="23" t="s">
        <v>26</v>
      </c>
      <c r="LP3" s="22" t="s">
        <v>26</v>
      </c>
      <c r="LQ3" s="23" t="s">
        <v>26</v>
      </c>
      <c r="LR3" s="22" t="s">
        <v>26</v>
      </c>
      <c r="LS3" s="23" t="s">
        <v>26</v>
      </c>
      <c r="LT3" s="22" t="s">
        <v>26</v>
      </c>
      <c r="LU3" s="23" t="s">
        <v>26</v>
      </c>
      <c r="LV3" s="22" t="s">
        <v>26</v>
      </c>
      <c r="LW3" s="23" t="s">
        <v>26</v>
      </c>
      <c r="LX3" s="22" t="s">
        <v>26</v>
      </c>
      <c r="LY3" s="23" t="s">
        <v>26</v>
      </c>
      <c r="LZ3" s="22" t="s">
        <v>26</v>
      </c>
      <c r="MA3" s="23" t="s">
        <v>26</v>
      </c>
      <c r="MB3" s="22" t="s">
        <v>26</v>
      </c>
      <c r="MC3" s="23" t="s">
        <v>26</v>
      </c>
      <c r="MD3" s="22" t="s">
        <v>26</v>
      </c>
      <c r="ME3" s="23" t="s">
        <v>26</v>
      </c>
      <c r="MF3" s="22" t="s">
        <v>26</v>
      </c>
      <c r="MG3" s="23" t="s">
        <v>26</v>
      </c>
      <c r="MH3" s="22" t="s">
        <v>26</v>
      </c>
      <c r="MI3" s="23" t="s">
        <v>26</v>
      </c>
      <c r="MJ3" s="22" t="s">
        <v>26</v>
      </c>
      <c r="MK3" s="23" t="s">
        <v>26</v>
      </c>
      <c r="ML3" s="22" t="s">
        <v>26</v>
      </c>
      <c r="MM3" s="23" t="s">
        <v>26</v>
      </c>
      <c r="MN3" s="22" t="s">
        <v>26</v>
      </c>
      <c r="MO3" s="23" t="s">
        <v>26</v>
      </c>
      <c r="MP3" s="22" t="s">
        <v>26</v>
      </c>
      <c r="MQ3" s="23" t="s">
        <v>26</v>
      </c>
      <c r="MR3" s="22" t="s">
        <v>26</v>
      </c>
      <c r="MS3" s="23" t="s">
        <v>26</v>
      </c>
      <c r="MT3" s="22" t="s">
        <v>26</v>
      </c>
      <c r="MU3" s="23" t="s">
        <v>26</v>
      </c>
      <c r="MV3" s="22" t="s">
        <v>26</v>
      </c>
      <c r="MW3" s="23" t="s">
        <v>26</v>
      </c>
      <c r="MX3" s="22" t="s">
        <v>26</v>
      </c>
      <c r="MY3" s="23" t="s">
        <v>26</v>
      </c>
      <c r="MZ3" s="22" t="s">
        <v>26</v>
      </c>
      <c r="NA3" s="23" t="s">
        <v>26</v>
      </c>
      <c r="NB3" s="22" t="s">
        <v>26</v>
      </c>
      <c r="NC3" s="23" t="s">
        <v>26</v>
      </c>
      <c r="ND3" s="22" t="s">
        <v>26</v>
      </c>
      <c r="NE3" s="23" t="s">
        <v>26</v>
      </c>
      <c r="NF3" s="22" t="s">
        <v>26</v>
      </c>
      <c r="NG3" s="23" t="s">
        <v>26</v>
      </c>
      <c r="NH3" s="22" t="s">
        <v>26</v>
      </c>
      <c r="NI3" s="23" t="s">
        <v>26</v>
      </c>
      <c r="NJ3" s="22" t="s">
        <v>26</v>
      </c>
      <c r="NK3" s="23" t="s">
        <v>26</v>
      </c>
      <c r="NL3" s="22" t="s">
        <v>26</v>
      </c>
      <c r="NM3" s="23" t="s">
        <v>26</v>
      </c>
      <c r="NN3" s="22" t="s">
        <v>26</v>
      </c>
      <c r="NO3" s="23" t="s">
        <v>26</v>
      </c>
      <c r="NP3" s="22" t="s">
        <v>26</v>
      </c>
      <c r="NQ3" s="23" t="s">
        <v>26</v>
      </c>
      <c r="NR3" s="22" t="s">
        <v>26</v>
      </c>
      <c r="NS3" s="23" t="s">
        <v>26</v>
      </c>
      <c r="NT3" s="22" t="s">
        <v>26</v>
      </c>
      <c r="NU3" s="23" t="s">
        <v>26</v>
      </c>
      <c r="NV3" s="22" t="s">
        <v>26</v>
      </c>
      <c r="NW3" s="23" t="s">
        <v>26</v>
      </c>
      <c r="NX3" s="22" t="s">
        <v>26</v>
      </c>
      <c r="NY3" s="23" t="s">
        <v>26</v>
      </c>
      <c r="NZ3" s="22" t="s">
        <v>26</v>
      </c>
      <c r="OA3" s="23" t="s">
        <v>26</v>
      </c>
      <c r="OB3" s="22" t="s">
        <v>26</v>
      </c>
      <c r="OC3" s="23" t="s">
        <v>26</v>
      </c>
      <c r="OD3" s="22" t="s">
        <v>26</v>
      </c>
      <c r="OE3" s="23" t="s">
        <v>26</v>
      </c>
      <c r="OF3" s="22" t="s">
        <v>26</v>
      </c>
      <c r="OG3" s="23" t="s">
        <v>26</v>
      </c>
      <c r="OH3" s="22" t="s">
        <v>26</v>
      </c>
      <c r="OI3" s="23" t="s">
        <v>26</v>
      </c>
      <c r="OJ3" s="22" t="s">
        <v>26</v>
      </c>
      <c r="OK3" s="23" t="s">
        <v>26</v>
      </c>
      <c r="OL3" s="22" t="s">
        <v>26</v>
      </c>
      <c r="OM3" s="23" t="s">
        <v>26</v>
      </c>
      <c r="ON3" s="22" t="s">
        <v>26</v>
      </c>
      <c r="OO3" s="23" t="s">
        <v>26</v>
      </c>
      <c r="OP3" s="22" t="s">
        <v>26</v>
      </c>
      <c r="OQ3" s="23" t="s">
        <v>26</v>
      </c>
      <c r="OR3" s="22" t="s">
        <v>26</v>
      </c>
      <c r="OS3" s="23" t="s">
        <v>26</v>
      </c>
      <c r="OT3" s="22" t="s">
        <v>26</v>
      </c>
      <c r="OU3" s="23" t="s">
        <v>26</v>
      </c>
      <c r="OV3" s="22" t="s">
        <v>26</v>
      </c>
      <c r="OW3" s="23" t="s">
        <v>26</v>
      </c>
      <c r="OX3" s="22" t="s">
        <v>26</v>
      </c>
      <c r="OY3" s="23" t="s">
        <v>26</v>
      </c>
      <c r="OZ3" s="22" t="s">
        <v>26</v>
      </c>
      <c r="PA3" s="23" t="s">
        <v>26</v>
      </c>
      <c r="PB3" s="22" t="s">
        <v>26</v>
      </c>
      <c r="PC3" s="23" t="s">
        <v>26</v>
      </c>
      <c r="PD3" s="22" t="s">
        <v>26</v>
      </c>
      <c r="PE3" s="23" t="s">
        <v>26</v>
      </c>
      <c r="PF3" s="22" t="s">
        <v>26</v>
      </c>
      <c r="PG3" s="23" t="s">
        <v>26</v>
      </c>
      <c r="PH3" s="22" t="s">
        <v>26</v>
      </c>
      <c r="PI3" s="23" t="s">
        <v>26</v>
      </c>
      <c r="PJ3" s="22" t="s">
        <v>26</v>
      </c>
      <c r="PK3" s="23" t="s">
        <v>26</v>
      </c>
      <c r="PL3" s="22" t="s">
        <v>26</v>
      </c>
      <c r="PM3" s="23" t="s">
        <v>26</v>
      </c>
      <c r="PN3" s="22" t="s">
        <v>26</v>
      </c>
      <c r="PO3" s="23" t="s">
        <v>26</v>
      </c>
      <c r="PP3" s="22" t="s">
        <v>26</v>
      </c>
      <c r="PQ3" s="23" t="s">
        <v>26</v>
      </c>
      <c r="PR3" s="22" t="s">
        <v>26</v>
      </c>
      <c r="PS3" s="23" t="s">
        <v>26</v>
      </c>
      <c r="PT3" s="22" t="s">
        <v>26</v>
      </c>
      <c r="PU3" s="23" t="s">
        <v>26</v>
      </c>
      <c r="PV3" s="22" t="s">
        <v>26</v>
      </c>
      <c r="PW3" s="23" t="s">
        <v>26</v>
      </c>
      <c r="PX3" s="22" t="s">
        <v>26</v>
      </c>
      <c r="PY3" s="23" t="s">
        <v>26</v>
      </c>
      <c r="PZ3" s="22" t="s">
        <v>26</v>
      </c>
      <c r="QA3" s="23" t="s">
        <v>26</v>
      </c>
      <c r="QB3" s="22" t="s">
        <v>26</v>
      </c>
      <c r="QC3" s="23" t="s">
        <v>26</v>
      </c>
      <c r="QD3" s="22" t="s">
        <v>26</v>
      </c>
      <c r="QE3" s="23" t="s">
        <v>26</v>
      </c>
      <c r="QF3" s="22" t="s">
        <v>26</v>
      </c>
      <c r="QG3" s="23" t="s">
        <v>26</v>
      </c>
      <c r="QH3" s="22" t="s">
        <v>26</v>
      </c>
      <c r="QI3" s="23" t="s">
        <v>26</v>
      </c>
      <c r="QJ3" s="22" t="s">
        <v>26</v>
      </c>
      <c r="QK3" s="23" t="s">
        <v>26</v>
      </c>
      <c r="QL3" s="22" t="s">
        <v>26</v>
      </c>
      <c r="QM3" s="23" t="s">
        <v>26</v>
      </c>
      <c r="QN3" s="22" t="s">
        <v>26</v>
      </c>
      <c r="QO3" s="23" t="s">
        <v>26</v>
      </c>
      <c r="QP3" s="22" t="s">
        <v>26</v>
      </c>
      <c r="QQ3" s="23" t="s">
        <v>26</v>
      </c>
      <c r="QR3" s="22" t="s">
        <v>26</v>
      </c>
      <c r="QS3" s="23" t="s">
        <v>26</v>
      </c>
      <c r="QT3" s="22" t="s">
        <v>26</v>
      </c>
      <c r="QU3" s="23" t="s">
        <v>26</v>
      </c>
      <c r="QV3" s="22" t="s">
        <v>26</v>
      </c>
      <c r="QW3" s="23" t="s">
        <v>26</v>
      </c>
      <c r="QX3" s="22" t="s">
        <v>26</v>
      </c>
      <c r="QY3" s="23" t="s">
        <v>26</v>
      </c>
      <c r="QZ3" s="22" t="s">
        <v>26</v>
      </c>
      <c r="RA3" s="23" t="s">
        <v>26</v>
      </c>
      <c r="RB3" s="22" t="s">
        <v>26</v>
      </c>
      <c r="RC3" s="23" t="s">
        <v>26</v>
      </c>
      <c r="RD3" s="22" t="s">
        <v>26</v>
      </c>
      <c r="RE3" s="23" t="s">
        <v>26</v>
      </c>
      <c r="RF3" s="22" t="s">
        <v>26</v>
      </c>
      <c r="RG3" s="23" t="s">
        <v>26</v>
      </c>
      <c r="RH3" s="22" t="s">
        <v>26</v>
      </c>
      <c r="RI3" s="23" t="s">
        <v>26</v>
      </c>
      <c r="RJ3" s="22" t="s">
        <v>26</v>
      </c>
      <c r="RK3" s="23" t="s">
        <v>26</v>
      </c>
      <c r="RL3" s="22" t="s">
        <v>26</v>
      </c>
      <c r="RM3" s="23" t="s">
        <v>26</v>
      </c>
      <c r="RN3" s="22" t="s">
        <v>26</v>
      </c>
      <c r="RO3" s="23" t="s">
        <v>26</v>
      </c>
      <c r="RP3" s="22" t="s">
        <v>26</v>
      </c>
      <c r="RQ3" s="23" t="s">
        <v>26</v>
      </c>
      <c r="RR3" s="22" t="s">
        <v>26</v>
      </c>
      <c r="RS3" s="23" t="s">
        <v>26</v>
      </c>
      <c r="RT3" s="22" t="s">
        <v>26</v>
      </c>
      <c r="RU3" s="23" t="s">
        <v>26</v>
      </c>
      <c r="RV3" s="22" t="s">
        <v>26</v>
      </c>
      <c r="RW3" s="23" t="s">
        <v>26</v>
      </c>
      <c r="RX3" s="22" t="s">
        <v>26</v>
      </c>
      <c r="RY3" s="23" t="s">
        <v>26</v>
      </c>
      <c r="RZ3" s="22" t="s">
        <v>26</v>
      </c>
      <c r="SA3" s="23" t="s">
        <v>26</v>
      </c>
      <c r="SB3" s="22" t="s">
        <v>26</v>
      </c>
      <c r="SC3" s="23" t="s">
        <v>26</v>
      </c>
      <c r="SD3" s="22" t="s">
        <v>26</v>
      </c>
      <c r="SE3" s="23" t="s">
        <v>26</v>
      </c>
      <c r="SF3" s="22" t="s">
        <v>26</v>
      </c>
      <c r="SG3" s="23" t="s">
        <v>26</v>
      </c>
      <c r="SH3" s="22" t="s">
        <v>26</v>
      </c>
      <c r="SI3" s="23" t="s">
        <v>26</v>
      </c>
      <c r="SJ3" s="22" t="s">
        <v>26</v>
      </c>
      <c r="SK3" s="23" t="s">
        <v>26</v>
      </c>
      <c r="SL3" s="22" t="s">
        <v>26</v>
      </c>
      <c r="SM3" s="23" t="s">
        <v>26</v>
      </c>
      <c r="SN3" s="22" t="s">
        <v>26</v>
      </c>
      <c r="SO3" s="23" t="s">
        <v>26</v>
      </c>
      <c r="SP3" s="22" t="s">
        <v>26</v>
      </c>
      <c r="SQ3" s="23" t="s">
        <v>26</v>
      </c>
      <c r="SR3" s="22" t="s">
        <v>26</v>
      </c>
      <c r="SS3" s="23" t="s">
        <v>26</v>
      </c>
      <c r="ST3" s="22" t="s">
        <v>26</v>
      </c>
      <c r="SU3" s="23" t="s">
        <v>26</v>
      </c>
      <c r="SV3" s="22" t="s">
        <v>26</v>
      </c>
      <c r="SW3" s="23" t="s">
        <v>26</v>
      </c>
      <c r="SX3" s="22" t="s">
        <v>26</v>
      </c>
      <c r="SY3" s="23" t="s">
        <v>26</v>
      </c>
      <c r="SZ3" s="22" t="s">
        <v>26</v>
      </c>
      <c r="TA3" s="23" t="s">
        <v>26</v>
      </c>
      <c r="TB3" s="22" t="s">
        <v>26</v>
      </c>
      <c r="TC3" s="23" t="s">
        <v>26</v>
      </c>
      <c r="TD3" s="22" t="s">
        <v>26</v>
      </c>
      <c r="TE3" s="23" t="s">
        <v>26</v>
      </c>
      <c r="TF3" s="22" t="s">
        <v>26</v>
      </c>
      <c r="TG3" s="23" t="s">
        <v>26</v>
      </c>
      <c r="TH3" s="22" t="s">
        <v>26</v>
      </c>
      <c r="TI3" s="23" t="s">
        <v>26</v>
      </c>
      <c r="TJ3" s="22" t="s">
        <v>26</v>
      </c>
      <c r="TK3" s="23" t="s">
        <v>26</v>
      </c>
      <c r="TL3" s="22" t="s">
        <v>26</v>
      </c>
      <c r="TM3" s="23" t="s">
        <v>26</v>
      </c>
      <c r="TN3" s="22" t="s">
        <v>26</v>
      </c>
      <c r="TO3" s="23" t="s">
        <v>26</v>
      </c>
      <c r="TP3" s="22" t="s">
        <v>26</v>
      </c>
      <c r="TQ3" s="23" t="s">
        <v>26</v>
      </c>
      <c r="TR3" s="22" t="s">
        <v>26</v>
      </c>
      <c r="TS3" s="23" t="s">
        <v>617</v>
      </c>
      <c r="TT3" s="22" t="s">
        <v>617</v>
      </c>
      <c r="TU3" s="23" t="s">
        <v>617</v>
      </c>
      <c r="TV3" s="22" t="s">
        <v>627</v>
      </c>
      <c r="TW3" s="23" t="s">
        <v>617</v>
      </c>
      <c r="TX3" s="22" t="s">
        <v>617</v>
      </c>
      <c r="TY3" s="23" t="s">
        <v>617</v>
      </c>
      <c r="TZ3" s="22" t="s">
        <v>627</v>
      </c>
      <c r="UA3" s="23" t="s">
        <v>679</v>
      </c>
      <c r="UB3" s="22" t="s">
        <v>679</v>
      </c>
      <c r="UC3" s="23" t="s">
        <v>679</v>
      </c>
      <c r="UD3" s="22" t="s">
        <v>617</v>
      </c>
      <c r="UE3" s="23" t="s">
        <v>679</v>
      </c>
      <c r="UF3" s="22" t="s">
        <v>679</v>
      </c>
      <c r="UG3" s="23" t="s">
        <v>627</v>
      </c>
      <c r="UH3" s="22" t="s">
        <v>627</v>
      </c>
      <c r="UI3" s="23" t="s">
        <v>627</v>
      </c>
      <c r="UJ3" s="22" t="s">
        <v>627</v>
      </c>
      <c r="UK3" s="23" t="s">
        <v>627</v>
      </c>
      <c r="UL3" s="22" t="s">
        <v>627</v>
      </c>
      <c r="UM3" s="23" t="s">
        <v>627</v>
      </c>
      <c r="UN3" s="22" t="s">
        <v>627</v>
      </c>
      <c r="UO3" s="23" t="s">
        <v>627</v>
      </c>
      <c r="UP3" s="22" t="s">
        <v>627</v>
      </c>
      <c r="UQ3" s="23" t="s">
        <v>627</v>
      </c>
      <c r="UR3" s="22" t="s">
        <v>627</v>
      </c>
      <c r="US3" s="23" t="s">
        <v>617</v>
      </c>
      <c r="UT3" s="22" t="s">
        <v>617</v>
      </c>
      <c r="UU3" s="23" t="s">
        <v>617</v>
      </c>
      <c r="UV3" s="22" t="s">
        <v>617</v>
      </c>
      <c r="UW3" s="23" t="s">
        <v>617</v>
      </c>
      <c r="UX3" s="22" t="s">
        <v>617</v>
      </c>
      <c r="UY3" s="23" t="s">
        <v>617</v>
      </c>
      <c r="UZ3" s="22" t="s">
        <v>617</v>
      </c>
      <c r="VA3" s="23" t="s">
        <v>617</v>
      </c>
      <c r="VB3" s="22" t="s">
        <v>617</v>
      </c>
      <c r="VC3" s="23" t="s">
        <v>617</v>
      </c>
      <c r="VD3" s="22" t="s">
        <v>617</v>
      </c>
      <c r="VE3" s="23" t="s">
        <v>617</v>
      </c>
      <c r="VF3" s="22" t="s">
        <v>617</v>
      </c>
      <c r="VG3" s="23" t="s">
        <v>617</v>
      </c>
      <c r="VH3" s="22" t="s">
        <v>617</v>
      </c>
      <c r="VI3" s="23" t="s">
        <v>679</v>
      </c>
      <c r="VJ3" s="22" t="s">
        <v>627</v>
      </c>
      <c r="VK3" s="23" t="s">
        <v>627</v>
      </c>
      <c r="VL3" s="22" t="s">
        <v>617</v>
      </c>
      <c r="VM3" s="23" t="s">
        <v>617</v>
      </c>
      <c r="VN3" s="22" t="s">
        <v>617</v>
      </c>
      <c r="VO3" s="23" t="s">
        <v>679</v>
      </c>
      <c r="VP3" s="22" t="s">
        <v>627</v>
      </c>
      <c r="VQ3" s="23" t="s">
        <v>627</v>
      </c>
      <c r="VR3" s="22" t="s">
        <v>617</v>
      </c>
      <c r="VS3" s="23" t="s">
        <v>627</v>
      </c>
      <c r="VT3" s="22" t="s">
        <v>617</v>
      </c>
      <c r="VU3" s="23" t="s">
        <v>627</v>
      </c>
      <c r="VV3" s="22" t="s">
        <v>617</v>
      </c>
      <c r="VW3" s="23" t="s">
        <v>617</v>
      </c>
      <c r="VX3" s="22" t="s">
        <v>617</v>
      </c>
      <c r="VY3" s="23" t="s">
        <v>679</v>
      </c>
      <c r="VZ3" s="22" t="s">
        <v>617</v>
      </c>
      <c r="WA3" s="23" t="s">
        <v>617</v>
      </c>
      <c r="WB3" s="22" t="s">
        <v>617</v>
      </c>
      <c r="WC3" s="23" t="s">
        <v>617</v>
      </c>
      <c r="WD3" s="22" t="s">
        <v>617</v>
      </c>
      <c r="WE3" s="23" t="s">
        <v>679</v>
      </c>
      <c r="WF3" s="22" t="s">
        <v>679</v>
      </c>
      <c r="WG3" s="23" t="s">
        <v>627</v>
      </c>
      <c r="WH3" s="22" t="s">
        <v>627</v>
      </c>
      <c r="WI3" s="23" t="s">
        <v>617</v>
      </c>
      <c r="WJ3" s="22" t="s">
        <v>617</v>
      </c>
      <c r="WK3" s="23" t="s">
        <v>617</v>
      </c>
      <c r="WL3" s="22" t="s">
        <v>617</v>
      </c>
      <c r="WM3" s="23" t="s">
        <v>617</v>
      </c>
      <c r="WN3" s="22" t="s">
        <v>617</v>
      </c>
      <c r="WO3" s="23" t="s">
        <v>617</v>
      </c>
      <c r="WP3" s="22" t="s">
        <v>627</v>
      </c>
      <c r="WQ3" s="23" t="s">
        <v>627</v>
      </c>
      <c r="WR3" s="22" t="s">
        <v>617</v>
      </c>
      <c r="WS3" s="23" t="s">
        <v>617</v>
      </c>
      <c r="WT3" s="22" t="s">
        <v>679</v>
      </c>
      <c r="WU3" s="23" t="s">
        <v>627</v>
      </c>
      <c r="WV3" s="22" t="s">
        <v>627</v>
      </c>
      <c r="WW3" s="23" t="s">
        <v>627</v>
      </c>
      <c r="WX3" s="22" t="s">
        <v>679</v>
      </c>
      <c r="WY3" s="23" t="s">
        <v>679</v>
      </c>
      <c r="WZ3" s="22" t="s">
        <v>627</v>
      </c>
      <c r="XA3" s="23" t="s">
        <v>627</v>
      </c>
      <c r="XB3" s="22" t="s">
        <v>627</v>
      </c>
      <c r="XC3" s="23" t="s">
        <v>627</v>
      </c>
      <c r="XD3" s="22" t="s">
        <v>617</v>
      </c>
      <c r="XE3" s="23" t="s">
        <v>617</v>
      </c>
      <c r="XF3" s="22" t="s">
        <v>617</v>
      </c>
      <c r="XG3" s="23" t="s">
        <v>617</v>
      </c>
      <c r="XH3" s="22" t="s">
        <v>679</v>
      </c>
      <c r="XI3" s="23" t="s">
        <v>679</v>
      </c>
      <c r="XJ3" s="22" t="s">
        <v>627</v>
      </c>
      <c r="XK3" s="23" t="s">
        <v>617</v>
      </c>
      <c r="XL3" s="22" t="s">
        <v>617</v>
      </c>
      <c r="XM3" s="23" t="s">
        <v>627</v>
      </c>
      <c r="XN3" s="22" t="s">
        <v>627</v>
      </c>
      <c r="XO3" s="23" t="s">
        <v>617</v>
      </c>
      <c r="XP3" s="22" t="s">
        <v>679</v>
      </c>
      <c r="XQ3" s="23" t="s">
        <v>627</v>
      </c>
      <c r="XR3" s="22" t="s">
        <v>627</v>
      </c>
      <c r="XS3" s="23" t="s">
        <v>617</v>
      </c>
      <c r="XT3" s="22" t="s">
        <v>627</v>
      </c>
      <c r="XU3" s="23" t="s">
        <v>617</v>
      </c>
      <c r="XV3" s="22" t="s">
        <v>617</v>
      </c>
      <c r="XW3" s="23" t="s">
        <v>627</v>
      </c>
      <c r="XX3" s="22" t="s">
        <v>617</v>
      </c>
      <c r="XY3" s="23" t="s">
        <v>617</v>
      </c>
      <c r="XZ3" s="22" t="s">
        <v>617</v>
      </c>
      <c r="YA3" s="23" t="s">
        <v>617</v>
      </c>
      <c r="YB3" s="22" t="s">
        <v>617</v>
      </c>
      <c r="YC3" s="23" t="s">
        <v>617</v>
      </c>
      <c r="YD3" s="22" t="s">
        <v>627</v>
      </c>
      <c r="YE3" s="23" t="s">
        <v>627</v>
      </c>
      <c r="YF3" s="22" t="s">
        <v>627</v>
      </c>
      <c r="YG3" s="23" t="s">
        <v>627</v>
      </c>
      <c r="YH3" s="22" t="s">
        <v>617</v>
      </c>
      <c r="YI3" s="23" t="s">
        <v>617</v>
      </c>
      <c r="YJ3" s="22" t="s">
        <v>617</v>
      </c>
      <c r="YK3" s="23" t="s">
        <v>617</v>
      </c>
      <c r="YL3" s="22" t="s">
        <v>627</v>
      </c>
      <c r="YM3" s="23" t="s">
        <v>627</v>
      </c>
      <c r="YN3" s="22" t="s">
        <v>627</v>
      </c>
      <c r="YO3" s="23" t="s">
        <v>627</v>
      </c>
      <c r="YP3" s="22" t="s">
        <v>627</v>
      </c>
      <c r="YQ3" s="23" t="s">
        <v>627</v>
      </c>
      <c r="YR3" s="22" t="s">
        <v>679</v>
      </c>
      <c r="YS3" s="23" t="s">
        <v>679</v>
      </c>
      <c r="YT3" s="22" t="s">
        <v>617</v>
      </c>
      <c r="YU3" s="23" t="s">
        <v>617</v>
      </c>
      <c r="YV3" s="22" t="s">
        <v>617</v>
      </c>
      <c r="YW3" s="23" t="s">
        <v>617</v>
      </c>
      <c r="YX3" s="22" t="s">
        <v>617</v>
      </c>
      <c r="YY3" s="23" t="s">
        <v>617</v>
      </c>
      <c r="YZ3" s="22" t="s">
        <v>679</v>
      </c>
      <c r="ZA3" s="23" t="s">
        <v>679</v>
      </c>
      <c r="ZB3" s="22" t="s">
        <v>617</v>
      </c>
      <c r="ZC3" s="23" t="s">
        <v>627</v>
      </c>
      <c r="ZD3" s="22" t="s">
        <v>627</v>
      </c>
      <c r="ZE3" s="23" t="s">
        <v>617</v>
      </c>
      <c r="ZF3" s="22" t="s">
        <v>617</v>
      </c>
      <c r="ZG3" s="23" t="s">
        <v>617</v>
      </c>
      <c r="ZH3" s="22" t="s">
        <v>617</v>
      </c>
      <c r="ZI3" s="23" t="s">
        <v>627</v>
      </c>
      <c r="ZJ3" s="22" t="s">
        <v>627</v>
      </c>
      <c r="ZK3" s="23" t="s">
        <v>617</v>
      </c>
      <c r="ZL3" s="22" t="s">
        <v>679</v>
      </c>
      <c r="ZM3" s="23" t="s">
        <v>627</v>
      </c>
      <c r="ZN3" s="22" t="s">
        <v>617</v>
      </c>
      <c r="ZO3" s="23" t="s">
        <v>617</v>
      </c>
      <c r="ZP3" s="22" t="s">
        <v>617</v>
      </c>
      <c r="ZQ3" s="23" t="s">
        <v>627</v>
      </c>
      <c r="ZR3" s="22" t="s">
        <v>617</v>
      </c>
      <c r="ZS3" s="23" t="s">
        <v>627</v>
      </c>
      <c r="ZT3" s="22" t="s">
        <v>617</v>
      </c>
      <c r="ZU3" s="23" t="s">
        <v>617</v>
      </c>
      <c r="ZV3" s="22" t="s">
        <v>617</v>
      </c>
      <c r="ZW3" s="23" t="s">
        <v>627</v>
      </c>
      <c r="ZX3" s="22" t="s">
        <v>617</v>
      </c>
      <c r="ZY3" s="23" t="s">
        <v>627</v>
      </c>
      <c r="ZZ3" s="22" t="s">
        <v>679</v>
      </c>
      <c r="AAA3" s="23" t="s">
        <v>679</v>
      </c>
      <c r="AAB3" s="22" t="s">
        <v>679</v>
      </c>
      <c r="AAC3" s="23" t="s">
        <v>679</v>
      </c>
      <c r="AAD3" s="22" t="s">
        <v>679</v>
      </c>
      <c r="AAE3" s="23" t="s">
        <v>627</v>
      </c>
      <c r="AAF3" s="22" t="s">
        <v>627</v>
      </c>
      <c r="AAG3" s="23" t="s">
        <v>617</v>
      </c>
      <c r="AAH3" s="22" t="s">
        <v>617</v>
      </c>
      <c r="AAI3" s="23" t="s">
        <v>617</v>
      </c>
      <c r="AAJ3" s="22" t="s">
        <v>617</v>
      </c>
      <c r="AAK3" s="23" t="s">
        <v>617</v>
      </c>
      <c r="AAL3" s="22" t="s">
        <v>627</v>
      </c>
      <c r="AAM3" s="23" t="s">
        <v>26</v>
      </c>
      <c r="AAN3" s="22" t="s">
        <v>26</v>
      </c>
      <c r="AAO3" s="23" t="s">
        <v>26</v>
      </c>
      <c r="AAP3" s="22" t="s">
        <v>26</v>
      </c>
      <c r="AAQ3" s="23" t="s">
        <v>26</v>
      </c>
      <c r="AAR3" s="22" t="s">
        <v>26</v>
      </c>
      <c r="AAS3" s="23" t="s">
        <v>26</v>
      </c>
      <c r="AAT3" s="22" t="s">
        <v>26</v>
      </c>
      <c r="AAU3" s="23" t="s">
        <v>26</v>
      </c>
      <c r="AAV3" s="22" t="s">
        <v>26</v>
      </c>
      <c r="AAW3" s="23" t="s">
        <v>26</v>
      </c>
      <c r="AAX3" s="22" t="s">
        <v>26</v>
      </c>
      <c r="AAY3" s="23" t="s">
        <v>26</v>
      </c>
      <c r="AAZ3" s="22" t="s">
        <v>26</v>
      </c>
      <c r="ABA3" s="23" t="s">
        <v>26</v>
      </c>
      <c r="ABB3" s="22" t="s">
        <v>26</v>
      </c>
      <c r="ABC3" s="23" t="s">
        <v>26</v>
      </c>
      <c r="ABD3" s="22" t="s">
        <v>26</v>
      </c>
      <c r="ABE3" s="23" t="s">
        <v>26</v>
      </c>
      <c r="ABF3" s="22" t="s">
        <v>26</v>
      </c>
      <c r="ABG3" s="23" t="s">
        <v>26</v>
      </c>
      <c r="ABH3" s="22" t="s">
        <v>26</v>
      </c>
      <c r="ABI3" s="23" t="s">
        <v>26</v>
      </c>
      <c r="ABJ3" s="22" t="s">
        <v>26</v>
      </c>
      <c r="ABK3" s="23" t="s">
        <v>26</v>
      </c>
      <c r="ABL3" s="22" t="s">
        <v>26</v>
      </c>
      <c r="ABM3" s="23" t="s">
        <v>26</v>
      </c>
      <c r="ABN3" s="22" t="s">
        <v>26</v>
      </c>
      <c r="ABO3" s="23" t="s">
        <v>26</v>
      </c>
      <c r="ABP3" s="22" t="s">
        <v>26</v>
      </c>
      <c r="ABQ3" s="23" t="s">
        <v>26</v>
      </c>
      <c r="ABR3" s="22" t="s">
        <v>26</v>
      </c>
      <c r="ABS3" s="23" t="s">
        <v>26</v>
      </c>
      <c r="ABT3" s="22" t="s">
        <v>26</v>
      </c>
      <c r="ABU3" s="23" t="s">
        <v>26</v>
      </c>
      <c r="ABV3" s="22" t="s">
        <v>26</v>
      </c>
      <c r="ABW3" s="23" t="s">
        <v>26</v>
      </c>
      <c r="ABX3" s="22" t="s">
        <v>26</v>
      </c>
      <c r="ABY3" s="23" t="s">
        <v>26</v>
      </c>
      <c r="ABZ3" s="22" t="s">
        <v>26</v>
      </c>
      <c r="ACA3" s="23" t="s">
        <v>26</v>
      </c>
      <c r="ACB3" s="22" t="s">
        <v>26</v>
      </c>
      <c r="ACC3" s="23" t="s">
        <v>26</v>
      </c>
      <c r="ACD3" s="22" t="s">
        <v>26</v>
      </c>
      <c r="ACE3" s="23" t="s">
        <v>26</v>
      </c>
      <c r="ACF3" s="22" t="s">
        <v>26</v>
      </c>
      <c r="ACG3" s="23" t="s">
        <v>26</v>
      </c>
      <c r="ACH3" s="22" t="s">
        <v>26</v>
      </c>
      <c r="ACI3" s="23" t="s">
        <v>26</v>
      </c>
      <c r="ACJ3" s="22" t="s">
        <v>26</v>
      </c>
      <c r="ACK3" s="23" t="s">
        <v>26</v>
      </c>
      <c r="ACL3" s="22" t="s">
        <v>26</v>
      </c>
      <c r="ACM3" s="23" t="s">
        <v>26</v>
      </c>
      <c r="ACN3" s="22" t="s">
        <v>26</v>
      </c>
      <c r="ACO3" s="23" t="s">
        <v>26</v>
      </c>
      <c r="ACP3" s="22" t="s">
        <v>26</v>
      </c>
      <c r="ACQ3" s="23" t="s">
        <v>26</v>
      </c>
      <c r="ACR3" s="22" t="s">
        <v>26</v>
      </c>
      <c r="ACS3" s="23" t="s">
        <v>26</v>
      </c>
      <c r="ACT3" s="22" t="s">
        <v>26</v>
      </c>
      <c r="ACU3" s="23" t="s">
        <v>26</v>
      </c>
      <c r="ACV3" s="22" t="s">
        <v>26</v>
      </c>
      <c r="ACW3" s="23" t="s">
        <v>26</v>
      </c>
      <c r="ACX3" s="22" t="s">
        <v>26</v>
      </c>
      <c r="ACY3" s="23" t="s">
        <v>26</v>
      </c>
      <c r="ACZ3" s="22" t="s">
        <v>26</v>
      </c>
      <c r="ADA3" s="23" t="s">
        <v>26</v>
      </c>
      <c r="ADB3" s="22" t="s">
        <v>26</v>
      </c>
      <c r="ADC3" s="23" t="s">
        <v>26</v>
      </c>
      <c r="ADD3" s="22" t="s">
        <v>26</v>
      </c>
      <c r="ADE3" s="23" t="s">
        <v>26</v>
      </c>
      <c r="ADF3" s="22" t="s">
        <v>26</v>
      </c>
      <c r="ADG3" s="23" t="s">
        <v>26</v>
      </c>
      <c r="ADH3" s="22" t="s">
        <v>26</v>
      </c>
      <c r="ADI3" s="23" t="s">
        <v>26</v>
      </c>
      <c r="ADJ3" s="22" t="s">
        <v>26</v>
      </c>
      <c r="ADK3" s="23" t="s">
        <v>26</v>
      </c>
      <c r="ADL3" s="22" t="s">
        <v>26</v>
      </c>
      <c r="ADM3" s="23" t="s">
        <v>26</v>
      </c>
      <c r="ADN3" s="22" t="s">
        <v>26</v>
      </c>
      <c r="ADO3" s="23" t="s">
        <v>26</v>
      </c>
      <c r="ADP3" s="22" t="s">
        <v>26</v>
      </c>
      <c r="ADQ3" s="23" t="s">
        <v>26</v>
      </c>
      <c r="ADR3" s="22" t="s">
        <v>26</v>
      </c>
      <c r="ADS3" s="23" t="s">
        <v>26</v>
      </c>
      <c r="ADT3" s="22" t="s">
        <v>26</v>
      </c>
      <c r="ADU3" s="23" t="s">
        <v>26</v>
      </c>
      <c r="ADV3" s="22" t="s">
        <v>26</v>
      </c>
      <c r="ADW3" s="23" t="s">
        <v>26</v>
      </c>
      <c r="ADX3" s="22" t="s">
        <v>26</v>
      </c>
      <c r="ADY3" s="23" t="s">
        <v>26</v>
      </c>
      <c r="ADZ3" s="22" t="s">
        <v>26</v>
      </c>
      <c r="AEA3" s="23" t="s">
        <v>26</v>
      </c>
      <c r="AEB3" s="22" t="s">
        <v>26</v>
      </c>
      <c r="AEC3" s="23" t="s">
        <v>26</v>
      </c>
      <c r="AED3" s="22" t="s">
        <v>26</v>
      </c>
      <c r="AEE3" s="23" t="s">
        <v>26</v>
      </c>
      <c r="AEF3" s="22" t="s">
        <v>26</v>
      </c>
      <c r="AEG3" s="23" t="s">
        <v>26</v>
      </c>
      <c r="AEH3" s="22" t="s">
        <v>26</v>
      </c>
      <c r="AEI3" s="23" t="s">
        <v>26</v>
      </c>
      <c r="AEJ3" s="22" t="s">
        <v>26</v>
      </c>
      <c r="AEK3" s="23" t="s">
        <v>26</v>
      </c>
      <c r="AEL3" s="22" t="s">
        <v>26</v>
      </c>
      <c r="AEM3" s="23" t="s">
        <v>26</v>
      </c>
      <c r="AEN3" s="22" t="s">
        <v>26</v>
      </c>
      <c r="AEO3" s="23" t="s">
        <v>26</v>
      </c>
      <c r="AEP3" s="22" t="s">
        <v>26</v>
      </c>
      <c r="AEQ3" s="23" t="s">
        <v>26</v>
      </c>
      <c r="AER3" s="22" t="s">
        <v>26</v>
      </c>
      <c r="AES3" s="23" t="s">
        <v>26</v>
      </c>
      <c r="AET3" s="22" t="s">
        <v>26</v>
      </c>
      <c r="AEU3" s="23" t="s">
        <v>26</v>
      </c>
      <c r="AEV3" s="22" t="s">
        <v>26</v>
      </c>
      <c r="AEW3" s="23" t="s">
        <v>26</v>
      </c>
      <c r="AEX3" s="22" t="s">
        <v>26</v>
      </c>
      <c r="AEY3" s="23" t="s">
        <v>26</v>
      </c>
      <c r="AEZ3" s="22" t="s">
        <v>26</v>
      </c>
      <c r="AFA3" s="23" t="s">
        <v>26</v>
      </c>
      <c r="AFB3" s="22" t="s">
        <v>26</v>
      </c>
      <c r="AFC3" s="23" t="s">
        <v>26</v>
      </c>
      <c r="AFD3" s="22" t="s">
        <v>26</v>
      </c>
      <c r="AFE3" s="23" t="s">
        <v>26</v>
      </c>
      <c r="AFF3" s="22" t="s">
        <v>26</v>
      </c>
      <c r="AFG3" s="23" t="s">
        <v>26</v>
      </c>
      <c r="AFH3" s="22" t="s">
        <v>26</v>
      </c>
      <c r="AFI3" s="23" t="s">
        <v>26</v>
      </c>
      <c r="AFJ3" s="22" t="s">
        <v>26</v>
      </c>
      <c r="AFK3" s="23" t="s">
        <v>26</v>
      </c>
      <c r="AFL3" s="22" t="s">
        <v>26</v>
      </c>
      <c r="AFM3" s="23" t="s">
        <v>26</v>
      </c>
      <c r="AFN3" s="22" t="s">
        <v>26</v>
      </c>
      <c r="AFO3" s="23" t="s">
        <v>26</v>
      </c>
      <c r="AFP3" s="22" t="s">
        <v>26</v>
      </c>
      <c r="AFQ3" s="23" t="s">
        <v>26</v>
      </c>
      <c r="AFR3" s="22" t="s">
        <v>26</v>
      </c>
      <c r="AFS3" s="23" t="s">
        <v>26</v>
      </c>
      <c r="AFT3" s="22" t="s">
        <v>26</v>
      </c>
      <c r="AFU3" s="23" t="s">
        <v>26</v>
      </c>
      <c r="AFV3" s="22" t="s">
        <v>26</v>
      </c>
      <c r="AFW3" s="23" t="s">
        <v>26</v>
      </c>
      <c r="AFX3" s="22" t="s">
        <v>26</v>
      </c>
      <c r="AFY3" s="23" t="s">
        <v>26</v>
      </c>
      <c r="AFZ3" s="22" t="s">
        <v>26</v>
      </c>
      <c r="AGA3" s="23" t="s">
        <v>26</v>
      </c>
      <c r="AGB3" s="22" t="s">
        <v>26</v>
      </c>
      <c r="AGC3" s="23" t="s">
        <v>26</v>
      </c>
      <c r="AGD3" s="22" t="s">
        <v>26</v>
      </c>
      <c r="AGE3" s="23" t="s">
        <v>26</v>
      </c>
      <c r="AGF3" s="22" t="s">
        <v>26</v>
      </c>
      <c r="AGG3" s="23" t="s">
        <v>26</v>
      </c>
      <c r="AGH3" s="22" t="s">
        <v>26</v>
      </c>
      <c r="AGI3" s="23" t="s">
        <v>26</v>
      </c>
      <c r="AGJ3" s="22" t="s">
        <v>26</v>
      </c>
      <c r="AGK3" s="23" t="s">
        <v>26</v>
      </c>
      <c r="AGL3" s="22" t="s">
        <v>26</v>
      </c>
      <c r="AGM3" s="23" t="s">
        <v>26</v>
      </c>
      <c r="AGN3" s="22" t="s">
        <v>26</v>
      </c>
      <c r="AGO3" s="23" t="s">
        <v>26</v>
      </c>
      <c r="AGP3" s="22" t="s">
        <v>26</v>
      </c>
      <c r="AGQ3" s="23" t="s">
        <v>26</v>
      </c>
      <c r="AGR3" s="22" t="s">
        <v>26</v>
      </c>
      <c r="AGS3" s="23" t="s">
        <v>26</v>
      </c>
      <c r="AGT3" s="22" t="s">
        <v>26</v>
      </c>
      <c r="AGU3" s="23" t="s">
        <v>26</v>
      </c>
      <c r="AGV3" s="22" t="s">
        <v>26</v>
      </c>
      <c r="AGW3" s="23" t="s">
        <v>26</v>
      </c>
      <c r="AGX3" s="22" t="s">
        <v>26</v>
      </c>
      <c r="AGY3" s="23" t="s">
        <v>26</v>
      </c>
      <c r="AGZ3" s="22" t="s">
        <v>26</v>
      </c>
      <c r="AHA3" s="23" t="s">
        <v>26</v>
      </c>
      <c r="AHB3" s="22" t="s">
        <v>26</v>
      </c>
      <c r="AHC3" s="23" t="s">
        <v>26</v>
      </c>
      <c r="AHD3" s="22" t="s">
        <v>26</v>
      </c>
      <c r="AHE3" s="23" t="s">
        <v>26</v>
      </c>
      <c r="AHF3" s="22" t="s">
        <v>26</v>
      </c>
      <c r="AHG3" s="23" t="s">
        <v>26</v>
      </c>
      <c r="AHH3" s="22" t="s">
        <v>26</v>
      </c>
      <c r="AHI3" s="23" t="s">
        <v>26</v>
      </c>
      <c r="AHJ3" s="22" t="s">
        <v>26</v>
      </c>
      <c r="AHK3" s="23" t="s">
        <v>26</v>
      </c>
      <c r="AHL3" s="22" t="s">
        <v>26</v>
      </c>
      <c r="AHM3" s="23" t="s">
        <v>26</v>
      </c>
      <c r="AHN3" s="22" t="s">
        <v>26</v>
      </c>
      <c r="AHO3" s="23" t="s">
        <v>26</v>
      </c>
      <c r="AHP3" s="22" t="s">
        <v>26</v>
      </c>
      <c r="AHQ3" s="23" t="s">
        <v>26</v>
      </c>
      <c r="AHR3" s="22" t="s">
        <v>26</v>
      </c>
      <c r="AHS3" s="23" t="s">
        <v>26</v>
      </c>
      <c r="AHT3" s="22" t="s">
        <v>26</v>
      </c>
      <c r="AHU3" s="23" t="s">
        <v>26</v>
      </c>
      <c r="AHV3" s="22" t="s">
        <v>26</v>
      </c>
      <c r="AHW3" s="23" t="s">
        <v>26</v>
      </c>
      <c r="AHX3" s="22" t="s">
        <v>26</v>
      </c>
      <c r="AHY3" s="23" t="s">
        <v>26</v>
      </c>
      <c r="AHZ3" s="22" t="s">
        <v>26</v>
      </c>
      <c r="AIA3" s="23" t="s">
        <v>26</v>
      </c>
      <c r="AIB3" s="22" t="s">
        <v>26</v>
      </c>
      <c r="AIC3" s="23" t="s">
        <v>26</v>
      </c>
      <c r="AID3" s="22" t="s">
        <v>26</v>
      </c>
      <c r="AIE3" s="23" t="s">
        <v>26</v>
      </c>
      <c r="AIF3" s="22" t="s">
        <v>26</v>
      </c>
      <c r="AIG3" s="23" t="s">
        <v>26</v>
      </c>
      <c r="AIH3" s="22" t="s">
        <v>26</v>
      </c>
      <c r="AII3" s="23" t="s">
        <v>26</v>
      </c>
      <c r="AIJ3" s="22" t="s">
        <v>26</v>
      </c>
      <c r="AIK3" s="23" t="s">
        <v>26</v>
      </c>
      <c r="AIL3" s="22" t="s">
        <v>26</v>
      </c>
      <c r="AIM3" s="23" t="s">
        <v>26</v>
      </c>
      <c r="AIN3" s="22" t="s">
        <v>26</v>
      </c>
      <c r="AIO3" s="23" t="s">
        <v>26</v>
      </c>
      <c r="AIP3" s="22" t="s">
        <v>26</v>
      </c>
      <c r="AIQ3" s="23" t="s">
        <v>26</v>
      </c>
      <c r="AIR3" s="22" t="s">
        <v>26</v>
      </c>
      <c r="AIS3" s="23" t="s">
        <v>26</v>
      </c>
      <c r="AIT3" s="22" t="s">
        <v>26</v>
      </c>
      <c r="AIU3" s="23" t="s">
        <v>26</v>
      </c>
      <c r="AIV3" s="22" t="s">
        <v>26</v>
      </c>
      <c r="AIW3" s="23" t="s">
        <v>26</v>
      </c>
      <c r="AIX3" s="22" t="s">
        <v>26</v>
      </c>
      <c r="AIY3" s="23" t="s">
        <v>26</v>
      </c>
      <c r="AIZ3" s="22" t="s">
        <v>26</v>
      </c>
      <c r="AJA3" s="23" t="s">
        <v>26</v>
      </c>
      <c r="AJB3" s="22" t="s">
        <v>26</v>
      </c>
      <c r="AJC3" s="23" t="s">
        <v>26</v>
      </c>
      <c r="AJD3" s="22" t="s">
        <v>26</v>
      </c>
      <c r="AJE3" s="23" t="s">
        <v>26</v>
      </c>
      <c r="AJF3" s="22" t="s">
        <v>26</v>
      </c>
      <c r="AJG3" s="23" t="s">
        <v>26</v>
      </c>
      <c r="AJH3" s="22" t="s">
        <v>26</v>
      </c>
      <c r="AJI3" s="23" t="s">
        <v>26</v>
      </c>
      <c r="AJJ3" s="22" t="s">
        <v>26</v>
      </c>
      <c r="AJK3" s="23" t="s">
        <v>26</v>
      </c>
      <c r="AJL3" s="22" t="s">
        <v>26</v>
      </c>
      <c r="AJM3" s="23" t="s">
        <v>26</v>
      </c>
      <c r="AJN3" s="22" t="s">
        <v>26</v>
      </c>
      <c r="AJO3" s="23" t="s">
        <v>26</v>
      </c>
      <c r="AJP3" s="22" t="s">
        <v>26</v>
      </c>
      <c r="AJQ3" s="23" t="s">
        <v>26</v>
      </c>
      <c r="AJR3" s="22" t="s">
        <v>26</v>
      </c>
      <c r="AJS3" s="23" t="s">
        <v>26</v>
      </c>
      <c r="AJT3" s="22" t="s">
        <v>26</v>
      </c>
      <c r="AJU3" s="23" t="s">
        <v>26</v>
      </c>
      <c r="AJV3" s="22" t="s">
        <v>26</v>
      </c>
      <c r="AJW3" s="23" t="s">
        <v>26</v>
      </c>
      <c r="AJX3" s="22" t="s">
        <v>26</v>
      </c>
      <c r="AJY3" s="23" t="s">
        <v>26</v>
      </c>
      <c r="AJZ3" s="22" t="s">
        <v>26</v>
      </c>
      <c r="AKA3" s="23" t="s">
        <v>26</v>
      </c>
      <c r="AKB3" s="22" t="s">
        <v>26</v>
      </c>
      <c r="AKC3" s="23" t="s">
        <v>627</v>
      </c>
      <c r="AKD3" s="22" t="s">
        <v>617</v>
      </c>
      <c r="AKE3" s="23" t="s">
        <v>627</v>
      </c>
      <c r="AKF3" s="22" t="s">
        <v>627</v>
      </c>
      <c r="AKG3" s="23" t="s">
        <v>617</v>
      </c>
      <c r="AKH3" s="22" t="s">
        <v>617</v>
      </c>
      <c r="AKI3" s="23" t="s">
        <v>617</v>
      </c>
      <c r="AKJ3" s="22" t="s">
        <v>627</v>
      </c>
      <c r="AKK3" s="23" t="s">
        <v>617</v>
      </c>
      <c r="AKL3" s="22" t="s">
        <v>617</v>
      </c>
      <c r="AKM3" s="23" t="s">
        <v>679</v>
      </c>
      <c r="AKN3" s="22" t="s">
        <v>627</v>
      </c>
      <c r="AKO3" s="23" t="s">
        <v>627</v>
      </c>
      <c r="AKP3" s="22" t="s">
        <v>617</v>
      </c>
      <c r="AKQ3" s="23" t="s">
        <v>617</v>
      </c>
      <c r="AKR3" s="22" t="s">
        <v>617</v>
      </c>
      <c r="AKS3" s="23" t="s">
        <v>617</v>
      </c>
      <c r="AKT3" s="22" t="s">
        <v>617</v>
      </c>
      <c r="AKU3" s="23" t="s">
        <v>617</v>
      </c>
      <c r="AKV3" s="22" t="s">
        <v>679</v>
      </c>
      <c r="AKW3" s="23" t="s">
        <v>627</v>
      </c>
      <c r="AKX3" s="22" t="s">
        <v>627</v>
      </c>
      <c r="AKY3" s="23" t="s">
        <v>627</v>
      </c>
      <c r="AKZ3" s="22" t="s">
        <v>627</v>
      </c>
      <c r="ALA3" s="23" t="s">
        <v>627</v>
      </c>
      <c r="ALB3" s="22" t="s">
        <v>627</v>
      </c>
      <c r="ALC3" s="23" t="s">
        <v>627</v>
      </c>
      <c r="ALD3" s="22" t="s">
        <v>627</v>
      </c>
      <c r="ALE3" s="23" t="s">
        <v>627</v>
      </c>
      <c r="ALF3" s="22" t="s">
        <v>627</v>
      </c>
      <c r="ALG3" s="23" t="s">
        <v>627</v>
      </c>
      <c r="ALH3" s="22" t="s">
        <v>617</v>
      </c>
      <c r="ALI3" s="23" t="s">
        <v>617</v>
      </c>
      <c r="ALJ3" s="22" t="s">
        <v>617</v>
      </c>
      <c r="ALK3" s="23" t="s">
        <v>617</v>
      </c>
      <c r="ALL3" s="22" t="s">
        <v>617</v>
      </c>
      <c r="ALM3" s="23" t="s">
        <v>617</v>
      </c>
      <c r="ALN3" s="22" t="s">
        <v>617</v>
      </c>
      <c r="ALO3" s="23" t="s">
        <v>617</v>
      </c>
      <c r="ALP3" s="22" t="s">
        <v>617</v>
      </c>
      <c r="ALQ3" s="23" t="s">
        <v>617</v>
      </c>
      <c r="ALR3" s="22" t="s">
        <v>617</v>
      </c>
      <c r="ALS3" s="23" t="s">
        <v>617</v>
      </c>
      <c r="ALT3" s="22" t="s">
        <v>617</v>
      </c>
      <c r="ALU3" s="23" t="s">
        <v>617</v>
      </c>
      <c r="ALV3" s="22" t="s">
        <v>617</v>
      </c>
      <c r="ALW3" s="23" t="s">
        <v>617</v>
      </c>
      <c r="ALX3" s="22" t="s">
        <v>617</v>
      </c>
      <c r="ALY3" s="23" t="s">
        <v>617</v>
      </c>
      <c r="ALZ3" s="22" t="s">
        <v>617</v>
      </c>
      <c r="AMA3" s="23" t="s">
        <v>679</v>
      </c>
      <c r="AMB3" s="22" t="s">
        <v>627</v>
      </c>
      <c r="AMC3" s="23" t="s">
        <v>627</v>
      </c>
      <c r="AMD3" s="22" t="s">
        <v>627</v>
      </c>
      <c r="AME3" s="23" t="s">
        <v>617</v>
      </c>
      <c r="AMF3" s="22" t="s">
        <v>617</v>
      </c>
      <c r="AMG3" s="23" t="s">
        <v>679</v>
      </c>
      <c r="AMH3" s="22" t="s">
        <v>617</v>
      </c>
      <c r="AMI3" s="23" t="s">
        <v>679</v>
      </c>
      <c r="AMJ3" s="22" t="s">
        <v>617</v>
      </c>
      <c r="AMK3" s="23" t="s">
        <v>617</v>
      </c>
      <c r="AML3" s="22" t="s">
        <v>617</v>
      </c>
      <c r="AMM3" s="23" t="s">
        <v>627</v>
      </c>
      <c r="AMN3" s="22" t="s">
        <v>617</v>
      </c>
      <c r="AMO3" s="23" t="s">
        <v>627</v>
      </c>
      <c r="AMP3" s="22" t="s">
        <v>617</v>
      </c>
      <c r="AMQ3" s="23" t="s">
        <v>679</v>
      </c>
      <c r="AMR3" s="22" t="s">
        <v>617</v>
      </c>
      <c r="AMS3" s="23" t="s">
        <v>627</v>
      </c>
      <c r="AMT3" s="22" t="s">
        <v>617</v>
      </c>
      <c r="AMU3" s="23" t="s">
        <v>617</v>
      </c>
      <c r="AMV3" s="22" t="s">
        <v>617</v>
      </c>
      <c r="AMW3" s="23" t="s">
        <v>617</v>
      </c>
      <c r="AMX3" s="22" t="s">
        <v>627</v>
      </c>
      <c r="AMY3" s="23" t="s">
        <v>617</v>
      </c>
      <c r="AMZ3" s="22" t="s">
        <v>617</v>
      </c>
      <c r="ANA3" s="23" t="s">
        <v>617</v>
      </c>
      <c r="ANB3" s="22" t="s">
        <v>617</v>
      </c>
      <c r="ANC3" s="23" t="s">
        <v>617</v>
      </c>
      <c r="AND3" s="22" t="s">
        <v>617</v>
      </c>
      <c r="ANE3" s="23" t="s">
        <v>617</v>
      </c>
      <c r="ANF3" s="22" t="s">
        <v>617</v>
      </c>
      <c r="ANG3" s="23" t="s">
        <v>627</v>
      </c>
      <c r="ANH3" s="22" t="s">
        <v>679</v>
      </c>
      <c r="ANI3" s="23" t="s">
        <v>627</v>
      </c>
      <c r="ANJ3" s="22" t="s">
        <v>627</v>
      </c>
      <c r="ANK3" s="23" t="s">
        <v>617</v>
      </c>
      <c r="ANL3" s="22" t="s">
        <v>679</v>
      </c>
      <c r="ANM3" s="23" t="s">
        <v>679</v>
      </c>
      <c r="ANN3" s="22" t="s">
        <v>627</v>
      </c>
      <c r="ANO3" s="23" t="s">
        <v>627</v>
      </c>
      <c r="ANP3" s="22" t="s">
        <v>617</v>
      </c>
      <c r="ANQ3" s="23" t="s">
        <v>617</v>
      </c>
      <c r="ANR3" s="22" t="s">
        <v>617</v>
      </c>
      <c r="ANS3" s="23" t="s">
        <v>617</v>
      </c>
      <c r="ANT3" s="22" t="s">
        <v>617</v>
      </c>
      <c r="ANU3" s="23" t="s">
        <v>617</v>
      </c>
      <c r="ANV3" s="22" t="s">
        <v>617</v>
      </c>
      <c r="ANW3" s="23" t="s">
        <v>617</v>
      </c>
      <c r="ANX3" s="22" t="s">
        <v>617</v>
      </c>
      <c r="ANY3" s="23" t="s">
        <v>627</v>
      </c>
      <c r="ANZ3" s="22" t="s">
        <v>679</v>
      </c>
      <c r="AOA3" s="23" t="s">
        <v>627</v>
      </c>
      <c r="AOB3" s="22" t="s">
        <v>617</v>
      </c>
      <c r="AOC3" s="23" t="s">
        <v>617</v>
      </c>
      <c r="AOD3" s="22" t="s">
        <v>679</v>
      </c>
      <c r="AOE3" s="23" t="s">
        <v>627</v>
      </c>
      <c r="AOF3" s="22" t="s">
        <v>679</v>
      </c>
      <c r="AOG3" s="23" t="s">
        <v>617</v>
      </c>
      <c r="AOH3" s="22" t="s">
        <v>627</v>
      </c>
      <c r="AOI3" s="23" t="s">
        <v>617</v>
      </c>
      <c r="AOJ3" s="22" t="s">
        <v>627</v>
      </c>
      <c r="AOK3" s="23" t="s">
        <v>617</v>
      </c>
      <c r="AOL3" s="22" t="s">
        <v>617</v>
      </c>
      <c r="AOM3" s="23" t="s">
        <v>617</v>
      </c>
      <c r="AON3" s="22" t="s">
        <v>617</v>
      </c>
      <c r="AOO3" s="23" t="s">
        <v>617</v>
      </c>
      <c r="AOP3" s="22" t="s">
        <v>617</v>
      </c>
      <c r="AOQ3" s="23" t="s">
        <v>679</v>
      </c>
      <c r="AOR3" s="22" t="s">
        <v>627</v>
      </c>
      <c r="AOS3" s="23" t="s">
        <v>617</v>
      </c>
      <c r="AOT3" s="22" t="s">
        <v>617</v>
      </c>
      <c r="AOU3" s="23" t="s">
        <v>627</v>
      </c>
      <c r="AOV3" s="22" t="s">
        <v>627</v>
      </c>
      <c r="AOW3" s="23" t="s">
        <v>617</v>
      </c>
      <c r="AOX3" s="22" t="s">
        <v>617</v>
      </c>
      <c r="AOY3" s="23" t="s">
        <v>617</v>
      </c>
      <c r="AOZ3" s="22" t="s">
        <v>617</v>
      </c>
      <c r="APA3" s="23" t="s">
        <v>617</v>
      </c>
      <c r="APB3" s="22" t="s">
        <v>627</v>
      </c>
      <c r="APC3" s="23" t="s">
        <v>627</v>
      </c>
      <c r="APD3" s="22" t="s">
        <v>617</v>
      </c>
      <c r="APE3" s="23" t="s">
        <v>617</v>
      </c>
      <c r="APF3" s="22" t="s">
        <v>627</v>
      </c>
      <c r="APG3" s="23" t="s">
        <v>617</v>
      </c>
      <c r="APH3" s="22" t="s">
        <v>679</v>
      </c>
      <c r="API3" s="23" t="s">
        <v>617</v>
      </c>
      <c r="APJ3" s="22" t="s">
        <v>617</v>
      </c>
      <c r="APK3" s="23" t="s">
        <v>617</v>
      </c>
      <c r="APL3" s="22" t="s">
        <v>617</v>
      </c>
      <c r="APM3" s="23" t="s">
        <v>627</v>
      </c>
      <c r="APN3" s="22" t="s">
        <v>617</v>
      </c>
      <c r="APO3" s="23" t="s">
        <v>617</v>
      </c>
      <c r="APP3" s="22" t="s">
        <v>679</v>
      </c>
      <c r="APQ3" s="23" t="s">
        <v>679</v>
      </c>
      <c r="APR3" s="22" t="s">
        <v>627</v>
      </c>
      <c r="APS3" s="23" t="s">
        <v>627</v>
      </c>
      <c r="APT3" s="22" t="s">
        <v>627</v>
      </c>
      <c r="APU3" s="23" t="s">
        <v>627</v>
      </c>
      <c r="APV3" s="22" t="s">
        <v>627</v>
      </c>
      <c r="APW3" s="23" t="s">
        <v>627</v>
      </c>
      <c r="APX3" s="22" t="s">
        <v>627</v>
      </c>
      <c r="APY3" s="23" t="s">
        <v>617</v>
      </c>
      <c r="APZ3" s="22" t="s">
        <v>617</v>
      </c>
      <c r="AQA3" s="23" t="s">
        <v>617</v>
      </c>
      <c r="AQB3" s="22" t="s">
        <v>617</v>
      </c>
      <c r="AQC3" s="23" t="s">
        <v>617</v>
      </c>
      <c r="AQD3" s="22" t="s">
        <v>26</v>
      </c>
      <c r="AQE3" s="23" t="s">
        <v>26</v>
      </c>
      <c r="AQF3" s="22" t="s">
        <v>26</v>
      </c>
      <c r="AQG3" s="23" t="s">
        <v>26</v>
      </c>
      <c r="AQH3" s="22" t="s">
        <v>26</v>
      </c>
      <c r="AQI3" s="23" t="s">
        <v>26</v>
      </c>
      <c r="AQJ3" s="22" t="s">
        <v>26</v>
      </c>
      <c r="AQK3" s="23" t="s">
        <v>26</v>
      </c>
      <c r="AQL3" s="22" t="s">
        <v>26</v>
      </c>
      <c r="AQM3" s="23" t="s">
        <v>26</v>
      </c>
      <c r="AQN3" s="22" t="s">
        <v>26</v>
      </c>
      <c r="AQO3" s="23" t="s">
        <v>26</v>
      </c>
      <c r="AQP3" s="22" t="s">
        <v>26</v>
      </c>
      <c r="AQQ3" s="23" t="s">
        <v>26</v>
      </c>
      <c r="AQR3" s="22" t="s">
        <v>26</v>
      </c>
      <c r="AQS3" s="23" t="s">
        <v>26</v>
      </c>
      <c r="AQT3" s="22" t="s">
        <v>26</v>
      </c>
      <c r="AQU3" s="23" t="s">
        <v>26</v>
      </c>
      <c r="AQV3" s="22" t="s">
        <v>26</v>
      </c>
      <c r="AQW3" s="23" t="s">
        <v>26</v>
      </c>
      <c r="AQX3" s="22" t="s">
        <v>26</v>
      </c>
      <c r="AQY3" s="23" t="s">
        <v>26</v>
      </c>
      <c r="AQZ3" s="22" t="s">
        <v>26</v>
      </c>
      <c r="ARA3" s="23" t="s">
        <v>26</v>
      </c>
      <c r="ARB3" s="22" t="s">
        <v>26</v>
      </c>
      <c r="ARC3" s="23" t="s">
        <v>26</v>
      </c>
      <c r="ARD3" s="22" t="s">
        <v>26</v>
      </c>
      <c r="ARE3" s="23" t="s">
        <v>26</v>
      </c>
      <c r="ARF3" s="22" t="s">
        <v>26</v>
      </c>
      <c r="ARG3" s="23" t="s">
        <v>26</v>
      </c>
      <c r="ARH3" s="22" t="s">
        <v>26</v>
      </c>
      <c r="ARI3" s="23" t="s">
        <v>26</v>
      </c>
      <c r="ARJ3" s="22" t="s">
        <v>26</v>
      </c>
      <c r="ARK3" s="23" t="s">
        <v>26</v>
      </c>
      <c r="ARL3" s="22" t="s">
        <v>26</v>
      </c>
      <c r="ARM3" s="23" t="s">
        <v>26</v>
      </c>
      <c r="ARN3" s="22" t="s">
        <v>26</v>
      </c>
      <c r="ARO3" s="23" t="s">
        <v>26</v>
      </c>
      <c r="ARP3" s="22" t="s">
        <v>26</v>
      </c>
      <c r="ARQ3" s="23" t="s">
        <v>26</v>
      </c>
      <c r="ARR3" s="22" t="s">
        <v>26</v>
      </c>
      <c r="ARS3" s="23" t="s">
        <v>26</v>
      </c>
      <c r="ART3" s="22" t="s">
        <v>26</v>
      </c>
      <c r="ARU3" s="23" t="s">
        <v>26</v>
      </c>
      <c r="ARV3" s="22" t="s">
        <v>26</v>
      </c>
      <c r="ARW3" s="23" t="s">
        <v>26</v>
      </c>
      <c r="ARX3" s="22" t="s">
        <v>26</v>
      </c>
      <c r="ARY3" s="23" t="s">
        <v>26</v>
      </c>
      <c r="ARZ3" s="22" t="s">
        <v>26</v>
      </c>
      <c r="ASA3" s="23" t="s">
        <v>26</v>
      </c>
      <c r="ASB3" s="22" t="s">
        <v>26</v>
      </c>
      <c r="ASC3" s="23" t="s">
        <v>26</v>
      </c>
      <c r="ASD3" s="22" t="s">
        <v>26</v>
      </c>
      <c r="ASE3" s="23" t="s">
        <v>26</v>
      </c>
      <c r="ASF3" s="22" t="s">
        <v>26</v>
      </c>
      <c r="ASG3" s="23" t="s">
        <v>26</v>
      </c>
      <c r="ASH3" s="22" t="s">
        <v>26</v>
      </c>
      <c r="ASI3" s="23" t="s">
        <v>26</v>
      </c>
      <c r="ASJ3" s="22" t="s">
        <v>26</v>
      </c>
      <c r="ASK3" s="23" t="s">
        <v>26</v>
      </c>
      <c r="ASL3" s="22" t="s">
        <v>26</v>
      </c>
      <c r="ASM3" s="23" t="s">
        <v>26</v>
      </c>
      <c r="ASN3" s="22" t="s">
        <v>26</v>
      </c>
      <c r="ASO3" s="23" t="s">
        <v>26</v>
      </c>
      <c r="ASP3" s="22" t="s">
        <v>26</v>
      </c>
      <c r="ASQ3" s="23" t="s">
        <v>26</v>
      </c>
      <c r="ASR3" s="22" t="s">
        <v>26</v>
      </c>
      <c r="ASS3" s="23" t="s">
        <v>26</v>
      </c>
      <c r="AST3" s="22" t="s">
        <v>26</v>
      </c>
      <c r="ASU3" s="23" t="s">
        <v>26</v>
      </c>
      <c r="ASV3" s="22" t="s">
        <v>26</v>
      </c>
      <c r="ASW3" s="23" t="s">
        <v>26</v>
      </c>
      <c r="ASX3" s="22" t="s">
        <v>26</v>
      </c>
      <c r="ASY3" s="23" t="s">
        <v>26</v>
      </c>
      <c r="ASZ3" s="22" t="s">
        <v>26</v>
      </c>
      <c r="ATA3" s="23" t="s">
        <v>26</v>
      </c>
      <c r="ATB3" s="22" t="s">
        <v>26</v>
      </c>
      <c r="ATC3" s="23" t="s">
        <v>26</v>
      </c>
      <c r="ATD3" s="22" t="s">
        <v>26</v>
      </c>
      <c r="ATE3" s="23" t="s">
        <v>26</v>
      </c>
      <c r="ATF3" s="22" t="s">
        <v>26</v>
      </c>
      <c r="ATG3" s="23" t="s">
        <v>26</v>
      </c>
      <c r="ATH3" s="22" t="s">
        <v>26</v>
      </c>
      <c r="ATI3" s="23" t="s">
        <v>26</v>
      </c>
      <c r="ATJ3" s="22" t="s">
        <v>26</v>
      </c>
      <c r="ATK3" s="23" t="s">
        <v>26</v>
      </c>
      <c r="ATL3" s="22" t="s">
        <v>26</v>
      </c>
      <c r="ATM3" s="23" t="s">
        <v>26</v>
      </c>
      <c r="ATN3" s="22" t="s">
        <v>26</v>
      </c>
      <c r="ATO3" s="23" t="s">
        <v>26</v>
      </c>
      <c r="ATP3" s="22" t="s">
        <v>26</v>
      </c>
      <c r="ATQ3" s="23" t="s">
        <v>26</v>
      </c>
      <c r="ATR3" s="22" t="s">
        <v>26</v>
      </c>
      <c r="ATS3" s="23" t="s">
        <v>26</v>
      </c>
      <c r="ATT3" s="22" t="s">
        <v>26</v>
      </c>
      <c r="ATU3" s="23" t="s">
        <v>26</v>
      </c>
      <c r="ATV3" s="22" t="s">
        <v>26</v>
      </c>
      <c r="ATW3" s="23" t="s">
        <v>26</v>
      </c>
      <c r="ATX3" s="22" t="s">
        <v>26</v>
      </c>
      <c r="ATY3" s="23" t="s">
        <v>26</v>
      </c>
      <c r="ATZ3" s="22" t="s">
        <v>26</v>
      </c>
      <c r="AUA3" s="23" t="s">
        <v>26</v>
      </c>
      <c r="AUB3" s="22" t="s">
        <v>26</v>
      </c>
      <c r="AUC3" s="23" t="s">
        <v>26</v>
      </c>
      <c r="AUD3" s="22" t="s">
        <v>26</v>
      </c>
      <c r="AUE3" s="23" t="s">
        <v>26</v>
      </c>
      <c r="AUF3" s="22" t="s">
        <v>26</v>
      </c>
      <c r="AUG3" s="23" t="s">
        <v>26</v>
      </c>
      <c r="AUH3" s="22" t="s">
        <v>26</v>
      </c>
      <c r="AUI3" s="23" t="s">
        <v>26</v>
      </c>
      <c r="AUJ3" s="22" t="s">
        <v>26</v>
      </c>
      <c r="AUK3" s="23" t="s">
        <v>26</v>
      </c>
      <c r="AUL3" s="22" t="s">
        <v>26</v>
      </c>
      <c r="AUM3" s="23" t="s">
        <v>26</v>
      </c>
      <c r="AUN3" s="22" t="s">
        <v>26</v>
      </c>
      <c r="AUO3" s="23" t="s">
        <v>26</v>
      </c>
      <c r="AUP3" s="22" t="s">
        <v>26</v>
      </c>
      <c r="AUQ3" s="23" t="s">
        <v>26</v>
      </c>
      <c r="AUR3" s="22" t="s">
        <v>26</v>
      </c>
      <c r="AUS3" s="23" t="s">
        <v>26</v>
      </c>
      <c r="AUT3" s="22" t="s">
        <v>26</v>
      </c>
      <c r="AUU3" s="23" t="s">
        <v>26</v>
      </c>
      <c r="AUV3" s="22" t="s">
        <v>26</v>
      </c>
      <c r="AUW3" s="23" t="s">
        <v>26</v>
      </c>
      <c r="AUX3" s="22" t="s">
        <v>26</v>
      </c>
      <c r="AUY3" s="23" t="s">
        <v>26</v>
      </c>
      <c r="AUZ3" s="22" t="s">
        <v>26</v>
      </c>
      <c r="AVA3" s="23" t="s">
        <v>26</v>
      </c>
      <c r="AVB3" s="22" t="s">
        <v>26</v>
      </c>
      <c r="AVC3" s="23" t="s">
        <v>26</v>
      </c>
      <c r="AVD3" s="22" t="s">
        <v>26</v>
      </c>
      <c r="AVE3" s="23" t="s">
        <v>26</v>
      </c>
      <c r="AVF3" s="22" t="s">
        <v>26</v>
      </c>
      <c r="AVG3" s="23" t="s">
        <v>26</v>
      </c>
      <c r="AVH3" s="22" t="s">
        <v>26</v>
      </c>
      <c r="AVI3" s="23" t="s">
        <v>26</v>
      </c>
      <c r="AVJ3" s="22" t="s">
        <v>26</v>
      </c>
      <c r="AVK3" s="23" t="s">
        <v>26</v>
      </c>
      <c r="AVL3" s="22" t="s">
        <v>26</v>
      </c>
      <c r="AVM3" s="23" t="s">
        <v>26</v>
      </c>
      <c r="AVN3" s="22" t="s">
        <v>26</v>
      </c>
      <c r="AVO3" s="23" t="s">
        <v>26</v>
      </c>
      <c r="AVP3" s="22" t="s">
        <v>26</v>
      </c>
      <c r="AVQ3" s="23" t="s">
        <v>26</v>
      </c>
      <c r="AVR3" s="22" t="s">
        <v>26</v>
      </c>
      <c r="AVS3" s="23" t="s">
        <v>26</v>
      </c>
      <c r="AVT3" s="22" t="s">
        <v>26</v>
      </c>
      <c r="AVU3" s="23" t="s">
        <v>26</v>
      </c>
      <c r="AVV3" s="22" t="s">
        <v>26</v>
      </c>
      <c r="AVW3" s="23" t="s">
        <v>26</v>
      </c>
      <c r="AVX3" s="22" t="s">
        <v>26</v>
      </c>
      <c r="AVY3" s="23" t="s">
        <v>26</v>
      </c>
      <c r="AVZ3" s="22" t="s">
        <v>26</v>
      </c>
      <c r="AWA3" s="23" t="s">
        <v>26</v>
      </c>
      <c r="AWB3" s="22" t="s">
        <v>26</v>
      </c>
      <c r="AWC3" s="23" t="s">
        <v>26</v>
      </c>
      <c r="AWD3" s="22" t="s">
        <v>26</v>
      </c>
      <c r="AWE3" s="23" t="s">
        <v>26</v>
      </c>
      <c r="AWF3" s="22" t="s">
        <v>26</v>
      </c>
      <c r="AWG3" s="23" t="s">
        <v>26</v>
      </c>
      <c r="AWH3" s="22" t="s">
        <v>617</v>
      </c>
      <c r="AWI3" s="23" t="s">
        <v>617</v>
      </c>
      <c r="AWJ3" s="22" t="s">
        <v>617</v>
      </c>
      <c r="AWK3" s="23" t="s">
        <v>627</v>
      </c>
      <c r="AWL3" s="22" t="s">
        <v>617</v>
      </c>
      <c r="AWM3" s="23" t="s">
        <v>617</v>
      </c>
      <c r="AWN3" s="22" t="s">
        <v>617</v>
      </c>
      <c r="AWO3" s="23" t="s">
        <v>617</v>
      </c>
      <c r="AWP3" s="22" t="s">
        <v>617</v>
      </c>
      <c r="AWQ3" s="23" t="s">
        <v>617</v>
      </c>
      <c r="AWR3" s="22" t="s">
        <v>617</v>
      </c>
      <c r="AWS3" s="23" t="s">
        <v>617</v>
      </c>
      <c r="AWT3" s="22" t="s">
        <v>617</v>
      </c>
      <c r="AWU3" s="23" t="s">
        <v>617</v>
      </c>
      <c r="AWV3" s="22" t="s">
        <v>617</v>
      </c>
      <c r="AWW3" s="23" t="s">
        <v>617</v>
      </c>
      <c r="AWX3" s="22" t="s">
        <v>617</v>
      </c>
      <c r="AWY3" s="23" t="s">
        <v>617</v>
      </c>
      <c r="AWZ3" s="22" t="s">
        <v>617</v>
      </c>
      <c r="AXA3" s="23" t="s">
        <v>617</v>
      </c>
      <c r="AXB3" s="22" t="s">
        <v>627</v>
      </c>
      <c r="AXC3" s="23" t="s">
        <v>627</v>
      </c>
      <c r="AXD3" s="22" t="s">
        <v>617</v>
      </c>
      <c r="AXE3" s="23" t="s">
        <v>627</v>
      </c>
      <c r="AXF3" s="22" t="s">
        <v>617</v>
      </c>
      <c r="AXG3" s="23" t="s">
        <v>627</v>
      </c>
      <c r="AXH3" s="22" t="s">
        <v>617</v>
      </c>
      <c r="AXI3" s="23" t="s">
        <v>627</v>
      </c>
      <c r="AXJ3" s="22" t="s">
        <v>617</v>
      </c>
      <c r="AXK3" s="23" t="s">
        <v>26</v>
      </c>
      <c r="AXL3" s="22" t="s">
        <v>26</v>
      </c>
      <c r="AXM3" s="23" t="s">
        <v>26</v>
      </c>
      <c r="AXN3" s="22" t="s">
        <v>26</v>
      </c>
      <c r="AXO3" s="23" t="s">
        <v>26</v>
      </c>
      <c r="AXP3" s="22" t="s">
        <v>26</v>
      </c>
      <c r="AXQ3" s="23" t="s">
        <v>26</v>
      </c>
      <c r="AXR3" s="22" t="s">
        <v>26</v>
      </c>
      <c r="AXS3" s="23" t="s">
        <v>26</v>
      </c>
      <c r="AXT3" s="22" t="s">
        <v>26</v>
      </c>
      <c r="AXU3" s="23" t="s">
        <v>26</v>
      </c>
      <c r="AXV3" s="22" t="s">
        <v>26</v>
      </c>
      <c r="AXW3" s="23" t="s">
        <v>26</v>
      </c>
      <c r="AXX3" s="22" t="s">
        <v>26</v>
      </c>
      <c r="AXY3" s="23" t="s">
        <v>26</v>
      </c>
      <c r="AXZ3" s="22" t="s">
        <v>26</v>
      </c>
      <c r="AYA3" s="23" t="s">
        <v>26</v>
      </c>
      <c r="AYB3" s="22" t="s">
        <v>26</v>
      </c>
      <c r="AYC3" s="23" t="s">
        <v>26</v>
      </c>
      <c r="AYD3" s="22" t="s">
        <v>26</v>
      </c>
      <c r="AYE3" s="23" t="s">
        <v>26</v>
      </c>
      <c r="AYF3" s="22" t="s">
        <v>26</v>
      </c>
      <c r="AYG3" s="23" t="s">
        <v>26</v>
      </c>
      <c r="AYH3" s="22" t="s">
        <v>26</v>
      </c>
      <c r="AYI3" s="23" t="s">
        <v>26</v>
      </c>
      <c r="AYJ3" s="22" t="s">
        <v>26</v>
      </c>
      <c r="AYK3" s="23" t="s">
        <v>26</v>
      </c>
      <c r="AYL3" s="22" t="s">
        <v>26</v>
      </c>
      <c r="AYM3" s="23" t="s">
        <v>26</v>
      </c>
      <c r="AYN3" s="22" t="s">
        <v>26</v>
      </c>
      <c r="AYO3" s="23" t="s">
        <v>26</v>
      </c>
      <c r="AYP3" s="22" t="s">
        <v>26</v>
      </c>
      <c r="AYQ3" s="23" t="s">
        <v>26</v>
      </c>
      <c r="AYR3" s="22" t="s">
        <v>26</v>
      </c>
      <c r="AYS3" s="23" t="s">
        <v>26</v>
      </c>
      <c r="AYT3" s="22" t="s">
        <v>26</v>
      </c>
      <c r="AYU3" s="23" t="s">
        <v>26</v>
      </c>
      <c r="AYV3" s="22" t="s">
        <v>26</v>
      </c>
      <c r="AYW3" s="23" t="s">
        <v>26</v>
      </c>
      <c r="AYX3" s="22" t="s">
        <v>26</v>
      </c>
      <c r="AYY3" s="23" t="s">
        <v>26</v>
      </c>
      <c r="AYZ3" s="22" t="s">
        <v>26</v>
      </c>
      <c r="AZA3" s="23" t="s">
        <v>26</v>
      </c>
      <c r="AZB3" s="22" t="s">
        <v>26</v>
      </c>
      <c r="AZC3" s="23" t="s">
        <v>26</v>
      </c>
      <c r="AZD3" s="22" t="s">
        <v>26</v>
      </c>
      <c r="AZE3" s="23" t="s">
        <v>26</v>
      </c>
      <c r="AZF3" s="22" t="s">
        <v>26</v>
      </c>
      <c r="AZG3" s="23" t="s">
        <v>26</v>
      </c>
      <c r="AZH3" s="22" t="s">
        <v>26</v>
      </c>
      <c r="AZI3" s="23" t="s">
        <v>26</v>
      </c>
      <c r="AZJ3" s="22" t="s">
        <v>26</v>
      </c>
      <c r="AZK3" s="23" t="s">
        <v>26</v>
      </c>
      <c r="AZL3" s="22" t="s">
        <v>26</v>
      </c>
      <c r="AZM3" s="23" t="s">
        <v>26</v>
      </c>
      <c r="AZN3" s="22" t="s">
        <v>26</v>
      </c>
      <c r="AZO3" s="23" t="s">
        <v>26</v>
      </c>
      <c r="AZP3" s="22" t="s">
        <v>26</v>
      </c>
      <c r="AZQ3" s="23" t="s">
        <v>26</v>
      </c>
      <c r="AZR3" s="22" t="s">
        <v>26</v>
      </c>
      <c r="AZS3" s="23" t="s">
        <v>26</v>
      </c>
      <c r="AZT3" s="22" t="s">
        <v>26</v>
      </c>
      <c r="AZU3" s="23" t="s">
        <v>26</v>
      </c>
      <c r="AZV3" s="22" t="s">
        <v>26</v>
      </c>
      <c r="AZW3" s="23" t="s">
        <v>26</v>
      </c>
      <c r="AZX3" s="22" t="s">
        <v>26</v>
      </c>
      <c r="AZY3" s="23" t="s">
        <v>26</v>
      </c>
      <c r="AZZ3" s="22" t="s">
        <v>26</v>
      </c>
      <c r="BAA3" s="23" t="s">
        <v>26</v>
      </c>
      <c r="BAB3" s="22" t="s">
        <v>26</v>
      </c>
      <c r="BAC3" s="23" t="s">
        <v>26</v>
      </c>
      <c r="BAD3" s="22" t="s">
        <v>26</v>
      </c>
      <c r="BAE3" s="23" t="s">
        <v>26</v>
      </c>
      <c r="BAF3" s="22" t="s">
        <v>26</v>
      </c>
      <c r="BAG3" s="23" t="s">
        <v>26</v>
      </c>
      <c r="BAH3" s="22" t="s">
        <v>26</v>
      </c>
      <c r="BAI3" s="23" t="s">
        <v>26</v>
      </c>
      <c r="BAJ3" s="22" t="s">
        <v>26</v>
      </c>
      <c r="BAK3" s="23" t="s">
        <v>26</v>
      </c>
      <c r="BAL3" s="22" t="s">
        <v>26</v>
      </c>
      <c r="BAM3" s="23" t="s">
        <v>26</v>
      </c>
      <c r="BAN3" s="22" t="s">
        <v>26</v>
      </c>
      <c r="BAO3" s="23" t="s">
        <v>627</v>
      </c>
      <c r="BAP3" s="22" t="s">
        <v>627</v>
      </c>
      <c r="BAQ3" s="23" t="s">
        <v>627</v>
      </c>
      <c r="BAR3" s="22" t="s">
        <v>617</v>
      </c>
      <c r="BAS3" s="23" t="s">
        <v>617</v>
      </c>
      <c r="BAT3" s="22" t="s">
        <v>617</v>
      </c>
      <c r="BAU3" s="23" t="s">
        <v>617</v>
      </c>
      <c r="BAV3" s="22" t="s">
        <v>627</v>
      </c>
      <c r="BAW3" s="23" t="s">
        <v>617</v>
      </c>
      <c r="BAX3" s="22" t="s">
        <v>617</v>
      </c>
      <c r="BAY3" s="23" t="s">
        <v>617</v>
      </c>
      <c r="BAZ3" s="22" t="s">
        <v>617</v>
      </c>
      <c r="BBA3" s="23" t="s">
        <v>617</v>
      </c>
      <c r="BBB3" s="22" t="s">
        <v>617</v>
      </c>
      <c r="BBC3" s="23" t="s">
        <v>617</v>
      </c>
      <c r="BBD3" s="22" t="s">
        <v>627</v>
      </c>
      <c r="BBE3" s="23" t="s">
        <v>617</v>
      </c>
      <c r="BBF3" s="22" t="s">
        <v>617</v>
      </c>
      <c r="BBG3" s="23" t="s">
        <v>617</v>
      </c>
      <c r="BBH3" s="22" t="s">
        <v>617</v>
      </c>
      <c r="BBI3" s="23" t="s">
        <v>617</v>
      </c>
      <c r="BBJ3" s="22" t="s">
        <v>617</v>
      </c>
      <c r="BBK3" s="23" t="s">
        <v>617</v>
      </c>
      <c r="BBL3" s="22" t="s">
        <v>627</v>
      </c>
      <c r="BBM3" s="23" t="s">
        <v>617</v>
      </c>
      <c r="BBN3" s="22" t="s">
        <v>26</v>
      </c>
      <c r="BBO3" s="23" t="s">
        <v>26</v>
      </c>
      <c r="BBP3" s="22" t="s">
        <v>26</v>
      </c>
      <c r="BBQ3" s="23" t="s">
        <v>26</v>
      </c>
      <c r="BBR3" s="22" t="s">
        <v>26</v>
      </c>
      <c r="BBS3" s="23" t="s">
        <v>26</v>
      </c>
      <c r="BBT3" s="22" t="s">
        <v>26</v>
      </c>
      <c r="BBU3" s="23" t="s">
        <v>26</v>
      </c>
      <c r="BBV3" s="22" t="s">
        <v>26</v>
      </c>
      <c r="BBW3" s="23" t="s">
        <v>26</v>
      </c>
      <c r="BBX3" s="22" t="s">
        <v>26</v>
      </c>
      <c r="BBY3" s="23" t="s">
        <v>26</v>
      </c>
      <c r="BBZ3" s="22" t="s">
        <v>26</v>
      </c>
      <c r="BCA3" s="23" t="s">
        <v>26</v>
      </c>
      <c r="BCB3" s="22" t="s">
        <v>26</v>
      </c>
      <c r="BCC3" s="23" t="s">
        <v>26</v>
      </c>
      <c r="BCD3" s="22" t="s">
        <v>26</v>
      </c>
      <c r="BCE3" s="23" t="s">
        <v>26</v>
      </c>
      <c r="BCF3" s="22" t="s">
        <v>26</v>
      </c>
      <c r="BCG3" s="23" t="s">
        <v>26</v>
      </c>
      <c r="BCH3" s="22" t="s">
        <v>26</v>
      </c>
      <c r="BCI3" s="23" t="s">
        <v>26</v>
      </c>
      <c r="BCJ3" s="22" t="s">
        <v>26</v>
      </c>
      <c r="BCK3" s="23" t="s">
        <v>26</v>
      </c>
      <c r="BCL3" s="22" t="s">
        <v>26</v>
      </c>
      <c r="BCM3" s="23" t="s">
        <v>26</v>
      </c>
      <c r="BCN3" s="22" t="s">
        <v>26</v>
      </c>
      <c r="BCO3" s="23" t="s">
        <v>26</v>
      </c>
      <c r="BCP3" s="22" t="s">
        <v>26</v>
      </c>
      <c r="BCQ3" s="23" t="s">
        <v>26</v>
      </c>
      <c r="BCR3" s="22" t="s">
        <v>26</v>
      </c>
      <c r="BCS3" s="23" t="s">
        <v>26</v>
      </c>
      <c r="BCT3" s="22" t="s">
        <v>26</v>
      </c>
      <c r="BCU3" s="23" t="s">
        <v>26</v>
      </c>
      <c r="BCV3" s="22" t="s">
        <v>26</v>
      </c>
      <c r="BCW3" s="23" t="s">
        <v>26</v>
      </c>
      <c r="BCX3" s="22" t="s">
        <v>26</v>
      </c>
      <c r="BCY3" s="23" t="s">
        <v>26</v>
      </c>
      <c r="BCZ3" s="22" t="s">
        <v>26</v>
      </c>
      <c r="BDA3" s="23" t="s">
        <v>26</v>
      </c>
      <c r="BDB3" s="22" t="s">
        <v>26</v>
      </c>
      <c r="BDC3" s="23" t="s">
        <v>26</v>
      </c>
      <c r="BDD3" s="22" t="s">
        <v>26</v>
      </c>
      <c r="BDE3" s="23" t="s">
        <v>26</v>
      </c>
      <c r="BDF3" s="22" t="s">
        <v>26</v>
      </c>
      <c r="BDG3" s="23" t="s">
        <v>26</v>
      </c>
      <c r="BDH3" s="22" t="s">
        <v>26</v>
      </c>
      <c r="BDI3" s="23" t="s">
        <v>26</v>
      </c>
      <c r="BDJ3" s="22" t="s">
        <v>26</v>
      </c>
      <c r="BDK3" s="23" t="s">
        <v>26</v>
      </c>
      <c r="BDL3" s="22" t="s">
        <v>26</v>
      </c>
      <c r="BDM3" s="23" t="s">
        <v>26</v>
      </c>
      <c r="BDN3" s="22" t="s">
        <v>26</v>
      </c>
      <c r="BDO3" s="23" t="s">
        <v>26</v>
      </c>
      <c r="BDP3" s="22" t="s">
        <v>26</v>
      </c>
      <c r="BDQ3" s="23" t="s">
        <v>26</v>
      </c>
      <c r="BDR3" s="22" t="s">
        <v>26</v>
      </c>
      <c r="BDS3" s="23" t="s">
        <v>26</v>
      </c>
      <c r="BDT3" s="22" t="s">
        <v>26</v>
      </c>
      <c r="BDU3" s="23" t="s">
        <v>26</v>
      </c>
      <c r="BDV3" s="22" t="s">
        <v>26</v>
      </c>
      <c r="BDW3" s="23" t="s">
        <v>26</v>
      </c>
      <c r="BDX3" s="22" t="s">
        <v>26</v>
      </c>
      <c r="BDY3" s="23" t="s">
        <v>26</v>
      </c>
      <c r="BDZ3" s="22" t="s">
        <v>26</v>
      </c>
      <c r="BEA3" s="23" t="s">
        <v>26</v>
      </c>
      <c r="BEB3" s="22" t="s">
        <v>26</v>
      </c>
      <c r="BEC3" s="23" t="s">
        <v>26</v>
      </c>
      <c r="BED3" s="22" t="s">
        <v>26</v>
      </c>
      <c r="BEE3" s="23" t="s">
        <v>26</v>
      </c>
      <c r="BEF3" s="22" t="s">
        <v>26</v>
      </c>
      <c r="BEG3" s="23" t="s">
        <v>26</v>
      </c>
      <c r="BEH3" s="22" t="s">
        <v>26</v>
      </c>
      <c r="BEI3" s="23" t="s">
        <v>26</v>
      </c>
      <c r="BEJ3" s="22" t="s">
        <v>26</v>
      </c>
      <c r="BEK3" s="23" t="s">
        <v>627</v>
      </c>
      <c r="BEL3" s="22" t="s">
        <v>617</v>
      </c>
      <c r="BEM3" s="23" t="s">
        <v>617</v>
      </c>
      <c r="BEN3" s="22" t="s">
        <v>617</v>
      </c>
      <c r="BEO3" s="23" t="s">
        <v>627</v>
      </c>
      <c r="BEP3" s="22" t="s">
        <v>617</v>
      </c>
      <c r="BEQ3" s="23" t="s">
        <v>617</v>
      </c>
      <c r="BER3" s="22" t="s">
        <v>617</v>
      </c>
      <c r="BES3" s="23" t="s">
        <v>617</v>
      </c>
      <c r="BET3" s="22" t="s">
        <v>617</v>
      </c>
      <c r="BEU3" s="23" t="s">
        <v>617</v>
      </c>
      <c r="BEV3" s="22" t="s">
        <v>617</v>
      </c>
      <c r="BEW3" s="23" t="s">
        <v>617</v>
      </c>
      <c r="BEX3" s="22" t="s">
        <v>617</v>
      </c>
      <c r="BEY3" s="23" t="s">
        <v>617</v>
      </c>
      <c r="BEZ3" s="22" t="s">
        <v>617</v>
      </c>
      <c r="BFA3" s="23" t="s">
        <v>627</v>
      </c>
      <c r="BFB3" s="22" t="s">
        <v>617</v>
      </c>
      <c r="BFC3" s="23" t="s">
        <v>617</v>
      </c>
      <c r="BFD3" s="22" t="s">
        <v>617</v>
      </c>
      <c r="BFE3" s="23" t="s">
        <v>627</v>
      </c>
      <c r="BFF3" s="22" t="s">
        <v>617</v>
      </c>
      <c r="BFG3" s="23" t="s">
        <v>617</v>
      </c>
      <c r="BFH3" s="22" t="s">
        <v>617</v>
      </c>
      <c r="BFI3" s="23" t="s">
        <v>26</v>
      </c>
      <c r="BFJ3" s="22" t="s">
        <v>26</v>
      </c>
      <c r="BFK3" s="23" t="s">
        <v>26</v>
      </c>
      <c r="BFL3" s="22" t="s">
        <v>26</v>
      </c>
      <c r="BFM3" s="23" t="s">
        <v>26</v>
      </c>
      <c r="BFN3" s="22" t="s">
        <v>26</v>
      </c>
      <c r="BFO3" s="23" t="s">
        <v>26</v>
      </c>
      <c r="BFP3" s="22" t="s">
        <v>26</v>
      </c>
      <c r="BFQ3" s="23" t="s">
        <v>26</v>
      </c>
      <c r="BFR3" s="22" t="s">
        <v>26</v>
      </c>
      <c r="BFS3" s="23" t="s">
        <v>26</v>
      </c>
      <c r="BFT3" s="22" t="s">
        <v>26</v>
      </c>
      <c r="BFU3" s="23" t="s">
        <v>26</v>
      </c>
      <c r="BFV3" s="22" t="s">
        <v>26</v>
      </c>
      <c r="BFW3" s="23" t="s">
        <v>26</v>
      </c>
      <c r="BFX3" s="22" t="s">
        <v>26</v>
      </c>
      <c r="BFY3" s="23" t="s">
        <v>26</v>
      </c>
      <c r="BFZ3" s="22" t="s">
        <v>26</v>
      </c>
      <c r="BGA3" s="23" t="s">
        <v>26</v>
      </c>
      <c r="BGB3" s="22" t="s">
        <v>26</v>
      </c>
      <c r="BGC3" s="23" t="s">
        <v>26</v>
      </c>
      <c r="BGD3" s="22" t="s">
        <v>26</v>
      </c>
      <c r="BGE3" s="23" t="s">
        <v>26</v>
      </c>
      <c r="BGF3" s="22" t="s">
        <v>26</v>
      </c>
      <c r="BGG3" s="23" t="s">
        <v>26</v>
      </c>
      <c r="BGH3" s="22" t="s">
        <v>26</v>
      </c>
      <c r="BGI3" s="23" t="s">
        <v>26</v>
      </c>
      <c r="BGJ3" s="22" t="s">
        <v>26</v>
      </c>
      <c r="BGK3" s="23" t="s">
        <v>26</v>
      </c>
      <c r="BGL3" s="22" t="s">
        <v>26</v>
      </c>
      <c r="BGM3" s="23" t="s">
        <v>26</v>
      </c>
      <c r="BGN3" s="22" t="s">
        <v>26</v>
      </c>
      <c r="BGO3" s="23" t="s">
        <v>26</v>
      </c>
      <c r="BGP3" s="22" t="s">
        <v>26</v>
      </c>
      <c r="BGQ3" s="23" t="s">
        <v>26</v>
      </c>
      <c r="BGR3" s="22" t="s">
        <v>26</v>
      </c>
      <c r="BGS3" s="23" t="s">
        <v>26</v>
      </c>
      <c r="BGT3" s="22" t="s">
        <v>26</v>
      </c>
      <c r="BGU3" s="23" t="s">
        <v>26</v>
      </c>
      <c r="BGV3" s="22" t="s">
        <v>26</v>
      </c>
    </row>
    <row r="4" spans="1:1556">
      <c r="A4" s="21" t="s">
        <v>3</v>
      </c>
      <c r="B4" s="22" t="s">
        <v>27</v>
      </c>
      <c r="C4" s="23" t="s">
        <v>43</v>
      </c>
      <c r="D4" s="22" t="s">
        <v>53</v>
      </c>
      <c r="E4" s="23" t="s">
        <v>62</v>
      </c>
      <c r="F4" s="22" t="s">
        <v>69</v>
      </c>
      <c r="G4" s="23" t="s">
        <v>77</v>
      </c>
      <c r="H4" s="22" t="s">
        <v>84</v>
      </c>
      <c r="I4" s="23" t="s">
        <v>92</v>
      </c>
      <c r="J4" s="22" t="s">
        <v>98</v>
      </c>
      <c r="K4" s="23" t="s">
        <v>107</v>
      </c>
      <c r="L4" s="22" t="s">
        <v>113</v>
      </c>
      <c r="M4" s="23" t="s">
        <v>118</v>
      </c>
      <c r="N4" s="22" t="s">
        <v>126</v>
      </c>
      <c r="O4" s="23" t="s">
        <v>92</v>
      </c>
      <c r="P4" s="22" t="s">
        <v>135</v>
      </c>
      <c r="Q4" s="23" t="s">
        <v>143</v>
      </c>
      <c r="R4" s="22" t="s">
        <v>149</v>
      </c>
      <c r="S4" s="23" t="s">
        <v>155</v>
      </c>
      <c r="T4" s="22" t="s">
        <v>161</v>
      </c>
      <c r="U4" s="23" t="s">
        <v>98</v>
      </c>
      <c r="V4" s="22" t="s">
        <v>168</v>
      </c>
      <c r="W4" s="23" t="s">
        <v>174</v>
      </c>
      <c r="X4" s="22" t="s">
        <v>168</v>
      </c>
      <c r="Y4" s="23" t="s">
        <v>92</v>
      </c>
      <c r="Z4" s="22" t="s">
        <v>188</v>
      </c>
      <c r="AA4" s="23" t="s">
        <v>193</v>
      </c>
      <c r="AB4" s="22" t="s">
        <v>199</v>
      </c>
      <c r="AC4" s="23" t="s">
        <v>118</v>
      </c>
      <c r="AD4" s="22" t="s">
        <v>207</v>
      </c>
      <c r="AE4" s="23" t="s">
        <v>212</v>
      </c>
      <c r="AF4" s="22" t="s">
        <v>218</v>
      </c>
      <c r="AG4" s="23" t="s">
        <v>226</v>
      </c>
      <c r="AH4" s="22" t="s">
        <v>233</v>
      </c>
      <c r="AI4" s="23" t="s">
        <v>62</v>
      </c>
      <c r="AJ4" s="22" t="s">
        <v>241</v>
      </c>
      <c r="AK4" s="23" t="s">
        <v>247</v>
      </c>
      <c r="AL4" s="22" t="s">
        <v>135</v>
      </c>
      <c r="AM4" s="23" t="s">
        <v>135</v>
      </c>
      <c r="AN4" s="22" t="s">
        <v>258</v>
      </c>
      <c r="AO4" s="23" t="s">
        <v>263</v>
      </c>
      <c r="AP4" s="22" t="s">
        <v>269</v>
      </c>
      <c r="AQ4" s="23" t="s">
        <v>135</v>
      </c>
      <c r="AR4" s="22" t="s">
        <v>98</v>
      </c>
      <c r="AS4" s="23" t="s">
        <v>263</v>
      </c>
      <c r="AT4" s="22" t="s">
        <v>98</v>
      </c>
      <c r="AU4" s="23" t="s">
        <v>287</v>
      </c>
      <c r="AV4" s="22" t="s">
        <v>113</v>
      </c>
      <c r="AW4" s="23" t="s">
        <v>258</v>
      </c>
      <c r="AX4" s="22" t="s">
        <v>98</v>
      </c>
      <c r="AY4" s="23" t="s">
        <v>69</v>
      </c>
      <c r="AZ4" s="22" t="s">
        <v>302</v>
      </c>
      <c r="BA4" s="23" t="s">
        <v>308</v>
      </c>
      <c r="BB4" s="22" t="s">
        <v>314</v>
      </c>
      <c r="BC4" s="23" t="s">
        <v>319</v>
      </c>
      <c r="BD4" s="22" t="s">
        <v>324</v>
      </c>
      <c r="BE4" s="23" t="s">
        <v>327</v>
      </c>
      <c r="BF4" s="22" t="s">
        <v>308</v>
      </c>
      <c r="BG4" s="23" t="s">
        <v>336</v>
      </c>
      <c r="BH4" s="22" t="s">
        <v>343</v>
      </c>
      <c r="BI4" s="23" t="s">
        <v>308</v>
      </c>
      <c r="BJ4" s="22" t="s">
        <v>348</v>
      </c>
      <c r="BK4" s="23" t="s">
        <v>354</v>
      </c>
      <c r="BL4" s="22" t="s">
        <v>359</v>
      </c>
      <c r="BM4" s="23" t="s">
        <v>364</v>
      </c>
      <c r="BN4" s="22" t="s">
        <v>369</v>
      </c>
      <c r="BO4" s="23" t="s">
        <v>374</v>
      </c>
      <c r="BP4" s="22" t="s">
        <v>380</v>
      </c>
      <c r="BQ4" s="23" t="s">
        <v>386</v>
      </c>
      <c r="BR4" s="22" t="s">
        <v>392</v>
      </c>
      <c r="BS4" s="23" t="s">
        <v>397</v>
      </c>
      <c r="BT4" s="22" t="s">
        <v>402</v>
      </c>
      <c r="BU4" s="23" t="s">
        <v>408</v>
      </c>
      <c r="BV4" s="22" t="s">
        <v>392</v>
      </c>
      <c r="BW4" s="23" t="s">
        <v>324</v>
      </c>
      <c r="BX4" s="22" t="s">
        <v>418</v>
      </c>
      <c r="BY4" s="23" t="s">
        <v>425</v>
      </c>
      <c r="BZ4" s="22" t="s">
        <v>431</v>
      </c>
      <c r="CA4" s="23" t="s">
        <v>431</v>
      </c>
      <c r="CB4" s="22" t="s">
        <v>431</v>
      </c>
      <c r="CC4" s="23" t="s">
        <v>439</v>
      </c>
      <c r="CD4" s="22" t="s">
        <v>445</v>
      </c>
      <c r="CE4" s="23" t="s">
        <v>450</v>
      </c>
      <c r="CF4" s="22" t="s">
        <v>418</v>
      </c>
      <c r="CG4" s="23" t="s">
        <v>458</v>
      </c>
      <c r="CH4" s="22" t="s">
        <v>463</v>
      </c>
      <c r="CI4" s="23" t="s">
        <v>431</v>
      </c>
      <c r="CJ4" s="22" t="s">
        <v>468</v>
      </c>
      <c r="CK4" s="23" t="s">
        <v>473</v>
      </c>
      <c r="CL4" s="22" t="s">
        <v>439</v>
      </c>
      <c r="CM4" s="23" t="s">
        <v>463</v>
      </c>
      <c r="CN4" s="22" t="s">
        <v>482</v>
      </c>
      <c r="CO4" s="23" t="s">
        <v>489</v>
      </c>
      <c r="CP4" s="22" t="s">
        <v>495</v>
      </c>
      <c r="CQ4" s="23" t="s">
        <v>501</v>
      </c>
      <c r="CR4" s="22" t="s">
        <v>506</v>
      </c>
      <c r="CS4" s="23" t="s">
        <v>513</v>
      </c>
      <c r="CT4" s="22" t="s">
        <v>519</v>
      </c>
      <c r="CU4" s="23" t="s">
        <v>525</v>
      </c>
      <c r="CV4" s="22" t="s">
        <v>530</v>
      </c>
      <c r="CW4" s="23" t="s">
        <v>535</v>
      </c>
      <c r="CX4" s="22" t="s">
        <v>541</v>
      </c>
      <c r="CY4" s="23" t="s">
        <v>548</v>
      </c>
      <c r="CZ4" s="22" t="s">
        <v>554</v>
      </c>
      <c r="DA4" s="23" t="s">
        <v>558</v>
      </c>
      <c r="DB4" s="22" t="s">
        <v>563</v>
      </c>
      <c r="DC4" s="23" t="s">
        <v>569</v>
      </c>
      <c r="DD4" s="22" t="s">
        <v>574</v>
      </c>
      <c r="DE4" s="23" t="s">
        <v>558</v>
      </c>
      <c r="DF4" s="22" t="s">
        <v>519</v>
      </c>
      <c r="DG4" s="23" t="s">
        <v>569</v>
      </c>
      <c r="DH4" s="22" t="s">
        <v>586</v>
      </c>
      <c r="DI4" s="23" t="s">
        <v>592</v>
      </c>
      <c r="DJ4" s="22" t="s">
        <v>598</v>
      </c>
      <c r="DK4" s="23" t="s">
        <v>386</v>
      </c>
      <c r="DL4" s="22" t="s">
        <v>606</v>
      </c>
      <c r="DM4" s="23" t="s">
        <v>612</v>
      </c>
      <c r="DN4" s="22" t="s">
        <v>606</v>
      </c>
      <c r="DO4" s="23" t="s">
        <v>622</v>
      </c>
      <c r="DP4" s="22" t="s">
        <v>628</v>
      </c>
      <c r="DQ4" s="23" t="s">
        <v>634</v>
      </c>
      <c r="DR4" s="22" t="s">
        <v>639</v>
      </c>
      <c r="DS4" s="23" t="s">
        <v>644</v>
      </c>
      <c r="DT4" s="22" t="s">
        <v>628</v>
      </c>
      <c r="DU4" s="23" t="s">
        <v>651</v>
      </c>
      <c r="DV4" s="22" t="s">
        <v>656</v>
      </c>
      <c r="DW4" s="23" t="s">
        <v>663</v>
      </c>
      <c r="DX4" s="22" t="s">
        <v>668</v>
      </c>
      <c r="DY4" s="23" t="s">
        <v>673</v>
      </c>
      <c r="DZ4" s="22" t="s">
        <v>680</v>
      </c>
      <c r="EA4" s="23" t="s">
        <v>686</v>
      </c>
      <c r="EB4" s="22" t="s">
        <v>691</v>
      </c>
      <c r="EC4" s="23" t="s">
        <v>680</v>
      </c>
      <c r="ED4" s="22" t="s">
        <v>698</v>
      </c>
      <c r="EE4" s="23" t="s">
        <v>703</v>
      </c>
      <c r="EF4" s="22" t="s">
        <v>706</v>
      </c>
      <c r="EG4" s="23" t="s">
        <v>709</v>
      </c>
      <c r="EH4" s="22" t="s">
        <v>715</v>
      </c>
      <c r="EI4" s="23" t="s">
        <v>720</v>
      </c>
      <c r="EJ4" s="22" t="s">
        <v>723</v>
      </c>
      <c r="EK4" s="23" t="s">
        <v>728</v>
      </c>
      <c r="EL4" s="22" t="s">
        <v>734</v>
      </c>
      <c r="EM4" s="23" t="s">
        <v>741</v>
      </c>
      <c r="EN4" s="22" t="s">
        <v>741</v>
      </c>
      <c r="EO4" s="23" t="s">
        <v>749</v>
      </c>
      <c r="EP4" s="22" t="s">
        <v>369</v>
      </c>
      <c r="EQ4" s="23" t="s">
        <v>759</v>
      </c>
      <c r="ER4" s="22" t="s">
        <v>765</v>
      </c>
      <c r="ES4" s="23" t="s">
        <v>771</v>
      </c>
      <c r="ET4" s="22" t="s">
        <v>776</v>
      </c>
      <c r="EU4" s="23" t="s">
        <v>759</v>
      </c>
      <c r="EV4" s="22" t="s">
        <v>785</v>
      </c>
      <c r="EW4" s="23" t="s">
        <v>790</v>
      </c>
      <c r="EX4" s="22" t="s">
        <v>796</v>
      </c>
      <c r="EY4" s="23" t="s">
        <v>801</v>
      </c>
      <c r="EZ4" s="22" t="s">
        <v>807</v>
      </c>
      <c r="FA4" s="23" t="s">
        <v>813</v>
      </c>
      <c r="FB4" s="22" t="s">
        <v>27</v>
      </c>
      <c r="FC4" s="23" t="s">
        <v>822</v>
      </c>
      <c r="FD4" s="22" t="s">
        <v>828</v>
      </c>
      <c r="FE4" s="23" t="s">
        <v>835</v>
      </c>
      <c r="FF4" s="22" t="s">
        <v>839</v>
      </c>
      <c r="FG4" s="23" t="s">
        <v>844</v>
      </c>
      <c r="FH4" s="22" t="s">
        <v>849</v>
      </c>
      <c r="FI4" s="23" t="s">
        <v>807</v>
      </c>
      <c r="FJ4" s="22" t="s">
        <v>855</v>
      </c>
      <c r="FK4" s="23" t="s">
        <v>807</v>
      </c>
      <c r="FL4" s="22" t="s">
        <v>862</v>
      </c>
      <c r="FM4" s="23" t="s">
        <v>241</v>
      </c>
      <c r="FN4" s="22" t="s">
        <v>870</v>
      </c>
      <c r="FO4" s="23" t="s">
        <v>875</v>
      </c>
      <c r="FP4" s="22" t="s">
        <v>881</v>
      </c>
      <c r="FQ4" s="23" t="s">
        <v>887</v>
      </c>
      <c r="FR4" s="22" t="s">
        <v>875</v>
      </c>
      <c r="FS4" s="23" t="s">
        <v>893</v>
      </c>
      <c r="FT4" s="22" t="s">
        <v>898</v>
      </c>
      <c r="FU4" s="23" t="s">
        <v>904</v>
      </c>
      <c r="FV4" s="22" t="s">
        <v>898</v>
      </c>
      <c r="FW4" s="23" t="s">
        <v>904</v>
      </c>
      <c r="FX4" s="22" t="s">
        <v>915</v>
      </c>
      <c r="FY4" s="23" t="s">
        <v>921</v>
      </c>
      <c r="FZ4" s="22" t="s">
        <v>926</v>
      </c>
      <c r="GA4" s="23" t="s">
        <v>931</v>
      </c>
      <c r="GB4" s="22" t="s">
        <v>936</v>
      </c>
      <c r="GC4" s="23" t="s">
        <v>942</v>
      </c>
      <c r="GD4" s="22" t="s">
        <v>822</v>
      </c>
      <c r="GE4" s="23" t="s">
        <v>947</v>
      </c>
      <c r="GF4" s="22" t="s">
        <v>952</v>
      </c>
      <c r="GG4" s="23" t="s">
        <v>218</v>
      </c>
      <c r="GH4" s="22" t="s">
        <v>958</v>
      </c>
      <c r="GI4" s="23" t="s">
        <v>963</v>
      </c>
      <c r="GJ4" s="22" t="s">
        <v>969</v>
      </c>
      <c r="GK4" s="23" t="s">
        <v>790</v>
      </c>
      <c r="GL4" s="22" t="s">
        <v>974</v>
      </c>
      <c r="GM4" s="23" t="s">
        <v>979</v>
      </c>
      <c r="GN4" s="22" t="s">
        <v>984</v>
      </c>
      <c r="GO4" s="23" t="s">
        <v>974</v>
      </c>
      <c r="GP4" s="22" t="s">
        <v>126</v>
      </c>
      <c r="GQ4" s="23" t="s">
        <v>994</v>
      </c>
      <c r="GR4" s="22" t="s">
        <v>997</v>
      </c>
      <c r="GS4" s="23" t="s">
        <v>728</v>
      </c>
      <c r="GT4" s="22" t="s">
        <v>749</v>
      </c>
      <c r="GU4" s="23" t="s">
        <v>1009</v>
      </c>
      <c r="GV4" s="22" t="s">
        <v>1014</v>
      </c>
      <c r="GW4" s="23" t="s">
        <v>1021</v>
      </c>
      <c r="GX4" s="22" t="s">
        <v>651</v>
      </c>
      <c r="GY4" s="23" t="s">
        <v>703</v>
      </c>
      <c r="GZ4" s="22" t="s">
        <v>1030</v>
      </c>
      <c r="HA4" s="23" t="s">
        <v>1036</v>
      </c>
      <c r="HB4" s="22" t="s">
        <v>984</v>
      </c>
      <c r="HC4" s="23" t="s">
        <v>1044</v>
      </c>
      <c r="HD4" s="22" t="s">
        <v>936</v>
      </c>
      <c r="HE4" s="23" t="s">
        <v>958</v>
      </c>
      <c r="HF4" s="22" t="s">
        <v>1053</v>
      </c>
      <c r="HG4" s="23" t="s">
        <v>369</v>
      </c>
      <c r="HH4" s="22" t="s">
        <v>741</v>
      </c>
      <c r="HI4" s="23" t="s">
        <v>1063</v>
      </c>
      <c r="HJ4" s="22" t="s">
        <v>1069</v>
      </c>
      <c r="HK4" s="23" t="s">
        <v>1075</v>
      </c>
      <c r="HL4" s="22" t="s">
        <v>1081</v>
      </c>
      <c r="HM4" s="23" t="s">
        <v>1086</v>
      </c>
      <c r="HN4" s="22" t="s">
        <v>1092</v>
      </c>
      <c r="HO4" s="23" t="s">
        <v>1097</v>
      </c>
      <c r="HP4" s="22" t="s">
        <v>218</v>
      </c>
      <c r="HQ4" s="23" t="s">
        <v>1106</v>
      </c>
      <c r="HR4" s="22" t="s">
        <v>1111</v>
      </c>
      <c r="HS4" s="23" t="s">
        <v>881</v>
      </c>
      <c r="HT4" s="22" t="s">
        <v>1118</v>
      </c>
      <c r="HU4" s="23" t="s">
        <v>1123</v>
      </c>
      <c r="HV4" s="22" t="s">
        <v>489</v>
      </c>
      <c r="HW4" s="23" t="s">
        <v>1131</v>
      </c>
      <c r="HX4" s="22" t="s">
        <v>1137</v>
      </c>
      <c r="HY4" s="23" t="s">
        <v>1142</v>
      </c>
      <c r="HZ4" s="22" t="s">
        <v>1147</v>
      </c>
      <c r="IA4" s="23" t="s">
        <v>1152</v>
      </c>
      <c r="IB4" s="22" t="s">
        <v>969</v>
      </c>
      <c r="IC4" s="23" t="s">
        <v>984</v>
      </c>
      <c r="ID4" s="22" t="s">
        <v>875</v>
      </c>
      <c r="IE4" s="23" t="s">
        <v>1163</v>
      </c>
      <c r="IF4" s="22" t="s">
        <v>734</v>
      </c>
      <c r="IG4" s="23" t="s">
        <v>1173</v>
      </c>
      <c r="IH4" s="22" t="s">
        <v>1092</v>
      </c>
      <c r="II4" s="23" t="s">
        <v>1180</v>
      </c>
      <c r="IJ4" s="22" t="s">
        <v>1185</v>
      </c>
      <c r="IK4" s="23" t="s">
        <v>822</v>
      </c>
      <c r="IL4" s="22" t="s">
        <v>1192</v>
      </c>
      <c r="IM4" s="23" t="s">
        <v>936</v>
      </c>
      <c r="IN4" s="22" t="s">
        <v>1053</v>
      </c>
      <c r="IO4" s="23" t="s">
        <v>1199</v>
      </c>
      <c r="IP4" s="22" t="s">
        <v>1202</v>
      </c>
      <c r="IQ4" s="23" t="s">
        <v>1208</v>
      </c>
      <c r="IR4" s="22" t="s">
        <v>703</v>
      </c>
      <c r="IS4" s="23" t="s">
        <v>1215</v>
      </c>
      <c r="IT4" s="22" t="s">
        <v>27</v>
      </c>
      <c r="IU4" s="23" t="s">
        <v>680</v>
      </c>
      <c r="IV4" s="22" t="s">
        <v>1224</v>
      </c>
      <c r="IW4" s="23" t="s">
        <v>1229</v>
      </c>
      <c r="IX4" s="22" t="s">
        <v>1235</v>
      </c>
      <c r="IY4" s="23" t="s">
        <v>1202</v>
      </c>
      <c r="IZ4" s="22" t="s">
        <v>622</v>
      </c>
      <c r="JA4" s="23" t="s">
        <v>27</v>
      </c>
      <c r="JB4" s="22" t="s">
        <v>1246</v>
      </c>
      <c r="JC4" s="23" t="s">
        <v>1249</v>
      </c>
      <c r="JD4" s="22" t="s">
        <v>369</v>
      </c>
      <c r="JE4" s="23" t="s">
        <v>1257</v>
      </c>
      <c r="JF4" s="22" t="s">
        <v>1262</v>
      </c>
      <c r="JG4" s="23" t="s">
        <v>1267</v>
      </c>
      <c r="JH4" s="22" t="s">
        <v>1272</v>
      </c>
      <c r="JI4" s="23" t="s">
        <v>974</v>
      </c>
      <c r="JJ4" s="22" t="s">
        <v>1279</v>
      </c>
      <c r="JK4" s="23" t="s">
        <v>915</v>
      </c>
      <c r="JL4" s="22" t="s">
        <v>1192</v>
      </c>
      <c r="JM4" s="23" t="s">
        <v>1289</v>
      </c>
      <c r="JN4" s="22" t="s">
        <v>1294</v>
      </c>
      <c r="JO4" s="23" t="s">
        <v>1300</v>
      </c>
      <c r="JP4" s="22" t="s">
        <v>839</v>
      </c>
      <c r="JQ4" s="23" t="s">
        <v>1053</v>
      </c>
      <c r="JR4" s="22" t="s">
        <v>62</v>
      </c>
      <c r="JS4" s="23" t="s">
        <v>1312</v>
      </c>
      <c r="JT4" s="22" t="s">
        <v>1317</v>
      </c>
      <c r="JU4" s="23" t="s">
        <v>1009</v>
      </c>
      <c r="JV4" s="22" t="s">
        <v>1322</v>
      </c>
      <c r="JW4" s="23" t="s">
        <v>673</v>
      </c>
      <c r="JX4" s="22" t="s">
        <v>765</v>
      </c>
      <c r="JY4" s="23" t="s">
        <v>994</v>
      </c>
      <c r="JZ4" s="22" t="s">
        <v>1272</v>
      </c>
      <c r="KA4" s="23" t="s">
        <v>1336</v>
      </c>
      <c r="KB4" s="22" t="s">
        <v>634</v>
      </c>
      <c r="KC4" s="23" t="s">
        <v>606</v>
      </c>
      <c r="KD4" s="22" t="s">
        <v>1346</v>
      </c>
      <c r="KE4" s="23" t="s">
        <v>168</v>
      </c>
      <c r="KF4" s="22" t="s">
        <v>1355</v>
      </c>
      <c r="KG4" s="23" t="s">
        <v>1360</v>
      </c>
      <c r="KH4" s="22" t="s">
        <v>1365</v>
      </c>
      <c r="KI4" s="23" t="s">
        <v>513</v>
      </c>
      <c r="KJ4" s="22" t="s">
        <v>1370</v>
      </c>
      <c r="KK4" s="23" t="s">
        <v>628</v>
      </c>
      <c r="KL4" s="22" t="s">
        <v>1365</v>
      </c>
      <c r="KM4" s="23" t="s">
        <v>628</v>
      </c>
      <c r="KN4" s="22" t="s">
        <v>1380</v>
      </c>
      <c r="KO4" s="23" t="s">
        <v>1386</v>
      </c>
      <c r="KP4" s="22" t="s">
        <v>1391</v>
      </c>
      <c r="KQ4" s="23" t="s">
        <v>1396</v>
      </c>
      <c r="KR4" s="22" t="s">
        <v>1401</v>
      </c>
      <c r="KS4" s="23" t="s">
        <v>1406</v>
      </c>
      <c r="KT4" s="22" t="s">
        <v>569</v>
      </c>
      <c r="KU4" s="23" t="s">
        <v>1208</v>
      </c>
      <c r="KV4" s="22" t="s">
        <v>1416</v>
      </c>
      <c r="KW4" s="23" t="s">
        <v>1419</v>
      </c>
      <c r="KX4" s="22" t="s">
        <v>1424</v>
      </c>
      <c r="KY4" s="23" t="s">
        <v>1416</v>
      </c>
      <c r="KZ4" s="22" t="s">
        <v>1431</v>
      </c>
      <c r="LA4" s="23" t="s">
        <v>558</v>
      </c>
      <c r="LB4" s="22" t="s">
        <v>1208</v>
      </c>
      <c r="LC4" s="23" t="s">
        <v>1208</v>
      </c>
      <c r="LD4" s="22" t="s">
        <v>1443</v>
      </c>
      <c r="LE4" s="23" t="s">
        <v>1448</v>
      </c>
      <c r="LF4" s="22" t="s">
        <v>1229</v>
      </c>
      <c r="LG4" s="23" t="s">
        <v>445</v>
      </c>
      <c r="LH4" s="22" t="s">
        <v>1457</v>
      </c>
      <c r="LI4" s="23" t="s">
        <v>445</v>
      </c>
      <c r="LJ4" s="22" t="s">
        <v>445</v>
      </c>
      <c r="LK4" s="23" t="s">
        <v>1448</v>
      </c>
      <c r="LL4" s="22" t="s">
        <v>1468</v>
      </c>
      <c r="LM4" s="23" t="s">
        <v>1473</v>
      </c>
      <c r="LN4" s="22" t="s">
        <v>1478</v>
      </c>
      <c r="LO4" s="23" t="s">
        <v>439</v>
      </c>
      <c r="LP4" s="22" t="s">
        <v>1485</v>
      </c>
      <c r="LQ4" s="23" t="s">
        <v>473</v>
      </c>
      <c r="LR4" s="22" t="s">
        <v>1492</v>
      </c>
      <c r="LS4" s="23" t="s">
        <v>1229</v>
      </c>
      <c r="LT4" s="22" t="s">
        <v>1468</v>
      </c>
      <c r="LU4" s="23" t="s">
        <v>397</v>
      </c>
      <c r="LV4" s="22" t="s">
        <v>1503</v>
      </c>
      <c r="LW4" s="23" t="s">
        <v>380</v>
      </c>
      <c r="LX4" s="22" t="s">
        <v>1512</v>
      </c>
      <c r="LY4" s="23" t="s">
        <v>1517</v>
      </c>
      <c r="LZ4" s="22" t="s">
        <v>1522</v>
      </c>
      <c r="MA4" s="23" t="s">
        <v>1525</v>
      </c>
      <c r="MB4" s="22" t="s">
        <v>1530</v>
      </c>
      <c r="MC4" s="23" t="s">
        <v>1030</v>
      </c>
      <c r="MD4" s="22" t="s">
        <v>1536</v>
      </c>
      <c r="ME4" s="23" t="s">
        <v>1541</v>
      </c>
      <c r="MF4" s="22" t="s">
        <v>1546</v>
      </c>
      <c r="MG4" s="23" t="s">
        <v>380</v>
      </c>
      <c r="MH4" s="22" t="s">
        <v>314</v>
      </c>
      <c r="MI4" s="23" t="s">
        <v>324</v>
      </c>
      <c r="MJ4" s="22" t="s">
        <v>314</v>
      </c>
      <c r="MK4" s="23" t="s">
        <v>1558</v>
      </c>
      <c r="ML4" s="22" t="s">
        <v>1564</v>
      </c>
      <c r="MM4" s="23" t="s">
        <v>1546</v>
      </c>
      <c r="MN4" s="22" t="s">
        <v>1386</v>
      </c>
      <c r="MO4" s="23" t="s">
        <v>1574</v>
      </c>
      <c r="MP4" s="22" t="s">
        <v>324</v>
      </c>
      <c r="MQ4" s="23" t="s">
        <v>392</v>
      </c>
      <c r="MR4" s="22" t="s">
        <v>1503</v>
      </c>
      <c r="MS4" s="23" t="s">
        <v>1585</v>
      </c>
      <c r="MT4" s="22" t="s">
        <v>113</v>
      </c>
      <c r="MU4" s="23" t="s">
        <v>218</v>
      </c>
      <c r="MV4" s="22" t="s">
        <v>247</v>
      </c>
      <c r="MW4" s="23" t="s">
        <v>247</v>
      </c>
      <c r="MX4" s="22" t="s">
        <v>1597</v>
      </c>
      <c r="MY4" s="23" t="s">
        <v>27</v>
      </c>
      <c r="MZ4" s="22" t="s">
        <v>193</v>
      </c>
      <c r="NA4" s="23" t="s">
        <v>1605</v>
      </c>
      <c r="NB4" s="22" t="s">
        <v>107</v>
      </c>
      <c r="NC4" s="23" t="s">
        <v>1613</v>
      </c>
      <c r="ND4" s="22" t="s">
        <v>822</v>
      </c>
      <c r="NE4" s="23" t="s">
        <v>974</v>
      </c>
      <c r="NF4" s="22" t="s">
        <v>1289</v>
      </c>
      <c r="NG4" s="23" t="s">
        <v>149</v>
      </c>
      <c r="NH4" s="22" t="s">
        <v>1626</v>
      </c>
      <c r="NI4" s="23" t="s">
        <v>1631</v>
      </c>
      <c r="NJ4" s="22" t="s">
        <v>1634</v>
      </c>
      <c r="NK4" s="23" t="s">
        <v>113</v>
      </c>
      <c r="NL4" s="22" t="s">
        <v>1639</v>
      </c>
      <c r="NM4" s="23" t="s">
        <v>1644</v>
      </c>
      <c r="NN4" s="22" t="s">
        <v>1605</v>
      </c>
      <c r="NO4" s="23" t="s">
        <v>269</v>
      </c>
      <c r="NP4" s="22" t="s">
        <v>1654</v>
      </c>
      <c r="NQ4" s="23" t="s">
        <v>1659</v>
      </c>
      <c r="NR4" s="22" t="s">
        <v>1665</v>
      </c>
      <c r="NS4" s="23" t="s">
        <v>135</v>
      </c>
      <c r="NT4" s="22" t="s">
        <v>1672</v>
      </c>
      <c r="NU4" s="23" t="s">
        <v>958</v>
      </c>
      <c r="NV4" s="22" t="s">
        <v>1678</v>
      </c>
      <c r="NW4" s="23" t="s">
        <v>1659</v>
      </c>
      <c r="NX4" s="22" t="s">
        <v>27</v>
      </c>
      <c r="NY4" s="23" t="s">
        <v>258</v>
      </c>
      <c r="NZ4" s="22" t="s">
        <v>269</v>
      </c>
      <c r="OA4" s="23" t="s">
        <v>1691</v>
      </c>
      <c r="OB4" s="22" t="s">
        <v>62</v>
      </c>
      <c r="OC4" s="23" t="s">
        <v>1678</v>
      </c>
      <c r="OD4" s="22" t="s">
        <v>1613</v>
      </c>
      <c r="OE4" s="23" t="s">
        <v>1703</v>
      </c>
      <c r="OF4" s="22" t="s">
        <v>135</v>
      </c>
      <c r="OG4" s="23" t="s">
        <v>1710</v>
      </c>
      <c r="OH4" s="22" t="s">
        <v>1715</v>
      </c>
      <c r="OI4" s="23" t="s">
        <v>997</v>
      </c>
      <c r="OJ4" s="22" t="s">
        <v>1092</v>
      </c>
      <c r="OK4" s="23" t="s">
        <v>226</v>
      </c>
      <c r="OL4" s="22" t="s">
        <v>1631</v>
      </c>
      <c r="OM4" s="23" t="s">
        <v>69</v>
      </c>
      <c r="ON4" s="22" t="s">
        <v>1289</v>
      </c>
      <c r="OO4" s="23" t="s">
        <v>997</v>
      </c>
      <c r="OP4" s="22" t="s">
        <v>207</v>
      </c>
      <c r="OQ4" s="23" t="s">
        <v>1739</v>
      </c>
      <c r="OR4" s="22" t="s">
        <v>1081</v>
      </c>
      <c r="OS4" s="23" t="s">
        <v>1749</v>
      </c>
      <c r="OT4" s="22" t="s">
        <v>1754</v>
      </c>
      <c r="OU4" s="23" t="s">
        <v>92</v>
      </c>
      <c r="OV4" s="22" t="s">
        <v>77</v>
      </c>
      <c r="OW4" s="23" t="s">
        <v>233</v>
      </c>
      <c r="OX4" s="22" t="s">
        <v>1634</v>
      </c>
      <c r="OY4" s="23" t="s">
        <v>1092</v>
      </c>
      <c r="OZ4" s="22" t="s">
        <v>212</v>
      </c>
      <c r="PA4" s="23" t="s">
        <v>1771</v>
      </c>
      <c r="PB4" s="22" t="s">
        <v>1776</v>
      </c>
      <c r="PC4" s="23" t="s">
        <v>1781</v>
      </c>
      <c r="PD4" s="22" t="s">
        <v>161</v>
      </c>
      <c r="PE4" s="23" t="s">
        <v>226</v>
      </c>
      <c r="PF4" s="22" t="s">
        <v>226</v>
      </c>
      <c r="PG4" s="23" t="s">
        <v>241</v>
      </c>
      <c r="PH4" s="22" t="s">
        <v>1406</v>
      </c>
      <c r="PI4" s="23" t="s">
        <v>1797</v>
      </c>
      <c r="PJ4" s="22" t="s">
        <v>1739</v>
      </c>
      <c r="PK4" s="23" t="s">
        <v>958</v>
      </c>
      <c r="PL4" s="22" t="s">
        <v>193</v>
      </c>
      <c r="PM4" s="23" t="s">
        <v>118</v>
      </c>
      <c r="PN4" s="22" t="s">
        <v>1810</v>
      </c>
      <c r="PO4" s="23" t="s">
        <v>247</v>
      </c>
      <c r="PP4" s="22" t="s">
        <v>1739</v>
      </c>
      <c r="PQ4" s="23" t="s">
        <v>1289</v>
      </c>
      <c r="PR4" s="22" t="s">
        <v>118</v>
      </c>
      <c r="PS4" s="23" t="s">
        <v>997</v>
      </c>
      <c r="PT4" s="22" t="s">
        <v>207</v>
      </c>
      <c r="PU4" s="23" t="s">
        <v>269</v>
      </c>
      <c r="PV4" s="22" t="s">
        <v>1825</v>
      </c>
      <c r="PW4" s="23" t="s">
        <v>84</v>
      </c>
      <c r="PX4" s="22" t="s">
        <v>263</v>
      </c>
      <c r="PY4" s="23" t="s">
        <v>1123</v>
      </c>
      <c r="PZ4" s="22" t="s">
        <v>1838</v>
      </c>
      <c r="QA4" s="23" t="s">
        <v>1844</v>
      </c>
      <c r="QB4" s="22" t="s">
        <v>1849</v>
      </c>
      <c r="QC4" s="23" t="s">
        <v>269</v>
      </c>
      <c r="QD4" s="22" t="s">
        <v>218</v>
      </c>
      <c r="QE4" s="23" t="s">
        <v>1289</v>
      </c>
      <c r="QF4" s="22" t="s">
        <v>84</v>
      </c>
      <c r="QG4" s="23" t="s">
        <v>43</v>
      </c>
      <c r="QH4" s="22" t="s">
        <v>974</v>
      </c>
      <c r="QI4" s="23" t="s">
        <v>1862</v>
      </c>
      <c r="QJ4" s="22" t="s">
        <v>1867</v>
      </c>
      <c r="QK4" s="23" t="s">
        <v>1739</v>
      </c>
      <c r="QL4" s="22" t="s">
        <v>1597</v>
      </c>
      <c r="QM4" s="23" t="s">
        <v>207</v>
      </c>
      <c r="QN4" s="22" t="s">
        <v>1875</v>
      </c>
      <c r="QO4" s="23" t="s">
        <v>226</v>
      </c>
      <c r="QP4" s="22" t="s">
        <v>1882</v>
      </c>
      <c r="QQ4" s="23" t="s">
        <v>27</v>
      </c>
      <c r="QR4" s="22" t="s">
        <v>1862</v>
      </c>
      <c r="QS4" s="23" t="s">
        <v>1691</v>
      </c>
      <c r="QT4" s="22" t="s">
        <v>1810</v>
      </c>
      <c r="QU4" s="23" t="s">
        <v>1081</v>
      </c>
      <c r="QV4" s="22" t="s">
        <v>1897</v>
      </c>
      <c r="QW4" s="23" t="s">
        <v>1900</v>
      </c>
      <c r="QX4" s="22" t="s">
        <v>308</v>
      </c>
      <c r="QY4" s="23" t="s">
        <v>1907</v>
      </c>
      <c r="QZ4" s="22" t="s">
        <v>1911</v>
      </c>
      <c r="RA4" s="23" t="s">
        <v>1914</v>
      </c>
      <c r="RB4" s="22" t="s">
        <v>1919</v>
      </c>
      <c r="RC4" s="23" t="s">
        <v>1503</v>
      </c>
      <c r="RD4" s="22" t="s">
        <v>1926</v>
      </c>
      <c r="RE4" s="23" t="s">
        <v>1931</v>
      </c>
      <c r="RF4" s="22" t="s">
        <v>1934</v>
      </c>
      <c r="RG4" s="23" t="s">
        <v>327</v>
      </c>
      <c r="RH4" s="22" t="s">
        <v>348</v>
      </c>
      <c r="RI4" s="23" t="s">
        <v>1517</v>
      </c>
      <c r="RJ4" s="22" t="s">
        <v>1947</v>
      </c>
      <c r="RK4" s="23" t="s">
        <v>1564</v>
      </c>
      <c r="RL4" s="22" t="s">
        <v>1897</v>
      </c>
      <c r="RM4" s="23" t="s">
        <v>1558</v>
      </c>
      <c r="RN4" s="22" t="s">
        <v>1958</v>
      </c>
      <c r="RO4" s="23" t="s">
        <v>348</v>
      </c>
      <c r="RP4" s="22" t="s">
        <v>1934</v>
      </c>
      <c r="RQ4" s="23" t="s">
        <v>1926</v>
      </c>
      <c r="RR4" s="22" t="s">
        <v>408</v>
      </c>
      <c r="RS4" s="23" t="s">
        <v>703</v>
      </c>
      <c r="RT4" s="22" t="s">
        <v>1973</v>
      </c>
      <c r="RU4" s="23" t="s">
        <v>1947</v>
      </c>
      <c r="RV4" s="22" t="s">
        <v>1980</v>
      </c>
      <c r="RW4" s="23" t="s">
        <v>1983</v>
      </c>
      <c r="RX4" s="22" t="s">
        <v>1988</v>
      </c>
      <c r="RY4" s="23" t="s">
        <v>1993</v>
      </c>
      <c r="RZ4" s="22" t="s">
        <v>1492</v>
      </c>
      <c r="SA4" s="23" t="s">
        <v>458</v>
      </c>
      <c r="SB4" s="22" t="s">
        <v>1468</v>
      </c>
      <c r="SC4" s="23" t="s">
        <v>1229</v>
      </c>
      <c r="SD4" s="22" t="s">
        <v>2005</v>
      </c>
      <c r="SE4" s="23" t="s">
        <v>2010</v>
      </c>
      <c r="SF4" s="22" t="s">
        <v>1355</v>
      </c>
      <c r="SG4" s="23" t="s">
        <v>2018</v>
      </c>
      <c r="SH4" s="22" t="s">
        <v>2024</v>
      </c>
      <c r="SI4" s="23" t="s">
        <v>1355</v>
      </c>
      <c r="SJ4" s="22" t="s">
        <v>2033</v>
      </c>
      <c r="SK4" s="23" t="s">
        <v>2036</v>
      </c>
      <c r="SL4" s="22" t="s">
        <v>1473</v>
      </c>
      <c r="SM4" s="23" t="s">
        <v>2043</v>
      </c>
      <c r="SN4" s="22" t="s">
        <v>473</v>
      </c>
      <c r="SO4" s="23" t="s">
        <v>2050</v>
      </c>
      <c r="SP4" s="22" t="s">
        <v>1229</v>
      </c>
      <c r="SQ4" s="23" t="s">
        <v>2055</v>
      </c>
      <c r="SR4" s="22" t="s">
        <v>495</v>
      </c>
      <c r="SS4" s="23" t="s">
        <v>513</v>
      </c>
      <c r="ST4" s="22" t="s">
        <v>513</v>
      </c>
      <c r="SU4" s="23" t="s">
        <v>1360</v>
      </c>
      <c r="SV4" s="22" t="s">
        <v>506</v>
      </c>
      <c r="SW4" s="23" t="s">
        <v>2062</v>
      </c>
      <c r="SX4" s="22" t="s">
        <v>2067</v>
      </c>
      <c r="SY4" s="23" t="s">
        <v>2067</v>
      </c>
      <c r="SZ4" s="22" t="s">
        <v>2074</v>
      </c>
      <c r="TA4" s="23" t="s">
        <v>1424</v>
      </c>
      <c r="TB4" s="22" t="s">
        <v>27</v>
      </c>
      <c r="TC4" s="23" t="s">
        <v>563</v>
      </c>
      <c r="TD4" s="22" t="s">
        <v>1419</v>
      </c>
      <c r="TE4" s="23" t="s">
        <v>2084</v>
      </c>
      <c r="TF4" s="22" t="s">
        <v>2087</v>
      </c>
      <c r="TG4" s="23" t="s">
        <v>2092</v>
      </c>
      <c r="TH4" s="22" t="s">
        <v>2097</v>
      </c>
      <c r="TI4" s="23" t="s">
        <v>870</v>
      </c>
      <c r="TJ4" s="22" t="s">
        <v>2103</v>
      </c>
      <c r="TK4" s="23" t="s">
        <v>1406</v>
      </c>
      <c r="TL4" s="22" t="s">
        <v>1654</v>
      </c>
      <c r="TM4" s="23" t="s">
        <v>2111</v>
      </c>
      <c r="TN4" s="22" t="s">
        <v>168</v>
      </c>
      <c r="TO4" s="23" t="s">
        <v>1346</v>
      </c>
      <c r="TP4" s="22" t="s">
        <v>168</v>
      </c>
      <c r="TQ4" s="23" t="s">
        <v>936</v>
      </c>
      <c r="TR4" s="22" t="s">
        <v>2121</v>
      </c>
      <c r="TS4" s="23" t="s">
        <v>673</v>
      </c>
      <c r="TT4" s="22" t="s">
        <v>2128</v>
      </c>
      <c r="TU4" s="23" t="s">
        <v>2132</v>
      </c>
      <c r="TV4" s="22" t="s">
        <v>663</v>
      </c>
      <c r="TW4" s="23" t="s">
        <v>639</v>
      </c>
      <c r="TX4" s="22" t="s">
        <v>656</v>
      </c>
      <c r="TY4" s="23" t="s">
        <v>639</v>
      </c>
      <c r="TZ4" s="22" t="s">
        <v>663</v>
      </c>
      <c r="UA4" s="23" t="s">
        <v>2067</v>
      </c>
      <c r="UB4" s="22" t="s">
        <v>1294</v>
      </c>
      <c r="UC4" s="23" t="s">
        <v>2150</v>
      </c>
      <c r="UD4" s="22" t="s">
        <v>2155</v>
      </c>
      <c r="UE4" s="23" t="s">
        <v>2160</v>
      </c>
      <c r="UF4" s="22" t="s">
        <v>2165</v>
      </c>
      <c r="UG4" s="23" t="s">
        <v>734</v>
      </c>
      <c r="UH4" s="22" t="s">
        <v>709</v>
      </c>
      <c r="UI4" s="23" t="s">
        <v>720</v>
      </c>
      <c r="UJ4" s="22" t="s">
        <v>2174</v>
      </c>
      <c r="UK4" s="23" t="s">
        <v>2055</v>
      </c>
      <c r="UL4" s="22" t="s">
        <v>1262</v>
      </c>
      <c r="UM4" s="23" t="s">
        <v>1180</v>
      </c>
      <c r="UN4" s="22" t="s">
        <v>734</v>
      </c>
      <c r="UO4" s="23" t="s">
        <v>2055</v>
      </c>
      <c r="UP4" s="22" t="s">
        <v>1053</v>
      </c>
      <c r="UQ4" s="23" t="s">
        <v>720</v>
      </c>
      <c r="UR4" s="22" t="s">
        <v>1517</v>
      </c>
      <c r="US4" s="23" t="s">
        <v>2191</v>
      </c>
      <c r="UT4" s="22" t="s">
        <v>2196</v>
      </c>
      <c r="UU4" s="23" t="s">
        <v>2165</v>
      </c>
      <c r="UV4" s="22" t="s">
        <v>2204</v>
      </c>
      <c r="UW4" s="23" t="s">
        <v>1147</v>
      </c>
      <c r="UX4" s="22" t="s">
        <v>785</v>
      </c>
      <c r="UY4" s="23" t="s">
        <v>785</v>
      </c>
      <c r="UZ4" s="22" t="s">
        <v>1152</v>
      </c>
      <c r="VA4" s="23" t="s">
        <v>1147</v>
      </c>
      <c r="VB4" s="22" t="s">
        <v>408</v>
      </c>
      <c r="VC4" s="23" t="s">
        <v>2215</v>
      </c>
      <c r="VD4" s="22" t="s">
        <v>1185</v>
      </c>
      <c r="VE4" s="23" t="s">
        <v>1147</v>
      </c>
      <c r="VF4" s="22" t="s">
        <v>2222</v>
      </c>
      <c r="VG4" s="23" t="s">
        <v>2196</v>
      </c>
      <c r="VH4" s="22" t="s">
        <v>324</v>
      </c>
      <c r="VI4" s="23" t="s">
        <v>921</v>
      </c>
      <c r="VJ4" s="22" t="s">
        <v>2232</v>
      </c>
      <c r="VK4" s="23" t="s">
        <v>942</v>
      </c>
      <c r="VL4" s="22" t="s">
        <v>2237</v>
      </c>
      <c r="VM4" s="23" t="s">
        <v>563</v>
      </c>
      <c r="VN4" s="22" t="s">
        <v>2243</v>
      </c>
      <c r="VO4" s="23" t="s">
        <v>218</v>
      </c>
      <c r="VP4" s="22" t="s">
        <v>27</v>
      </c>
      <c r="VQ4" s="23" t="s">
        <v>839</v>
      </c>
      <c r="VR4" s="22" t="s">
        <v>598</v>
      </c>
      <c r="VS4" s="23" t="s">
        <v>2258</v>
      </c>
      <c r="VT4" s="22" t="s">
        <v>2263</v>
      </c>
      <c r="VU4" s="23" t="s">
        <v>62</v>
      </c>
      <c r="VV4" s="22" t="s">
        <v>2270</v>
      </c>
      <c r="VW4" s="23" t="s">
        <v>2237</v>
      </c>
      <c r="VX4" s="22" t="s">
        <v>921</v>
      </c>
      <c r="VY4" s="23" t="s">
        <v>218</v>
      </c>
      <c r="VZ4" s="22" t="s">
        <v>241</v>
      </c>
      <c r="WA4" s="23" t="s">
        <v>915</v>
      </c>
      <c r="WB4" s="22" t="s">
        <v>1063</v>
      </c>
      <c r="WC4" s="23" t="s">
        <v>2282</v>
      </c>
      <c r="WD4" s="22" t="s">
        <v>241</v>
      </c>
      <c r="WE4" s="23" t="s">
        <v>1069</v>
      </c>
      <c r="WF4" s="22" t="s">
        <v>1192</v>
      </c>
      <c r="WG4" s="23" t="s">
        <v>1106</v>
      </c>
      <c r="WH4" s="22" t="s">
        <v>1749</v>
      </c>
      <c r="WI4" s="23" t="s">
        <v>1097</v>
      </c>
      <c r="WJ4" s="22" t="s">
        <v>2291</v>
      </c>
      <c r="WK4" s="23" t="s">
        <v>974</v>
      </c>
      <c r="WL4" s="22" t="s">
        <v>2298</v>
      </c>
      <c r="WM4" s="23" t="s">
        <v>974</v>
      </c>
      <c r="WN4" s="22" t="s">
        <v>994</v>
      </c>
      <c r="WO4" s="23" t="s">
        <v>530</v>
      </c>
      <c r="WP4" s="22" t="s">
        <v>2307</v>
      </c>
      <c r="WQ4" s="23" t="s">
        <v>574</v>
      </c>
      <c r="WR4" s="22" t="s">
        <v>796</v>
      </c>
      <c r="WS4" s="23" t="s">
        <v>2315</v>
      </c>
      <c r="WT4" s="22" t="s">
        <v>2121</v>
      </c>
      <c r="WU4" s="23" t="s">
        <v>2321</v>
      </c>
      <c r="WV4" s="22" t="s">
        <v>2307</v>
      </c>
      <c r="WW4" s="23" t="s">
        <v>1063</v>
      </c>
      <c r="WX4" s="22" t="s">
        <v>2329</v>
      </c>
      <c r="WY4" s="23" t="s">
        <v>2334</v>
      </c>
      <c r="WZ4" s="22" t="s">
        <v>218</v>
      </c>
      <c r="XA4" s="23" t="s">
        <v>2339</v>
      </c>
      <c r="XB4" s="22" t="s">
        <v>828</v>
      </c>
      <c r="XC4" s="23" t="s">
        <v>1106</v>
      </c>
      <c r="XD4" s="22" t="s">
        <v>947</v>
      </c>
      <c r="XE4" s="23" t="s">
        <v>915</v>
      </c>
      <c r="XF4" s="22" t="s">
        <v>1300</v>
      </c>
      <c r="XG4" s="23" t="s">
        <v>1235</v>
      </c>
      <c r="XH4" s="22" t="s">
        <v>2329</v>
      </c>
      <c r="XI4" s="23" t="s">
        <v>241</v>
      </c>
      <c r="XJ4" s="22" t="s">
        <v>849</v>
      </c>
      <c r="XK4" s="23" t="s">
        <v>796</v>
      </c>
      <c r="XL4" s="22" t="s">
        <v>2365</v>
      </c>
      <c r="XM4" s="23" t="s">
        <v>2369</v>
      </c>
      <c r="XN4" s="22" t="s">
        <v>728</v>
      </c>
      <c r="XO4" s="23" t="s">
        <v>2191</v>
      </c>
      <c r="XP4" s="22" t="s">
        <v>698</v>
      </c>
      <c r="XQ4" s="23" t="s">
        <v>1626</v>
      </c>
      <c r="XR4" s="22" t="s">
        <v>1081</v>
      </c>
      <c r="XS4" s="23" t="s">
        <v>969</v>
      </c>
      <c r="XT4" s="22" t="s">
        <v>1075</v>
      </c>
      <c r="XU4" s="23" t="s">
        <v>2298</v>
      </c>
      <c r="XV4" s="22" t="s">
        <v>2103</v>
      </c>
      <c r="XW4" s="23" t="s">
        <v>728</v>
      </c>
      <c r="XX4" s="22" t="s">
        <v>2395</v>
      </c>
      <c r="XY4" s="23" t="s">
        <v>2398</v>
      </c>
      <c r="XZ4" s="22" t="s">
        <v>1492</v>
      </c>
      <c r="YA4" s="23" t="s">
        <v>2406</v>
      </c>
      <c r="YB4" s="22" t="s">
        <v>622</v>
      </c>
      <c r="YC4" s="23" t="s">
        <v>673</v>
      </c>
      <c r="YD4" s="22" t="s">
        <v>2413</v>
      </c>
      <c r="YE4" s="23" t="s">
        <v>2418</v>
      </c>
      <c r="YF4" s="22" t="s">
        <v>1626</v>
      </c>
      <c r="YG4" s="23" t="s">
        <v>1659</v>
      </c>
      <c r="YH4" s="22" t="s">
        <v>979</v>
      </c>
      <c r="YI4" s="23" t="s">
        <v>126</v>
      </c>
      <c r="YJ4" s="22" t="s">
        <v>1097</v>
      </c>
      <c r="YK4" s="23" t="s">
        <v>247</v>
      </c>
      <c r="YL4" s="22" t="s">
        <v>1644</v>
      </c>
      <c r="YM4" s="23" t="s">
        <v>2438</v>
      </c>
      <c r="YN4" s="22" t="s">
        <v>2132</v>
      </c>
      <c r="YO4" s="23" t="s">
        <v>734</v>
      </c>
      <c r="YP4" s="22" t="s">
        <v>759</v>
      </c>
      <c r="YQ4" s="23" t="s">
        <v>2438</v>
      </c>
      <c r="YR4" s="22" t="s">
        <v>680</v>
      </c>
      <c r="YS4" s="23" t="s">
        <v>2453</v>
      </c>
      <c r="YT4" s="22" t="s">
        <v>2128</v>
      </c>
      <c r="YU4" s="23" t="s">
        <v>2458</v>
      </c>
      <c r="YV4" s="22" t="s">
        <v>1530</v>
      </c>
      <c r="YW4" s="23" t="s">
        <v>2204</v>
      </c>
      <c r="YX4" s="22" t="s">
        <v>984</v>
      </c>
      <c r="YY4" s="23" t="s">
        <v>994</v>
      </c>
      <c r="YZ4" s="22" t="s">
        <v>525</v>
      </c>
      <c r="ZA4" s="23" t="s">
        <v>2329</v>
      </c>
      <c r="ZB4" s="22" t="s">
        <v>974</v>
      </c>
      <c r="ZC4" s="23" t="s">
        <v>855</v>
      </c>
      <c r="ZD4" s="22" t="s">
        <v>1644</v>
      </c>
      <c r="ZE4" s="23" t="s">
        <v>2204</v>
      </c>
      <c r="ZF4" s="22" t="s">
        <v>1492</v>
      </c>
      <c r="ZG4" s="23" t="s">
        <v>1246</v>
      </c>
      <c r="ZH4" s="22" t="s">
        <v>673</v>
      </c>
      <c r="ZI4" s="23" t="s">
        <v>2485</v>
      </c>
      <c r="ZJ4" s="22" t="s">
        <v>1317</v>
      </c>
      <c r="ZK4" s="23" t="s">
        <v>1322</v>
      </c>
      <c r="ZL4" s="22" t="s">
        <v>952</v>
      </c>
      <c r="ZM4" s="23" t="s">
        <v>2494</v>
      </c>
      <c r="ZN4" s="22" t="s">
        <v>1063</v>
      </c>
      <c r="ZO4" s="23" t="s">
        <v>2499</v>
      </c>
      <c r="ZP4" s="22" t="s">
        <v>1097</v>
      </c>
      <c r="ZQ4" s="23" t="s">
        <v>2024</v>
      </c>
      <c r="ZR4" s="22" t="s">
        <v>2165</v>
      </c>
      <c r="ZS4" s="23" t="s">
        <v>2507</v>
      </c>
      <c r="ZT4" s="22" t="s">
        <v>1875</v>
      </c>
      <c r="ZU4" s="23" t="s">
        <v>776</v>
      </c>
      <c r="ZV4" s="22" t="s">
        <v>606</v>
      </c>
      <c r="ZW4" s="23" t="s">
        <v>2520</v>
      </c>
      <c r="ZX4" s="22" t="s">
        <v>915</v>
      </c>
      <c r="ZY4" s="23" t="s">
        <v>2527</v>
      </c>
      <c r="ZZ4" s="22" t="s">
        <v>2121</v>
      </c>
      <c r="AAA4" s="23" t="s">
        <v>835</v>
      </c>
      <c r="AAB4" s="22" t="s">
        <v>1192</v>
      </c>
      <c r="AAC4" s="23" t="s">
        <v>525</v>
      </c>
      <c r="AAD4" s="22" t="s">
        <v>2538</v>
      </c>
      <c r="AAE4" s="23" t="s">
        <v>1075</v>
      </c>
      <c r="AAF4" s="22" t="s">
        <v>380</v>
      </c>
      <c r="AAG4" s="23" t="s">
        <v>2155</v>
      </c>
      <c r="AAH4" s="22" t="s">
        <v>1147</v>
      </c>
      <c r="AAI4" s="23" t="s">
        <v>1605</v>
      </c>
      <c r="AAJ4" s="22" t="s">
        <v>887</v>
      </c>
      <c r="AAK4" s="23" t="s">
        <v>1322</v>
      </c>
      <c r="AAL4" s="22" t="s">
        <v>2557</v>
      </c>
      <c r="AAM4" s="23" t="s">
        <v>598</v>
      </c>
      <c r="AAN4" s="22" t="s">
        <v>1644</v>
      </c>
      <c r="AAO4" s="23" t="s">
        <v>2565</v>
      </c>
      <c r="AAP4" s="22" t="s">
        <v>606</v>
      </c>
      <c r="AAQ4" s="23" t="s">
        <v>606</v>
      </c>
      <c r="AAR4" s="22" t="s">
        <v>2572</v>
      </c>
      <c r="AAS4" s="23" t="s">
        <v>592</v>
      </c>
      <c r="AAT4" s="22" t="s">
        <v>628</v>
      </c>
      <c r="AAU4" s="23" t="s">
        <v>506</v>
      </c>
      <c r="AAV4" s="22" t="s">
        <v>506</v>
      </c>
      <c r="AAW4" s="23" t="s">
        <v>506</v>
      </c>
      <c r="AAX4" s="22" t="s">
        <v>1365</v>
      </c>
      <c r="AAY4" s="23" t="s">
        <v>2067</v>
      </c>
      <c r="AAZ4" s="22" t="s">
        <v>2589</v>
      </c>
      <c r="ABA4" s="23" t="s">
        <v>1386</v>
      </c>
      <c r="ABB4" s="22" t="s">
        <v>1907</v>
      </c>
      <c r="ABC4" s="23" t="s">
        <v>2597</v>
      </c>
      <c r="ABD4" s="22" t="s">
        <v>402</v>
      </c>
      <c r="ABE4" s="23" t="s">
        <v>734</v>
      </c>
      <c r="ABF4" s="22" t="s">
        <v>1416</v>
      </c>
      <c r="ABG4" s="23" t="s">
        <v>828</v>
      </c>
      <c r="ABH4" s="22" t="s">
        <v>519</v>
      </c>
      <c r="ABI4" s="23" t="s">
        <v>1396</v>
      </c>
      <c r="ABJ4" s="22" t="s">
        <v>2612</v>
      </c>
      <c r="ABK4" s="23" t="s">
        <v>1988</v>
      </c>
      <c r="ABL4" s="22" t="s">
        <v>2618</v>
      </c>
      <c r="ABM4" s="23" t="s">
        <v>1448</v>
      </c>
      <c r="ABN4" s="22" t="s">
        <v>473</v>
      </c>
      <c r="ABO4" s="23" t="s">
        <v>1229</v>
      </c>
      <c r="ABP4" s="22" t="s">
        <v>450</v>
      </c>
      <c r="ABQ4" s="23" t="s">
        <v>2024</v>
      </c>
      <c r="ABR4" s="22" t="s">
        <v>606</v>
      </c>
      <c r="ABS4" s="23" t="s">
        <v>1993</v>
      </c>
      <c r="ABT4" s="22" t="s">
        <v>473</v>
      </c>
      <c r="ABU4" s="23" t="s">
        <v>473</v>
      </c>
      <c r="ABV4" s="22" t="s">
        <v>651</v>
      </c>
      <c r="ABW4" s="23" t="s">
        <v>651</v>
      </c>
      <c r="ABX4" s="22" t="s">
        <v>2043</v>
      </c>
      <c r="ABY4" s="23" t="s">
        <v>1365</v>
      </c>
      <c r="ABZ4" s="22" t="s">
        <v>418</v>
      </c>
      <c r="ACA4" s="23" t="s">
        <v>1468</v>
      </c>
      <c r="ACB4" s="22" t="s">
        <v>439</v>
      </c>
      <c r="ACC4" s="23" t="s">
        <v>2406</v>
      </c>
      <c r="ACD4" s="22" t="s">
        <v>408</v>
      </c>
      <c r="ACE4" s="23" t="s">
        <v>1525</v>
      </c>
      <c r="ACF4" s="22" t="s">
        <v>1897</v>
      </c>
      <c r="ACG4" s="23" t="s">
        <v>2657</v>
      </c>
      <c r="ACH4" s="22" t="s">
        <v>2662</v>
      </c>
      <c r="ACI4" s="23" t="s">
        <v>359</v>
      </c>
      <c r="ACJ4" s="22" t="s">
        <v>1386</v>
      </c>
      <c r="ACK4" s="23" t="s">
        <v>1564</v>
      </c>
      <c r="ACL4" s="22" t="s">
        <v>1958</v>
      </c>
      <c r="ACM4" s="23" t="s">
        <v>1931</v>
      </c>
      <c r="ACN4" s="22" t="s">
        <v>1009</v>
      </c>
      <c r="ACO4" s="23" t="s">
        <v>1522</v>
      </c>
      <c r="ACP4" s="22" t="s">
        <v>1262</v>
      </c>
      <c r="ACQ4" s="23" t="s">
        <v>314</v>
      </c>
      <c r="ACR4" s="22" t="s">
        <v>1030</v>
      </c>
      <c r="ACS4" s="23" t="s">
        <v>369</v>
      </c>
      <c r="ACT4" s="22" t="s">
        <v>386</v>
      </c>
      <c r="ACU4" s="23" t="s">
        <v>199</v>
      </c>
      <c r="ACV4" s="22" t="s">
        <v>84</v>
      </c>
      <c r="ACW4" s="23" t="s">
        <v>43</v>
      </c>
      <c r="ACX4" s="22" t="s">
        <v>807</v>
      </c>
      <c r="ACY4" s="23" t="s">
        <v>2697</v>
      </c>
      <c r="ACZ4" s="22" t="s">
        <v>269</v>
      </c>
      <c r="ADA4" s="23" t="s">
        <v>263</v>
      </c>
      <c r="ADB4" s="22" t="s">
        <v>1862</v>
      </c>
      <c r="ADC4" s="23" t="s">
        <v>2709</v>
      </c>
      <c r="ADD4" s="22" t="s">
        <v>1092</v>
      </c>
      <c r="ADE4" s="23" t="s">
        <v>84</v>
      </c>
      <c r="ADF4" s="22" t="s">
        <v>174</v>
      </c>
      <c r="ADG4" s="23" t="s">
        <v>233</v>
      </c>
      <c r="ADH4" s="22" t="s">
        <v>1691</v>
      </c>
      <c r="ADI4" s="23" t="s">
        <v>839</v>
      </c>
      <c r="ADJ4" s="22" t="s">
        <v>258</v>
      </c>
      <c r="ADK4" s="23" t="s">
        <v>1605</v>
      </c>
      <c r="ADL4" s="22" t="s">
        <v>2723</v>
      </c>
      <c r="ADM4" s="23" t="s">
        <v>126</v>
      </c>
      <c r="ADN4" s="22" t="s">
        <v>126</v>
      </c>
      <c r="ADO4" s="23" t="s">
        <v>1396</v>
      </c>
      <c r="ADP4" s="22" t="s">
        <v>2732</v>
      </c>
      <c r="ADQ4" s="23" t="s">
        <v>2735</v>
      </c>
      <c r="ADR4" s="22" t="s">
        <v>2499</v>
      </c>
      <c r="ADS4" s="23" t="s">
        <v>997</v>
      </c>
      <c r="ADT4" s="22" t="s">
        <v>997</v>
      </c>
      <c r="ADU4" s="23" t="s">
        <v>161</v>
      </c>
      <c r="ADV4" s="22" t="s">
        <v>1882</v>
      </c>
      <c r="ADW4" s="23" t="s">
        <v>926</v>
      </c>
      <c r="ADX4" s="22" t="s">
        <v>302</v>
      </c>
      <c r="ADY4" s="23" t="s">
        <v>1092</v>
      </c>
      <c r="ADZ4" s="22" t="s">
        <v>2752</v>
      </c>
      <c r="AEA4" s="23" t="s">
        <v>1654</v>
      </c>
      <c r="AEB4" s="22" t="s">
        <v>2757</v>
      </c>
      <c r="AEC4" s="23" t="s">
        <v>2760</v>
      </c>
      <c r="AED4" s="22" t="s">
        <v>92</v>
      </c>
      <c r="AEE4" s="23" t="s">
        <v>1289</v>
      </c>
      <c r="AEF4" s="22" t="s">
        <v>226</v>
      </c>
      <c r="AEG4" s="23" t="s">
        <v>2418</v>
      </c>
      <c r="AEH4" s="22" t="s">
        <v>1715</v>
      </c>
      <c r="AEI4" s="23" t="s">
        <v>161</v>
      </c>
      <c r="AEJ4" s="22" t="s">
        <v>263</v>
      </c>
      <c r="AEK4" s="23" t="s">
        <v>2776</v>
      </c>
      <c r="AEL4" s="22" t="s">
        <v>2334</v>
      </c>
      <c r="AEM4" s="23" t="s">
        <v>1776</v>
      </c>
      <c r="AEN4" s="22" t="s">
        <v>69</v>
      </c>
      <c r="AEO4" s="23" t="s">
        <v>2789</v>
      </c>
      <c r="AEP4" s="22" t="s">
        <v>207</v>
      </c>
      <c r="AEQ4" s="23" t="s">
        <v>212</v>
      </c>
      <c r="AER4" s="22" t="s">
        <v>84</v>
      </c>
      <c r="AES4" s="23" t="s">
        <v>974</v>
      </c>
      <c r="AET4" s="22" t="s">
        <v>1289</v>
      </c>
      <c r="AEU4" s="23" t="s">
        <v>1771</v>
      </c>
      <c r="AEV4" s="22" t="s">
        <v>161</v>
      </c>
      <c r="AEW4" s="23" t="s">
        <v>1406</v>
      </c>
      <c r="AEX4" s="22" t="s">
        <v>84</v>
      </c>
      <c r="AEY4" s="23" t="s">
        <v>881</v>
      </c>
      <c r="AEZ4" s="22" t="s">
        <v>77</v>
      </c>
      <c r="AFA4" s="23" t="s">
        <v>168</v>
      </c>
      <c r="AFB4" s="22" t="s">
        <v>2812</v>
      </c>
      <c r="AFC4" s="23" t="s">
        <v>161</v>
      </c>
      <c r="AFD4" s="22" t="s">
        <v>302</v>
      </c>
      <c r="AFE4" s="23" t="s">
        <v>936</v>
      </c>
      <c r="AFF4" s="22" t="s">
        <v>149</v>
      </c>
      <c r="AFG4" s="23" t="s">
        <v>62</v>
      </c>
      <c r="AFH4" s="22" t="s">
        <v>199</v>
      </c>
      <c r="AFI4" s="23" t="s">
        <v>218</v>
      </c>
      <c r="AFJ4" s="22" t="s">
        <v>107</v>
      </c>
      <c r="AFK4" s="23" t="s">
        <v>1289</v>
      </c>
      <c r="AFL4" s="22" t="s">
        <v>807</v>
      </c>
      <c r="AFM4" s="23" t="s">
        <v>1715</v>
      </c>
      <c r="AFN4" s="22" t="s">
        <v>1781</v>
      </c>
      <c r="AFO4" s="23" t="s">
        <v>1882</v>
      </c>
      <c r="AFP4" s="22" t="s">
        <v>1396</v>
      </c>
      <c r="AFQ4" s="23" t="s">
        <v>2830</v>
      </c>
      <c r="AFR4" s="22" t="s">
        <v>2835</v>
      </c>
      <c r="AFS4" s="23" t="s">
        <v>1123</v>
      </c>
      <c r="AFT4" s="22" t="s">
        <v>839</v>
      </c>
      <c r="AFU4" s="23" t="s">
        <v>84</v>
      </c>
      <c r="AFV4" s="22" t="s">
        <v>1691</v>
      </c>
      <c r="AFW4" s="23" t="s">
        <v>92</v>
      </c>
      <c r="AFX4" s="22" t="s">
        <v>84</v>
      </c>
      <c r="AFY4" s="23" t="s">
        <v>2845</v>
      </c>
      <c r="AFZ4" s="22" t="s">
        <v>2723</v>
      </c>
      <c r="AGA4" s="23" t="s">
        <v>1300</v>
      </c>
      <c r="AGB4" s="22" t="s">
        <v>875</v>
      </c>
      <c r="AGC4" s="23" t="s">
        <v>2856</v>
      </c>
      <c r="AGD4" s="22" t="s">
        <v>269</v>
      </c>
      <c r="AGE4" s="23" t="s">
        <v>2860</v>
      </c>
      <c r="AGF4" s="22" t="s">
        <v>92</v>
      </c>
      <c r="AGG4" s="23" t="s">
        <v>118</v>
      </c>
      <c r="AGH4" s="22" t="s">
        <v>1703</v>
      </c>
      <c r="AGI4" s="23" t="s">
        <v>807</v>
      </c>
      <c r="AGJ4" s="22" t="s">
        <v>1739</v>
      </c>
      <c r="AGK4" s="23" t="s">
        <v>1626</v>
      </c>
      <c r="AGL4" s="22" t="s">
        <v>269</v>
      </c>
      <c r="AGM4" s="23" t="s">
        <v>2879</v>
      </c>
      <c r="AGN4" s="22" t="s">
        <v>1406</v>
      </c>
      <c r="AGO4" s="23" t="s">
        <v>199</v>
      </c>
      <c r="AGP4" s="22" t="s">
        <v>168</v>
      </c>
      <c r="AGQ4" s="23" t="s">
        <v>161</v>
      </c>
      <c r="AGR4" s="22" t="s">
        <v>2887</v>
      </c>
      <c r="AGS4" s="23" t="s">
        <v>319</v>
      </c>
      <c r="AGT4" s="22" t="s">
        <v>1931</v>
      </c>
      <c r="AGU4" s="23" t="s">
        <v>1564</v>
      </c>
      <c r="AGV4" s="22" t="s">
        <v>2894</v>
      </c>
      <c r="AGW4" s="23" t="s">
        <v>1980</v>
      </c>
      <c r="AGX4" s="22" t="s">
        <v>324</v>
      </c>
      <c r="AGY4" s="23" t="s">
        <v>1546</v>
      </c>
      <c r="AGZ4" s="22" t="s">
        <v>359</v>
      </c>
      <c r="AHA4" s="23" t="s">
        <v>765</v>
      </c>
      <c r="AHB4" s="22" t="s">
        <v>1907</v>
      </c>
      <c r="AHC4" s="23" t="s">
        <v>1931</v>
      </c>
      <c r="AHD4" s="22" t="s">
        <v>1897</v>
      </c>
      <c r="AHE4" s="23" t="s">
        <v>1517</v>
      </c>
      <c r="AHF4" s="22" t="s">
        <v>2910</v>
      </c>
      <c r="AHG4" s="23" t="s">
        <v>359</v>
      </c>
      <c r="AHH4" s="22" t="s">
        <v>1536</v>
      </c>
      <c r="AHI4" s="23" t="s">
        <v>1386</v>
      </c>
      <c r="AHJ4" s="22" t="s">
        <v>1536</v>
      </c>
      <c r="AHK4" s="23" t="s">
        <v>2917</v>
      </c>
      <c r="AHL4" s="22" t="s">
        <v>1564</v>
      </c>
      <c r="AHM4" s="23" t="s">
        <v>2910</v>
      </c>
      <c r="AHN4" s="22" t="s">
        <v>354</v>
      </c>
      <c r="AHO4" s="23" t="s">
        <v>354</v>
      </c>
      <c r="AHP4" s="22" t="s">
        <v>1536</v>
      </c>
      <c r="AHQ4" s="23" t="s">
        <v>1897</v>
      </c>
      <c r="AHR4" s="22" t="s">
        <v>2930</v>
      </c>
      <c r="AHS4" s="23" t="s">
        <v>2887</v>
      </c>
      <c r="AHT4" s="22" t="s">
        <v>1512</v>
      </c>
      <c r="AHU4" s="23" t="s">
        <v>324</v>
      </c>
      <c r="AHV4" s="22" t="s">
        <v>1525</v>
      </c>
      <c r="AHW4" s="23" t="s">
        <v>651</v>
      </c>
      <c r="AHX4" s="22" t="s">
        <v>2941</v>
      </c>
      <c r="AHY4" s="23" t="s">
        <v>1448</v>
      </c>
      <c r="AHZ4" s="22" t="s">
        <v>1448</v>
      </c>
      <c r="AIA4" s="23" t="s">
        <v>2018</v>
      </c>
      <c r="AIB4" s="22" t="s">
        <v>425</v>
      </c>
      <c r="AIC4" s="23" t="s">
        <v>431</v>
      </c>
      <c r="AID4" s="22" t="s">
        <v>2952</v>
      </c>
      <c r="AIE4" s="23" t="s">
        <v>1492</v>
      </c>
      <c r="AIF4" s="22" t="s">
        <v>2957</v>
      </c>
      <c r="AIG4" s="23" t="s">
        <v>668</v>
      </c>
      <c r="AIH4" s="22" t="s">
        <v>468</v>
      </c>
      <c r="AII4" s="23" t="s">
        <v>2965</v>
      </c>
      <c r="AIJ4" s="22" t="s">
        <v>2406</v>
      </c>
      <c r="AIK4" s="23" t="s">
        <v>1448</v>
      </c>
      <c r="AIL4" s="22" t="s">
        <v>425</v>
      </c>
      <c r="AIM4" s="23" t="s">
        <v>2010</v>
      </c>
      <c r="AIN4" s="22" t="s">
        <v>606</v>
      </c>
      <c r="AIO4" s="23" t="s">
        <v>2979</v>
      </c>
      <c r="AIP4" s="22" t="s">
        <v>1448</v>
      </c>
      <c r="AIQ4" s="23" t="s">
        <v>2985</v>
      </c>
      <c r="AIR4" s="22" t="s">
        <v>1993</v>
      </c>
      <c r="AIS4" s="23" t="s">
        <v>2485</v>
      </c>
      <c r="AIT4" s="22" t="s">
        <v>2994</v>
      </c>
      <c r="AIU4" s="23" t="s">
        <v>2036</v>
      </c>
      <c r="AIV4" s="22" t="s">
        <v>2957</v>
      </c>
      <c r="AIW4" s="23" t="s">
        <v>1947</v>
      </c>
      <c r="AIX4" s="22" t="s">
        <v>495</v>
      </c>
      <c r="AIY4" s="23" t="s">
        <v>1386</v>
      </c>
      <c r="AIZ4" s="22" t="s">
        <v>628</v>
      </c>
      <c r="AJA4" s="23" t="s">
        <v>506</v>
      </c>
      <c r="AJB4" s="22" t="s">
        <v>506</v>
      </c>
      <c r="AJC4" s="23" t="s">
        <v>2067</v>
      </c>
      <c r="AJD4" s="22" t="s">
        <v>3009</v>
      </c>
      <c r="AJE4" s="23" t="s">
        <v>530</v>
      </c>
      <c r="AJF4" s="22" t="s">
        <v>2413</v>
      </c>
      <c r="AJG4" s="23" t="s">
        <v>1431</v>
      </c>
      <c r="AJH4" s="22" t="s">
        <v>1665</v>
      </c>
      <c r="AJI4" s="23" t="s">
        <v>1416</v>
      </c>
      <c r="AJJ4" s="22" t="s">
        <v>2413</v>
      </c>
      <c r="AJK4" s="23" t="s">
        <v>2084</v>
      </c>
      <c r="AJL4" s="22" t="s">
        <v>3025</v>
      </c>
      <c r="AJM4" s="23" t="s">
        <v>2084</v>
      </c>
      <c r="AJN4" s="22" t="s">
        <v>1401</v>
      </c>
      <c r="AJO4" s="23" t="s">
        <v>1401</v>
      </c>
      <c r="AJP4" s="22" t="s">
        <v>2084</v>
      </c>
      <c r="AJQ4" s="23" t="s">
        <v>1086</v>
      </c>
      <c r="AJR4" s="22" t="s">
        <v>870</v>
      </c>
      <c r="AJS4" s="23" t="s">
        <v>535</v>
      </c>
      <c r="AJT4" s="22" t="s">
        <v>1419</v>
      </c>
      <c r="AJU4" s="23" t="s">
        <v>2103</v>
      </c>
      <c r="AJV4" s="22" t="s">
        <v>118</v>
      </c>
      <c r="AJW4" s="23" t="s">
        <v>27</v>
      </c>
      <c r="AJX4" s="22" t="s">
        <v>530</v>
      </c>
      <c r="AJY4" s="23" t="s">
        <v>3041</v>
      </c>
      <c r="AJZ4" s="22" t="s">
        <v>3044</v>
      </c>
      <c r="AKA4" s="23" t="s">
        <v>168</v>
      </c>
      <c r="AKB4" s="22" t="s">
        <v>606</v>
      </c>
      <c r="AKC4" s="23" t="s">
        <v>3049</v>
      </c>
      <c r="AKD4" s="22" t="s">
        <v>3054</v>
      </c>
      <c r="AKE4" s="23" t="s">
        <v>2520</v>
      </c>
      <c r="AKF4" s="22" t="s">
        <v>2024</v>
      </c>
      <c r="AKG4" s="23" t="s">
        <v>2458</v>
      </c>
      <c r="AKH4" s="22" t="s">
        <v>673</v>
      </c>
      <c r="AKI4" s="23" t="s">
        <v>673</v>
      </c>
      <c r="AKJ4" s="22" t="s">
        <v>1229</v>
      </c>
      <c r="AKK4" s="23" t="s">
        <v>639</v>
      </c>
      <c r="AKL4" s="22" t="s">
        <v>1322</v>
      </c>
      <c r="AKM4" s="23" t="s">
        <v>2453</v>
      </c>
      <c r="AKN4" s="22" t="s">
        <v>2010</v>
      </c>
      <c r="AKO4" s="23" t="s">
        <v>663</v>
      </c>
      <c r="AKP4" s="22" t="s">
        <v>3077</v>
      </c>
      <c r="AKQ4" s="23" t="s">
        <v>1202</v>
      </c>
      <c r="AKR4" s="22" t="s">
        <v>622</v>
      </c>
      <c r="AKS4" s="23" t="s">
        <v>1202</v>
      </c>
      <c r="AKT4" s="22" t="s">
        <v>1492</v>
      </c>
      <c r="AKU4" s="23" t="s">
        <v>634</v>
      </c>
      <c r="AKV4" s="22" t="s">
        <v>1053</v>
      </c>
      <c r="AKW4" s="23" t="s">
        <v>728</v>
      </c>
      <c r="AKX4" s="22" t="s">
        <v>1517</v>
      </c>
      <c r="AKY4" s="23" t="s">
        <v>1173</v>
      </c>
      <c r="AKZ4" s="22" t="s">
        <v>3101</v>
      </c>
      <c r="ALA4" s="23" t="s">
        <v>3104</v>
      </c>
      <c r="ALB4" s="22" t="s">
        <v>2055</v>
      </c>
      <c r="ALC4" s="23" t="s">
        <v>3101</v>
      </c>
      <c r="ALD4" s="22" t="s">
        <v>2222</v>
      </c>
      <c r="ALE4" s="23" t="s">
        <v>3104</v>
      </c>
      <c r="ALF4" s="22" t="s">
        <v>1574</v>
      </c>
      <c r="ALG4" s="23" t="s">
        <v>1262</v>
      </c>
      <c r="ALH4" s="22" t="s">
        <v>3115</v>
      </c>
      <c r="ALI4" s="23" t="s">
        <v>1530</v>
      </c>
      <c r="ALJ4" s="22" t="s">
        <v>1530</v>
      </c>
      <c r="ALK4" s="23" t="s">
        <v>776</v>
      </c>
      <c r="ALL4" s="22" t="s">
        <v>3121</v>
      </c>
      <c r="ALM4" s="23" t="s">
        <v>2215</v>
      </c>
      <c r="ALN4" s="22" t="s">
        <v>1147</v>
      </c>
      <c r="ALO4" s="23" t="s">
        <v>1147</v>
      </c>
      <c r="ALP4" s="22" t="s">
        <v>2196</v>
      </c>
      <c r="ALQ4" s="23" t="s">
        <v>408</v>
      </c>
      <c r="ALR4" s="22" t="s">
        <v>3127</v>
      </c>
      <c r="ALS4" s="23" t="s">
        <v>2204</v>
      </c>
      <c r="ALT4" s="22" t="s">
        <v>741</v>
      </c>
      <c r="ALU4" s="23" t="s">
        <v>408</v>
      </c>
      <c r="ALV4" s="22" t="s">
        <v>408</v>
      </c>
      <c r="ALW4" s="23" t="s">
        <v>369</v>
      </c>
      <c r="ALX4" s="22" t="s">
        <v>1152</v>
      </c>
      <c r="ALY4" s="23" t="s">
        <v>408</v>
      </c>
      <c r="ALZ4" s="22" t="s">
        <v>3121</v>
      </c>
      <c r="AMA4" s="23" t="s">
        <v>1163</v>
      </c>
      <c r="AMB4" s="22" t="s">
        <v>1063</v>
      </c>
      <c r="AMC4" s="23" t="s">
        <v>1111</v>
      </c>
      <c r="AMD4" s="22" t="s">
        <v>1267</v>
      </c>
      <c r="AME4" s="23" t="s">
        <v>2263</v>
      </c>
      <c r="AMF4" s="22" t="s">
        <v>1092</v>
      </c>
      <c r="AMG4" s="23" t="s">
        <v>2329</v>
      </c>
      <c r="AMH4" s="22" t="s">
        <v>3150</v>
      </c>
      <c r="AMI4" s="23" t="s">
        <v>790</v>
      </c>
      <c r="AMJ4" s="22" t="s">
        <v>801</v>
      </c>
      <c r="AMK4" s="23" t="s">
        <v>974</v>
      </c>
      <c r="AML4" s="22" t="s">
        <v>563</v>
      </c>
      <c r="AMM4" s="23" t="s">
        <v>3161</v>
      </c>
      <c r="AMN4" s="22" t="s">
        <v>790</v>
      </c>
      <c r="AMO4" s="23" t="s">
        <v>1123</v>
      </c>
      <c r="AMP4" s="22" t="s">
        <v>801</v>
      </c>
      <c r="AMQ4" s="23" t="s">
        <v>1131</v>
      </c>
      <c r="AMR4" s="22" t="s">
        <v>1246</v>
      </c>
      <c r="AMS4" s="23" t="s">
        <v>3161</v>
      </c>
      <c r="AMT4" s="22" t="s">
        <v>974</v>
      </c>
      <c r="AMU4" s="23" t="s">
        <v>974</v>
      </c>
      <c r="AMV4" s="22" t="s">
        <v>530</v>
      </c>
      <c r="AMW4" s="23" t="s">
        <v>1605</v>
      </c>
      <c r="AMX4" s="22" t="s">
        <v>835</v>
      </c>
      <c r="AMY4" s="23" t="s">
        <v>1192</v>
      </c>
      <c r="AMZ4" s="22" t="s">
        <v>2291</v>
      </c>
      <c r="ANA4" s="23" t="s">
        <v>1300</v>
      </c>
      <c r="ANB4" s="22" t="s">
        <v>915</v>
      </c>
      <c r="ANC4" s="23" t="s">
        <v>801</v>
      </c>
      <c r="AND4" s="22" t="s">
        <v>3177</v>
      </c>
      <c r="ANE4" s="23" t="s">
        <v>530</v>
      </c>
      <c r="ANF4" s="22" t="s">
        <v>598</v>
      </c>
      <c r="ANG4" s="23" t="s">
        <v>2321</v>
      </c>
      <c r="ANH4" s="22" t="s">
        <v>870</v>
      </c>
      <c r="ANI4" s="23" t="s">
        <v>936</v>
      </c>
      <c r="ANJ4" s="22" t="s">
        <v>3188</v>
      </c>
      <c r="ANK4" s="23" t="s">
        <v>807</v>
      </c>
      <c r="ANL4" s="22" t="s">
        <v>218</v>
      </c>
      <c r="ANM4" s="23" t="s">
        <v>1163</v>
      </c>
      <c r="ANN4" s="22" t="s">
        <v>936</v>
      </c>
      <c r="ANO4" s="23" t="s">
        <v>612</v>
      </c>
      <c r="ANP4" s="22" t="s">
        <v>1838</v>
      </c>
      <c r="ANQ4" s="23" t="s">
        <v>525</v>
      </c>
      <c r="ANR4" s="22" t="s">
        <v>1246</v>
      </c>
      <c r="ANS4" s="23" t="s">
        <v>1092</v>
      </c>
      <c r="ANT4" s="22" t="s">
        <v>2760</v>
      </c>
      <c r="ANU4" s="23" t="s">
        <v>921</v>
      </c>
      <c r="ANV4" s="22" t="s">
        <v>796</v>
      </c>
      <c r="ANW4" s="23" t="s">
        <v>974</v>
      </c>
      <c r="ANX4" s="22" t="s">
        <v>1097</v>
      </c>
      <c r="ANY4" s="23" t="s">
        <v>3211</v>
      </c>
      <c r="ANZ4" s="22" t="s">
        <v>592</v>
      </c>
      <c r="AOA4" s="23" t="s">
        <v>720</v>
      </c>
      <c r="AOB4" s="22" t="s">
        <v>2215</v>
      </c>
      <c r="AOC4" s="23" t="s">
        <v>3221</v>
      </c>
      <c r="AOD4" s="22" t="s">
        <v>2453</v>
      </c>
      <c r="AOE4" s="23" t="s">
        <v>1021</v>
      </c>
      <c r="AOF4" s="22" t="s">
        <v>2538</v>
      </c>
      <c r="AOG4" s="23" t="s">
        <v>1492</v>
      </c>
      <c r="AOH4" s="22" t="s">
        <v>1262</v>
      </c>
      <c r="AOI4" s="23" t="s">
        <v>241</v>
      </c>
      <c r="AOJ4" s="22" t="s">
        <v>2232</v>
      </c>
      <c r="AOK4" s="23" t="s">
        <v>2111</v>
      </c>
      <c r="AOL4" s="22" t="s">
        <v>1262</v>
      </c>
      <c r="AOM4" s="23" t="s">
        <v>1262</v>
      </c>
      <c r="AON4" s="22" t="s">
        <v>3240</v>
      </c>
      <c r="AOO4" s="23" t="s">
        <v>1202</v>
      </c>
      <c r="AOP4" s="22" t="s">
        <v>1142</v>
      </c>
      <c r="AOQ4" s="23" t="s">
        <v>663</v>
      </c>
      <c r="AOR4" s="22" t="s">
        <v>1021</v>
      </c>
      <c r="AOS4" s="23" t="s">
        <v>1267</v>
      </c>
      <c r="AOT4" s="22" t="s">
        <v>1246</v>
      </c>
      <c r="AOU4" s="23" t="s">
        <v>2174</v>
      </c>
      <c r="AOV4" s="22" t="s">
        <v>3188</v>
      </c>
      <c r="AOW4" s="23" t="s">
        <v>3261</v>
      </c>
      <c r="AOX4" s="22" t="s">
        <v>2155</v>
      </c>
      <c r="AOY4" s="23" t="s">
        <v>530</v>
      </c>
      <c r="AOZ4" s="22" t="s">
        <v>931</v>
      </c>
      <c r="APA4" s="23" t="s">
        <v>898</v>
      </c>
      <c r="APB4" s="22" t="s">
        <v>1215</v>
      </c>
      <c r="APC4" s="23" t="s">
        <v>3272</v>
      </c>
      <c r="APD4" s="22" t="s">
        <v>813</v>
      </c>
      <c r="APE4" s="23" t="s">
        <v>3261</v>
      </c>
      <c r="APF4" s="22" t="s">
        <v>2174</v>
      </c>
      <c r="APG4" s="23" t="s">
        <v>1030</v>
      </c>
      <c r="APH4" s="22" t="s">
        <v>2538</v>
      </c>
      <c r="API4" s="23" t="s">
        <v>369</v>
      </c>
      <c r="APJ4" s="22" t="s">
        <v>2760</v>
      </c>
      <c r="APK4" s="23" t="s">
        <v>3009</v>
      </c>
      <c r="APL4" s="22" t="s">
        <v>984</v>
      </c>
      <c r="APM4" s="23" t="s">
        <v>3285</v>
      </c>
      <c r="APN4" s="22" t="s">
        <v>741</v>
      </c>
      <c r="APO4" s="23" t="s">
        <v>2215</v>
      </c>
      <c r="APP4" s="22" t="s">
        <v>3288</v>
      </c>
      <c r="APQ4" s="23" t="s">
        <v>2315</v>
      </c>
      <c r="APR4" s="22" t="s">
        <v>720</v>
      </c>
      <c r="APS4" s="23" t="s">
        <v>1014</v>
      </c>
      <c r="APT4" s="22" t="s">
        <v>1053</v>
      </c>
      <c r="APU4" s="23" t="s">
        <v>1075</v>
      </c>
      <c r="APV4" s="22" t="s">
        <v>1317</v>
      </c>
      <c r="APW4" s="23" t="s">
        <v>1485</v>
      </c>
      <c r="APX4" s="22" t="s">
        <v>3101</v>
      </c>
      <c r="APY4" s="23" t="s">
        <v>2024</v>
      </c>
      <c r="APZ4" s="22" t="s">
        <v>2662</v>
      </c>
      <c r="AQA4" s="23" t="s">
        <v>974</v>
      </c>
      <c r="AQB4" s="22" t="s">
        <v>790</v>
      </c>
      <c r="AQC4" s="23" t="s">
        <v>1147</v>
      </c>
      <c r="AQD4" s="22" t="s">
        <v>1346</v>
      </c>
      <c r="AQE4" s="23" t="s">
        <v>3315</v>
      </c>
      <c r="AQF4" s="22" t="s">
        <v>2957</v>
      </c>
      <c r="AQG4" s="23" t="s">
        <v>2565</v>
      </c>
      <c r="AQH4" s="22" t="s">
        <v>2572</v>
      </c>
      <c r="AQI4" s="23" t="s">
        <v>1370</v>
      </c>
      <c r="AQJ4" s="22" t="s">
        <v>1360</v>
      </c>
      <c r="AQK4" s="23" t="s">
        <v>3009</v>
      </c>
      <c r="AQL4" s="22" t="s">
        <v>628</v>
      </c>
      <c r="AQM4" s="23" t="s">
        <v>3009</v>
      </c>
      <c r="AQN4" s="22" t="s">
        <v>506</v>
      </c>
      <c r="AQO4" s="23" t="s">
        <v>2067</v>
      </c>
      <c r="AQP4" s="22" t="s">
        <v>2067</v>
      </c>
      <c r="AQQ4" s="23" t="s">
        <v>3326</v>
      </c>
      <c r="AQR4" s="22" t="s">
        <v>1365</v>
      </c>
      <c r="AQS4" s="23" t="s">
        <v>651</v>
      </c>
      <c r="AQT4" s="22" t="s">
        <v>1907</v>
      </c>
      <c r="AQU4" s="23" t="s">
        <v>734</v>
      </c>
      <c r="AQV4" s="22" t="s">
        <v>1391</v>
      </c>
      <c r="AQW4" s="23" t="s">
        <v>118</v>
      </c>
      <c r="AQX4" s="22" t="s">
        <v>302</v>
      </c>
      <c r="AQY4" s="23" t="s">
        <v>1416</v>
      </c>
      <c r="AQZ4" s="22" t="s">
        <v>1416</v>
      </c>
      <c r="ARA4" s="23" t="s">
        <v>554</v>
      </c>
      <c r="ARB4" s="22" t="s">
        <v>2103</v>
      </c>
      <c r="ARC4" s="23" t="s">
        <v>563</v>
      </c>
      <c r="ARD4" s="22" t="s">
        <v>1208</v>
      </c>
      <c r="ARE4" s="23" t="s">
        <v>1086</v>
      </c>
      <c r="ARF4" s="22" t="s">
        <v>554</v>
      </c>
      <c r="ARG4" s="23" t="s">
        <v>574</v>
      </c>
      <c r="ARH4" s="22" t="s">
        <v>1123</v>
      </c>
      <c r="ARI4" s="23" t="s">
        <v>3348</v>
      </c>
      <c r="ARJ4" s="22" t="s">
        <v>1492</v>
      </c>
      <c r="ARK4" s="23" t="s">
        <v>458</v>
      </c>
      <c r="ARL4" s="22" t="s">
        <v>473</v>
      </c>
      <c r="ARM4" s="23" t="s">
        <v>1993</v>
      </c>
      <c r="ARN4" s="22" t="s">
        <v>439</v>
      </c>
      <c r="ARO4" s="23" t="s">
        <v>2010</v>
      </c>
      <c r="ARP4" s="22" t="s">
        <v>450</v>
      </c>
      <c r="ARQ4" s="23" t="s">
        <v>1993</v>
      </c>
      <c r="ARR4" s="22" t="s">
        <v>458</v>
      </c>
      <c r="ARS4" s="23" t="s">
        <v>2406</v>
      </c>
      <c r="ART4" s="22" t="s">
        <v>2036</v>
      </c>
      <c r="ARU4" s="23" t="s">
        <v>439</v>
      </c>
      <c r="ARV4" s="22" t="s">
        <v>2043</v>
      </c>
      <c r="ARW4" s="23" t="s">
        <v>1360</v>
      </c>
      <c r="ARX4" s="22" t="s">
        <v>3370</v>
      </c>
      <c r="ARY4" s="23" t="s">
        <v>1536</v>
      </c>
      <c r="ARZ4" s="22" t="s">
        <v>1030</v>
      </c>
      <c r="ASA4" s="23" t="s">
        <v>2930</v>
      </c>
      <c r="ASB4" s="22" t="s">
        <v>2887</v>
      </c>
      <c r="ASC4" s="23" t="s">
        <v>343</v>
      </c>
      <c r="ASD4" s="22" t="s">
        <v>3373</v>
      </c>
      <c r="ASE4" s="23" t="s">
        <v>354</v>
      </c>
      <c r="ASF4" s="22" t="s">
        <v>3380</v>
      </c>
      <c r="ASG4" s="23" t="s">
        <v>3370</v>
      </c>
      <c r="ASH4" s="22" t="s">
        <v>2894</v>
      </c>
      <c r="ASI4" s="23" t="s">
        <v>3370</v>
      </c>
      <c r="ASJ4" s="22" t="s">
        <v>3380</v>
      </c>
      <c r="ASK4" s="23" t="s">
        <v>765</v>
      </c>
      <c r="ASL4" s="22" t="s">
        <v>314</v>
      </c>
      <c r="ASM4" s="23" t="s">
        <v>1525</v>
      </c>
      <c r="ASN4" s="22" t="s">
        <v>3391</v>
      </c>
      <c r="ASO4" s="23" t="s">
        <v>720</v>
      </c>
      <c r="ASP4" s="22" t="s">
        <v>359</v>
      </c>
      <c r="ASQ4" s="23" t="s">
        <v>2917</v>
      </c>
      <c r="ASR4" s="22" t="s">
        <v>1980</v>
      </c>
      <c r="ASS4" s="23" t="s">
        <v>3403</v>
      </c>
      <c r="AST4" s="22" t="s">
        <v>2527</v>
      </c>
      <c r="ASU4" s="23" t="s">
        <v>3409</v>
      </c>
      <c r="ASV4" s="22" t="s">
        <v>408</v>
      </c>
      <c r="ASW4" s="23" t="s">
        <v>2930</v>
      </c>
      <c r="ASX4" s="22" t="s">
        <v>2887</v>
      </c>
      <c r="ASY4" s="23" t="s">
        <v>3416</v>
      </c>
      <c r="ASZ4" s="22" t="s">
        <v>155</v>
      </c>
      <c r="ATA4" s="23" t="s">
        <v>3424</v>
      </c>
      <c r="ATB4" s="22" t="s">
        <v>1597</v>
      </c>
      <c r="ATC4" s="23" t="s">
        <v>241</v>
      </c>
      <c r="ATD4" s="22" t="s">
        <v>2879</v>
      </c>
      <c r="ATE4" s="23" t="s">
        <v>574</v>
      </c>
      <c r="ATF4" s="22" t="s">
        <v>161</v>
      </c>
      <c r="ATG4" s="23" t="s">
        <v>1634</v>
      </c>
      <c r="ATH4" s="22" t="s">
        <v>199</v>
      </c>
      <c r="ATI4" s="23" t="s">
        <v>574</v>
      </c>
      <c r="ATJ4" s="22" t="s">
        <v>143</v>
      </c>
      <c r="ATK4" s="23" t="s">
        <v>855</v>
      </c>
      <c r="ATL4" s="22" t="s">
        <v>2879</v>
      </c>
      <c r="ATM4" s="23" t="s">
        <v>2856</v>
      </c>
      <c r="ATN4" s="22" t="s">
        <v>135</v>
      </c>
      <c r="ATO4" s="23" t="s">
        <v>84</v>
      </c>
      <c r="ATP4" s="22" t="s">
        <v>881</v>
      </c>
      <c r="ATQ4" s="23" t="s">
        <v>188</v>
      </c>
      <c r="ATR4" s="22" t="s">
        <v>98</v>
      </c>
      <c r="ATS4" s="23" t="s">
        <v>207</v>
      </c>
      <c r="ATT4" s="22" t="s">
        <v>1678</v>
      </c>
      <c r="ATU4" s="23" t="s">
        <v>69</v>
      </c>
      <c r="ATV4" s="22" t="s">
        <v>161</v>
      </c>
      <c r="ATW4" s="23" t="s">
        <v>1810</v>
      </c>
      <c r="ATX4" s="22" t="s">
        <v>839</v>
      </c>
      <c r="ATY4" s="23" t="s">
        <v>118</v>
      </c>
      <c r="ATZ4" s="22" t="s">
        <v>1300</v>
      </c>
      <c r="AUA4" s="23" t="s">
        <v>1703</v>
      </c>
      <c r="AUB4" s="22" t="s">
        <v>263</v>
      </c>
      <c r="AUC4" s="23" t="s">
        <v>1123</v>
      </c>
      <c r="AUD4" s="22" t="s">
        <v>226</v>
      </c>
      <c r="AUE4" s="23" t="s">
        <v>98</v>
      </c>
      <c r="AUF4" s="22" t="s">
        <v>1044</v>
      </c>
      <c r="AUG4" s="23" t="s">
        <v>1659</v>
      </c>
      <c r="AUH4" s="22" t="s">
        <v>839</v>
      </c>
      <c r="AUI4" s="23" t="s">
        <v>263</v>
      </c>
      <c r="AUJ4" s="22" t="s">
        <v>3481</v>
      </c>
      <c r="AUK4" s="23" t="s">
        <v>1678</v>
      </c>
      <c r="AUL4" s="22" t="s">
        <v>1672</v>
      </c>
      <c r="AUM4" s="23" t="s">
        <v>1862</v>
      </c>
      <c r="AUN4" s="22" t="s">
        <v>1631</v>
      </c>
      <c r="AUO4" s="23" t="s">
        <v>3487</v>
      </c>
      <c r="AUP4" s="22" t="s">
        <v>1289</v>
      </c>
      <c r="AUQ4" s="23" t="s">
        <v>269</v>
      </c>
      <c r="AUR4" s="22" t="s">
        <v>161</v>
      </c>
      <c r="AUS4" s="23" t="s">
        <v>69</v>
      </c>
      <c r="AUT4" s="22" t="s">
        <v>3494</v>
      </c>
      <c r="AUU4" s="23" t="s">
        <v>1406</v>
      </c>
      <c r="AUV4" s="22" t="s">
        <v>2507</v>
      </c>
      <c r="AUW4" s="23" t="s">
        <v>974</v>
      </c>
      <c r="AUX4" s="22" t="s">
        <v>3503</v>
      </c>
      <c r="AUY4" s="23" t="s">
        <v>3508</v>
      </c>
      <c r="AUZ4" s="22" t="s">
        <v>3511</v>
      </c>
      <c r="AVA4" s="23" t="s">
        <v>1771</v>
      </c>
      <c r="AVB4" s="22" t="s">
        <v>3517</v>
      </c>
      <c r="AVC4" s="23" t="s">
        <v>3520</v>
      </c>
      <c r="AVD4" s="22" t="s">
        <v>997</v>
      </c>
      <c r="AVE4" s="23" t="s">
        <v>2418</v>
      </c>
      <c r="AVF4" s="22" t="s">
        <v>3527</v>
      </c>
      <c r="AVG4" s="23" t="s">
        <v>2845</v>
      </c>
      <c r="AVH4" s="22" t="s">
        <v>686</v>
      </c>
      <c r="AVI4" s="23" t="s">
        <v>2930</v>
      </c>
      <c r="AVJ4" s="22" t="s">
        <v>691</v>
      </c>
      <c r="AVK4" s="23" t="s">
        <v>1585</v>
      </c>
      <c r="AVL4" s="22" t="s">
        <v>686</v>
      </c>
      <c r="AVM4" s="23" t="s">
        <v>3540</v>
      </c>
      <c r="AVN4" s="22" t="s">
        <v>3545</v>
      </c>
      <c r="AVO4" s="23" t="s">
        <v>3548</v>
      </c>
      <c r="AVP4" s="22" t="s">
        <v>3285</v>
      </c>
      <c r="AVQ4" s="23" t="s">
        <v>458</v>
      </c>
      <c r="AVR4" s="22" t="s">
        <v>3557</v>
      </c>
      <c r="AVS4" s="23" t="s">
        <v>3562</v>
      </c>
      <c r="AVT4" s="22" t="s">
        <v>473</v>
      </c>
      <c r="AVU4" s="23" t="s">
        <v>3568</v>
      </c>
      <c r="AVV4" s="22" t="s">
        <v>3568</v>
      </c>
      <c r="AVW4" s="23" t="s">
        <v>1485</v>
      </c>
      <c r="AVX4" s="22" t="s">
        <v>639</v>
      </c>
      <c r="AVY4" s="23" t="s">
        <v>3579</v>
      </c>
      <c r="AVZ4" s="22" t="s">
        <v>3161</v>
      </c>
      <c r="AWA4" s="23" t="s">
        <v>3583</v>
      </c>
      <c r="AWB4" s="22" t="s">
        <v>926</v>
      </c>
      <c r="AWC4" s="23" t="s">
        <v>921</v>
      </c>
      <c r="AWD4" s="22" t="s">
        <v>161</v>
      </c>
      <c r="AWE4" s="23" t="s">
        <v>2024</v>
      </c>
      <c r="AWF4" s="22" t="s">
        <v>898</v>
      </c>
      <c r="AWG4" s="23" t="s">
        <v>3595</v>
      </c>
      <c r="AWH4" s="22" t="s">
        <v>3598</v>
      </c>
      <c r="AWI4" s="23" t="s">
        <v>2520</v>
      </c>
      <c r="AWJ4" s="22" t="s">
        <v>2520</v>
      </c>
      <c r="AWK4" s="23" t="s">
        <v>3604</v>
      </c>
      <c r="AWL4" s="22" t="s">
        <v>3609</v>
      </c>
      <c r="AWM4" s="23" t="s">
        <v>1180</v>
      </c>
      <c r="AWN4" s="22" t="s">
        <v>1980</v>
      </c>
      <c r="AWO4" s="23" t="s">
        <v>1983</v>
      </c>
      <c r="AWP4" s="22" t="s">
        <v>734</v>
      </c>
      <c r="AWQ4" s="23" t="s">
        <v>3620</v>
      </c>
      <c r="AWR4" s="22" t="s">
        <v>3625</v>
      </c>
      <c r="AWS4" s="23" t="s">
        <v>1715</v>
      </c>
      <c r="AWT4" s="22" t="s">
        <v>1613</v>
      </c>
      <c r="AWU4" s="23" t="s">
        <v>143</v>
      </c>
      <c r="AWV4" s="22" t="s">
        <v>143</v>
      </c>
      <c r="AWW4" s="23" t="s">
        <v>554</v>
      </c>
      <c r="AWX4" s="22" t="s">
        <v>3638</v>
      </c>
      <c r="AWY4" s="23" t="s">
        <v>397</v>
      </c>
      <c r="AWZ4" s="22" t="s">
        <v>3638</v>
      </c>
      <c r="AXA4" s="23" t="s">
        <v>1180</v>
      </c>
      <c r="AXB4" s="22" t="s">
        <v>1988</v>
      </c>
      <c r="AXC4" s="23" t="s">
        <v>3649</v>
      </c>
      <c r="AXD4" s="22" t="s">
        <v>3487</v>
      </c>
      <c r="AXE4" s="23" t="s">
        <v>2856</v>
      </c>
      <c r="AXF4" s="22" t="s">
        <v>1257</v>
      </c>
      <c r="AXG4" s="23" t="s">
        <v>1564</v>
      </c>
      <c r="AXH4" s="22" t="s">
        <v>3649</v>
      </c>
      <c r="AXI4" s="23" t="s">
        <v>2856</v>
      </c>
      <c r="AXJ4" s="22" t="s">
        <v>3054</v>
      </c>
      <c r="AXK4" s="23" t="s">
        <v>3670</v>
      </c>
      <c r="AXL4" s="22" t="s">
        <v>898</v>
      </c>
      <c r="AXM4" s="23" t="s">
        <v>3675</v>
      </c>
      <c r="AXN4" s="22" t="s">
        <v>2618</v>
      </c>
      <c r="AXO4" s="23" t="s">
        <v>1485</v>
      </c>
      <c r="AXP4" s="22" t="s">
        <v>644</v>
      </c>
      <c r="AXQ4" s="23" t="s">
        <v>3609</v>
      </c>
      <c r="AXR4" s="22" t="s">
        <v>161</v>
      </c>
      <c r="AXS4" s="23" t="s">
        <v>2334</v>
      </c>
      <c r="AXT4" s="22" t="s">
        <v>3693</v>
      </c>
      <c r="AXU4" s="23" t="s">
        <v>3161</v>
      </c>
      <c r="AXV4" s="22" t="s">
        <v>3700</v>
      </c>
      <c r="AXW4" s="23" t="s">
        <v>2036</v>
      </c>
      <c r="AXX4" s="22" t="s">
        <v>3380</v>
      </c>
      <c r="AXY4" s="23" t="s">
        <v>2196</v>
      </c>
      <c r="AXZ4" s="22" t="s">
        <v>3540</v>
      </c>
      <c r="AYA4" s="23" t="s">
        <v>3709</v>
      </c>
      <c r="AYB4" s="22" t="s">
        <v>3712</v>
      </c>
      <c r="AYC4" s="23" t="s">
        <v>2191</v>
      </c>
      <c r="AYD4" s="22" t="s">
        <v>3718</v>
      </c>
      <c r="AYE4" s="23" t="s">
        <v>3721</v>
      </c>
      <c r="AYF4" s="22" t="s">
        <v>3721</v>
      </c>
      <c r="AYG4" s="23" t="s">
        <v>308</v>
      </c>
      <c r="AYH4" s="22" t="s">
        <v>703</v>
      </c>
      <c r="AYI4" s="23" t="s">
        <v>2418</v>
      </c>
      <c r="AYJ4" s="22" t="s">
        <v>3730</v>
      </c>
      <c r="AYK4" s="23" t="s">
        <v>2418</v>
      </c>
      <c r="AYL4" s="22" t="s">
        <v>43</v>
      </c>
      <c r="AYM4" s="23" t="s">
        <v>1771</v>
      </c>
      <c r="AYN4" s="22" t="s">
        <v>558</v>
      </c>
      <c r="AYO4" s="23" t="s">
        <v>107</v>
      </c>
      <c r="AYP4" s="22" t="s">
        <v>1739</v>
      </c>
      <c r="AYQ4" s="23" t="s">
        <v>997</v>
      </c>
      <c r="AYR4" s="22" t="s">
        <v>3188</v>
      </c>
      <c r="AYS4" s="23" t="s">
        <v>1739</v>
      </c>
      <c r="AYT4" s="22" t="s">
        <v>1336</v>
      </c>
      <c r="AYU4" s="23" t="s">
        <v>1739</v>
      </c>
      <c r="AYV4" s="22" t="s">
        <v>870</v>
      </c>
      <c r="AYW4" s="23" t="s">
        <v>3511</v>
      </c>
      <c r="AYX4" s="22" t="s">
        <v>3511</v>
      </c>
      <c r="AYY4" s="23" t="s">
        <v>3755</v>
      </c>
      <c r="AYZ4" s="22" t="s">
        <v>3760</v>
      </c>
      <c r="AZA4" s="23" t="s">
        <v>3025</v>
      </c>
      <c r="AZB4" s="22" t="s">
        <v>3768</v>
      </c>
      <c r="AZC4" s="23" t="s">
        <v>1739</v>
      </c>
      <c r="AZD4" s="22" t="s">
        <v>3025</v>
      </c>
      <c r="AZE4" s="23" t="s">
        <v>558</v>
      </c>
      <c r="AZF4" s="22" t="s">
        <v>3188</v>
      </c>
      <c r="AZG4" s="23" t="s">
        <v>324</v>
      </c>
      <c r="AZH4" s="22" t="s">
        <v>3548</v>
      </c>
      <c r="AZI4" s="23" t="s">
        <v>3373</v>
      </c>
      <c r="AZJ4" s="22" t="s">
        <v>3712</v>
      </c>
      <c r="AZK4" s="23" t="s">
        <v>3785</v>
      </c>
      <c r="AZL4" s="22" t="s">
        <v>2191</v>
      </c>
      <c r="AZM4" s="23" t="s">
        <v>3373</v>
      </c>
      <c r="AZN4" s="22" t="s">
        <v>392</v>
      </c>
      <c r="AZO4" s="23" t="s">
        <v>1585</v>
      </c>
      <c r="AZP4" s="22" t="s">
        <v>3797</v>
      </c>
      <c r="AZQ4" s="23" t="s">
        <v>3800</v>
      </c>
      <c r="AZR4" s="22" t="s">
        <v>1322</v>
      </c>
      <c r="AZS4" s="23" t="s">
        <v>3808</v>
      </c>
      <c r="AZT4" s="22" t="s">
        <v>1322</v>
      </c>
      <c r="AZU4" s="23" t="s">
        <v>1360</v>
      </c>
      <c r="AZV4" s="22" t="s">
        <v>3818</v>
      </c>
      <c r="AZW4" s="23" t="s">
        <v>308</v>
      </c>
      <c r="AZX4" s="22" t="s">
        <v>3824</v>
      </c>
      <c r="AZY4" s="23" t="s">
        <v>3609</v>
      </c>
      <c r="AZZ4" s="22" t="s">
        <v>2067</v>
      </c>
      <c r="BAA4" s="23" t="s">
        <v>3830</v>
      </c>
      <c r="BAB4" s="22" t="s">
        <v>3835</v>
      </c>
      <c r="BAC4" s="23" t="s">
        <v>2334</v>
      </c>
      <c r="BAD4" s="22" t="s">
        <v>3161</v>
      </c>
      <c r="BAE4" s="23" t="s">
        <v>1631</v>
      </c>
      <c r="BAF4" s="22" t="s">
        <v>926</v>
      </c>
      <c r="BAG4" s="23" t="s">
        <v>3839</v>
      </c>
      <c r="BAH4" s="22" t="s">
        <v>3842</v>
      </c>
      <c r="BAI4" s="23" t="s">
        <v>3846</v>
      </c>
      <c r="BAJ4" s="22" t="s">
        <v>3849</v>
      </c>
      <c r="BAK4" s="23" t="s">
        <v>1914</v>
      </c>
      <c r="BAL4" s="22" t="s">
        <v>1914</v>
      </c>
      <c r="BAM4" s="23" t="s">
        <v>2879</v>
      </c>
      <c r="BAN4" s="22" t="s">
        <v>898</v>
      </c>
      <c r="BAO4" s="23" t="s">
        <v>2074</v>
      </c>
      <c r="BAP4" s="22" t="s">
        <v>1907</v>
      </c>
      <c r="BAQ4" s="23" t="s">
        <v>380</v>
      </c>
      <c r="BAR4" s="22" t="s">
        <v>3861</v>
      </c>
      <c r="BAS4" s="23" t="s">
        <v>3864</v>
      </c>
      <c r="BAT4" s="22" t="s">
        <v>397</v>
      </c>
      <c r="BAU4" s="23" t="s">
        <v>734</v>
      </c>
      <c r="BAV4" s="22" t="s">
        <v>3869</v>
      </c>
      <c r="BAW4" s="23" t="s">
        <v>3638</v>
      </c>
      <c r="BAX4" s="22" t="s">
        <v>3873</v>
      </c>
      <c r="BAY4" s="23" t="s">
        <v>3620</v>
      </c>
      <c r="BAZ4" s="22" t="s">
        <v>3876</v>
      </c>
      <c r="BBA4" s="23" t="s">
        <v>3873</v>
      </c>
      <c r="BBB4" s="22" t="s">
        <v>3881</v>
      </c>
      <c r="BBC4" s="23" t="s">
        <v>3864</v>
      </c>
      <c r="BBD4" s="22" t="s">
        <v>1988</v>
      </c>
      <c r="BBE4" s="23" t="s">
        <v>3620</v>
      </c>
      <c r="BBF4" s="22" t="s">
        <v>1063</v>
      </c>
      <c r="BBG4" s="23" t="s">
        <v>3625</v>
      </c>
      <c r="BBH4" s="22" t="s">
        <v>3881</v>
      </c>
      <c r="BBI4" s="23" t="s">
        <v>1118</v>
      </c>
      <c r="BBJ4" s="22" t="s">
        <v>3625</v>
      </c>
      <c r="BBK4" s="23" t="s">
        <v>3609</v>
      </c>
      <c r="BBL4" s="22" t="s">
        <v>3649</v>
      </c>
      <c r="BBM4" s="23" t="s">
        <v>2243</v>
      </c>
      <c r="BBN4" s="22" t="s">
        <v>3830</v>
      </c>
      <c r="BBO4" s="23" t="s">
        <v>663</v>
      </c>
      <c r="BBP4" s="22" t="s">
        <v>3830</v>
      </c>
      <c r="BBQ4" s="23" t="s">
        <v>3288</v>
      </c>
      <c r="BBR4" s="22" t="s">
        <v>771</v>
      </c>
      <c r="BBS4" s="23" t="s">
        <v>3568</v>
      </c>
      <c r="BBT4" s="22" t="s">
        <v>308</v>
      </c>
      <c r="BBU4" s="23" t="s">
        <v>3315</v>
      </c>
      <c r="BBV4" s="22" t="s">
        <v>3161</v>
      </c>
      <c r="BBW4" s="23" t="s">
        <v>3693</v>
      </c>
      <c r="BBX4" s="22" t="s">
        <v>2036</v>
      </c>
      <c r="BBY4" s="23" t="s">
        <v>1993</v>
      </c>
      <c r="BBZ4" s="22" t="s">
        <v>686</v>
      </c>
      <c r="BCA4" s="23" t="s">
        <v>686</v>
      </c>
      <c r="BCB4" s="22" t="s">
        <v>2597</v>
      </c>
      <c r="BCC4" s="23" t="s">
        <v>2196</v>
      </c>
      <c r="BCD4" s="22" t="s">
        <v>3785</v>
      </c>
      <c r="BCE4" s="23" t="s">
        <v>3721</v>
      </c>
      <c r="BCF4" s="22" t="s">
        <v>686</v>
      </c>
      <c r="BCG4" s="23" t="s">
        <v>3797</v>
      </c>
      <c r="BCH4" s="22" t="s">
        <v>3520</v>
      </c>
      <c r="BCI4" s="23" t="s">
        <v>2789</v>
      </c>
      <c r="BCJ4" s="22" t="s">
        <v>3929</v>
      </c>
      <c r="BCK4" s="23" t="s">
        <v>3934</v>
      </c>
      <c r="BCL4" s="22" t="s">
        <v>3937</v>
      </c>
      <c r="BCM4" s="23" t="s">
        <v>974</v>
      </c>
      <c r="BCN4" s="22" t="s">
        <v>870</v>
      </c>
      <c r="BCO4" s="23" t="s">
        <v>263</v>
      </c>
      <c r="BCP4" s="22" t="s">
        <v>3025</v>
      </c>
      <c r="BCQ4" s="23" t="s">
        <v>3951</v>
      </c>
      <c r="BCR4" s="22" t="s">
        <v>3956</v>
      </c>
      <c r="BCS4" s="23" t="s">
        <v>3503</v>
      </c>
      <c r="BCT4" s="22" t="s">
        <v>3929</v>
      </c>
      <c r="BCU4" s="23" t="s">
        <v>974</v>
      </c>
      <c r="BCV4" s="22" t="s">
        <v>113</v>
      </c>
      <c r="BCW4" s="23" t="s">
        <v>3929</v>
      </c>
      <c r="BCX4" s="22" t="s">
        <v>3520</v>
      </c>
      <c r="BCY4" s="23" t="s">
        <v>3966</v>
      </c>
      <c r="BCZ4" s="22" t="s">
        <v>1289</v>
      </c>
      <c r="BDA4" s="23" t="s">
        <v>3527</v>
      </c>
      <c r="BDB4" s="22" t="s">
        <v>3974</v>
      </c>
      <c r="BDC4" s="23" t="s">
        <v>875</v>
      </c>
      <c r="BDD4" s="22" t="s">
        <v>3956</v>
      </c>
      <c r="BDE4" s="23" t="s">
        <v>1199</v>
      </c>
      <c r="BDF4" s="22" t="s">
        <v>3981</v>
      </c>
      <c r="BDG4" s="23" t="s">
        <v>392</v>
      </c>
      <c r="BDH4" s="22" t="s">
        <v>402</v>
      </c>
      <c r="BDI4" s="23" t="s">
        <v>3721</v>
      </c>
      <c r="BDJ4" s="22" t="s">
        <v>3712</v>
      </c>
      <c r="BDK4" s="23" t="s">
        <v>2196</v>
      </c>
      <c r="BDL4" s="22" t="s">
        <v>3540</v>
      </c>
      <c r="BDM4" s="23" t="s">
        <v>2930</v>
      </c>
      <c r="BDN4" s="22" t="s">
        <v>1558</v>
      </c>
      <c r="BDO4" s="23" t="s">
        <v>3808</v>
      </c>
      <c r="BDP4" s="22" t="s">
        <v>2043</v>
      </c>
      <c r="BDQ4" s="23" t="s">
        <v>3562</v>
      </c>
      <c r="BDR4" s="22" t="s">
        <v>4003</v>
      </c>
      <c r="BDS4" s="23" t="s">
        <v>3808</v>
      </c>
      <c r="BDT4" s="22" t="s">
        <v>2043</v>
      </c>
      <c r="BDU4" s="23" t="s">
        <v>3609</v>
      </c>
      <c r="BDV4" s="22" t="s">
        <v>3115</v>
      </c>
      <c r="BDW4" s="23" t="s">
        <v>3568</v>
      </c>
      <c r="BDX4" s="22" t="s">
        <v>3288</v>
      </c>
      <c r="BDY4" s="23" t="s">
        <v>3288</v>
      </c>
      <c r="BDZ4" s="22" t="s">
        <v>3161</v>
      </c>
      <c r="BEA4" s="23" t="s">
        <v>3693</v>
      </c>
      <c r="BEB4" s="22" t="s">
        <v>2334</v>
      </c>
      <c r="BEC4" s="23" t="s">
        <v>1631</v>
      </c>
      <c r="BED4" s="22" t="s">
        <v>3161</v>
      </c>
      <c r="BEE4" s="23" t="s">
        <v>3161</v>
      </c>
      <c r="BEF4" s="22" t="s">
        <v>3839</v>
      </c>
      <c r="BEG4" s="23" t="s">
        <v>898</v>
      </c>
      <c r="BEH4" s="22" t="s">
        <v>3595</v>
      </c>
      <c r="BEI4" s="23" t="s">
        <v>1419</v>
      </c>
      <c r="BEJ4" s="22" t="s">
        <v>4024</v>
      </c>
      <c r="BEK4" s="23" t="s">
        <v>2128</v>
      </c>
      <c r="BEL4" s="22" t="s">
        <v>1257</v>
      </c>
      <c r="BEM4" s="23" t="s">
        <v>2520</v>
      </c>
      <c r="BEN4" s="22" t="s">
        <v>2520</v>
      </c>
      <c r="BEO4" s="23" t="s">
        <v>4030</v>
      </c>
      <c r="BEP4" s="22" t="s">
        <v>1180</v>
      </c>
      <c r="BEQ4" s="23" t="s">
        <v>3864</v>
      </c>
      <c r="BER4" s="22" t="s">
        <v>4039</v>
      </c>
      <c r="BES4" s="23" t="s">
        <v>3864</v>
      </c>
      <c r="BET4" s="22" t="s">
        <v>1980</v>
      </c>
      <c r="BEU4" s="23" t="s">
        <v>4042</v>
      </c>
      <c r="BEV4" s="22" t="s">
        <v>3873</v>
      </c>
      <c r="BEW4" s="23" t="s">
        <v>3638</v>
      </c>
      <c r="BEX4" s="22" t="s">
        <v>3876</v>
      </c>
      <c r="BEY4" s="23" t="s">
        <v>3620</v>
      </c>
      <c r="BEZ4" s="22" t="s">
        <v>2215</v>
      </c>
      <c r="BFA4" s="23" t="s">
        <v>4052</v>
      </c>
      <c r="BFB4" s="22" t="s">
        <v>3649</v>
      </c>
      <c r="BFC4" s="23" t="s">
        <v>143</v>
      </c>
      <c r="BFD4" s="22" t="s">
        <v>1665</v>
      </c>
      <c r="BFE4" s="23" t="s">
        <v>3487</v>
      </c>
      <c r="BFF4" s="22" t="s">
        <v>3620</v>
      </c>
      <c r="BFG4" s="23" t="s">
        <v>3861</v>
      </c>
      <c r="BFH4" s="22" t="s">
        <v>3864</v>
      </c>
      <c r="BFI4" s="23" t="s">
        <v>4063</v>
      </c>
      <c r="BFJ4" s="22" t="s">
        <v>4068</v>
      </c>
      <c r="BFK4" s="23" t="s">
        <v>3670</v>
      </c>
      <c r="BFL4" s="22" t="s">
        <v>3830</v>
      </c>
      <c r="BFM4" s="23" t="s">
        <v>3830</v>
      </c>
      <c r="BFN4" s="22" t="s">
        <v>3693</v>
      </c>
      <c r="BFO4" s="23" t="s">
        <v>3700</v>
      </c>
      <c r="BFP4" s="22" t="s">
        <v>3161</v>
      </c>
      <c r="BFQ4" s="23" t="s">
        <v>3161</v>
      </c>
      <c r="BFR4" s="22" t="s">
        <v>2334</v>
      </c>
      <c r="BFS4" s="23" t="s">
        <v>2334</v>
      </c>
      <c r="BFT4" s="22" t="s">
        <v>3693</v>
      </c>
      <c r="BFU4" s="23" t="s">
        <v>1993</v>
      </c>
      <c r="BFV4" s="22" t="s">
        <v>463</v>
      </c>
      <c r="BFW4" s="23" t="s">
        <v>1993</v>
      </c>
      <c r="BFX4" s="22" t="s">
        <v>4086</v>
      </c>
      <c r="BFY4" s="23" t="s">
        <v>3562</v>
      </c>
      <c r="BFZ4" s="22" t="s">
        <v>686</v>
      </c>
      <c r="BGA4" s="23" t="s">
        <v>402</v>
      </c>
      <c r="BGB4" s="22" t="s">
        <v>2930</v>
      </c>
      <c r="BGC4" s="23" t="s">
        <v>686</v>
      </c>
      <c r="BGD4" s="22" t="s">
        <v>1585</v>
      </c>
      <c r="BGE4" s="23" t="s">
        <v>3540</v>
      </c>
      <c r="BGF4" s="22" t="s">
        <v>1585</v>
      </c>
      <c r="BGG4" s="23" t="s">
        <v>3709</v>
      </c>
      <c r="BGH4" s="22" t="s">
        <v>2930</v>
      </c>
      <c r="BGI4" s="23" t="s">
        <v>3712</v>
      </c>
      <c r="BGJ4" s="22" t="s">
        <v>3548</v>
      </c>
      <c r="BGK4" s="23" t="s">
        <v>392</v>
      </c>
      <c r="BGL4" s="22" t="s">
        <v>1585</v>
      </c>
      <c r="BGM4" s="23" t="s">
        <v>3797</v>
      </c>
      <c r="BGN4" s="22" t="s">
        <v>4101</v>
      </c>
      <c r="BGO4" s="23" t="s">
        <v>1771</v>
      </c>
      <c r="BGP4" s="22" t="s">
        <v>3929</v>
      </c>
      <c r="BGQ4" s="23" t="s">
        <v>2334</v>
      </c>
      <c r="BGR4" s="22" t="s">
        <v>3503</v>
      </c>
      <c r="BGS4" s="23" t="s">
        <v>1715</v>
      </c>
      <c r="BGT4" s="22" t="s">
        <v>2418</v>
      </c>
      <c r="BGU4" s="23" t="s">
        <v>3934</v>
      </c>
      <c r="BGV4" s="22" t="s">
        <v>4115</v>
      </c>
    </row>
    <row r="5" spans="1:1556">
      <c r="A5" s="21" t="s">
        <v>4</v>
      </c>
      <c r="B5" s="22" t="s">
        <v>28</v>
      </c>
      <c r="C5" s="23" t="s">
        <v>44</v>
      </c>
      <c r="D5" s="22" t="s">
        <v>54</v>
      </c>
      <c r="E5" s="23" t="s">
        <v>63</v>
      </c>
      <c r="F5" s="22" t="s">
        <v>70</v>
      </c>
      <c r="G5" s="23" t="s">
        <v>78</v>
      </c>
      <c r="H5" s="22" t="s">
        <v>85</v>
      </c>
      <c r="I5" s="23" t="s">
        <v>93</v>
      </c>
      <c r="J5" s="22" t="s">
        <v>99</v>
      </c>
      <c r="K5" s="23" t="s">
        <v>108</v>
      </c>
      <c r="L5" s="22" t="s">
        <v>114</v>
      </c>
      <c r="M5" s="23" t="s">
        <v>119</v>
      </c>
      <c r="N5" s="22" t="s">
        <v>127</v>
      </c>
      <c r="O5" s="23" t="s">
        <v>93</v>
      </c>
      <c r="P5" s="22" t="s">
        <v>136</v>
      </c>
      <c r="Q5" s="23" t="s">
        <v>144</v>
      </c>
      <c r="R5" s="22" t="s">
        <v>150</v>
      </c>
      <c r="S5" s="23" t="s">
        <v>156</v>
      </c>
      <c r="T5" s="22" t="s">
        <v>162</v>
      </c>
      <c r="U5" s="23" t="s">
        <v>99</v>
      </c>
      <c r="V5" s="22" t="s">
        <v>169</v>
      </c>
      <c r="W5" s="23" t="s">
        <v>175</v>
      </c>
      <c r="X5" s="22" t="s">
        <v>169</v>
      </c>
      <c r="Y5" s="23" t="s">
        <v>93</v>
      </c>
      <c r="Z5" s="22" t="s">
        <v>189</v>
      </c>
      <c r="AA5" s="23" t="s">
        <v>194</v>
      </c>
      <c r="AB5" s="22" t="s">
        <v>200</v>
      </c>
      <c r="AC5" s="23" t="s">
        <v>119</v>
      </c>
      <c r="AD5" s="22" t="s">
        <v>208</v>
      </c>
      <c r="AE5" s="23" t="s">
        <v>213</v>
      </c>
      <c r="AF5" s="22" t="s">
        <v>219</v>
      </c>
      <c r="AG5" s="23" t="s">
        <v>227</v>
      </c>
      <c r="AH5" s="22" t="s">
        <v>234</v>
      </c>
      <c r="AI5" s="23" t="s">
        <v>63</v>
      </c>
      <c r="AJ5" s="22" t="s">
        <v>242</v>
      </c>
      <c r="AK5" s="23" t="s">
        <v>248</v>
      </c>
      <c r="AL5" s="22" t="s">
        <v>136</v>
      </c>
      <c r="AM5" s="23" t="s">
        <v>136</v>
      </c>
      <c r="AN5" s="22" t="s">
        <v>259</v>
      </c>
      <c r="AO5" s="23" t="s">
        <v>264</v>
      </c>
      <c r="AP5" s="22" t="s">
        <v>270</v>
      </c>
      <c r="AQ5" s="23" t="s">
        <v>136</v>
      </c>
      <c r="AR5" s="22" t="s">
        <v>99</v>
      </c>
      <c r="AS5" s="23" t="s">
        <v>264</v>
      </c>
      <c r="AT5" s="22" t="s">
        <v>99</v>
      </c>
      <c r="AU5" s="23" t="s">
        <v>288</v>
      </c>
      <c r="AV5" s="22" t="s">
        <v>114</v>
      </c>
      <c r="AW5" s="23" t="s">
        <v>259</v>
      </c>
      <c r="AX5" s="22" t="s">
        <v>99</v>
      </c>
      <c r="AY5" s="23" t="s">
        <v>70</v>
      </c>
      <c r="AZ5" s="22" t="s">
        <v>303</v>
      </c>
      <c r="BA5" s="23" t="s">
        <v>309</v>
      </c>
      <c r="BB5" s="22" t="s">
        <v>315</v>
      </c>
      <c r="BC5" s="23" t="s">
        <v>320</v>
      </c>
      <c r="BD5" s="22" t="s">
        <v>325</v>
      </c>
      <c r="BE5" s="23" t="s">
        <v>328</v>
      </c>
      <c r="BF5" s="22" t="s">
        <v>309</v>
      </c>
      <c r="BG5" s="23" t="s">
        <v>337</v>
      </c>
      <c r="BH5" s="22" t="s">
        <v>344</v>
      </c>
      <c r="BI5" s="23" t="s">
        <v>309</v>
      </c>
      <c r="BJ5" s="22" t="s">
        <v>349</v>
      </c>
      <c r="BK5" s="23" t="s">
        <v>355</v>
      </c>
      <c r="BL5" s="22" t="s">
        <v>360</v>
      </c>
      <c r="BM5" s="23" t="s">
        <v>365</v>
      </c>
      <c r="BN5" s="22" t="s">
        <v>370</v>
      </c>
      <c r="BO5" s="23" t="s">
        <v>375</v>
      </c>
      <c r="BP5" s="22" t="s">
        <v>381</v>
      </c>
      <c r="BQ5" s="23" t="s">
        <v>387</v>
      </c>
      <c r="BR5" s="22" t="s">
        <v>393</v>
      </c>
      <c r="BS5" s="23" t="s">
        <v>398</v>
      </c>
      <c r="BT5" s="22" t="s">
        <v>403</v>
      </c>
      <c r="BU5" s="23" t="s">
        <v>409</v>
      </c>
      <c r="BV5" s="22" t="s">
        <v>393</v>
      </c>
      <c r="BW5" s="23" t="s">
        <v>325</v>
      </c>
      <c r="BX5" s="22" t="s">
        <v>419</v>
      </c>
      <c r="BY5" s="23" t="s">
        <v>426</v>
      </c>
      <c r="BZ5" s="22" t="s">
        <v>432</v>
      </c>
      <c r="CA5" s="23" t="s">
        <v>432</v>
      </c>
      <c r="CB5" s="22" t="s">
        <v>432</v>
      </c>
      <c r="CC5" s="23" t="s">
        <v>440</v>
      </c>
      <c r="CD5" s="22" t="s">
        <v>446</v>
      </c>
      <c r="CE5" s="23" t="s">
        <v>451</v>
      </c>
      <c r="CF5" s="22" t="s">
        <v>419</v>
      </c>
      <c r="CG5" s="23" t="s">
        <v>459</v>
      </c>
      <c r="CH5" s="22" t="s">
        <v>464</v>
      </c>
      <c r="CI5" s="23" t="s">
        <v>432</v>
      </c>
      <c r="CJ5" s="22" t="s">
        <v>469</v>
      </c>
      <c r="CK5" s="23" t="s">
        <v>474</v>
      </c>
      <c r="CL5" s="22" t="s">
        <v>440</v>
      </c>
      <c r="CM5" s="23" t="s">
        <v>464</v>
      </c>
      <c r="CN5" s="22" t="s">
        <v>483</v>
      </c>
      <c r="CO5" s="23" t="s">
        <v>490</v>
      </c>
      <c r="CP5" s="22" t="s">
        <v>496</v>
      </c>
      <c r="CQ5" s="23" t="s">
        <v>502</v>
      </c>
      <c r="CR5" s="22" t="s">
        <v>507</v>
      </c>
      <c r="CS5" s="23" t="s">
        <v>514</v>
      </c>
      <c r="CT5" s="22" t="s">
        <v>520</v>
      </c>
      <c r="CU5" s="23" t="s">
        <v>526</v>
      </c>
      <c r="CV5" s="22" t="s">
        <v>531</v>
      </c>
      <c r="CW5" s="23" t="s">
        <v>536</v>
      </c>
      <c r="CX5" s="22" t="s">
        <v>542</v>
      </c>
      <c r="CY5" s="23" t="s">
        <v>549</v>
      </c>
      <c r="CZ5" s="22" t="s">
        <v>555</v>
      </c>
      <c r="DA5" s="23" t="s">
        <v>559</v>
      </c>
      <c r="DB5" s="22" t="s">
        <v>564</v>
      </c>
      <c r="DC5" s="23" t="s">
        <v>570</v>
      </c>
      <c r="DD5" s="22" t="s">
        <v>575</v>
      </c>
      <c r="DE5" s="23" t="s">
        <v>559</v>
      </c>
      <c r="DF5" s="22" t="s">
        <v>520</v>
      </c>
      <c r="DG5" s="23" t="s">
        <v>570</v>
      </c>
      <c r="DH5" s="22" t="s">
        <v>587</v>
      </c>
      <c r="DI5" s="23" t="s">
        <v>593</v>
      </c>
      <c r="DJ5" s="22" t="s">
        <v>599</v>
      </c>
      <c r="DK5" s="23" t="s">
        <v>387</v>
      </c>
      <c r="DL5" s="22" t="s">
        <v>607</v>
      </c>
      <c r="DM5" s="23" t="s">
        <v>613</v>
      </c>
      <c r="DN5" s="22" t="s">
        <v>607</v>
      </c>
      <c r="DO5" s="23" t="s">
        <v>623</v>
      </c>
      <c r="DP5" s="22" t="s">
        <v>629</v>
      </c>
      <c r="DQ5" s="23" t="s">
        <v>635</v>
      </c>
      <c r="DR5" s="22" t="s">
        <v>640</v>
      </c>
      <c r="DS5" s="23" t="s">
        <v>645</v>
      </c>
      <c r="DT5" s="22" t="s">
        <v>629</v>
      </c>
      <c r="DU5" s="23" t="s">
        <v>652</v>
      </c>
      <c r="DV5" s="22" t="s">
        <v>657</v>
      </c>
      <c r="DW5" s="23" t="s">
        <v>664</v>
      </c>
      <c r="DX5" s="22" t="s">
        <v>669</v>
      </c>
      <c r="DY5" s="23" t="s">
        <v>674</v>
      </c>
      <c r="DZ5" s="22" t="s">
        <v>681</v>
      </c>
      <c r="EA5" s="23" t="s">
        <v>687</v>
      </c>
      <c r="EB5" s="22" t="s">
        <v>692</v>
      </c>
      <c r="EC5" s="23" t="s">
        <v>681</v>
      </c>
      <c r="ED5" s="22" t="s">
        <v>699</v>
      </c>
      <c r="EE5" s="23" t="s">
        <v>704</v>
      </c>
      <c r="EF5" s="22" t="s">
        <v>707</v>
      </c>
      <c r="EG5" s="23" t="s">
        <v>710</v>
      </c>
      <c r="EH5" s="22" t="s">
        <v>716</v>
      </c>
      <c r="EI5" s="23" t="s">
        <v>721</v>
      </c>
      <c r="EJ5" s="22" t="s">
        <v>724</v>
      </c>
      <c r="EK5" s="23" t="s">
        <v>729</v>
      </c>
      <c r="EL5" s="22" t="s">
        <v>735</v>
      </c>
      <c r="EM5" s="23" t="s">
        <v>742</v>
      </c>
      <c r="EN5" s="22" t="s">
        <v>742</v>
      </c>
      <c r="EO5" s="23" t="s">
        <v>750</v>
      </c>
      <c r="EP5" s="22" t="s">
        <v>370</v>
      </c>
      <c r="EQ5" s="23" t="s">
        <v>760</v>
      </c>
      <c r="ER5" s="22" t="s">
        <v>766</v>
      </c>
      <c r="ES5" s="23" t="s">
        <v>772</v>
      </c>
      <c r="ET5" s="22" t="s">
        <v>777</v>
      </c>
      <c r="EU5" s="23" t="s">
        <v>760</v>
      </c>
      <c r="EV5" s="22" t="s">
        <v>786</v>
      </c>
      <c r="EW5" s="23" t="s">
        <v>791</v>
      </c>
      <c r="EX5" s="22" t="s">
        <v>797</v>
      </c>
      <c r="EY5" s="23" t="s">
        <v>802</v>
      </c>
      <c r="EZ5" s="22" t="s">
        <v>808</v>
      </c>
      <c r="FA5" s="23" t="s">
        <v>814</v>
      </c>
      <c r="FB5" s="22" t="s">
        <v>28</v>
      </c>
      <c r="FC5" s="23" t="s">
        <v>823</v>
      </c>
      <c r="FD5" s="22" t="s">
        <v>829</v>
      </c>
      <c r="FE5" s="23" t="s">
        <v>836</v>
      </c>
      <c r="FF5" s="22" t="s">
        <v>840</v>
      </c>
      <c r="FG5" s="23" t="s">
        <v>845</v>
      </c>
      <c r="FH5" s="22" t="s">
        <v>850</v>
      </c>
      <c r="FI5" s="23" t="s">
        <v>808</v>
      </c>
      <c r="FJ5" s="22" t="s">
        <v>856</v>
      </c>
      <c r="FK5" s="23" t="s">
        <v>808</v>
      </c>
      <c r="FL5" s="22" t="s">
        <v>863</v>
      </c>
      <c r="FM5" s="23" t="s">
        <v>242</v>
      </c>
      <c r="FN5" s="22" t="s">
        <v>871</v>
      </c>
      <c r="FO5" s="23" t="s">
        <v>876</v>
      </c>
      <c r="FP5" s="22" t="s">
        <v>882</v>
      </c>
      <c r="FQ5" s="23" t="s">
        <v>888</v>
      </c>
      <c r="FR5" s="22" t="s">
        <v>876</v>
      </c>
      <c r="FS5" s="23" t="s">
        <v>894</v>
      </c>
      <c r="FT5" s="22" t="s">
        <v>899</v>
      </c>
      <c r="FU5" s="23" t="s">
        <v>905</v>
      </c>
      <c r="FV5" s="22" t="s">
        <v>899</v>
      </c>
      <c r="FW5" s="23" t="s">
        <v>905</v>
      </c>
      <c r="FX5" s="22" t="s">
        <v>916</v>
      </c>
      <c r="FY5" s="23" t="s">
        <v>922</v>
      </c>
      <c r="FZ5" s="22" t="s">
        <v>927</v>
      </c>
      <c r="GA5" s="23" t="s">
        <v>932</v>
      </c>
      <c r="GB5" s="22" t="s">
        <v>937</v>
      </c>
      <c r="GC5" s="23" t="s">
        <v>943</v>
      </c>
      <c r="GD5" s="22" t="s">
        <v>823</v>
      </c>
      <c r="GE5" s="23" t="s">
        <v>948</v>
      </c>
      <c r="GF5" s="22" t="s">
        <v>953</v>
      </c>
      <c r="GG5" s="23" t="s">
        <v>219</v>
      </c>
      <c r="GH5" s="22" t="s">
        <v>959</v>
      </c>
      <c r="GI5" s="23" t="s">
        <v>964</v>
      </c>
      <c r="GJ5" s="22" t="s">
        <v>970</v>
      </c>
      <c r="GK5" s="23" t="s">
        <v>791</v>
      </c>
      <c r="GL5" s="22" t="s">
        <v>975</v>
      </c>
      <c r="GM5" s="23" t="s">
        <v>980</v>
      </c>
      <c r="GN5" s="22" t="s">
        <v>985</v>
      </c>
      <c r="GO5" s="23" t="s">
        <v>975</v>
      </c>
      <c r="GP5" s="22" t="s">
        <v>127</v>
      </c>
      <c r="GQ5" s="23" t="s">
        <v>995</v>
      </c>
      <c r="GR5" s="22" t="s">
        <v>998</v>
      </c>
      <c r="GS5" s="23" t="s">
        <v>729</v>
      </c>
      <c r="GT5" s="22" t="s">
        <v>750</v>
      </c>
      <c r="GU5" s="23" t="s">
        <v>1010</v>
      </c>
      <c r="GV5" s="22" t="s">
        <v>1015</v>
      </c>
      <c r="GW5" s="23" t="s">
        <v>1022</v>
      </c>
      <c r="GX5" s="22" t="s">
        <v>652</v>
      </c>
      <c r="GY5" s="23" t="s">
        <v>704</v>
      </c>
      <c r="GZ5" s="22" t="s">
        <v>1031</v>
      </c>
      <c r="HA5" s="23" t="s">
        <v>1037</v>
      </c>
      <c r="HB5" s="22" t="s">
        <v>985</v>
      </c>
      <c r="HC5" s="23" t="s">
        <v>1045</v>
      </c>
      <c r="HD5" s="22" t="s">
        <v>937</v>
      </c>
      <c r="HE5" s="23" t="s">
        <v>959</v>
      </c>
      <c r="HF5" s="22" t="s">
        <v>1054</v>
      </c>
      <c r="HG5" s="23" t="s">
        <v>370</v>
      </c>
      <c r="HH5" s="22" t="s">
        <v>742</v>
      </c>
      <c r="HI5" s="23" t="s">
        <v>1064</v>
      </c>
      <c r="HJ5" s="22" t="s">
        <v>1070</v>
      </c>
      <c r="HK5" s="23" t="s">
        <v>1076</v>
      </c>
      <c r="HL5" s="22" t="s">
        <v>1082</v>
      </c>
      <c r="HM5" s="23" t="s">
        <v>1087</v>
      </c>
      <c r="HN5" s="22" t="s">
        <v>1093</v>
      </c>
      <c r="HO5" s="23" t="s">
        <v>1098</v>
      </c>
      <c r="HP5" s="22" t="s">
        <v>219</v>
      </c>
      <c r="HQ5" s="23" t="s">
        <v>1107</v>
      </c>
      <c r="HR5" s="22" t="s">
        <v>1112</v>
      </c>
      <c r="HS5" s="23" t="s">
        <v>882</v>
      </c>
      <c r="HT5" s="22" t="s">
        <v>1119</v>
      </c>
      <c r="HU5" s="23" t="s">
        <v>1124</v>
      </c>
      <c r="HV5" s="22" t="s">
        <v>490</v>
      </c>
      <c r="HW5" s="23" t="s">
        <v>1132</v>
      </c>
      <c r="HX5" s="22" t="s">
        <v>1138</v>
      </c>
      <c r="HY5" s="23" t="s">
        <v>1143</v>
      </c>
      <c r="HZ5" s="22" t="s">
        <v>1148</v>
      </c>
      <c r="IA5" s="23" t="s">
        <v>1153</v>
      </c>
      <c r="IB5" s="22" t="s">
        <v>970</v>
      </c>
      <c r="IC5" s="23" t="s">
        <v>985</v>
      </c>
      <c r="ID5" s="22" t="s">
        <v>876</v>
      </c>
      <c r="IE5" s="23" t="s">
        <v>1164</v>
      </c>
      <c r="IF5" s="22" t="s">
        <v>735</v>
      </c>
      <c r="IG5" s="23" t="s">
        <v>1174</v>
      </c>
      <c r="IH5" s="22" t="s">
        <v>1093</v>
      </c>
      <c r="II5" s="23" t="s">
        <v>1181</v>
      </c>
      <c r="IJ5" s="22" t="s">
        <v>1186</v>
      </c>
      <c r="IK5" s="23" t="s">
        <v>823</v>
      </c>
      <c r="IL5" s="22" t="s">
        <v>1193</v>
      </c>
      <c r="IM5" s="23" t="s">
        <v>937</v>
      </c>
      <c r="IN5" s="22" t="s">
        <v>1054</v>
      </c>
      <c r="IO5" s="23" t="s">
        <v>1200</v>
      </c>
      <c r="IP5" s="22" t="s">
        <v>1203</v>
      </c>
      <c r="IQ5" s="23" t="s">
        <v>1209</v>
      </c>
      <c r="IR5" s="22" t="s">
        <v>704</v>
      </c>
      <c r="IS5" s="23" t="s">
        <v>1216</v>
      </c>
      <c r="IT5" s="22" t="s">
        <v>28</v>
      </c>
      <c r="IU5" s="23" t="s">
        <v>681</v>
      </c>
      <c r="IV5" s="22" t="s">
        <v>1225</v>
      </c>
      <c r="IW5" s="23" t="s">
        <v>1230</v>
      </c>
      <c r="IX5" s="22" t="s">
        <v>1236</v>
      </c>
      <c r="IY5" s="23" t="s">
        <v>1203</v>
      </c>
      <c r="IZ5" s="22" t="s">
        <v>623</v>
      </c>
      <c r="JA5" s="23" t="s">
        <v>28</v>
      </c>
      <c r="JB5" s="22" t="s">
        <v>1247</v>
      </c>
      <c r="JC5" s="23" t="s">
        <v>1250</v>
      </c>
      <c r="JD5" s="22" t="s">
        <v>370</v>
      </c>
      <c r="JE5" s="23" t="s">
        <v>1258</v>
      </c>
      <c r="JF5" s="22" t="s">
        <v>1263</v>
      </c>
      <c r="JG5" s="23" t="s">
        <v>1268</v>
      </c>
      <c r="JH5" s="22" t="s">
        <v>1273</v>
      </c>
      <c r="JI5" s="23" t="s">
        <v>975</v>
      </c>
      <c r="JJ5" s="22" t="s">
        <v>1280</v>
      </c>
      <c r="JK5" s="23" t="s">
        <v>916</v>
      </c>
      <c r="JL5" s="22" t="s">
        <v>1193</v>
      </c>
      <c r="JM5" s="23" t="s">
        <v>1290</v>
      </c>
      <c r="JN5" s="22" t="s">
        <v>1295</v>
      </c>
      <c r="JO5" s="23" t="s">
        <v>1301</v>
      </c>
      <c r="JP5" s="22" t="s">
        <v>840</v>
      </c>
      <c r="JQ5" s="23" t="s">
        <v>1054</v>
      </c>
      <c r="JR5" s="22" t="s">
        <v>63</v>
      </c>
      <c r="JS5" s="23" t="s">
        <v>1313</v>
      </c>
      <c r="JT5" s="22" t="s">
        <v>1318</v>
      </c>
      <c r="JU5" s="23" t="s">
        <v>1010</v>
      </c>
      <c r="JV5" s="22" t="s">
        <v>1323</v>
      </c>
      <c r="JW5" s="23" t="s">
        <v>674</v>
      </c>
      <c r="JX5" s="22" t="s">
        <v>766</v>
      </c>
      <c r="JY5" s="23" t="s">
        <v>995</v>
      </c>
      <c r="JZ5" s="22" t="s">
        <v>1273</v>
      </c>
      <c r="KA5" s="23" t="s">
        <v>1337</v>
      </c>
      <c r="KB5" s="22" t="s">
        <v>635</v>
      </c>
      <c r="KC5" s="23" t="s">
        <v>607</v>
      </c>
      <c r="KD5" s="22" t="s">
        <v>1347</v>
      </c>
      <c r="KE5" s="23" t="s">
        <v>169</v>
      </c>
      <c r="KF5" s="22" t="s">
        <v>1356</v>
      </c>
      <c r="KG5" s="23" t="s">
        <v>1361</v>
      </c>
      <c r="KH5" s="22" t="s">
        <v>1366</v>
      </c>
      <c r="KI5" s="23" t="s">
        <v>514</v>
      </c>
      <c r="KJ5" s="22" t="s">
        <v>1371</v>
      </c>
      <c r="KK5" s="23" t="s">
        <v>629</v>
      </c>
      <c r="KL5" s="22" t="s">
        <v>1366</v>
      </c>
      <c r="KM5" s="23" t="s">
        <v>629</v>
      </c>
      <c r="KN5" s="22" t="s">
        <v>1381</v>
      </c>
      <c r="KO5" s="23" t="s">
        <v>1387</v>
      </c>
      <c r="KP5" s="22" t="s">
        <v>1392</v>
      </c>
      <c r="KQ5" s="23" t="s">
        <v>1397</v>
      </c>
      <c r="KR5" s="22" t="s">
        <v>1402</v>
      </c>
      <c r="KS5" s="23" t="s">
        <v>1407</v>
      </c>
      <c r="KT5" s="22" t="s">
        <v>570</v>
      </c>
      <c r="KU5" s="23" t="s">
        <v>1209</v>
      </c>
      <c r="KV5" s="22" t="s">
        <v>1417</v>
      </c>
      <c r="KW5" s="23" t="s">
        <v>1420</v>
      </c>
      <c r="KX5" s="22" t="s">
        <v>1425</v>
      </c>
      <c r="KY5" s="23" t="s">
        <v>1417</v>
      </c>
      <c r="KZ5" s="22" t="s">
        <v>1432</v>
      </c>
      <c r="LA5" s="23" t="s">
        <v>559</v>
      </c>
      <c r="LB5" s="22" t="s">
        <v>1209</v>
      </c>
      <c r="LC5" s="23" t="s">
        <v>1209</v>
      </c>
      <c r="LD5" s="22" t="s">
        <v>1444</v>
      </c>
      <c r="LE5" s="23" t="s">
        <v>1449</v>
      </c>
      <c r="LF5" s="22" t="s">
        <v>1230</v>
      </c>
      <c r="LG5" s="23" t="s">
        <v>446</v>
      </c>
      <c r="LH5" s="22" t="s">
        <v>1458</v>
      </c>
      <c r="LI5" s="23" t="s">
        <v>446</v>
      </c>
      <c r="LJ5" s="22" t="s">
        <v>446</v>
      </c>
      <c r="LK5" s="23" t="s">
        <v>1449</v>
      </c>
      <c r="LL5" s="22" t="s">
        <v>1469</v>
      </c>
      <c r="LM5" s="23" t="s">
        <v>1474</v>
      </c>
      <c r="LN5" s="22" t="s">
        <v>1479</v>
      </c>
      <c r="LO5" s="23" t="s">
        <v>440</v>
      </c>
      <c r="LP5" s="22" t="s">
        <v>1486</v>
      </c>
      <c r="LQ5" s="23" t="s">
        <v>474</v>
      </c>
      <c r="LR5" s="22" t="s">
        <v>1493</v>
      </c>
      <c r="LS5" s="23" t="s">
        <v>1230</v>
      </c>
      <c r="LT5" s="22" t="s">
        <v>1469</v>
      </c>
      <c r="LU5" s="23" t="s">
        <v>398</v>
      </c>
      <c r="LV5" s="22" t="s">
        <v>1504</v>
      </c>
      <c r="LW5" s="23" t="s">
        <v>381</v>
      </c>
      <c r="LX5" s="22" t="s">
        <v>1513</v>
      </c>
      <c r="LY5" s="23" t="s">
        <v>1518</v>
      </c>
      <c r="LZ5" s="22" t="s">
        <v>1523</v>
      </c>
      <c r="MA5" s="23" t="s">
        <v>1526</v>
      </c>
      <c r="MB5" s="22" t="s">
        <v>1531</v>
      </c>
      <c r="MC5" s="23" t="s">
        <v>1031</v>
      </c>
      <c r="MD5" s="22" t="s">
        <v>1537</v>
      </c>
      <c r="ME5" s="23" t="s">
        <v>1542</v>
      </c>
      <c r="MF5" s="22" t="s">
        <v>1547</v>
      </c>
      <c r="MG5" s="23" t="s">
        <v>381</v>
      </c>
      <c r="MH5" s="22" t="s">
        <v>315</v>
      </c>
      <c r="MI5" s="23" t="s">
        <v>325</v>
      </c>
      <c r="MJ5" s="22" t="s">
        <v>315</v>
      </c>
      <c r="MK5" s="23" t="s">
        <v>1559</v>
      </c>
      <c r="ML5" s="22" t="s">
        <v>1565</v>
      </c>
      <c r="MM5" s="23" t="s">
        <v>1547</v>
      </c>
      <c r="MN5" s="22" t="s">
        <v>1387</v>
      </c>
      <c r="MO5" s="23" t="s">
        <v>1575</v>
      </c>
      <c r="MP5" s="22" t="s">
        <v>325</v>
      </c>
      <c r="MQ5" s="23" t="s">
        <v>393</v>
      </c>
      <c r="MR5" s="22" t="s">
        <v>1504</v>
      </c>
      <c r="MS5" s="23" t="s">
        <v>1586</v>
      </c>
      <c r="MT5" s="22" t="s">
        <v>114</v>
      </c>
      <c r="MU5" s="23" t="s">
        <v>219</v>
      </c>
      <c r="MV5" s="22" t="s">
        <v>248</v>
      </c>
      <c r="MW5" s="23" t="s">
        <v>248</v>
      </c>
      <c r="MX5" s="22" t="s">
        <v>1598</v>
      </c>
      <c r="MY5" s="23" t="s">
        <v>28</v>
      </c>
      <c r="MZ5" s="22" t="s">
        <v>194</v>
      </c>
      <c r="NA5" s="23" t="s">
        <v>1606</v>
      </c>
      <c r="NB5" s="22" t="s">
        <v>108</v>
      </c>
      <c r="NC5" s="23" t="s">
        <v>1614</v>
      </c>
      <c r="ND5" s="22" t="s">
        <v>823</v>
      </c>
      <c r="NE5" s="23" t="s">
        <v>975</v>
      </c>
      <c r="NF5" s="22" t="s">
        <v>1290</v>
      </c>
      <c r="NG5" s="23" t="s">
        <v>150</v>
      </c>
      <c r="NH5" s="22" t="s">
        <v>1627</v>
      </c>
      <c r="NI5" s="23" t="s">
        <v>1632</v>
      </c>
      <c r="NJ5" s="22" t="s">
        <v>1635</v>
      </c>
      <c r="NK5" s="23" t="s">
        <v>114</v>
      </c>
      <c r="NL5" s="22" t="s">
        <v>1640</v>
      </c>
      <c r="NM5" s="23" t="s">
        <v>1645</v>
      </c>
      <c r="NN5" s="22" t="s">
        <v>1606</v>
      </c>
      <c r="NO5" s="23" t="s">
        <v>270</v>
      </c>
      <c r="NP5" s="22" t="s">
        <v>1655</v>
      </c>
      <c r="NQ5" s="23" t="s">
        <v>1660</v>
      </c>
      <c r="NR5" s="22" t="s">
        <v>1666</v>
      </c>
      <c r="NS5" s="23" t="s">
        <v>136</v>
      </c>
      <c r="NT5" s="22" t="s">
        <v>1673</v>
      </c>
      <c r="NU5" s="23" t="s">
        <v>959</v>
      </c>
      <c r="NV5" s="22" t="s">
        <v>1679</v>
      </c>
      <c r="NW5" s="23" t="s">
        <v>1660</v>
      </c>
      <c r="NX5" s="22" t="s">
        <v>28</v>
      </c>
      <c r="NY5" s="23" t="s">
        <v>259</v>
      </c>
      <c r="NZ5" s="22" t="s">
        <v>270</v>
      </c>
      <c r="OA5" s="23" t="s">
        <v>1692</v>
      </c>
      <c r="OB5" s="22" t="s">
        <v>63</v>
      </c>
      <c r="OC5" s="23" t="s">
        <v>1679</v>
      </c>
      <c r="OD5" s="22" t="s">
        <v>1614</v>
      </c>
      <c r="OE5" s="23" t="s">
        <v>1704</v>
      </c>
      <c r="OF5" s="22" t="s">
        <v>136</v>
      </c>
      <c r="OG5" s="23" t="s">
        <v>1711</v>
      </c>
      <c r="OH5" s="22" t="s">
        <v>1716</v>
      </c>
      <c r="OI5" s="23" t="s">
        <v>998</v>
      </c>
      <c r="OJ5" s="22" t="s">
        <v>1093</v>
      </c>
      <c r="OK5" s="23" t="s">
        <v>227</v>
      </c>
      <c r="OL5" s="22" t="s">
        <v>1632</v>
      </c>
      <c r="OM5" s="23" t="s">
        <v>70</v>
      </c>
      <c r="ON5" s="22" t="s">
        <v>1290</v>
      </c>
      <c r="OO5" s="23" t="s">
        <v>998</v>
      </c>
      <c r="OP5" s="22" t="s">
        <v>208</v>
      </c>
      <c r="OQ5" s="23" t="s">
        <v>1740</v>
      </c>
      <c r="OR5" s="22" t="s">
        <v>1082</v>
      </c>
      <c r="OS5" s="23" t="s">
        <v>1750</v>
      </c>
      <c r="OT5" s="22" t="s">
        <v>1755</v>
      </c>
      <c r="OU5" s="23" t="s">
        <v>93</v>
      </c>
      <c r="OV5" s="22" t="s">
        <v>78</v>
      </c>
      <c r="OW5" s="23" t="s">
        <v>234</v>
      </c>
      <c r="OX5" s="22" t="s">
        <v>1635</v>
      </c>
      <c r="OY5" s="23" t="s">
        <v>1093</v>
      </c>
      <c r="OZ5" s="22" t="s">
        <v>213</v>
      </c>
      <c r="PA5" s="23" t="s">
        <v>1772</v>
      </c>
      <c r="PB5" s="22" t="s">
        <v>1777</v>
      </c>
      <c r="PC5" s="23" t="s">
        <v>1782</v>
      </c>
      <c r="PD5" s="22" t="s">
        <v>162</v>
      </c>
      <c r="PE5" s="23" t="s">
        <v>227</v>
      </c>
      <c r="PF5" s="22" t="s">
        <v>227</v>
      </c>
      <c r="PG5" s="23" t="s">
        <v>242</v>
      </c>
      <c r="PH5" s="22" t="s">
        <v>1407</v>
      </c>
      <c r="PI5" s="23" t="s">
        <v>1798</v>
      </c>
      <c r="PJ5" s="22" t="s">
        <v>1740</v>
      </c>
      <c r="PK5" s="23" t="s">
        <v>959</v>
      </c>
      <c r="PL5" s="22" t="s">
        <v>194</v>
      </c>
      <c r="PM5" s="23" t="s">
        <v>119</v>
      </c>
      <c r="PN5" s="22" t="s">
        <v>1811</v>
      </c>
      <c r="PO5" s="23" t="s">
        <v>248</v>
      </c>
      <c r="PP5" s="22" t="s">
        <v>1740</v>
      </c>
      <c r="PQ5" s="23" t="s">
        <v>1290</v>
      </c>
      <c r="PR5" s="22" t="s">
        <v>119</v>
      </c>
      <c r="PS5" s="23" t="s">
        <v>998</v>
      </c>
      <c r="PT5" s="22" t="s">
        <v>208</v>
      </c>
      <c r="PU5" s="23" t="s">
        <v>270</v>
      </c>
      <c r="PV5" s="22" t="s">
        <v>1826</v>
      </c>
      <c r="PW5" s="23" t="s">
        <v>85</v>
      </c>
      <c r="PX5" s="22" t="s">
        <v>264</v>
      </c>
      <c r="PY5" s="23" t="s">
        <v>1124</v>
      </c>
      <c r="PZ5" s="22" t="s">
        <v>1839</v>
      </c>
      <c r="QA5" s="23" t="s">
        <v>1845</v>
      </c>
      <c r="QB5" s="22" t="s">
        <v>1850</v>
      </c>
      <c r="QC5" s="23" t="s">
        <v>270</v>
      </c>
      <c r="QD5" s="22" t="s">
        <v>219</v>
      </c>
      <c r="QE5" s="23" t="s">
        <v>1290</v>
      </c>
      <c r="QF5" s="22" t="s">
        <v>85</v>
      </c>
      <c r="QG5" s="23" t="s">
        <v>44</v>
      </c>
      <c r="QH5" s="22" t="s">
        <v>975</v>
      </c>
      <c r="QI5" s="23" t="s">
        <v>1863</v>
      </c>
      <c r="QJ5" s="22" t="s">
        <v>1868</v>
      </c>
      <c r="QK5" s="23" t="s">
        <v>1740</v>
      </c>
      <c r="QL5" s="22" t="s">
        <v>1598</v>
      </c>
      <c r="QM5" s="23" t="s">
        <v>208</v>
      </c>
      <c r="QN5" s="22" t="s">
        <v>1876</v>
      </c>
      <c r="QO5" s="23" t="s">
        <v>227</v>
      </c>
      <c r="QP5" s="22" t="s">
        <v>1883</v>
      </c>
      <c r="QQ5" s="23" t="s">
        <v>28</v>
      </c>
      <c r="QR5" s="22" t="s">
        <v>1863</v>
      </c>
      <c r="QS5" s="23" t="s">
        <v>1692</v>
      </c>
      <c r="QT5" s="22" t="s">
        <v>1811</v>
      </c>
      <c r="QU5" s="23" t="s">
        <v>1082</v>
      </c>
      <c r="QV5" s="22" t="s">
        <v>1898</v>
      </c>
      <c r="QW5" s="23" t="s">
        <v>1901</v>
      </c>
      <c r="QX5" s="22" t="s">
        <v>309</v>
      </c>
      <c r="QY5" s="23" t="s">
        <v>1908</v>
      </c>
      <c r="QZ5" s="22" t="s">
        <v>1912</v>
      </c>
      <c r="RA5" s="23" t="s">
        <v>1915</v>
      </c>
      <c r="RB5" s="22" t="s">
        <v>1920</v>
      </c>
      <c r="RC5" s="23" t="s">
        <v>1504</v>
      </c>
      <c r="RD5" s="22" t="s">
        <v>1927</v>
      </c>
      <c r="RE5" s="23" t="s">
        <v>1932</v>
      </c>
      <c r="RF5" s="22" t="s">
        <v>1935</v>
      </c>
      <c r="RG5" s="23" t="s">
        <v>328</v>
      </c>
      <c r="RH5" s="22" t="s">
        <v>349</v>
      </c>
      <c r="RI5" s="23" t="s">
        <v>1518</v>
      </c>
      <c r="RJ5" s="22" t="s">
        <v>1948</v>
      </c>
      <c r="RK5" s="23" t="s">
        <v>1565</v>
      </c>
      <c r="RL5" s="22" t="s">
        <v>1898</v>
      </c>
      <c r="RM5" s="23" t="s">
        <v>1559</v>
      </c>
      <c r="RN5" s="22" t="s">
        <v>1959</v>
      </c>
      <c r="RO5" s="23" t="s">
        <v>349</v>
      </c>
      <c r="RP5" s="22" t="s">
        <v>1935</v>
      </c>
      <c r="RQ5" s="23" t="s">
        <v>1927</v>
      </c>
      <c r="RR5" s="22" t="s">
        <v>409</v>
      </c>
      <c r="RS5" s="23" t="s">
        <v>704</v>
      </c>
      <c r="RT5" s="22" t="s">
        <v>1974</v>
      </c>
      <c r="RU5" s="23" t="s">
        <v>1948</v>
      </c>
      <c r="RV5" s="22" t="s">
        <v>1981</v>
      </c>
      <c r="RW5" s="23" t="s">
        <v>1984</v>
      </c>
      <c r="RX5" s="22" t="s">
        <v>1989</v>
      </c>
      <c r="RY5" s="23" t="s">
        <v>1994</v>
      </c>
      <c r="RZ5" s="22" t="s">
        <v>1493</v>
      </c>
      <c r="SA5" s="23" t="s">
        <v>459</v>
      </c>
      <c r="SB5" s="22" t="s">
        <v>1469</v>
      </c>
      <c r="SC5" s="23" t="s">
        <v>1230</v>
      </c>
      <c r="SD5" s="22" t="s">
        <v>2006</v>
      </c>
      <c r="SE5" s="23" t="s">
        <v>2011</v>
      </c>
      <c r="SF5" s="22" t="s">
        <v>1356</v>
      </c>
      <c r="SG5" s="23" t="s">
        <v>2019</v>
      </c>
      <c r="SH5" s="22" t="s">
        <v>2025</v>
      </c>
      <c r="SI5" s="23" t="s">
        <v>1356</v>
      </c>
      <c r="SJ5" s="22" t="s">
        <v>2034</v>
      </c>
      <c r="SK5" s="23" t="s">
        <v>2037</v>
      </c>
      <c r="SL5" s="22" t="s">
        <v>1474</v>
      </c>
      <c r="SM5" s="23" t="s">
        <v>2044</v>
      </c>
      <c r="SN5" s="22" t="s">
        <v>474</v>
      </c>
      <c r="SO5" s="23" t="s">
        <v>2051</v>
      </c>
      <c r="SP5" s="22" t="s">
        <v>1230</v>
      </c>
      <c r="SQ5" s="23" t="s">
        <v>2056</v>
      </c>
      <c r="SR5" s="22" t="s">
        <v>496</v>
      </c>
      <c r="SS5" s="23" t="s">
        <v>514</v>
      </c>
      <c r="ST5" s="22" t="s">
        <v>514</v>
      </c>
      <c r="SU5" s="23" t="s">
        <v>1361</v>
      </c>
      <c r="SV5" s="22" t="s">
        <v>507</v>
      </c>
      <c r="SW5" s="23" t="s">
        <v>2063</v>
      </c>
      <c r="SX5" s="22" t="s">
        <v>2068</v>
      </c>
      <c r="SY5" s="23" t="s">
        <v>2068</v>
      </c>
      <c r="SZ5" s="22" t="s">
        <v>2075</v>
      </c>
      <c r="TA5" s="23" t="s">
        <v>1425</v>
      </c>
      <c r="TB5" s="22" t="s">
        <v>28</v>
      </c>
      <c r="TC5" s="23" t="s">
        <v>564</v>
      </c>
      <c r="TD5" s="22" t="s">
        <v>1420</v>
      </c>
      <c r="TE5" s="23" t="s">
        <v>2085</v>
      </c>
      <c r="TF5" s="22" t="s">
        <v>2088</v>
      </c>
      <c r="TG5" s="23" t="s">
        <v>2093</v>
      </c>
      <c r="TH5" s="22" t="s">
        <v>2098</v>
      </c>
      <c r="TI5" s="23" t="s">
        <v>871</v>
      </c>
      <c r="TJ5" s="22" t="s">
        <v>2104</v>
      </c>
      <c r="TK5" s="23" t="s">
        <v>1407</v>
      </c>
      <c r="TL5" s="22" t="s">
        <v>1655</v>
      </c>
      <c r="TM5" s="23" t="s">
        <v>2112</v>
      </c>
      <c r="TN5" s="22" t="s">
        <v>169</v>
      </c>
      <c r="TO5" s="23" t="s">
        <v>1347</v>
      </c>
      <c r="TP5" s="22" t="s">
        <v>169</v>
      </c>
      <c r="TQ5" s="23" t="s">
        <v>937</v>
      </c>
      <c r="TR5" s="22" t="s">
        <v>2122</v>
      </c>
      <c r="TS5" s="23" t="s">
        <v>674</v>
      </c>
      <c r="TT5" s="22" t="s">
        <v>2129</v>
      </c>
      <c r="TU5" s="23" t="s">
        <v>2133</v>
      </c>
      <c r="TV5" s="22" t="s">
        <v>664</v>
      </c>
      <c r="TW5" s="23" t="s">
        <v>640</v>
      </c>
      <c r="TX5" s="22" t="s">
        <v>657</v>
      </c>
      <c r="TY5" s="23" t="s">
        <v>640</v>
      </c>
      <c r="TZ5" s="22" t="s">
        <v>664</v>
      </c>
      <c r="UA5" s="23" t="s">
        <v>2068</v>
      </c>
      <c r="UB5" s="22" t="s">
        <v>1295</v>
      </c>
      <c r="UC5" s="23" t="s">
        <v>2151</v>
      </c>
      <c r="UD5" s="22" t="s">
        <v>2156</v>
      </c>
      <c r="UE5" s="23" t="s">
        <v>2161</v>
      </c>
      <c r="UF5" s="22" t="s">
        <v>2166</v>
      </c>
      <c r="UG5" s="23" t="s">
        <v>735</v>
      </c>
      <c r="UH5" s="22" t="s">
        <v>710</v>
      </c>
      <c r="UI5" s="23" t="s">
        <v>721</v>
      </c>
      <c r="UJ5" s="22" t="s">
        <v>2175</v>
      </c>
      <c r="UK5" s="23" t="s">
        <v>2056</v>
      </c>
      <c r="UL5" s="22" t="s">
        <v>1263</v>
      </c>
      <c r="UM5" s="23" t="s">
        <v>1181</v>
      </c>
      <c r="UN5" s="22" t="s">
        <v>735</v>
      </c>
      <c r="UO5" s="23" t="s">
        <v>2056</v>
      </c>
      <c r="UP5" s="22" t="s">
        <v>1054</v>
      </c>
      <c r="UQ5" s="23" t="s">
        <v>721</v>
      </c>
      <c r="UR5" s="22" t="s">
        <v>1518</v>
      </c>
      <c r="US5" s="23" t="s">
        <v>2192</v>
      </c>
      <c r="UT5" s="22" t="s">
        <v>2197</v>
      </c>
      <c r="UU5" s="23" t="s">
        <v>2166</v>
      </c>
      <c r="UV5" s="22" t="s">
        <v>2205</v>
      </c>
      <c r="UW5" s="23" t="s">
        <v>1148</v>
      </c>
      <c r="UX5" s="22" t="s">
        <v>786</v>
      </c>
      <c r="UY5" s="23" t="s">
        <v>786</v>
      </c>
      <c r="UZ5" s="22" t="s">
        <v>1153</v>
      </c>
      <c r="VA5" s="23" t="s">
        <v>1148</v>
      </c>
      <c r="VB5" s="22" t="s">
        <v>409</v>
      </c>
      <c r="VC5" s="23" t="s">
        <v>2216</v>
      </c>
      <c r="VD5" s="22" t="s">
        <v>1186</v>
      </c>
      <c r="VE5" s="23" t="s">
        <v>1148</v>
      </c>
      <c r="VF5" s="22" t="s">
        <v>2223</v>
      </c>
      <c r="VG5" s="23" t="s">
        <v>2197</v>
      </c>
      <c r="VH5" s="22" t="s">
        <v>325</v>
      </c>
      <c r="VI5" s="23" t="s">
        <v>922</v>
      </c>
      <c r="VJ5" s="22" t="s">
        <v>2233</v>
      </c>
      <c r="VK5" s="23" t="s">
        <v>943</v>
      </c>
      <c r="VL5" s="22" t="s">
        <v>2238</v>
      </c>
      <c r="VM5" s="23" t="s">
        <v>564</v>
      </c>
      <c r="VN5" s="22" t="s">
        <v>2244</v>
      </c>
      <c r="VO5" s="23" t="s">
        <v>219</v>
      </c>
      <c r="VP5" s="22" t="s">
        <v>28</v>
      </c>
      <c r="VQ5" s="23" t="s">
        <v>840</v>
      </c>
      <c r="VR5" s="22" t="s">
        <v>599</v>
      </c>
      <c r="VS5" s="23" t="s">
        <v>2259</v>
      </c>
      <c r="VT5" s="22" t="s">
        <v>2264</v>
      </c>
      <c r="VU5" s="23" t="s">
        <v>63</v>
      </c>
      <c r="VV5" s="22" t="s">
        <v>2271</v>
      </c>
      <c r="VW5" s="23" t="s">
        <v>2238</v>
      </c>
      <c r="VX5" s="22" t="s">
        <v>922</v>
      </c>
      <c r="VY5" s="23" t="s">
        <v>219</v>
      </c>
      <c r="VZ5" s="22" t="s">
        <v>242</v>
      </c>
      <c r="WA5" s="23" t="s">
        <v>916</v>
      </c>
      <c r="WB5" s="22" t="s">
        <v>1064</v>
      </c>
      <c r="WC5" s="23" t="s">
        <v>2283</v>
      </c>
      <c r="WD5" s="22" t="s">
        <v>242</v>
      </c>
      <c r="WE5" s="23" t="s">
        <v>1070</v>
      </c>
      <c r="WF5" s="22" t="s">
        <v>1193</v>
      </c>
      <c r="WG5" s="23" t="s">
        <v>1107</v>
      </c>
      <c r="WH5" s="22" t="s">
        <v>1750</v>
      </c>
      <c r="WI5" s="23" t="s">
        <v>1098</v>
      </c>
      <c r="WJ5" s="22" t="s">
        <v>2292</v>
      </c>
      <c r="WK5" s="23" t="s">
        <v>975</v>
      </c>
      <c r="WL5" s="22" t="s">
        <v>2299</v>
      </c>
      <c r="WM5" s="23" t="s">
        <v>975</v>
      </c>
      <c r="WN5" s="22" t="s">
        <v>995</v>
      </c>
      <c r="WO5" s="23" t="s">
        <v>531</v>
      </c>
      <c r="WP5" s="22" t="s">
        <v>2308</v>
      </c>
      <c r="WQ5" s="23" t="s">
        <v>575</v>
      </c>
      <c r="WR5" s="22" t="s">
        <v>797</v>
      </c>
      <c r="WS5" s="23" t="s">
        <v>2316</v>
      </c>
      <c r="WT5" s="22" t="s">
        <v>2122</v>
      </c>
      <c r="WU5" s="23" t="s">
        <v>2322</v>
      </c>
      <c r="WV5" s="22" t="s">
        <v>2308</v>
      </c>
      <c r="WW5" s="23" t="s">
        <v>1064</v>
      </c>
      <c r="WX5" s="22" t="s">
        <v>2330</v>
      </c>
      <c r="WY5" s="23" t="s">
        <v>2335</v>
      </c>
      <c r="WZ5" s="22" t="s">
        <v>219</v>
      </c>
      <c r="XA5" s="23" t="s">
        <v>2340</v>
      </c>
      <c r="XB5" s="22" t="s">
        <v>829</v>
      </c>
      <c r="XC5" s="23" t="s">
        <v>1107</v>
      </c>
      <c r="XD5" s="22" t="s">
        <v>948</v>
      </c>
      <c r="XE5" s="23" t="s">
        <v>916</v>
      </c>
      <c r="XF5" s="22" t="s">
        <v>1301</v>
      </c>
      <c r="XG5" s="23" t="s">
        <v>1236</v>
      </c>
      <c r="XH5" s="22" t="s">
        <v>2330</v>
      </c>
      <c r="XI5" s="23" t="s">
        <v>242</v>
      </c>
      <c r="XJ5" s="22" t="s">
        <v>850</v>
      </c>
      <c r="XK5" s="23" t="s">
        <v>797</v>
      </c>
      <c r="XL5" s="22" t="s">
        <v>2366</v>
      </c>
      <c r="XM5" s="23" t="s">
        <v>2370</v>
      </c>
      <c r="XN5" s="22" t="s">
        <v>729</v>
      </c>
      <c r="XO5" s="23" t="s">
        <v>2192</v>
      </c>
      <c r="XP5" s="22" t="s">
        <v>699</v>
      </c>
      <c r="XQ5" s="23" t="s">
        <v>1627</v>
      </c>
      <c r="XR5" s="22" t="s">
        <v>1082</v>
      </c>
      <c r="XS5" s="23" t="s">
        <v>970</v>
      </c>
      <c r="XT5" s="22" t="s">
        <v>1076</v>
      </c>
      <c r="XU5" s="23" t="s">
        <v>2299</v>
      </c>
      <c r="XV5" s="22" t="s">
        <v>2104</v>
      </c>
      <c r="XW5" s="23" t="s">
        <v>729</v>
      </c>
      <c r="XX5" s="22" t="s">
        <v>2396</v>
      </c>
      <c r="XY5" s="23" t="s">
        <v>2399</v>
      </c>
      <c r="XZ5" s="22" t="s">
        <v>1493</v>
      </c>
      <c r="YA5" s="23" t="s">
        <v>2407</v>
      </c>
      <c r="YB5" s="22" t="s">
        <v>623</v>
      </c>
      <c r="YC5" s="23" t="s">
        <v>674</v>
      </c>
      <c r="YD5" s="22" t="s">
        <v>2414</v>
      </c>
      <c r="YE5" s="23" t="s">
        <v>2419</v>
      </c>
      <c r="YF5" s="22" t="s">
        <v>1627</v>
      </c>
      <c r="YG5" s="23" t="s">
        <v>1660</v>
      </c>
      <c r="YH5" s="22" t="s">
        <v>980</v>
      </c>
      <c r="YI5" s="23" t="s">
        <v>127</v>
      </c>
      <c r="YJ5" s="22" t="s">
        <v>1098</v>
      </c>
      <c r="YK5" s="23" t="s">
        <v>248</v>
      </c>
      <c r="YL5" s="22" t="s">
        <v>1645</v>
      </c>
      <c r="YM5" s="23" t="s">
        <v>2439</v>
      </c>
      <c r="YN5" s="22" t="s">
        <v>2133</v>
      </c>
      <c r="YO5" s="23" t="s">
        <v>735</v>
      </c>
      <c r="YP5" s="22" t="s">
        <v>760</v>
      </c>
      <c r="YQ5" s="23" t="s">
        <v>2439</v>
      </c>
      <c r="YR5" s="22" t="s">
        <v>681</v>
      </c>
      <c r="YS5" s="23" t="s">
        <v>2454</v>
      </c>
      <c r="YT5" s="22" t="s">
        <v>2129</v>
      </c>
      <c r="YU5" s="23" t="s">
        <v>2459</v>
      </c>
      <c r="YV5" s="22" t="s">
        <v>1531</v>
      </c>
      <c r="YW5" s="23" t="s">
        <v>2205</v>
      </c>
      <c r="YX5" s="22" t="s">
        <v>985</v>
      </c>
      <c r="YY5" s="23" t="s">
        <v>995</v>
      </c>
      <c r="YZ5" s="22" t="s">
        <v>526</v>
      </c>
      <c r="ZA5" s="23" t="s">
        <v>2330</v>
      </c>
      <c r="ZB5" s="22" t="s">
        <v>975</v>
      </c>
      <c r="ZC5" s="23" t="s">
        <v>856</v>
      </c>
      <c r="ZD5" s="22" t="s">
        <v>1645</v>
      </c>
      <c r="ZE5" s="23" t="s">
        <v>2205</v>
      </c>
      <c r="ZF5" s="22" t="s">
        <v>1493</v>
      </c>
      <c r="ZG5" s="23" t="s">
        <v>1247</v>
      </c>
      <c r="ZH5" s="22" t="s">
        <v>674</v>
      </c>
      <c r="ZI5" s="23" t="s">
        <v>2486</v>
      </c>
      <c r="ZJ5" s="22" t="s">
        <v>1318</v>
      </c>
      <c r="ZK5" s="23" t="s">
        <v>1323</v>
      </c>
      <c r="ZL5" s="22" t="s">
        <v>953</v>
      </c>
      <c r="ZM5" s="23" t="s">
        <v>2495</v>
      </c>
      <c r="ZN5" s="22" t="s">
        <v>1064</v>
      </c>
      <c r="ZO5" s="23" t="s">
        <v>2500</v>
      </c>
      <c r="ZP5" s="22" t="s">
        <v>1098</v>
      </c>
      <c r="ZQ5" s="23" t="s">
        <v>2025</v>
      </c>
      <c r="ZR5" s="22" t="s">
        <v>2166</v>
      </c>
      <c r="ZS5" s="23" t="s">
        <v>2508</v>
      </c>
      <c r="ZT5" s="22" t="s">
        <v>1876</v>
      </c>
      <c r="ZU5" s="23" t="s">
        <v>777</v>
      </c>
      <c r="ZV5" s="22" t="s">
        <v>607</v>
      </c>
      <c r="ZW5" s="23" t="s">
        <v>2521</v>
      </c>
      <c r="ZX5" s="22" t="s">
        <v>916</v>
      </c>
      <c r="ZY5" s="23" t="s">
        <v>2528</v>
      </c>
      <c r="ZZ5" s="22" t="s">
        <v>2122</v>
      </c>
      <c r="AAA5" s="23" t="s">
        <v>836</v>
      </c>
      <c r="AAB5" s="22" t="s">
        <v>1193</v>
      </c>
      <c r="AAC5" s="23" t="s">
        <v>526</v>
      </c>
      <c r="AAD5" s="22" t="s">
        <v>2539</v>
      </c>
      <c r="AAE5" s="23" t="s">
        <v>1076</v>
      </c>
      <c r="AAF5" s="22" t="s">
        <v>381</v>
      </c>
      <c r="AAG5" s="23" t="s">
        <v>2156</v>
      </c>
      <c r="AAH5" s="22" t="s">
        <v>1148</v>
      </c>
      <c r="AAI5" s="23" t="s">
        <v>1606</v>
      </c>
      <c r="AAJ5" s="22" t="s">
        <v>888</v>
      </c>
      <c r="AAK5" s="23" t="s">
        <v>1323</v>
      </c>
      <c r="AAL5" s="22" t="s">
        <v>2558</v>
      </c>
      <c r="AAM5" s="23" t="s">
        <v>599</v>
      </c>
      <c r="AAN5" s="22" t="s">
        <v>1645</v>
      </c>
      <c r="AAO5" s="23" t="s">
        <v>2566</v>
      </c>
      <c r="AAP5" s="22" t="s">
        <v>607</v>
      </c>
      <c r="AAQ5" s="23" t="s">
        <v>607</v>
      </c>
      <c r="AAR5" s="22" t="s">
        <v>2573</v>
      </c>
      <c r="AAS5" s="23" t="s">
        <v>593</v>
      </c>
      <c r="AAT5" s="22" t="s">
        <v>629</v>
      </c>
      <c r="AAU5" s="23" t="s">
        <v>507</v>
      </c>
      <c r="AAV5" s="22" t="s">
        <v>507</v>
      </c>
      <c r="AAW5" s="23" t="s">
        <v>507</v>
      </c>
      <c r="AAX5" s="22" t="s">
        <v>1366</v>
      </c>
      <c r="AAY5" s="23" t="s">
        <v>2068</v>
      </c>
      <c r="AAZ5" s="22" t="s">
        <v>2590</v>
      </c>
      <c r="ABA5" s="23" t="s">
        <v>1387</v>
      </c>
      <c r="ABB5" s="22" t="s">
        <v>1908</v>
      </c>
      <c r="ABC5" s="23" t="s">
        <v>2598</v>
      </c>
      <c r="ABD5" s="22" t="s">
        <v>403</v>
      </c>
      <c r="ABE5" s="23" t="s">
        <v>735</v>
      </c>
      <c r="ABF5" s="22" t="s">
        <v>1417</v>
      </c>
      <c r="ABG5" s="23" t="s">
        <v>829</v>
      </c>
      <c r="ABH5" s="22" t="s">
        <v>520</v>
      </c>
      <c r="ABI5" s="23" t="s">
        <v>1397</v>
      </c>
      <c r="ABJ5" s="22" t="s">
        <v>2613</v>
      </c>
      <c r="ABK5" s="23" t="s">
        <v>1989</v>
      </c>
      <c r="ABL5" s="22" t="s">
        <v>2619</v>
      </c>
      <c r="ABM5" s="23" t="s">
        <v>1449</v>
      </c>
      <c r="ABN5" s="22" t="s">
        <v>474</v>
      </c>
      <c r="ABO5" s="23" t="s">
        <v>1230</v>
      </c>
      <c r="ABP5" s="22" t="s">
        <v>451</v>
      </c>
      <c r="ABQ5" s="23" t="s">
        <v>2025</v>
      </c>
      <c r="ABR5" s="22" t="s">
        <v>607</v>
      </c>
      <c r="ABS5" s="23" t="s">
        <v>1994</v>
      </c>
      <c r="ABT5" s="22" t="s">
        <v>474</v>
      </c>
      <c r="ABU5" s="23" t="s">
        <v>474</v>
      </c>
      <c r="ABV5" s="22" t="s">
        <v>652</v>
      </c>
      <c r="ABW5" s="23" t="s">
        <v>652</v>
      </c>
      <c r="ABX5" s="22" t="s">
        <v>2044</v>
      </c>
      <c r="ABY5" s="23" t="s">
        <v>1366</v>
      </c>
      <c r="ABZ5" s="22" t="s">
        <v>419</v>
      </c>
      <c r="ACA5" s="23" t="s">
        <v>1469</v>
      </c>
      <c r="ACB5" s="22" t="s">
        <v>440</v>
      </c>
      <c r="ACC5" s="23" t="s">
        <v>2407</v>
      </c>
      <c r="ACD5" s="22" t="s">
        <v>409</v>
      </c>
      <c r="ACE5" s="23" t="s">
        <v>1526</v>
      </c>
      <c r="ACF5" s="22" t="s">
        <v>1898</v>
      </c>
      <c r="ACG5" s="23" t="s">
        <v>2658</v>
      </c>
      <c r="ACH5" s="22" t="s">
        <v>2663</v>
      </c>
      <c r="ACI5" s="23" t="s">
        <v>360</v>
      </c>
      <c r="ACJ5" s="22" t="s">
        <v>1387</v>
      </c>
      <c r="ACK5" s="23" t="s">
        <v>1565</v>
      </c>
      <c r="ACL5" s="22" t="s">
        <v>1959</v>
      </c>
      <c r="ACM5" s="23" t="s">
        <v>1932</v>
      </c>
      <c r="ACN5" s="22" t="s">
        <v>1010</v>
      </c>
      <c r="ACO5" s="23" t="s">
        <v>1523</v>
      </c>
      <c r="ACP5" s="22" t="s">
        <v>1263</v>
      </c>
      <c r="ACQ5" s="23" t="s">
        <v>315</v>
      </c>
      <c r="ACR5" s="22" t="s">
        <v>1031</v>
      </c>
      <c r="ACS5" s="23" t="s">
        <v>370</v>
      </c>
      <c r="ACT5" s="22" t="s">
        <v>387</v>
      </c>
      <c r="ACU5" s="23" t="s">
        <v>200</v>
      </c>
      <c r="ACV5" s="22" t="s">
        <v>85</v>
      </c>
      <c r="ACW5" s="23" t="s">
        <v>44</v>
      </c>
      <c r="ACX5" s="22" t="s">
        <v>808</v>
      </c>
      <c r="ACY5" s="23" t="s">
        <v>2698</v>
      </c>
      <c r="ACZ5" s="22" t="s">
        <v>270</v>
      </c>
      <c r="ADA5" s="23" t="s">
        <v>264</v>
      </c>
      <c r="ADB5" s="22" t="s">
        <v>1863</v>
      </c>
      <c r="ADC5" s="23" t="s">
        <v>2710</v>
      </c>
      <c r="ADD5" s="22" t="s">
        <v>1093</v>
      </c>
      <c r="ADE5" s="23" t="s">
        <v>85</v>
      </c>
      <c r="ADF5" s="22" t="s">
        <v>175</v>
      </c>
      <c r="ADG5" s="23" t="s">
        <v>234</v>
      </c>
      <c r="ADH5" s="22" t="s">
        <v>1692</v>
      </c>
      <c r="ADI5" s="23" t="s">
        <v>840</v>
      </c>
      <c r="ADJ5" s="22" t="s">
        <v>259</v>
      </c>
      <c r="ADK5" s="23" t="s">
        <v>1606</v>
      </c>
      <c r="ADL5" s="22" t="s">
        <v>2724</v>
      </c>
      <c r="ADM5" s="23" t="s">
        <v>127</v>
      </c>
      <c r="ADN5" s="22" t="s">
        <v>127</v>
      </c>
      <c r="ADO5" s="23" t="s">
        <v>1397</v>
      </c>
      <c r="ADP5" s="22" t="s">
        <v>2733</v>
      </c>
      <c r="ADQ5" s="23" t="s">
        <v>2736</v>
      </c>
      <c r="ADR5" s="22" t="s">
        <v>2500</v>
      </c>
      <c r="ADS5" s="23" t="s">
        <v>998</v>
      </c>
      <c r="ADT5" s="22" t="s">
        <v>998</v>
      </c>
      <c r="ADU5" s="23" t="s">
        <v>162</v>
      </c>
      <c r="ADV5" s="22" t="s">
        <v>1883</v>
      </c>
      <c r="ADW5" s="23" t="s">
        <v>927</v>
      </c>
      <c r="ADX5" s="22" t="s">
        <v>303</v>
      </c>
      <c r="ADY5" s="23" t="s">
        <v>1093</v>
      </c>
      <c r="ADZ5" s="22" t="s">
        <v>2753</v>
      </c>
      <c r="AEA5" s="23" t="s">
        <v>1655</v>
      </c>
      <c r="AEB5" s="22" t="s">
        <v>2758</v>
      </c>
      <c r="AEC5" s="23" t="s">
        <v>2761</v>
      </c>
      <c r="AED5" s="22" t="s">
        <v>93</v>
      </c>
      <c r="AEE5" s="23" t="s">
        <v>1290</v>
      </c>
      <c r="AEF5" s="22" t="s">
        <v>227</v>
      </c>
      <c r="AEG5" s="23" t="s">
        <v>2419</v>
      </c>
      <c r="AEH5" s="22" t="s">
        <v>1716</v>
      </c>
      <c r="AEI5" s="23" t="s">
        <v>162</v>
      </c>
      <c r="AEJ5" s="22" t="s">
        <v>264</v>
      </c>
      <c r="AEK5" s="23" t="s">
        <v>2777</v>
      </c>
      <c r="AEL5" s="22" t="s">
        <v>2335</v>
      </c>
      <c r="AEM5" s="23" t="s">
        <v>1777</v>
      </c>
      <c r="AEN5" s="22" t="s">
        <v>70</v>
      </c>
      <c r="AEO5" s="23" t="s">
        <v>2790</v>
      </c>
      <c r="AEP5" s="22" t="s">
        <v>208</v>
      </c>
      <c r="AEQ5" s="23" t="s">
        <v>213</v>
      </c>
      <c r="AER5" s="22" t="s">
        <v>85</v>
      </c>
      <c r="AES5" s="23" t="s">
        <v>975</v>
      </c>
      <c r="AET5" s="22" t="s">
        <v>1290</v>
      </c>
      <c r="AEU5" s="23" t="s">
        <v>1772</v>
      </c>
      <c r="AEV5" s="22" t="s">
        <v>162</v>
      </c>
      <c r="AEW5" s="23" t="s">
        <v>1407</v>
      </c>
      <c r="AEX5" s="22" t="s">
        <v>85</v>
      </c>
      <c r="AEY5" s="23" t="s">
        <v>882</v>
      </c>
      <c r="AEZ5" s="22" t="s">
        <v>78</v>
      </c>
      <c r="AFA5" s="23" t="s">
        <v>169</v>
      </c>
      <c r="AFB5" s="22" t="s">
        <v>2813</v>
      </c>
      <c r="AFC5" s="23" t="s">
        <v>162</v>
      </c>
      <c r="AFD5" s="22" t="s">
        <v>303</v>
      </c>
      <c r="AFE5" s="23" t="s">
        <v>937</v>
      </c>
      <c r="AFF5" s="22" t="s">
        <v>150</v>
      </c>
      <c r="AFG5" s="23" t="s">
        <v>63</v>
      </c>
      <c r="AFH5" s="22" t="s">
        <v>200</v>
      </c>
      <c r="AFI5" s="23" t="s">
        <v>219</v>
      </c>
      <c r="AFJ5" s="22" t="s">
        <v>108</v>
      </c>
      <c r="AFK5" s="23" t="s">
        <v>1290</v>
      </c>
      <c r="AFL5" s="22" t="s">
        <v>808</v>
      </c>
      <c r="AFM5" s="23" t="s">
        <v>1716</v>
      </c>
      <c r="AFN5" s="22" t="s">
        <v>1782</v>
      </c>
      <c r="AFO5" s="23" t="s">
        <v>1883</v>
      </c>
      <c r="AFP5" s="22" t="s">
        <v>1397</v>
      </c>
      <c r="AFQ5" s="23" t="s">
        <v>2831</v>
      </c>
      <c r="AFR5" s="22" t="s">
        <v>2836</v>
      </c>
      <c r="AFS5" s="23" t="s">
        <v>1124</v>
      </c>
      <c r="AFT5" s="22" t="s">
        <v>840</v>
      </c>
      <c r="AFU5" s="23" t="s">
        <v>85</v>
      </c>
      <c r="AFV5" s="22" t="s">
        <v>1692</v>
      </c>
      <c r="AFW5" s="23" t="s">
        <v>93</v>
      </c>
      <c r="AFX5" s="22" t="s">
        <v>85</v>
      </c>
      <c r="AFY5" s="23" t="s">
        <v>2846</v>
      </c>
      <c r="AFZ5" s="22" t="s">
        <v>2724</v>
      </c>
      <c r="AGA5" s="23" t="s">
        <v>1301</v>
      </c>
      <c r="AGB5" s="22" t="s">
        <v>876</v>
      </c>
      <c r="AGC5" s="23" t="s">
        <v>2857</v>
      </c>
      <c r="AGD5" s="22" t="s">
        <v>270</v>
      </c>
      <c r="AGE5" s="23" t="s">
        <v>2861</v>
      </c>
      <c r="AGF5" s="22" t="s">
        <v>93</v>
      </c>
      <c r="AGG5" s="23" t="s">
        <v>119</v>
      </c>
      <c r="AGH5" s="22" t="s">
        <v>1704</v>
      </c>
      <c r="AGI5" s="23" t="s">
        <v>808</v>
      </c>
      <c r="AGJ5" s="22" t="s">
        <v>1740</v>
      </c>
      <c r="AGK5" s="23" t="s">
        <v>1627</v>
      </c>
      <c r="AGL5" s="22" t="s">
        <v>270</v>
      </c>
      <c r="AGM5" s="23" t="s">
        <v>2880</v>
      </c>
      <c r="AGN5" s="22" t="s">
        <v>1407</v>
      </c>
      <c r="AGO5" s="23" t="s">
        <v>200</v>
      </c>
      <c r="AGP5" s="22" t="s">
        <v>169</v>
      </c>
      <c r="AGQ5" s="23" t="s">
        <v>162</v>
      </c>
      <c r="AGR5" s="22" t="s">
        <v>2888</v>
      </c>
      <c r="AGS5" s="23" t="s">
        <v>320</v>
      </c>
      <c r="AGT5" s="22" t="s">
        <v>1932</v>
      </c>
      <c r="AGU5" s="23" t="s">
        <v>1565</v>
      </c>
      <c r="AGV5" s="22" t="s">
        <v>2895</v>
      </c>
      <c r="AGW5" s="23" t="s">
        <v>1981</v>
      </c>
      <c r="AGX5" s="22" t="s">
        <v>325</v>
      </c>
      <c r="AGY5" s="23" t="s">
        <v>1547</v>
      </c>
      <c r="AGZ5" s="22" t="s">
        <v>360</v>
      </c>
      <c r="AHA5" s="23" t="s">
        <v>766</v>
      </c>
      <c r="AHB5" s="22" t="s">
        <v>1908</v>
      </c>
      <c r="AHC5" s="23" t="s">
        <v>1932</v>
      </c>
      <c r="AHD5" s="22" t="s">
        <v>1898</v>
      </c>
      <c r="AHE5" s="23" t="s">
        <v>1518</v>
      </c>
      <c r="AHF5" s="22" t="s">
        <v>2911</v>
      </c>
      <c r="AHG5" s="23" t="s">
        <v>360</v>
      </c>
      <c r="AHH5" s="22" t="s">
        <v>1537</v>
      </c>
      <c r="AHI5" s="23" t="s">
        <v>1387</v>
      </c>
      <c r="AHJ5" s="22" t="s">
        <v>1537</v>
      </c>
      <c r="AHK5" s="23" t="s">
        <v>2918</v>
      </c>
      <c r="AHL5" s="22" t="s">
        <v>1565</v>
      </c>
      <c r="AHM5" s="23" t="s">
        <v>2911</v>
      </c>
      <c r="AHN5" s="22" t="s">
        <v>355</v>
      </c>
      <c r="AHO5" s="23" t="s">
        <v>355</v>
      </c>
      <c r="AHP5" s="22" t="s">
        <v>1537</v>
      </c>
      <c r="AHQ5" s="23" t="s">
        <v>1898</v>
      </c>
      <c r="AHR5" s="22" t="s">
        <v>2931</v>
      </c>
      <c r="AHS5" s="23" t="s">
        <v>2888</v>
      </c>
      <c r="AHT5" s="22" t="s">
        <v>1513</v>
      </c>
      <c r="AHU5" s="23" t="s">
        <v>325</v>
      </c>
      <c r="AHV5" s="22" t="s">
        <v>1526</v>
      </c>
      <c r="AHW5" s="23" t="s">
        <v>652</v>
      </c>
      <c r="AHX5" s="22" t="s">
        <v>2942</v>
      </c>
      <c r="AHY5" s="23" t="s">
        <v>1449</v>
      </c>
      <c r="AHZ5" s="22" t="s">
        <v>1449</v>
      </c>
      <c r="AIA5" s="23" t="s">
        <v>2019</v>
      </c>
      <c r="AIB5" s="22" t="s">
        <v>426</v>
      </c>
      <c r="AIC5" s="23" t="s">
        <v>432</v>
      </c>
      <c r="AID5" s="22" t="s">
        <v>2953</v>
      </c>
      <c r="AIE5" s="23" t="s">
        <v>1493</v>
      </c>
      <c r="AIF5" s="22" t="s">
        <v>2958</v>
      </c>
      <c r="AIG5" s="23" t="s">
        <v>669</v>
      </c>
      <c r="AIH5" s="22" t="s">
        <v>469</v>
      </c>
      <c r="AII5" s="23" t="s">
        <v>2966</v>
      </c>
      <c r="AIJ5" s="22" t="s">
        <v>2407</v>
      </c>
      <c r="AIK5" s="23" t="s">
        <v>1449</v>
      </c>
      <c r="AIL5" s="22" t="s">
        <v>426</v>
      </c>
      <c r="AIM5" s="23" t="s">
        <v>2011</v>
      </c>
      <c r="AIN5" s="22" t="s">
        <v>607</v>
      </c>
      <c r="AIO5" s="23" t="s">
        <v>2980</v>
      </c>
      <c r="AIP5" s="22" t="s">
        <v>1449</v>
      </c>
      <c r="AIQ5" s="23" t="s">
        <v>2986</v>
      </c>
      <c r="AIR5" s="22" t="s">
        <v>1994</v>
      </c>
      <c r="AIS5" s="23" t="s">
        <v>2486</v>
      </c>
      <c r="AIT5" s="22" t="s">
        <v>2995</v>
      </c>
      <c r="AIU5" s="23" t="s">
        <v>2037</v>
      </c>
      <c r="AIV5" s="22" t="s">
        <v>2958</v>
      </c>
      <c r="AIW5" s="23" t="s">
        <v>1948</v>
      </c>
      <c r="AIX5" s="22" t="s">
        <v>496</v>
      </c>
      <c r="AIY5" s="23" t="s">
        <v>1387</v>
      </c>
      <c r="AIZ5" s="22" t="s">
        <v>629</v>
      </c>
      <c r="AJA5" s="23" t="s">
        <v>507</v>
      </c>
      <c r="AJB5" s="22" t="s">
        <v>507</v>
      </c>
      <c r="AJC5" s="23" t="s">
        <v>2068</v>
      </c>
      <c r="AJD5" s="22" t="s">
        <v>3010</v>
      </c>
      <c r="AJE5" s="23" t="s">
        <v>531</v>
      </c>
      <c r="AJF5" s="22" t="s">
        <v>2414</v>
      </c>
      <c r="AJG5" s="23" t="s">
        <v>1432</v>
      </c>
      <c r="AJH5" s="22" t="s">
        <v>1666</v>
      </c>
      <c r="AJI5" s="23" t="s">
        <v>1417</v>
      </c>
      <c r="AJJ5" s="22" t="s">
        <v>2414</v>
      </c>
      <c r="AJK5" s="23" t="s">
        <v>2085</v>
      </c>
      <c r="AJL5" s="22" t="s">
        <v>3026</v>
      </c>
      <c r="AJM5" s="23" t="s">
        <v>2085</v>
      </c>
      <c r="AJN5" s="22" t="s">
        <v>1402</v>
      </c>
      <c r="AJO5" s="23" t="s">
        <v>1402</v>
      </c>
      <c r="AJP5" s="22" t="s">
        <v>2085</v>
      </c>
      <c r="AJQ5" s="23" t="s">
        <v>1087</v>
      </c>
      <c r="AJR5" s="22" t="s">
        <v>871</v>
      </c>
      <c r="AJS5" s="23" t="s">
        <v>536</v>
      </c>
      <c r="AJT5" s="22" t="s">
        <v>1420</v>
      </c>
      <c r="AJU5" s="23" t="s">
        <v>2104</v>
      </c>
      <c r="AJV5" s="22" t="s">
        <v>119</v>
      </c>
      <c r="AJW5" s="23" t="s">
        <v>28</v>
      </c>
      <c r="AJX5" s="22" t="s">
        <v>531</v>
      </c>
      <c r="AJY5" s="23" t="s">
        <v>3042</v>
      </c>
      <c r="AJZ5" s="22" t="s">
        <v>3045</v>
      </c>
      <c r="AKA5" s="23" t="s">
        <v>169</v>
      </c>
      <c r="AKB5" s="22" t="s">
        <v>607</v>
      </c>
      <c r="AKC5" s="23" t="s">
        <v>3050</v>
      </c>
      <c r="AKD5" s="22" t="s">
        <v>3055</v>
      </c>
      <c r="AKE5" s="23" t="s">
        <v>2521</v>
      </c>
      <c r="AKF5" s="22" t="s">
        <v>2025</v>
      </c>
      <c r="AKG5" s="23" t="s">
        <v>2459</v>
      </c>
      <c r="AKH5" s="22" t="s">
        <v>674</v>
      </c>
      <c r="AKI5" s="23" t="s">
        <v>674</v>
      </c>
      <c r="AKJ5" s="22" t="s">
        <v>1230</v>
      </c>
      <c r="AKK5" s="23" t="s">
        <v>640</v>
      </c>
      <c r="AKL5" s="22" t="s">
        <v>1323</v>
      </c>
      <c r="AKM5" s="23" t="s">
        <v>2454</v>
      </c>
      <c r="AKN5" s="22" t="s">
        <v>2011</v>
      </c>
      <c r="AKO5" s="23" t="s">
        <v>664</v>
      </c>
      <c r="AKP5" s="22" t="s">
        <v>3078</v>
      </c>
      <c r="AKQ5" s="23" t="s">
        <v>1203</v>
      </c>
      <c r="AKR5" s="22" t="s">
        <v>623</v>
      </c>
      <c r="AKS5" s="23" t="s">
        <v>1203</v>
      </c>
      <c r="AKT5" s="22" t="s">
        <v>1493</v>
      </c>
      <c r="AKU5" s="23" t="s">
        <v>635</v>
      </c>
      <c r="AKV5" s="22" t="s">
        <v>1054</v>
      </c>
      <c r="AKW5" s="23" t="s">
        <v>729</v>
      </c>
      <c r="AKX5" s="22" t="s">
        <v>1518</v>
      </c>
      <c r="AKY5" s="23" t="s">
        <v>1174</v>
      </c>
      <c r="AKZ5" s="22" t="s">
        <v>3102</v>
      </c>
      <c r="ALA5" s="23" t="s">
        <v>3105</v>
      </c>
      <c r="ALB5" s="22" t="s">
        <v>2056</v>
      </c>
      <c r="ALC5" s="23" t="s">
        <v>3102</v>
      </c>
      <c r="ALD5" s="22" t="s">
        <v>2223</v>
      </c>
      <c r="ALE5" s="23" t="s">
        <v>3105</v>
      </c>
      <c r="ALF5" s="22" t="s">
        <v>1575</v>
      </c>
      <c r="ALG5" s="23" t="s">
        <v>1263</v>
      </c>
      <c r="ALH5" s="22" t="s">
        <v>3116</v>
      </c>
      <c r="ALI5" s="23" t="s">
        <v>1531</v>
      </c>
      <c r="ALJ5" s="22" t="s">
        <v>1531</v>
      </c>
      <c r="ALK5" s="23" t="s">
        <v>777</v>
      </c>
      <c r="ALL5" s="22" t="s">
        <v>3122</v>
      </c>
      <c r="ALM5" s="23" t="s">
        <v>2216</v>
      </c>
      <c r="ALN5" s="22" t="s">
        <v>1148</v>
      </c>
      <c r="ALO5" s="23" t="s">
        <v>1148</v>
      </c>
      <c r="ALP5" s="22" t="s">
        <v>2197</v>
      </c>
      <c r="ALQ5" s="23" t="s">
        <v>409</v>
      </c>
      <c r="ALR5" s="22" t="s">
        <v>3128</v>
      </c>
      <c r="ALS5" s="23" t="s">
        <v>2205</v>
      </c>
      <c r="ALT5" s="22" t="s">
        <v>742</v>
      </c>
      <c r="ALU5" s="23" t="s">
        <v>409</v>
      </c>
      <c r="ALV5" s="22" t="s">
        <v>409</v>
      </c>
      <c r="ALW5" s="23" t="s">
        <v>370</v>
      </c>
      <c r="ALX5" s="22" t="s">
        <v>1153</v>
      </c>
      <c r="ALY5" s="23" t="s">
        <v>409</v>
      </c>
      <c r="ALZ5" s="22" t="s">
        <v>3122</v>
      </c>
      <c r="AMA5" s="23" t="s">
        <v>1164</v>
      </c>
      <c r="AMB5" s="22" t="s">
        <v>1064</v>
      </c>
      <c r="AMC5" s="23" t="s">
        <v>1112</v>
      </c>
      <c r="AMD5" s="22" t="s">
        <v>1268</v>
      </c>
      <c r="AME5" s="23" t="s">
        <v>2264</v>
      </c>
      <c r="AMF5" s="22" t="s">
        <v>1093</v>
      </c>
      <c r="AMG5" s="23" t="s">
        <v>2330</v>
      </c>
      <c r="AMH5" s="22" t="s">
        <v>3151</v>
      </c>
      <c r="AMI5" s="23" t="s">
        <v>791</v>
      </c>
      <c r="AMJ5" s="22" t="s">
        <v>802</v>
      </c>
      <c r="AMK5" s="23" t="s">
        <v>975</v>
      </c>
      <c r="AML5" s="22" t="s">
        <v>564</v>
      </c>
      <c r="AMM5" s="23" t="s">
        <v>3162</v>
      </c>
      <c r="AMN5" s="22" t="s">
        <v>791</v>
      </c>
      <c r="AMO5" s="23" t="s">
        <v>1124</v>
      </c>
      <c r="AMP5" s="22" t="s">
        <v>802</v>
      </c>
      <c r="AMQ5" s="23" t="s">
        <v>1132</v>
      </c>
      <c r="AMR5" s="22" t="s">
        <v>1247</v>
      </c>
      <c r="AMS5" s="23" t="s">
        <v>3162</v>
      </c>
      <c r="AMT5" s="22" t="s">
        <v>975</v>
      </c>
      <c r="AMU5" s="23" t="s">
        <v>975</v>
      </c>
      <c r="AMV5" s="22" t="s">
        <v>531</v>
      </c>
      <c r="AMW5" s="23" t="s">
        <v>1606</v>
      </c>
      <c r="AMX5" s="22" t="s">
        <v>836</v>
      </c>
      <c r="AMY5" s="23" t="s">
        <v>1193</v>
      </c>
      <c r="AMZ5" s="22" t="s">
        <v>2292</v>
      </c>
      <c r="ANA5" s="23" t="s">
        <v>1301</v>
      </c>
      <c r="ANB5" s="22" t="s">
        <v>916</v>
      </c>
      <c r="ANC5" s="23" t="s">
        <v>802</v>
      </c>
      <c r="AND5" s="22" t="s">
        <v>3178</v>
      </c>
      <c r="ANE5" s="23" t="s">
        <v>531</v>
      </c>
      <c r="ANF5" s="22" t="s">
        <v>599</v>
      </c>
      <c r="ANG5" s="23" t="s">
        <v>2322</v>
      </c>
      <c r="ANH5" s="22" t="s">
        <v>871</v>
      </c>
      <c r="ANI5" s="23" t="s">
        <v>937</v>
      </c>
      <c r="ANJ5" s="22" t="s">
        <v>3189</v>
      </c>
      <c r="ANK5" s="23" t="s">
        <v>808</v>
      </c>
      <c r="ANL5" s="22" t="s">
        <v>219</v>
      </c>
      <c r="ANM5" s="23" t="s">
        <v>1164</v>
      </c>
      <c r="ANN5" s="22" t="s">
        <v>937</v>
      </c>
      <c r="ANO5" s="23" t="s">
        <v>613</v>
      </c>
      <c r="ANP5" s="22" t="s">
        <v>1839</v>
      </c>
      <c r="ANQ5" s="23" t="s">
        <v>526</v>
      </c>
      <c r="ANR5" s="22" t="s">
        <v>1247</v>
      </c>
      <c r="ANS5" s="23" t="s">
        <v>1093</v>
      </c>
      <c r="ANT5" s="22" t="s">
        <v>2761</v>
      </c>
      <c r="ANU5" s="23" t="s">
        <v>922</v>
      </c>
      <c r="ANV5" s="22" t="s">
        <v>797</v>
      </c>
      <c r="ANW5" s="23" t="s">
        <v>975</v>
      </c>
      <c r="ANX5" s="22" t="s">
        <v>1098</v>
      </c>
      <c r="ANY5" s="23" t="s">
        <v>3212</v>
      </c>
      <c r="ANZ5" s="22" t="s">
        <v>593</v>
      </c>
      <c r="AOA5" s="23" t="s">
        <v>721</v>
      </c>
      <c r="AOB5" s="22" t="s">
        <v>2216</v>
      </c>
      <c r="AOC5" s="23" t="s">
        <v>3222</v>
      </c>
      <c r="AOD5" s="22" t="s">
        <v>2454</v>
      </c>
      <c r="AOE5" s="23" t="s">
        <v>1022</v>
      </c>
      <c r="AOF5" s="22" t="s">
        <v>2539</v>
      </c>
      <c r="AOG5" s="23" t="s">
        <v>1493</v>
      </c>
      <c r="AOH5" s="22" t="s">
        <v>1263</v>
      </c>
      <c r="AOI5" s="23" t="s">
        <v>242</v>
      </c>
      <c r="AOJ5" s="22" t="s">
        <v>2233</v>
      </c>
      <c r="AOK5" s="23" t="s">
        <v>2112</v>
      </c>
      <c r="AOL5" s="22" t="s">
        <v>1263</v>
      </c>
      <c r="AOM5" s="23" t="s">
        <v>1263</v>
      </c>
      <c r="AON5" s="22" t="s">
        <v>3241</v>
      </c>
      <c r="AOO5" s="23" t="s">
        <v>1203</v>
      </c>
      <c r="AOP5" s="22" t="s">
        <v>1143</v>
      </c>
      <c r="AOQ5" s="23" t="s">
        <v>664</v>
      </c>
      <c r="AOR5" s="22" t="s">
        <v>1022</v>
      </c>
      <c r="AOS5" s="23" t="s">
        <v>1268</v>
      </c>
      <c r="AOT5" s="22" t="s">
        <v>1247</v>
      </c>
      <c r="AOU5" s="23" t="s">
        <v>2175</v>
      </c>
      <c r="AOV5" s="22" t="s">
        <v>3189</v>
      </c>
      <c r="AOW5" s="23" t="s">
        <v>3262</v>
      </c>
      <c r="AOX5" s="22" t="s">
        <v>2156</v>
      </c>
      <c r="AOY5" s="23" t="s">
        <v>531</v>
      </c>
      <c r="AOZ5" s="22" t="s">
        <v>932</v>
      </c>
      <c r="APA5" s="23" t="s">
        <v>899</v>
      </c>
      <c r="APB5" s="22" t="s">
        <v>1216</v>
      </c>
      <c r="APC5" s="23" t="s">
        <v>3273</v>
      </c>
      <c r="APD5" s="22" t="s">
        <v>814</v>
      </c>
      <c r="APE5" s="23" t="s">
        <v>3262</v>
      </c>
      <c r="APF5" s="22" t="s">
        <v>2175</v>
      </c>
      <c r="APG5" s="23" t="s">
        <v>1031</v>
      </c>
      <c r="APH5" s="22" t="s">
        <v>2539</v>
      </c>
      <c r="API5" s="23" t="s">
        <v>370</v>
      </c>
      <c r="APJ5" s="22" t="s">
        <v>2761</v>
      </c>
      <c r="APK5" s="23" t="s">
        <v>3010</v>
      </c>
      <c r="APL5" s="22" t="s">
        <v>985</v>
      </c>
      <c r="APM5" s="23" t="s">
        <v>3286</v>
      </c>
      <c r="APN5" s="22" t="s">
        <v>742</v>
      </c>
      <c r="APO5" s="23" t="s">
        <v>2216</v>
      </c>
      <c r="APP5" s="22" t="s">
        <v>3289</v>
      </c>
      <c r="APQ5" s="23" t="s">
        <v>2316</v>
      </c>
      <c r="APR5" s="22" t="s">
        <v>721</v>
      </c>
      <c r="APS5" s="23" t="s">
        <v>1015</v>
      </c>
      <c r="APT5" s="22" t="s">
        <v>1054</v>
      </c>
      <c r="APU5" s="23" t="s">
        <v>1076</v>
      </c>
      <c r="APV5" s="22" t="s">
        <v>1318</v>
      </c>
      <c r="APW5" s="23" t="s">
        <v>1486</v>
      </c>
      <c r="APX5" s="22" t="s">
        <v>3102</v>
      </c>
      <c r="APY5" s="23" t="s">
        <v>2025</v>
      </c>
      <c r="APZ5" s="22" t="s">
        <v>2663</v>
      </c>
      <c r="AQA5" s="23" t="s">
        <v>975</v>
      </c>
      <c r="AQB5" s="22" t="s">
        <v>791</v>
      </c>
      <c r="AQC5" s="23" t="s">
        <v>1148</v>
      </c>
      <c r="AQD5" s="22" t="s">
        <v>1347</v>
      </c>
      <c r="AQE5" s="23" t="s">
        <v>3316</v>
      </c>
      <c r="AQF5" s="22" t="s">
        <v>2958</v>
      </c>
      <c r="AQG5" s="23" t="s">
        <v>2566</v>
      </c>
      <c r="AQH5" s="22" t="s">
        <v>2573</v>
      </c>
      <c r="AQI5" s="23" t="s">
        <v>1371</v>
      </c>
      <c r="AQJ5" s="22" t="s">
        <v>1361</v>
      </c>
      <c r="AQK5" s="23" t="s">
        <v>3010</v>
      </c>
      <c r="AQL5" s="22" t="s">
        <v>629</v>
      </c>
      <c r="AQM5" s="23" t="s">
        <v>3010</v>
      </c>
      <c r="AQN5" s="22" t="s">
        <v>507</v>
      </c>
      <c r="AQO5" s="23" t="s">
        <v>2068</v>
      </c>
      <c r="AQP5" s="22" t="s">
        <v>2068</v>
      </c>
      <c r="AQQ5" s="23" t="s">
        <v>3327</v>
      </c>
      <c r="AQR5" s="22" t="s">
        <v>1366</v>
      </c>
      <c r="AQS5" s="23" t="s">
        <v>652</v>
      </c>
      <c r="AQT5" s="22" t="s">
        <v>1908</v>
      </c>
      <c r="AQU5" s="23" t="s">
        <v>735</v>
      </c>
      <c r="AQV5" s="22" t="s">
        <v>1392</v>
      </c>
      <c r="AQW5" s="23" t="s">
        <v>119</v>
      </c>
      <c r="AQX5" s="22" t="s">
        <v>303</v>
      </c>
      <c r="AQY5" s="23" t="s">
        <v>1417</v>
      </c>
      <c r="AQZ5" s="22" t="s">
        <v>1417</v>
      </c>
      <c r="ARA5" s="23" t="s">
        <v>555</v>
      </c>
      <c r="ARB5" s="22" t="s">
        <v>2104</v>
      </c>
      <c r="ARC5" s="23" t="s">
        <v>564</v>
      </c>
      <c r="ARD5" s="22" t="s">
        <v>1209</v>
      </c>
      <c r="ARE5" s="23" t="s">
        <v>1087</v>
      </c>
      <c r="ARF5" s="22" t="s">
        <v>555</v>
      </c>
      <c r="ARG5" s="23" t="s">
        <v>575</v>
      </c>
      <c r="ARH5" s="22" t="s">
        <v>1124</v>
      </c>
      <c r="ARI5" s="23" t="s">
        <v>3349</v>
      </c>
      <c r="ARJ5" s="22" t="s">
        <v>1493</v>
      </c>
      <c r="ARK5" s="23" t="s">
        <v>459</v>
      </c>
      <c r="ARL5" s="22" t="s">
        <v>474</v>
      </c>
      <c r="ARM5" s="23" t="s">
        <v>1994</v>
      </c>
      <c r="ARN5" s="22" t="s">
        <v>440</v>
      </c>
      <c r="ARO5" s="23" t="s">
        <v>2011</v>
      </c>
      <c r="ARP5" s="22" t="s">
        <v>451</v>
      </c>
      <c r="ARQ5" s="23" t="s">
        <v>1994</v>
      </c>
      <c r="ARR5" s="22" t="s">
        <v>459</v>
      </c>
      <c r="ARS5" s="23" t="s">
        <v>2407</v>
      </c>
      <c r="ART5" s="22" t="s">
        <v>2037</v>
      </c>
      <c r="ARU5" s="23" t="s">
        <v>440</v>
      </c>
      <c r="ARV5" s="22" t="s">
        <v>2044</v>
      </c>
      <c r="ARW5" s="23" t="s">
        <v>1361</v>
      </c>
      <c r="ARX5" s="22" t="s">
        <v>3371</v>
      </c>
      <c r="ARY5" s="23" t="s">
        <v>1537</v>
      </c>
      <c r="ARZ5" s="22" t="s">
        <v>1031</v>
      </c>
      <c r="ASA5" s="23" t="s">
        <v>2931</v>
      </c>
      <c r="ASB5" s="22" t="s">
        <v>2888</v>
      </c>
      <c r="ASC5" s="23" t="s">
        <v>344</v>
      </c>
      <c r="ASD5" s="22" t="s">
        <v>3374</v>
      </c>
      <c r="ASE5" s="23" t="s">
        <v>355</v>
      </c>
      <c r="ASF5" s="22" t="s">
        <v>3381</v>
      </c>
      <c r="ASG5" s="23" t="s">
        <v>3371</v>
      </c>
      <c r="ASH5" s="22" t="s">
        <v>2895</v>
      </c>
      <c r="ASI5" s="23" t="s">
        <v>3371</v>
      </c>
      <c r="ASJ5" s="22" t="s">
        <v>3381</v>
      </c>
      <c r="ASK5" s="23" t="s">
        <v>766</v>
      </c>
      <c r="ASL5" s="22" t="s">
        <v>315</v>
      </c>
      <c r="ASM5" s="23" t="s">
        <v>1526</v>
      </c>
      <c r="ASN5" s="22" t="s">
        <v>3392</v>
      </c>
      <c r="ASO5" s="23" t="s">
        <v>721</v>
      </c>
      <c r="ASP5" s="22" t="s">
        <v>360</v>
      </c>
      <c r="ASQ5" s="23" t="s">
        <v>2918</v>
      </c>
      <c r="ASR5" s="22" t="s">
        <v>1981</v>
      </c>
      <c r="ASS5" s="23" t="s">
        <v>3404</v>
      </c>
      <c r="AST5" s="22" t="s">
        <v>2528</v>
      </c>
      <c r="ASU5" s="23" t="s">
        <v>3410</v>
      </c>
      <c r="ASV5" s="22" t="s">
        <v>409</v>
      </c>
      <c r="ASW5" s="23" t="s">
        <v>2931</v>
      </c>
      <c r="ASX5" s="22" t="s">
        <v>2888</v>
      </c>
      <c r="ASY5" s="23" t="s">
        <v>3417</v>
      </c>
      <c r="ASZ5" s="22" t="s">
        <v>156</v>
      </c>
      <c r="ATA5" s="23" t="s">
        <v>3425</v>
      </c>
      <c r="ATB5" s="22" t="s">
        <v>1598</v>
      </c>
      <c r="ATC5" s="23" t="s">
        <v>242</v>
      </c>
      <c r="ATD5" s="22" t="s">
        <v>2880</v>
      </c>
      <c r="ATE5" s="23" t="s">
        <v>575</v>
      </c>
      <c r="ATF5" s="22" t="s">
        <v>162</v>
      </c>
      <c r="ATG5" s="23" t="s">
        <v>1635</v>
      </c>
      <c r="ATH5" s="22" t="s">
        <v>200</v>
      </c>
      <c r="ATI5" s="23" t="s">
        <v>575</v>
      </c>
      <c r="ATJ5" s="22" t="s">
        <v>144</v>
      </c>
      <c r="ATK5" s="23" t="s">
        <v>856</v>
      </c>
      <c r="ATL5" s="22" t="s">
        <v>2880</v>
      </c>
      <c r="ATM5" s="23" t="s">
        <v>2857</v>
      </c>
      <c r="ATN5" s="22" t="s">
        <v>136</v>
      </c>
      <c r="ATO5" s="23" t="s">
        <v>85</v>
      </c>
      <c r="ATP5" s="22" t="s">
        <v>882</v>
      </c>
      <c r="ATQ5" s="23" t="s">
        <v>189</v>
      </c>
      <c r="ATR5" s="22" t="s">
        <v>99</v>
      </c>
      <c r="ATS5" s="23" t="s">
        <v>208</v>
      </c>
      <c r="ATT5" s="22" t="s">
        <v>1679</v>
      </c>
      <c r="ATU5" s="23" t="s">
        <v>70</v>
      </c>
      <c r="ATV5" s="22" t="s">
        <v>162</v>
      </c>
      <c r="ATW5" s="23" t="s">
        <v>1811</v>
      </c>
      <c r="ATX5" s="22" t="s">
        <v>840</v>
      </c>
      <c r="ATY5" s="23" t="s">
        <v>119</v>
      </c>
      <c r="ATZ5" s="22" t="s">
        <v>1301</v>
      </c>
      <c r="AUA5" s="23" t="s">
        <v>1704</v>
      </c>
      <c r="AUB5" s="22" t="s">
        <v>264</v>
      </c>
      <c r="AUC5" s="23" t="s">
        <v>1124</v>
      </c>
      <c r="AUD5" s="22" t="s">
        <v>227</v>
      </c>
      <c r="AUE5" s="23" t="s">
        <v>99</v>
      </c>
      <c r="AUF5" s="22" t="s">
        <v>1045</v>
      </c>
      <c r="AUG5" s="23" t="s">
        <v>1660</v>
      </c>
      <c r="AUH5" s="22" t="s">
        <v>840</v>
      </c>
      <c r="AUI5" s="23" t="s">
        <v>264</v>
      </c>
      <c r="AUJ5" s="22" t="s">
        <v>3482</v>
      </c>
      <c r="AUK5" s="23" t="s">
        <v>1679</v>
      </c>
      <c r="AUL5" s="22" t="s">
        <v>1673</v>
      </c>
      <c r="AUM5" s="23" t="s">
        <v>1863</v>
      </c>
      <c r="AUN5" s="22" t="s">
        <v>1632</v>
      </c>
      <c r="AUO5" s="23" t="s">
        <v>3488</v>
      </c>
      <c r="AUP5" s="22" t="s">
        <v>1290</v>
      </c>
      <c r="AUQ5" s="23" t="s">
        <v>270</v>
      </c>
      <c r="AUR5" s="22" t="s">
        <v>162</v>
      </c>
      <c r="AUS5" s="23" t="s">
        <v>70</v>
      </c>
      <c r="AUT5" s="22" t="s">
        <v>3495</v>
      </c>
      <c r="AUU5" s="23" t="s">
        <v>1407</v>
      </c>
      <c r="AUV5" s="22" t="s">
        <v>2508</v>
      </c>
      <c r="AUW5" s="23" t="s">
        <v>975</v>
      </c>
      <c r="AUX5" s="22" t="s">
        <v>3504</v>
      </c>
      <c r="AUY5" s="23" t="s">
        <v>3509</v>
      </c>
      <c r="AUZ5" s="22" t="s">
        <v>3512</v>
      </c>
      <c r="AVA5" s="23" t="s">
        <v>1772</v>
      </c>
      <c r="AVB5" s="22" t="s">
        <v>3518</v>
      </c>
      <c r="AVC5" s="23" t="s">
        <v>3521</v>
      </c>
      <c r="AVD5" s="22" t="s">
        <v>998</v>
      </c>
      <c r="AVE5" s="23" t="s">
        <v>2419</v>
      </c>
      <c r="AVF5" s="22" t="s">
        <v>3528</v>
      </c>
      <c r="AVG5" s="23" t="s">
        <v>2846</v>
      </c>
      <c r="AVH5" s="22" t="s">
        <v>687</v>
      </c>
      <c r="AVI5" s="23" t="s">
        <v>2931</v>
      </c>
      <c r="AVJ5" s="22" t="s">
        <v>692</v>
      </c>
      <c r="AVK5" s="23" t="s">
        <v>1586</v>
      </c>
      <c r="AVL5" s="22" t="s">
        <v>687</v>
      </c>
      <c r="AVM5" s="23" t="s">
        <v>3541</v>
      </c>
      <c r="AVN5" s="22" t="s">
        <v>3546</v>
      </c>
      <c r="AVO5" s="23" t="s">
        <v>3549</v>
      </c>
      <c r="AVP5" s="22" t="s">
        <v>3286</v>
      </c>
      <c r="AVQ5" s="23" t="s">
        <v>459</v>
      </c>
      <c r="AVR5" s="22" t="s">
        <v>3558</v>
      </c>
      <c r="AVS5" s="23" t="s">
        <v>3563</v>
      </c>
      <c r="AVT5" s="22" t="s">
        <v>474</v>
      </c>
      <c r="AVU5" s="23" t="s">
        <v>3569</v>
      </c>
      <c r="AVV5" s="22" t="s">
        <v>3569</v>
      </c>
      <c r="AVW5" s="23" t="s">
        <v>1486</v>
      </c>
      <c r="AVX5" s="22" t="s">
        <v>640</v>
      </c>
      <c r="AVY5" s="23" t="s">
        <v>3580</v>
      </c>
      <c r="AVZ5" s="22" t="s">
        <v>3162</v>
      </c>
      <c r="AWA5" s="23" t="s">
        <v>3584</v>
      </c>
      <c r="AWB5" s="22" t="s">
        <v>927</v>
      </c>
      <c r="AWC5" s="23" t="s">
        <v>922</v>
      </c>
      <c r="AWD5" s="22" t="s">
        <v>162</v>
      </c>
      <c r="AWE5" s="23" t="s">
        <v>2025</v>
      </c>
      <c r="AWF5" s="22" t="s">
        <v>899</v>
      </c>
      <c r="AWG5" s="23" t="s">
        <v>3596</v>
      </c>
      <c r="AWH5" s="22" t="s">
        <v>3599</v>
      </c>
      <c r="AWI5" s="23" t="s">
        <v>2521</v>
      </c>
      <c r="AWJ5" s="22" t="s">
        <v>2521</v>
      </c>
      <c r="AWK5" s="23" t="s">
        <v>3605</v>
      </c>
      <c r="AWL5" s="22" t="s">
        <v>3610</v>
      </c>
      <c r="AWM5" s="23" t="s">
        <v>1181</v>
      </c>
      <c r="AWN5" s="22" t="s">
        <v>1981</v>
      </c>
      <c r="AWO5" s="23" t="s">
        <v>1984</v>
      </c>
      <c r="AWP5" s="22" t="s">
        <v>735</v>
      </c>
      <c r="AWQ5" s="23" t="s">
        <v>3621</v>
      </c>
      <c r="AWR5" s="22" t="s">
        <v>3626</v>
      </c>
      <c r="AWS5" s="23" t="s">
        <v>1716</v>
      </c>
      <c r="AWT5" s="22" t="s">
        <v>1614</v>
      </c>
      <c r="AWU5" s="23" t="s">
        <v>144</v>
      </c>
      <c r="AWV5" s="22" t="s">
        <v>144</v>
      </c>
      <c r="AWW5" s="23" t="s">
        <v>555</v>
      </c>
      <c r="AWX5" s="22" t="s">
        <v>3639</v>
      </c>
      <c r="AWY5" s="23" t="s">
        <v>398</v>
      </c>
      <c r="AWZ5" s="22" t="s">
        <v>3639</v>
      </c>
      <c r="AXA5" s="23" t="s">
        <v>1181</v>
      </c>
      <c r="AXB5" s="22" t="s">
        <v>1989</v>
      </c>
      <c r="AXC5" s="23" t="s">
        <v>3650</v>
      </c>
      <c r="AXD5" s="22" t="s">
        <v>3488</v>
      </c>
      <c r="AXE5" s="23" t="s">
        <v>2857</v>
      </c>
      <c r="AXF5" s="22" t="s">
        <v>1258</v>
      </c>
      <c r="AXG5" s="23" t="s">
        <v>1565</v>
      </c>
      <c r="AXH5" s="22" t="s">
        <v>3650</v>
      </c>
      <c r="AXI5" s="23" t="s">
        <v>2857</v>
      </c>
      <c r="AXJ5" s="22" t="s">
        <v>3055</v>
      </c>
      <c r="AXK5" s="23" t="s">
        <v>3671</v>
      </c>
      <c r="AXL5" s="22" t="s">
        <v>899</v>
      </c>
      <c r="AXM5" s="23" t="s">
        <v>3676</v>
      </c>
      <c r="AXN5" s="22" t="s">
        <v>2619</v>
      </c>
      <c r="AXO5" s="23" t="s">
        <v>1486</v>
      </c>
      <c r="AXP5" s="22" t="s">
        <v>645</v>
      </c>
      <c r="AXQ5" s="23" t="s">
        <v>3610</v>
      </c>
      <c r="AXR5" s="22" t="s">
        <v>162</v>
      </c>
      <c r="AXS5" s="23" t="s">
        <v>2335</v>
      </c>
      <c r="AXT5" s="22" t="s">
        <v>3694</v>
      </c>
      <c r="AXU5" s="23" t="s">
        <v>3162</v>
      </c>
      <c r="AXV5" s="22" t="s">
        <v>3701</v>
      </c>
      <c r="AXW5" s="23" t="s">
        <v>2037</v>
      </c>
      <c r="AXX5" s="22" t="s">
        <v>3381</v>
      </c>
      <c r="AXY5" s="23" t="s">
        <v>2197</v>
      </c>
      <c r="AXZ5" s="22" t="s">
        <v>3541</v>
      </c>
      <c r="AYA5" s="23" t="s">
        <v>3710</v>
      </c>
      <c r="AYB5" s="22" t="s">
        <v>3713</v>
      </c>
      <c r="AYC5" s="23" t="s">
        <v>2192</v>
      </c>
      <c r="AYD5" s="22" t="s">
        <v>3719</v>
      </c>
      <c r="AYE5" s="23" t="s">
        <v>3722</v>
      </c>
      <c r="AYF5" s="22" t="s">
        <v>3722</v>
      </c>
      <c r="AYG5" s="23" t="s">
        <v>309</v>
      </c>
      <c r="AYH5" s="22" t="s">
        <v>704</v>
      </c>
      <c r="AYI5" s="23" t="s">
        <v>2419</v>
      </c>
      <c r="AYJ5" s="22" t="s">
        <v>3731</v>
      </c>
      <c r="AYK5" s="23" t="s">
        <v>2419</v>
      </c>
      <c r="AYL5" s="22" t="s">
        <v>44</v>
      </c>
      <c r="AYM5" s="23" t="s">
        <v>1772</v>
      </c>
      <c r="AYN5" s="22" t="s">
        <v>559</v>
      </c>
      <c r="AYO5" s="23" t="s">
        <v>108</v>
      </c>
      <c r="AYP5" s="22" t="s">
        <v>1740</v>
      </c>
      <c r="AYQ5" s="23" t="s">
        <v>998</v>
      </c>
      <c r="AYR5" s="22" t="s">
        <v>3189</v>
      </c>
      <c r="AYS5" s="23" t="s">
        <v>1740</v>
      </c>
      <c r="AYT5" s="22" t="s">
        <v>1337</v>
      </c>
      <c r="AYU5" s="23" t="s">
        <v>1740</v>
      </c>
      <c r="AYV5" s="22" t="s">
        <v>871</v>
      </c>
      <c r="AYW5" s="23" t="s">
        <v>3512</v>
      </c>
      <c r="AYX5" s="22" t="s">
        <v>3512</v>
      </c>
      <c r="AYY5" s="23" t="s">
        <v>3756</v>
      </c>
      <c r="AYZ5" s="22" t="s">
        <v>3761</v>
      </c>
      <c r="AZA5" s="23" t="s">
        <v>3026</v>
      </c>
      <c r="AZB5" s="22" t="s">
        <v>3769</v>
      </c>
      <c r="AZC5" s="23" t="s">
        <v>1740</v>
      </c>
      <c r="AZD5" s="22" t="s">
        <v>3026</v>
      </c>
      <c r="AZE5" s="23" t="s">
        <v>559</v>
      </c>
      <c r="AZF5" s="22" t="s">
        <v>3189</v>
      </c>
      <c r="AZG5" s="23" t="s">
        <v>325</v>
      </c>
      <c r="AZH5" s="22" t="s">
        <v>3549</v>
      </c>
      <c r="AZI5" s="23" t="s">
        <v>3374</v>
      </c>
      <c r="AZJ5" s="22" t="s">
        <v>3713</v>
      </c>
      <c r="AZK5" s="23" t="s">
        <v>3786</v>
      </c>
      <c r="AZL5" s="22" t="s">
        <v>2192</v>
      </c>
      <c r="AZM5" s="23" t="s">
        <v>3374</v>
      </c>
      <c r="AZN5" s="22" t="s">
        <v>393</v>
      </c>
      <c r="AZO5" s="23" t="s">
        <v>1586</v>
      </c>
      <c r="AZP5" s="22" t="s">
        <v>3798</v>
      </c>
      <c r="AZQ5" s="23" t="s">
        <v>3801</v>
      </c>
      <c r="AZR5" s="22" t="s">
        <v>1323</v>
      </c>
      <c r="AZS5" s="23" t="s">
        <v>3809</v>
      </c>
      <c r="AZT5" s="22" t="s">
        <v>1323</v>
      </c>
      <c r="AZU5" s="23" t="s">
        <v>1361</v>
      </c>
      <c r="AZV5" s="22" t="s">
        <v>3819</v>
      </c>
      <c r="AZW5" s="23" t="s">
        <v>309</v>
      </c>
      <c r="AZX5" s="22" t="s">
        <v>3825</v>
      </c>
      <c r="AZY5" s="23" t="s">
        <v>3610</v>
      </c>
      <c r="AZZ5" s="22" t="s">
        <v>2068</v>
      </c>
      <c r="BAA5" s="23" t="s">
        <v>3831</v>
      </c>
      <c r="BAB5" s="22" t="s">
        <v>3836</v>
      </c>
      <c r="BAC5" s="23" t="s">
        <v>2335</v>
      </c>
      <c r="BAD5" s="22" t="s">
        <v>3162</v>
      </c>
      <c r="BAE5" s="23" t="s">
        <v>1632</v>
      </c>
      <c r="BAF5" s="22" t="s">
        <v>927</v>
      </c>
      <c r="BAG5" s="23" t="s">
        <v>3840</v>
      </c>
      <c r="BAH5" s="22" t="s">
        <v>3843</v>
      </c>
      <c r="BAI5" s="23" t="s">
        <v>3847</v>
      </c>
      <c r="BAJ5" s="22" t="s">
        <v>3850</v>
      </c>
      <c r="BAK5" s="23" t="s">
        <v>1915</v>
      </c>
      <c r="BAL5" s="22" t="s">
        <v>1915</v>
      </c>
      <c r="BAM5" s="23" t="s">
        <v>2880</v>
      </c>
      <c r="BAN5" s="22" t="s">
        <v>899</v>
      </c>
      <c r="BAO5" s="23" t="s">
        <v>2075</v>
      </c>
      <c r="BAP5" s="22" t="s">
        <v>1908</v>
      </c>
      <c r="BAQ5" s="23" t="s">
        <v>381</v>
      </c>
      <c r="BAR5" s="22" t="s">
        <v>3862</v>
      </c>
      <c r="BAS5" s="23" t="s">
        <v>3865</v>
      </c>
      <c r="BAT5" s="22" t="s">
        <v>398</v>
      </c>
      <c r="BAU5" s="23" t="s">
        <v>735</v>
      </c>
      <c r="BAV5" s="22" t="s">
        <v>3870</v>
      </c>
      <c r="BAW5" s="23" t="s">
        <v>3639</v>
      </c>
      <c r="BAX5" s="22" t="s">
        <v>3874</v>
      </c>
      <c r="BAY5" s="23" t="s">
        <v>3621</v>
      </c>
      <c r="BAZ5" s="22" t="s">
        <v>3877</v>
      </c>
      <c r="BBA5" s="23" t="s">
        <v>3874</v>
      </c>
      <c r="BBB5" s="22" t="s">
        <v>3882</v>
      </c>
      <c r="BBC5" s="23" t="s">
        <v>3865</v>
      </c>
      <c r="BBD5" s="22" t="s">
        <v>1989</v>
      </c>
      <c r="BBE5" s="23" t="s">
        <v>3621</v>
      </c>
      <c r="BBF5" s="22" t="s">
        <v>1064</v>
      </c>
      <c r="BBG5" s="23" t="s">
        <v>3626</v>
      </c>
      <c r="BBH5" s="22" t="s">
        <v>3882</v>
      </c>
      <c r="BBI5" s="23" t="s">
        <v>1119</v>
      </c>
      <c r="BBJ5" s="22" t="s">
        <v>3626</v>
      </c>
      <c r="BBK5" s="23" t="s">
        <v>3610</v>
      </c>
      <c r="BBL5" s="22" t="s">
        <v>3650</v>
      </c>
      <c r="BBM5" s="23" t="s">
        <v>2244</v>
      </c>
      <c r="BBN5" s="22" t="s">
        <v>3831</v>
      </c>
      <c r="BBO5" s="23" t="s">
        <v>664</v>
      </c>
      <c r="BBP5" s="22" t="s">
        <v>3831</v>
      </c>
      <c r="BBQ5" s="23" t="s">
        <v>3289</v>
      </c>
      <c r="BBR5" s="22" t="s">
        <v>772</v>
      </c>
      <c r="BBS5" s="23" t="s">
        <v>3569</v>
      </c>
      <c r="BBT5" s="22" t="s">
        <v>309</v>
      </c>
      <c r="BBU5" s="23" t="s">
        <v>3316</v>
      </c>
      <c r="BBV5" s="22" t="s">
        <v>3162</v>
      </c>
      <c r="BBW5" s="23" t="s">
        <v>3694</v>
      </c>
      <c r="BBX5" s="22" t="s">
        <v>2037</v>
      </c>
      <c r="BBY5" s="23" t="s">
        <v>1994</v>
      </c>
      <c r="BBZ5" s="22" t="s">
        <v>687</v>
      </c>
      <c r="BCA5" s="23" t="s">
        <v>687</v>
      </c>
      <c r="BCB5" s="22" t="s">
        <v>2598</v>
      </c>
      <c r="BCC5" s="23" t="s">
        <v>2197</v>
      </c>
      <c r="BCD5" s="22" t="s">
        <v>3786</v>
      </c>
      <c r="BCE5" s="23" t="s">
        <v>3722</v>
      </c>
      <c r="BCF5" s="22" t="s">
        <v>687</v>
      </c>
      <c r="BCG5" s="23" t="s">
        <v>3798</v>
      </c>
      <c r="BCH5" s="22" t="s">
        <v>3521</v>
      </c>
      <c r="BCI5" s="23" t="s">
        <v>2790</v>
      </c>
      <c r="BCJ5" s="22" t="s">
        <v>3930</v>
      </c>
      <c r="BCK5" s="23" t="s">
        <v>3935</v>
      </c>
      <c r="BCL5" s="22" t="s">
        <v>3938</v>
      </c>
      <c r="BCM5" s="23" t="s">
        <v>975</v>
      </c>
      <c r="BCN5" s="22" t="s">
        <v>871</v>
      </c>
      <c r="BCO5" s="23" t="s">
        <v>264</v>
      </c>
      <c r="BCP5" s="22" t="s">
        <v>3026</v>
      </c>
      <c r="BCQ5" s="23" t="s">
        <v>3952</v>
      </c>
      <c r="BCR5" s="22" t="s">
        <v>3957</v>
      </c>
      <c r="BCS5" s="23" t="s">
        <v>3504</v>
      </c>
      <c r="BCT5" s="22" t="s">
        <v>3930</v>
      </c>
      <c r="BCU5" s="23" t="s">
        <v>975</v>
      </c>
      <c r="BCV5" s="22" t="s">
        <v>114</v>
      </c>
      <c r="BCW5" s="23" t="s">
        <v>3930</v>
      </c>
      <c r="BCX5" s="22" t="s">
        <v>3521</v>
      </c>
      <c r="BCY5" s="23" t="s">
        <v>3967</v>
      </c>
      <c r="BCZ5" s="22" t="s">
        <v>1290</v>
      </c>
      <c r="BDA5" s="23" t="s">
        <v>3528</v>
      </c>
      <c r="BDB5" s="22" t="s">
        <v>3975</v>
      </c>
      <c r="BDC5" s="23" t="s">
        <v>876</v>
      </c>
      <c r="BDD5" s="22" t="s">
        <v>3957</v>
      </c>
      <c r="BDE5" s="23" t="s">
        <v>1200</v>
      </c>
      <c r="BDF5" s="22" t="s">
        <v>3982</v>
      </c>
      <c r="BDG5" s="23" t="s">
        <v>393</v>
      </c>
      <c r="BDH5" s="22" t="s">
        <v>403</v>
      </c>
      <c r="BDI5" s="23" t="s">
        <v>3722</v>
      </c>
      <c r="BDJ5" s="22" t="s">
        <v>3713</v>
      </c>
      <c r="BDK5" s="23" t="s">
        <v>2197</v>
      </c>
      <c r="BDL5" s="22" t="s">
        <v>3541</v>
      </c>
      <c r="BDM5" s="23" t="s">
        <v>2931</v>
      </c>
      <c r="BDN5" s="22" t="s">
        <v>1559</v>
      </c>
      <c r="BDO5" s="23" t="s">
        <v>3809</v>
      </c>
      <c r="BDP5" s="22" t="s">
        <v>2044</v>
      </c>
      <c r="BDQ5" s="23" t="s">
        <v>3563</v>
      </c>
      <c r="BDR5" s="22" t="s">
        <v>4004</v>
      </c>
      <c r="BDS5" s="23" t="s">
        <v>3809</v>
      </c>
      <c r="BDT5" s="22" t="s">
        <v>2044</v>
      </c>
      <c r="BDU5" s="23" t="s">
        <v>3610</v>
      </c>
      <c r="BDV5" s="22" t="s">
        <v>3116</v>
      </c>
      <c r="BDW5" s="23" t="s">
        <v>3569</v>
      </c>
      <c r="BDX5" s="22" t="s">
        <v>3289</v>
      </c>
      <c r="BDY5" s="23" t="s">
        <v>3289</v>
      </c>
      <c r="BDZ5" s="22" t="s">
        <v>3162</v>
      </c>
      <c r="BEA5" s="23" t="s">
        <v>3694</v>
      </c>
      <c r="BEB5" s="22" t="s">
        <v>2335</v>
      </c>
      <c r="BEC5" s="23" t="s">
        <v>1632</v>
      </c>
      <c r="BED5" s="22" t="s">
        <v>3162</v>
      </c>
      <c r="BEE5" s="23" t="s">
        <v>3162</v>
      </c>
      <c r="BEF5" s="22" t="s">
        <v>3840</v>
      </c>
      <c r="BEG5" s="23" t="s">
        <v>899</v>
      </c>
      <c r="BEH5" s="22" t="s">
        <v>3596</v>
      </c>
      <c r="BEI5" s="23" t="s">
        <v>1420</v>
      </c>
      <c r="BEJ5" s="22" t="s">
        <v>4025</v>
      </c>
      <c r="BEK5" s="23" t="s">
        <v>2129</v>
      </c>
      <c r="BEL5" s="22" t="s">
        <v>1258</v>
      </c>
      <c r="BEM5" s="23" t="s">
        <v>2521</v>
      </c>
      <c r="BEN5" s="22" t="s">
        <v>2521</v>
      </c>
      <c r="BEO5" s="23" t="s">
        <v>4031</v>
      </c>
      <c r="BEP5" s="22" t="s">
        <v>1181</v>
      </c>
      <c r="BEQ5" s="23" t="s">
        <v>3865</v>
      </c>
      <c r="BER5" s="22" t="s">
        <v>4040</v>
      </c>
      <c r="BES5" s="23" t="s">
        <v>3865</v>
      </c>
      <c r="BET5" s="22" t="s">
        <v>1981</v>
      </c>
      <c r="BEU5" s="23" t="s">
        <v>4043</v>
      </c>
      <c r="BEV5" s="22" t="s">
        <v>3874</v>
      </c>
      <c r="BEW5" s="23" t="s">
        <v>3639</v>
      </c>
      <c r="BEX5" s="22" t="s">
        <v>3877</v>
      </c>
      <c r="BEY5" s="23" t="s">
        <v>3621</v>
      </c>
      <c r="BEZ5" s="22" t="s">
        <v>2216</v>
      </c>
      <c r="BFA5" s="23" t="s">
        <v>4053</v>
      </c>
      <c r="BFB5" s="22" t="s">
        <v>3650</v>
      </c>
      <c r="BFC5" s="23" t="s">
        <v>144</v>
      </c>
      <c r="BFD5" s="22" t="s">
        <v>1666</v>
      </c>
      <c r="BFE5" s="23" t="s">
        <v>3488</v>
      </c>
      <c r="BFF5" s="22" t="s">
        <v>3621</v>
      </c>
      <c r="BFG5" s="23" t="s">
        <v>3862</v>
      </c>
      <c r="BFH5" s="22" t="s">
        <v>3865</v>
      </c>
      <c r="BFI5" s="23" t="s">
        <v>4064</v>
      </c>
      <c r="BFJ5" s="22" t="s">
        <v>4069</v>
      </c>
      <c r="BFK5" s="23" t="s">
        <v>3671</v>
      </c>
      <c r="BFL5" s="22" t="s">
        <v>3831</v>
      </c>
      <c r="BFM5" s="23" t="s">
        <v>3831</v>
      </c>
      <c r="BFN5" s="22" t="s">
        <v>3694</v>
      </c>
      <c r="BFO5" s="23" t="s">
        <v>3701</v>
      </c>
      <c r="BFP5" s="22" t="s">
        <v>3162</v>
      </c>
      <c r="BFQ5" s="23" t="s">
        <v>3162</v>
      </c>
      <c r="BFR5" s="22" t="s">
        <v>2335</v>
      </c>
      <c r="BFS5" s="23" t="s">
        <v>2335</v>
      </c>
      <c r="BFT5" s="22" t="s">
        <v>3694</v>
      </c>
      <c r="BFU5" s="23" t="s">
        <v>1994</v>
      </c>
      <c r="BFV5" s="22" t="s">
        <v>464</v>
      </c>
      <c r="BFW5" s="23" t="s">
        <v>1994</v>
      </c>
      <c r="BFX5" s="22" t="s">
        <v>4087</v>
      </c>
      <c r="BFY5" s="23" t="s">
        <v>3563</v>
      </c>
      <c r="BFZ5" s="22" t="s">
        <v>687</v>
      </c>
      <c r="BGA5" s="23" t="s">
        <v>403</v>
      </c>
      <c r="BGB5" s="22" t="s">
        <v>2931</v>
      </c>
      <c r="BGC5" s="23" t="s">
        <v>687</v>
      </c>
      <c r="BGD5" s="22" t="s">
        <v>1586</v>
      </c>
      <c r="BGE5" s="23" t="s">
        <v>3541</v>
      </c>
      <c r="BGF5" s="22" t="s">
        <v>1586</v>
      </c>
      <c r="BGG5" s="23" t="s">
        <v>3710</v>
      </c>
      <c r="BGH5" s="22" t="s">
        <v>2931</v>
      </c>
      <c r="BGI5" s="23" t="s">
        <v>3713</v>
      </c>
      <c r="BGJ5" s="22" t="s">
        <v>3549</v>
      </c>
      <c r="BGK5" s="23" t="s">
        <v>393</v>
      </c>
      <c r="BGL5" s="22" t="s">
        <v>1586</v>
      </c>
      <c r="BGM5" s="23" t="s">
        <v>3798</v>
      </c>
      <c r="BGN5" s="22" t="s">
        <v>4102</v>
      </c>
      <c r="BGO5" s="23" t="s">
        <v>1772</v>
      </c>
      <c r="BGP5" s="22" t="s">
        <v>3930</v>
      </c>
      <c r="BGQ5" s="23" t="s">
        <v>2335</v>
      </c>
      <c r="BGR5" s="22" t="s">
        <v>3504</v>
      </c>
      <c r="BGS5" s="23" t="s">
        <v>1716</v>
      </c>
      <c r="BGT5" s="22" t="s">
        <v>2419</v>
      </c>
      <c r="BGU5" s="23" t="s">
        <v>3935</v>
      </c>
      <c r="BGV5" s="22" t="s">
        <v>4116</v>
      </c>
    </row>
    <row r="6" spans="1:1556">
      <c r="A6" s="21" t="s">
        <v>5</v>
      </c>
      <c r="B6" s="22" t="s">
        <v>29</v>
      </c>
      <c r="C6" s="23" t="s">
        <v>29</v>
      </c>
      <c r="D6" s="22" t="s">
        <v>29</v>
      </c>
      <c r="E6" s="23" t="s">
        <v>29</v>
      </c>
      <c r="F6" s="22" t="s">
        <v>29</v>
      </c>
      <c r="G6" s="23" t="s">
        <v>29</v>
      </c>
      <c r="H6" s="22" t="s">
        <v>29</v>
      </c>
      <c r="I6" s="23" t="s">
        <v>29</v>
      </c>
      <c r="J6" s="22" t="s">
        <v>29</v>
      </c>
      <c r="K6" s="23" t="s">
        <v>29</v>
      </c>
      <c r="L6" s="22" t="s">
        <v>29</v>
      </c>
      <c r="M6" s="23" t="s">
        <v>29</v>
      </c>
      <c r="N6" s="22" t="s">
        <v>29</v>
      </c>
      <c r="O6" s="23" t="s">
        <v>29</v>
      </c>
      <c r="P6" s="22" t="s">
        <v>29</v>
      </c>
      <c r="Q6" s="23" t="s">
        <v>29</v>
      </c>
      <c r="R6" s="22" t="s">
        <v>29</v>
      </c>
      <c r="S6" s="23" t="s">
        <v>29</v>
      </c>
      <c r="T6" s="22" t="s">
        <v>29</v>
      </c>
      <c r="U6" s="23" t="s">
        <v>29</v>
      </c>
      <c r="V6" s="22" t="s">
        <v>29</v>
      </c>
      <c r="W6" s="23" t="s">
        <v>29</v>
      </c>
      <c r="X6" s="22" t="s">
        <v>29</v>
      </c>
      <c r="Y6" s="23" t="s">
        <v>29</v>
      </c>
      <c r="Z6" s="22" t="s">
        <v>29</v>
      </c>
      <c r="AA6" s="23" t="s">
        <v>29</v>
      </c>
      <c r="AB6" s="22" t="s">
        <v>29</v>
      </c>
      <c r="AC6" s="23" t="s">
        <v>29</v>
      </c>
      <c r="AD6" s="22" t="s">
        <v>29</v>
      </c>
      <c r="AE6" s="23" t="s">
        <v>29</v>
      </c>
      <c r="AF6" s="22" t="s">
        <v>29</v>
      </c>
      <c r="AG6" s="23" t="s">
        <v>29</v>
      </c>
      <c r="AH6" s="22" t="s">
        <v>29</v>
      </c>
      <c r="AI6" s="23" t="s">
        <v>29</v>
      </c>
      <c r="AJ6" s="22" t="s">
        <v>29</v>
      </c>
      <c r="AK6" s="23" t="s">
        <v>29</v>
      </c>
      <c r="AL6" s="22" t="s">
        <v>29</v>
      </c>
      <c r="AM6" s="23" t="s">
        <v>29</v>
      </c>
      <c r="AN6" s="22" t="s">
        <v>29</v>
      </c>
      <c r="AO6" s="23" t="s">
        <v>29</v>
      </c>
      <c r="AP6" s="22" t="s">
        <v>29</v>
      </c>
      <c r="AQ6" s="23" t="s">
        <v>29</v>
      </c>
      <c r="AR6" s="22" t="s">
        <v>29</v>
      </c>
      <c r="AS6" s="23" t="s">
        <v>29</v>
      </c>
      <c r="AT6" s="22" t="s">
        <v>29</v>
      </c>
      <c r="AU6" s="23" t="s">
        <v>29</v>
      </c>
      <c r="AV6" s="22" t="s">
        <v>29</v>
      </c>
      <c r="AW6" s="23" t="s">
        <v>29</v>
      </c>
      <c r="AX6" s="22" t="s">
        <v>29</v>
      </c>
      <c r="AY6" s="23" t="s">
        <v>29</v>
      </c>
      <c r="AZ6" s="22" t="s">
        <v>29</v>
      </c>
      <c r="BA6" s="23" t="s">
        <v>310</v>
      </c>
      <c r="BB6" s="22" t="s">
        <v>310</v>
      </c>
      <c r="BC6" s="23" t="s">
        <v>310</v>
      </c>
      <c r="BD6" s="22" t="s">
        <v>310</v>
      </c>
      <c r="BE6" s="23" t="s">
        <v>310</v>
      </c>
      <c r="BF6" s="22" t="s">
        <v>310</v>
      </c>
      <c r="BG6" s="23" t="s">
        <v>310</v>
      </c>
      <c r="BH6" s="22" t="s">
        <v>310</v>
      </c>
      <c r="BI6" s="23" t="s">
        <v>310</v>
      </c>
      <c r="BJ6" s="22" t="s">
        <v>310</v>
      </c>
      <c r="BK6" s="23" t="s">
        <v>310</v>
      </c>
      <c r="BL6" s="22" t="s">
        <v>310</v>
      </c>
      <c r="BM6" s="23" t="s">
        <v>310</v>
      </c>
      <c r="BN6" s="22" t="s">
        <v>310</v>
      </c>
      <c r="BO6" s="23" t="s">
        <v>310</v>
      </c>
      <c r="BP6" s="22" t="s">
        <v>310</v>
      </c>
      <c r="BQ6" s="23" t="s">
        <v>310</v>
      </c>
      <c r="BR6" s="22" t="s">
        <v>310</v>
      </c>
      <c r="BS6" s="23" t="s">
        <v>310</v>
      </c>
      <c r="BT6" s="22" t="s">
        <v>310</v>
      </c>
      <c r="BU6" s="23" t="s">
        <v>310</v>
      </c>
      <c r="BV6" s="22" t="s">
        <v>310</v>
      </c>
      <c r="BW6" s="23" t="s">
        <v>310</v>
      </c>
      <c r="BX6" s="22" t="s">
        <v>420</v>
      </c>
      <c r="BY6" s="23" t="s">
        <v>420</v>
      </c>
      <c r="BZ6" s="22" t="s">
        <v>420</v>
      </c>
      <c r="CA6" s="23" t="s">
        <v>420</v>
      </c>
      <c r="CB6" s="22" t="s">
        <v>420</v>
      </c>
      <c r="CC6" s="23" t="s">
        <v>420</v>
      </c>
      <c r="CD6" s="22" t="s">
        <v>420</v>
      </c>
      <c r="CE6" s="23" t="s">
        <v>420</v>
      </c>
      <c r="CF6" s="22" t="s">
        <v>420</v>
      </c>
      <c r="CG6" s="23" t="s">
        <v>420</v>
      </c>
      <c r="CH6" s="22" t="s">
        <v>420</v>
      </c>
      <c r="CI6" s="23" t="s">
        <v>420</v>
      </c>
      <c r="CJ6" s="22" t="s">
        <v>420</v>
      </c>
      <c r="CK6" s="23" t="s">
        <v>420</v>
      </c>
      <c r="CL6" s="22" t="s">
        <v>420</v>
      </c>
      <c r="CM6" s="23" t="s">
        <v>420</v>
      </c>
      <c r="CN6" s="22" t="s">
        <v>310</v>
      </c>
      <c r="CO6" s="23" t="s">
        <v>310</v>
      </c>
      <c r="CP6" s="22" t="s">
        <v>310</v>
      </c>
      <c r="CQ6" s="23" t="s">
        <v>310</v>
      </c>
      <c r="CR6" s="22" t="s">
        <v>420</v>
      </c>
      <c r="CS6" s="23" t="s">
        <v>420</v>
      </c>
      <c r="CT6" s="22" t="s">
        <v>29</v>
      </c>
      <c r="CU6" s="23" t="s">
        <v>29</v>
      </c>
      <c r="CV6" s="22" t="s">
        <v>29</v>
      </c>
      <c r="CW6" s="23" t="s">
        <v>29</v>
      </c>
      <c r="CX6" s="22" t="s">
        <v>29</v>
      </c>
      <c r="CY6" s="23" t="s">
        <v>29</v>
      </c>
      <c r="CZ6" s="22" t="s">
        <v>29</v>
      </c>
      <c r="DA6" s="23" t="s">
        <v>29</v>
      </c>
      <c r="DB6" s="22" t="s">
        <v>29</v>
      </c>
      <c r="DC6" s="23" t="s">
        <v>29</v>
      </c>
      <c r="DD6" s="22" t="s">
        <v>29</v>
      </c>
      <c r="DE6" s="23" t="s">
        <v>29</v>
      </c>
      <c r="DF6" s="22" t="s">
        <v>29</v>
      </c>
      <c r="DG6" s="23" t="s">
        <v>29</v>
      </c>
      <c r="DH6" s="22" t="s">
        <v>29</v>
      </c>
      <c r="DI6" s="23" t="s">
        <v>29</v>
      </c>
      <c r="DJ6" s="22" t="s">
        <v>29</v>
      </c>
      <c r="DK6" s="23" t="s">
        <v>310</v>
      </c>
      <c r="DL6" s="22" t="s">
        <v>420</v>
      </c>
      <c r="DM6" s="23" t="s">
        <v>29</v>
      </c>
      <c r="DN6" s="22" t="s">
        <v>420</v>
      </c>
      <c r="DO6" s="23" t="s">
        <v>420</v>
      </c>
      <c r="DP6" s="22" t="s">
        <v>420</v>
      </c>
      <c r="DQ6" s="23" t="s">
        <v>420</v>
      </c>
      <c r="DR6" s="22" t="s">
        <v>420</v>
      </c>
      <c r="DS6" s="23" t="s">
        <v>420</v>
      </c>
      <c r="DT6" s="22" t="s">
        <v>420</v>
      </c>
      <c r="DU6" s="23" t="s">
        <v>420</v>
      </c>
      <c r="DV6" s="22" t="s">
        <v>420</v>
      </c>
      <c r="DW6" s="23" t="s">
        <v>420</v>
      </c>
      <c r="DX6" s="22" t="s">
        <v>420</v>
      </c>
      <c r="DY6" s="23" t="s">
        <v>420</v>
      </c>
      <c r="DZ6" s="22" t="s">
        <v>310</v>
      </c>
      <c r="EA6" s="23" t="s">
        <v>310</v>
      </c>
      <c r="EB6" s="22" t="s">
        <v>310</v>
      </c>
      <c r="EC6" s="23" t="s">
        <v>310</v>
      </c>
      <c r="ED6" s="22" t="s">
        <v>310</v>
      </c>
      <c r="EE6" s="23" t="s">
        <v>310</v>
      </c>
      <c r="EF6" s="22" t="s">
        <v>310</v>
      </c>
      <c r="EG6" s="23" t="s">
        <v>310</v>
      </c>
      <c r="EH6" s="22" t="s">
        <v>310</v>
      </c>
      <c r="EI6" s="23" t="s">
        <v>310</v>
      </c>
      <c r="EJ6" s="22" t="s">
        <v>310</v>
      </c>
      <c r="EK6" s="23" t="s">
        <v>310</v>
      </c>
      <c r="EL6" s="22" t="s">
        <v>310</v>
      </c>
      <c r="EM6" s="23" t="s">
        <v>310</v>
      </c>
      <c r="EN6" s="22" t="s">
        <v>310</v>
      </c>
      <c r="EO6" s="23" t="s">
        <v>310</v>
      </c>
      <c r="EP6" s="22" t="s">
        <v>310</v>
      </c>
      <c r="EQ6" s="23" t="s">
        <v>310</v>
      </c>
      <c r="ER6" s="22" t="s">
        <v>310</v>
      </c>
      <c r="ES6" s="23" t="s">
        <v>310</v>
      </c>
      <c r="ET6" s="22" t="s">
        <v>310</v>
      </c>
      <c r="EU6" s="23" t="s">
        <v>310</v>
      </c>
      <c r="EV6" s="22" t="s">
        <v>310</v>
      </c>
      <c r="EW6" s="23" t="s">
        <v>29</v>
      </c>
      <c r="EX6" s="22" t="s">
        <v>29</v>
      </c>
      <c r="EY6" s="23" t="s">
        <v>29</v>
      </c>
      <c r="EZ6" s="22" t="s">
        <v>29</v>
      </c>
      <c r="FA6" s="23" t="s">
        <v>29</v>
      </c>
      <c r="FB6" s="22" t="s">
        <v>29</v>
      </c>
      <c r="FC6" s="23" t="s">
        <v>29</v>
      </c>
      <c r="FD6" s="22" t="s">
        <v>29</v>
      </c>
      <c r="FE6" s="23" t="s">
        <v>29</v>
      </c>
      <c r="FF6" s="22" t="s">
        <v>29</v>
      </c>
      <c r="FG6" s="23" t="s">
        <v>29</v>
      </c>
      <c r="FH6" s="22" t="s">
        <v>29</v>
      </c>
      <c r="FI6" s="23" t="s">
        <v>29</v>
      </c>
      <c r="FJ6" s="22" t="s">
        <v>29</v>
      </c>
      <c r="FK6" s="23" t="s">
        <v>29</v>
      </c>
      <c r="FL6" s="22" t="s">
        <v>29</v>
      </c>
      <c r="FM6" s="23" t="s">
        <v>29</v>
      </c>
      <c r="FN6" s="22" t="s">
        <v>29</v>
      </c>
      <c r="FO6" s="23" t="s">
        <v>29</v>
      </c>
      <c r="FP6" s="22" t="s">
        <v>29</v>
      </c>
      <c r="FQ6" s="23" t="s">
        <v>29</v>
      </c>
      <c r="FR6" s="22" t="s">
        <v>29</v>
      </c>
      <c r="FS6" s="23" t="s">
        <v>29</v>
      </c>
      <c r="FT6" s="22" t="s">
        <v>29</v>
      </c>
      <c r="FU6" s="23" t="s">
        <v>29</v>
      </c>
      <c r="FV6" s="22" t="s">
        <v>29</v>
      </c>
      <c r="FW6" s="23" t="s">
        <v>29</v>
      </c>
      <c r="FX6" s="22" t="s">
        <v>29</v>
      </c>
      <c r="FY6" s="23" t="s">
        <v>29</v>
      </c>
      <c r="FZ6" s="22" t="s">
        <v>29</v>
      </c>
      <c r="GA6" s="23" t="s">
        <v>29</v>
      </c>
      <c r="GB6" s="22" t="s">
        <v>29</v>
      </c>
      <c r="GC6" s="23" t="s">
        <v>29</v>
      </c>
      <c r="GD6" s="22" t="s">
        <v>29</v>
      </c>
      <c r="GE6" s="23" t="s">
        <v>29</v>
      </c>
      <c r="GF6" s="22" t="s">
        <v>29</v>
      </c>
      <c r="GG6" s="23" t="s">
        <v>29</v>
      </c>
      <c r="GH6" s="22" t="s">
        <v>29</v>
      </c>
      <c r="GI6" s="23" t="s">
        <v>29</v>
      </c>
      <c r="GJ6" s="22" t="s">
        <v>29</v>
      </c>
      <c r="GK6" s="23" t="s">
        <v>29</v>
      </c>
      <c r="GL6" s="22" t="s">
        <v>29</v>
      </c>
      <c r="GM6" s="23" t="s">
        <v>29</v>
      </c>
      <c r="GN6" s="22" t="s">
        <v>29</v>
      </c>
      <c r="GO6" s="23" t="s">
        <v>29</v>
      </c>
      <c r="GP6" s="22" t="s">
        <v>29</v>
      </c>
      <c r="GQ6" s="23" t="s">
        <v>29</v>
      </c>
      <c r="GR6" s="22" t="s">
        <v>29</v>
      </c>
      <c r="GS6" s="23" t="s">
        <v>310</v>
      </c>
      <c r="GT6" s="22" t="s">
        <v>310</v>
      </c>
      <c r="GU6" s="23" t="s">
        <v>310</v>
      </c>
      <c r="GV6" s="22" t="s">
        <v>420</v>
      </c>
      <c r="GW6" s="23" t="s">
        <v>420</v>
      </c>
      <c r="GX6" s="22" t="s">
        <v>420</v>
      </c>
      <c r="GY6" s="23" t="s">
        <v>310</v>
      </c>
      <c r="GZ6" s="22" t="s">
        <v>310</v>
      </c>
      <c r="HA6" s="23" t="s">
        <v>29</v>
      </c>
      <c r="HB6" s="22" t="s">
        <v>29</v>
      </c>
      <c r="HC6" s="23" t="s">
        <v>29</v>
      </c>
      <c r="HD6" s="22" t="s">
        <v>29</v>
      </c>
      <c r="HE6" s="23" t="s">
        <v>29</v>
      </c>
      <c r="HF6" s="22" t="s">
        <v>310</v>
      </c>
      <c r="HG6" s="23" t="s">
        <v>310</v>
      </c>
      <c r="HH6" s="22" t="s">
        <v>310</v>
      </c>
      <c r="HI6" s="23" t="s">
        <v>29</v>
      </c>
      <c r="HJ6" s="22" t="s">
        <v>29</v>
      </c>
      <c r="HK6" s="23" t="s">
        <v>29</v>
      </c>
      <c r="HL6" s="22" t="s">
        <v>29</v>
      </c>
      <c r="HM6" s="23" t="s">
        <v>29</v>
      </c>
      <c r="HN6" s="22" t="s">
        <v>29</v>
      </c>
      <c r="HO6" s="23" t="s">
        <v>29</v>
      </c>
      <c r="HP6" s="22" t="s">
        <v>29</v>
      </c>
      <c r="HQ6" s="23" t="s">
        <v>29</v>
      </c>
      <c r="HR6" s="22" t="s">
        <v>29</v>
      </c>
      <c r="HS6" s="23" t="s">
        <v>29</v>
      </c>
      <c r="HT6" s="22" t="s">
        <v>29</v>
      </c>
      <c r="HU6" s="23" t="s">
        <v>29</v>
      </c>
      <c r="HV6" s="22" t="s">
        <v>310</v>
      </c>
      <c r="HW6" s="23" t="s">
        <v>29</v>
      </c>
      <c r="HX6" s="22" t="s">
        <v>420</v>
      </c>
      <c r="HY6" s="23" t="s">
        <v>420</v>
      </c>
      <c r="HZ6" s="22" t="s">
        <v>310</v>
      </c>
      <c r="IA6" s="23" t="s">
        <v>310</v>
      </c>
      <c r="IB6" s="22" t="s">
        <v>29</v>
      </c>
      <c r="IC6" s="23" t="s">
        <v>29</v>
      </c>
      <c r="ID6" s="22" t="s">
        <v>29</v>
      </c>
      <c r="IE6" s="23" t="s">
        <v>29</v>
      </c>
      <c r="IF6" s="22" t="s">
        <v>310</v>
      </c>
      <c r="IG6" s="23" t="s">
        <v>310</v>
      </c>
      <c r="IH6" s="22" t="s">
        <v>29</v>
      </c>
      <c r="II6" s="23" t="s">
        <v>310</v>
      </c>
      <c r="IJ6" s="22" t="s">
        <v>310</v>
      </c>
      <c r="IK6" s="23" t="s">
        <v>29</v>
      </c>
      <c r="IL6" s="22" t="s">
        <v>29</v>
      </c>
      <c r="IM6" s="23" t="s">
        <v>29</v>
      </c>
      <c r="IN6" s="22" t="s">
        <v>310</v>
      </c>
      <c r="IO6" s="23" t="s">
        <v>29</v>
      </c>
      <c r="IP6" s="22" t="s">
        <v>420</v>
      </c>
      <c r="IQ6" s="23" t="s">
        <v>29</v>
      </c>
      <c r="IR6" s="22" t="s">
        <v>310</v>
      </c>
      <c r="IS6" s="23" t="s">
        <v>29</v>
      </c>
      <c r="IT6" s="22" t="s">
        <v>29</v>
      </c>
      <c r="IU6" s="23" t="s">
        <v>310</v>
      </c>
      <c r="IV6" s="22" t="s">
        <v>310</v>
      </c>
      <c r="IW6" s="23" t="s">
        <v>420</v>
      </c>
      <c r="IX6" s="22" t="s">
        <v>29</v>
      </c>
      <c r="IY6" s="23" t="s">
        <v>420</v>
      </c>
      <c r="IZ6" s="22" t="s">
        <v>420</v>
      </c>
      <c r="JA6" s="23" t="s">
        <v>29</v>
      </c>
      <c r="JB6" s="22" t="s">
        <v>29</v>
      </c>
      <c r="JC6" s="23" t="s">
        <v>29</v>
      </c>
      <c r="JD6" s="22" t="s">
        <v>310</v>
      </c>
      <c r="JE6" s="23" t="s">
        <v>420</v>
      </c>
      <c r="JF6" s="22" t="s">
        <v>310</v>
      </c>
      <c r="JG6" s="23" t="s">
        <v>29</v>
      </c>
      <c r="JH6" s="22" t="s">
        <v>310</v>
      </c>
      <c r="JI6" s="23" t="s">
        <v>29</v>
      </c>
      <c r="JJ6" s="22" t="s">
        <v>310</v>
      </c>
      <c r="JK6" s="23" t="s">
        <v>29</v>
      </c>
      <c r="JL6" s="22" t="s">
        <v>29</v>
      </c>
      <c r="JM6" s="23" t="s">
        <v>29</v>
      </c>
      <c r="JN6" s="22" t="s">
        <v>420</v>
      </c>
      <c r="JO6" s="23" t="s">
        <v>29</v>
      </c>
      <c r="JP6" s="22" t="s">
        <v>29</v>
      </c>
      <c r="JQ6" s="23" t="s">
        <v>310</v>
      </c>
      <c r="JR6" s="22" t="s">
        <v>29</v>
      </c>
      <c r="JS6" s="23" t="s">
        <v>310</v>
      </c>
      <c r="JT6" s="22" t="s">
        <v>29</v>
      </c>
      <c r="JU6" s="23" t="s">
        <v>310</v>
      </c>
      <c r="JV6" s="22" t="s">
        <v>420</v>
      </c>
      <c r="JW6" s="23" t="s">
        <v>420</v>
      </c>
      <c r="JX6" s="22" t="s">
        <v>310</v>
      </c>
      <c r="JY6" s="23" t="s">
        <v>29</v>
      </c>
      <c r="JZ6" s="22" t="s">
        <v>310</v>
      </c>
      <c r="KA6" s="23" t="s">
        <v>29</v>
      </c>
      <c r="KB6" s="22" t="s">
        <v>420</v>
      </c>
      <c r="KC6" s="23" t="s">
        <v>420</v>
      </c>
      <c r="KD6" s="22" t="s">
        <v>310</v>
      </c>
      <c r="KE6" s="23" t="s">
        <v>29</v>
      </c>
      <c r="KF6" s="22" t="s">
        <v>420</v>
      </c>
      <c r="KG6" s="23" t="s">
        <v>420</v>
      </c>
      <c r="KH6" s="22" t="s">
        <v>420</v>
      </c>
      <c r="KI6" s="23" t="s">
        <v>420</v>
      </c>
      <c r="KJ6" s="22" t="s">
        <v>420</v>
      </c>
      <c r="KK6" s="23" t="s">
        <v>420</v>
      </c>
      <c r="KL6" s="22" t="s">
        <v>420</v>
      </c>
      <c r="KM6" s="23" t="s">
        <v>420</v>
      </c>
      <c r="KN6" s="22" t="s">
        <v>420</v>
      </c>
      <c r="KO6" s="23" t="s">
        <v>310</v>
      </c>
      <c r="KP6" s="22" t="s">
        <v>29</v>
      </c>
      <c r="KQ6" s="23" t="s">
        <v>29</v>
      </c>
      <c r="KR6" s="22" t="s">
        <v>29</v>
      </c>
      <c r="KS6" s="23" t="s">
        <v>29</v>
      </c>
      <c r="KT6" s="22" t="s">
        <v>29</v>
      </c>
      <c r="KU6" s="23" t="s">
        <v>29</v>
      </c>
      <c r="KV6" s="22" t="s">
        <v>29</v>
      </c>
      <c r="KW6" s="23" t="s">
        <v>29</v>
      </c>
      <c r="KX6" s="22" t="s">
        <v>29</v>
      </c>
      <c r="KY6" s="23" t="s">
        <v>29</v>
      </c>
      <c r="KZ6" s="22" t="s">
        <v>29</v>
      </c>
      <c r="LA6" s="23" t="s">
        <v>29</v>
      </c>
      <c r="LB6" s="22" t="s">
        <v>29</v>
      </c>
      <c r="LC6" s="23" t="s">
        <v>29</v>
      </c>
      <c r="LD6" s="22" t="s">
        <v>420</v>
      </c>
      <c r="LE6" s="23" t="s">
        <v>420</v>
      </c>
      <c r="LF6" s="22" t="s">
        <v>420</v>
      </c>
      <c r="LG6" s="23" t="s">
        <v>420</v>
      </c>
      <c r="LH6" s="22" t="s">
        <v>420</v>
      </c>
      <c r="LI6" s="23" t="s">
        <v>420</v>
      </c>
      <c r="LJ6" s="22" t="s">
        <v>420</v>
      </c>
      <c r="LK6" s="23" t="s">
        <v>420</v>
      </c>
      <c r="LL6" s="22" t="s">
        <v>420</v>
      </c>
      <c r="LM6" s="23" t="s">
        <v>420</v>
      </c>
      <c r="LN6" s="22" t="s">
        <v>420</v>
      </c>
      <c r="LO6" s="23" t="s">
        <v>420</v>
      </c>
      <c r="LP6" s="22" t="s">
        <v>420</v>
      </c>
      <c r="LQ6" s="23" t="s">
        <v>420</v>
      </c>
      <c r="LR6" s="22" t="s">
        <v>420</v>
      </c>
      <c r="LS6" s="23" t="s">
        <v>420</v>
      </c>
      <c r="LT6" s="22" t="s">
        <v>420</v>
      </c>
      <c r="LU6" s="23" t="s">
        <v>310</v>
      </c>
      <c r="LV6" s="22" t="s">
        <v>310</v>
      </c>
      <c r="LW6" s="23" t="s">
        <v>310</v>
      </c>
      <c r="LX6" s="22" t="s">
        <v>310</v>
      </c>
      <c r="LY6" s="23" t="s">
        <v>310</v>
      </c>
      <c r="LZ6" s="22" t="s">
        <v>310</v>
      </c>
      <c r="MA6" s="23" t="s">
        <v>310</v>
      </c>
      <c r="MB6" s="22" t="s">
        <v>310</v>
      </c>
      <c r="MC6" s="23" t="s">
        <v>310</v>
      </c>
      <c r="MD6" s="22" t="s">
        <v>310</v>
      </c>
      <c r="ME6" s="23" t="s">
        <v>310</v>
      </c>
      <c r="MF6" s="22" t="s">
        <v>310</v>
      </c>
      <c r="MG6" s="23" t="s">
        <v>310</v>
      </c>
      <c r="MH6" s="22" t="s">
        <v>310</v>
      </c>
      <c r="MI6" s="23" t="s">
        <v>310</v>
      </c>
      <c r="MJ6" s="22" t="s">
        <v>310</v>
      </c>
      <c r="MK6" s="23" t="s">
        <v>310</v>
      </c>
      <c r="ML6" s="22" t="s">
        <v>310</v>
      </c>
      <c r="MM6" s="23" t="s">
        <v>310</v>
      </c>
      <c r="MN6" s="22" t="s">
        <v>310</v>
      </c>
      <c r="MO6" s="23" t="s">
        <v>310</v>
      </c>
      <c r="MP6" s="22" t="s">
        <v>310</v>
      </c>
      <c r="MQ6" s="23" t="s">
        <v>310</v>
      </c>
      <c r="MR6" s="22" t="s">
        <v>310</v>
      </c>
      <c r="MS6" s="23" t="s">
        <v>310</v>
      </c>
      <c r="MT6" s="22" t="s">
        <v>29</v>
      </c>
      <c r="MU6" s="23" t="s">
        <v>29</v>
      </c>
      <c r="MV6" s="22" t="s">
        <v>29</v>
      </c>
      <c r="MW6" s="23" t="s">
        <v>29</v>
      </c>
      <c r="MX6" s="22" t="s">
        <v>29</v>
      </c>
      <c r="MY6" s="23" t="s">
        <v>29</v>
      </c>
      <c r="MZ6" s="22" t="s">
        <v>29</v>
      </c>
      <c r="NA6" s="23" t="s">
        <v>29</v>
      </c>
      <c r="NB6" s="22" t="s">
        <v>29</v>
      </c>
      <c r="NC6" s="23" t="s">
        <v>29</v>
      </c>
      <c r="ND6" s="22" t="s">
        <v>29</v>
      </c>
      <c r="NE6" s="23" t="s">
        <v>29</v>
      </c>
      <c r="NF6" s="22" t="s">
        <v>29</v>
      </c>
      <c r="NG6" s="23" t="s">
        <v>29</v>
      </c>
      <c r="NH6" s="22" t="s">
        <v>29</v>
      </c>
      <c r="NI6" s="23" t="s">
        <v>29</v>
      </c>
      <c r="NJ6" s="22" t="s">
        <v>29</v>
      </c>
      <c r="NK6" s="23" t="s">
        <v>29</v>
      </c>
      <c r="NL6" s="22" t="s">
        <v>29</v>
      </c>
      <c r="NM6" s="23" t="s">
        <v>29</v>
      </c>
      <c r="NN6" s="22" t="s">
        <v>29</v>
      </c>
      <c r="NO6" s="23" t="s">
        <v>29</v>
      </c>
      <c r="NP6" s="22" t="s">
        <v>29</v>
      </c>
      <c r="NQ6" s="23" t="s">
        <v>29</v>
      </c>
      <c r="NR6" s="22" t="s">
        <v>29</v>
      </c>
      <c r="NS6" s="23" t="s">
        <v>29</v>
      </c>
      <c r="NT6" s="22" t="s">
        <v>29</v>
      </c>
      <c r="NU6" s="23" t="s">
        <v>29</v>
      </c>
      <c r="NV6" s="22" t="s">
        <v>29</v>
      </c>
      <c r="NW6" s="23" t="s">
        <v>29</v>
      </c>
      <c r="NX6" s="22" t="s">
        <v>29</v>
      </c>
      <c r="NY6" s="23" t="s">
        <v>29</v>
      </c>
      <c r="NZ6" s="22" t="s">
        <v>29</v>
      </c>
      <c r="OA6" s="23" t="s">
        <v>29</v>
      </c>
      <c r="OB6" s="22" t="s">
        <v>29</v>
      </c>
      <c r="OC6" s="23" t="s">
        <v>29</v>
      </c>
      <c r="OD6" s="22" t="s">
        <v>29</v>
      </c>
      <c r="OE6" s="23" t="s">
        <v>29</v>
      </c>
      <c r="OF6" s="22" t="s">
        <v>29</v>
      </c>
      <c r="OG6" s="23" t="s">
        <v>29</v>
      </c>
      <c r="OH6" s="22" t="s">
        <v>29</v>
      </c>
      <c r="OI6" s="23" t="s">
        <v>29</v>
      </c>
      <c r="OJ6" s="22" t="s">
        <v>29</v>
      </c>
      <c r="OK6" s="23" t="s">
        <v>29</v>
      </c>
      <c r="OL6" s="22" t="s">
        <v>29</v>
      </c>
      <c r="OM6" s="23" t="s">
        <v>29</v>
      </c>
      <c r="ON6" s="22" t="s">
        <v>29</v>
      </c>
      <c r="OO6" s="23" t="s">
        <v>29</v>
      </c>
      <c r="OP6" s="22" t="s">
        <v>29</v>
      </c>
      <c r="OQ6" s="23" t="s">
        <v>29</v>
      </c>
      <c r="OR6" s="22" t="s">
        <v>29</v>
      </c>
      <c r="OS6" s="23" t="s">
        <v>29</v>
      </c>
      <c r="OT6" s="22" t="s">
        <v>29</v>
      </c>
      <c r="OU6" s="23" t="s">
        <v>29</v>
      </c>
      <c r="OV6" s="22" t="s">
        <v>29</v>
      </c>
      <c r="OW6" s="23" t="s">
        <v>29</v>
      </c>
      <c r="OX6" s="22" t="s">
        <v>29</v>
      </c>
      <c r="OY6" s="23" t="s">
        <v>29</v>
      </c>
      <c r="OZ6" s="22" t="s">
        <v>29</v>
      </c>
      <c r="PA6" s="23" t="s">
        <v>29</v>
      </c>
      <c r="PB6" s="22" t="s">
        <v>29</v>
      </c>
      <c r="PC6" s="23" t="s">
        <v>29</v>
      </c>
      <c r="PD6" s="22" t="s">
        <v>29</v>
      </c>
      <c r="PE6" s="23" t="s">
        <v>29</v>
      </c>
      <c r="PF6" s="22" t="s">
        <v>29</v>
      </c>
      <c r="PG6" s="23" t="s">
        <v>29</v>
      </c>
      <c r="PH6" s="22" t="s">
        <v>29</v>
      </c>
      <c r="PI6" s="23" t="s">
        <v>29</v>
      </c>
      <c r="PJ6" s="22" t="s">
        <v>29</v>
      </c>
      <c r="PK6" s="23" t="s">
        <v>29</v>
      </c>
      <c r="PL6" s="22" t="s">
        <v>29</v>
      </c>
      <c r="PM6" s="23" t="s">
        <v>29</v>
      </c>
      <c r="PN6" s="22" t="s">
        <v>29</v>
      </c>
      <c r="PO6" s="23" t="s">
        <v>29</v>
      </c>
      <c r="PP6" s="22" t="s">
        <v>29</v>
      </c>
      <c r="PQ6" s="23" t="s">
        <v>29</v>
      </c>
      <c r="PR6" s="22" t="s">
        <v>29</v>
      </c>
      <c r="PS6" s="23" t="s">
        <v>29</v>
      </c>
      <c r="PT6" s="22" t="s">
        <v>29</v>
      </c>
      <c r="PU6" s="23" t="s">
        <v>29</v>
      </c>
      <c r="PV6" s="22" t="s">
        <v>29</v>
      </c>
      <c r="PW6" s="23" t="s">
        <v>29</v>
      </c>
      <c r="PX6" s="22" t="s">
        <v>29</v>
      </c>
      <c r="PY6" s="23" t="s">
        <v>29</v>
      </c>
      <c r="PZ6" s="22" t="s">
        <v>29</v>
      </c>
      <c r="QA6" s="23" t="s">
        <v>29</v>
      </c>
      <c r="QB6" s="22" t="s">
        <v>29</v>
      </c>
      <c r="QC6" s="23" t="s">
        <v>29</v>
      </c>
      <c r="QD6" s="22" t="s">
        <v>29</v>
      </c>
      <c r="QE6" s="23" t="s">
        <v>29</v>
      </c>
      <c r="QF6" s="22" t="s">
        <v>29</v>
      </c>
      <c r="QG6" s="23" t="s">
        <v>29</v>
      </c>
      <c r="QH6" s="22" t="s">
        <v>29</v>
      </c>
      <c r="QI6" s="23" t="s">
        <v>29</v>
      </c>
      <c r="QJ6" s="22" t="s">
        <v>29</v>
      </c>
      <c r="QK6" s="23" t="s">
        <v>29</v>
      </c>
      <c r="QL6" s="22" t="s">
        <v>29</v>
      </c>
      <c r="QM6" s="23" t="s">
        <v>29</v>
      </c>
      <c r="QN6" s="22" t="s">
        <v>29</v>
      </c>
      <c r="QO6" s="23" t="s">
        <v>29</v>
      </c>
      <c r="QP6" s="22" t="s">
        <v>29</v>
      </c>
      <c r="QQ6" s="23" t="s">
        <v>29</v>
      </c>
      <c r="QR6" s="22" t="s">
        <v>29</v>
      </c>
      <c r="QS6" s="23" t="s">
        <v>29</v>
      </c>
      <c r="QT6" s="22" t="s">
        <v>29</v>
      </c>
      <c r="QU6" s="23" t="s">
        <v>29</v>
      </c>
      <c r="QV6" s="22" t="s">
        <v>310</v>
      </c>
      <c r="QW6" s="23" t="s">
        <v>310</v>
      </c>
      <c r="QX6" s="22" t="s">
        <v>310</v>
      </c>
      <c r="QY6" s="23" t="s">
        <v>310</v>
      </c>
      <c r="QZ6" s="22" t="s">
        <v>310</v>
      </c>
      <c r="RA6" s="23" t="s">
        <v>310</v>
      </c>
      <c r="RB6" s="22" t="s">
        <v>310</v>
      </c>
      <c r="RC6" s="23" t="s">
        <v>310</v>
      </c>
      <c r="RD6" s="22" t="s">
        <v>310</v>
      </c>
      <c r="RE6" s="23" t="s">
        <v>310</v>
      </c>
      <c r="RF6" s="22" t="s">
        <v>310</v>
      </c>
      <c r="RG6" s="23" t="s">
        <v>310</v>
      </c>
      <c r="RH6" s="22" t="s">
        <v>310</v>
      </c>
      <c r="RI6" s="23" t="s">
        <v>310</v>
      </c>
      <c r="RJ6" s="22" t="s">
        <v>310</v>
      </c>
      <c r="RK6" s="23" t="s">
        <v>310</v>
      </c>
      <c r="RL6" s="22" t="s">
        <v>310</v>
      </c>
      <c r="RM6" s="23" t="s">
        <v>310</v>
      </c>
      <c r="RN6" s="22" t="s">
        <v>310</v>
      </c>
      <c r="RO6" s="23" t="s">
        <v>310</v>
      </c>
      <c r="RP6" s="22" t="s">
        <v>310</v>
      </c>
      <c r="RQ6" s="23" t="s">
        <v>310</v>
      </c>
      <c r="RR6" s="22" t="s">
        <v>310</v>
      </c>
      <c r="RS6" s="23" t="s">
        <v>310</v>
      </c>
      <c r="RT6" s="22" t="s">
        <v>310</v>
      </c>
      <c r="RU6" s="23" t="s">
        <v>310</v>
      </c>
      <c r="RV6" s="22" t="s">
        <v>310</v>
      </c>
      <c r="RW6" s="23" t="s">
        <v>310</v>
      </c>
      <c r="RX6" s="22" t="s">
        <v>420</v>
      </c>
      <c r="RY6" s="23" t="s">
        <v>420</v>
      </c>
      <c r="RZ6" s="22" t="s">
        <v>420</v>
      </c>
      <c r="SA6" s="23" t="s">
        <v>420</v>
      </c>
      <c r="SB6" s="22" t="s">
        <v>420</v>
      </c>
      <c r="SC6" s="23" t="s">
        <v>420</v>
      </c>
      <c r="SD6" s="22" t="s">
        <v>420</v>
      </c>
      <c r="SE6" s="23" t="s">
        <v>420</v>
      </c>
      <c r="SF6" s="22" t="s">
        <v>420</v>
      </c>
      <c r="SG6" s="23" t="s">
        <v>420</v>
      </c>
      <c r="SH6" s="22" t="s">
        <v>420</v>
      </c>
      <c r="SI6" s="23" t="s">
        <v>420</v>
      </c>
      <c r="SJ6" s="22" t="s">
        <v>420</v>
      </c>
      <c r="SK6" s="23" t="s">
        <v>420</v>
      </c>
      <c r="SL6" s="22" t="s">
        <v>420</v>
      </c>
      <c r="SM6" s="23" t="s">
        <v>420</v>
      </c>
      <c r="SN6" s="22" t="s">
        <v>420</v>
      </c>
      <c r="SO6" s="23" t="s">
        <v>420</v>
      </c>
      <c r="SP6" s="22" t="s">
        <v>420</v>
      </c>
      <c r="SQ6" s="23" t="s">
        <v>310</v>
      </c>
      <c r="SR6" s="22" t="s">
        <v>310</v>
      </c>
      <c r="SS6" s="23" t="s">
        <v>420</v>
      </c>
      <c r="ST6" s="22" t="s">
        <v>420</v>
      </c>
      <c r="SU6" s="23" t="s">
        <v>420</v>
      </c>
      <c r="SV6" s="22" t="s">
        <v>420</v>
      </c>
      <c r="SW6" s="23" t="s">
        <v>420</v>
      </c>
      <c r="SX6" s="22" t="s">
        <v>420</v>
      </c>
      <c r="SY6" s="23" t="s">
        <v>420</v>
      </c>
      <c r="SZ6" s="22" t="s">
        <v>420</v>
      </c>
      <c r="TA6" s="23" t="s">
        <v>29</v>
      </c>
      <c r="TB6" s="22" t="s">
        <v>29</v>
      </c>
      <c r="TC6" s="23" t="s">
        <v>29</v>
      </c>
      <c r="TD6" s="22" t="s">
        <v>29</v>
      </c>
      <c r="TE6" s="23" t="s">
        <v>29</v>
      </c>
      <c r="TF6" s="22" t="s">
        <v>29</v>
      </c>
      <c r="TG6" s="23" t="s">
        <v>29</v>
      </c>
      <c r="TH6" s="22" t="s">
        <v>29</v>
      </c>
      <c r="TI6" s="23" t="s">
        <v>29</v>
      </c>
      <c r="TJ6" s="22" t="s">
        <v>29</v>
      </c>
      <c r="TK6" s="23" t="s">
        <v>29</v>
      </c>
      <c r="TL6" s="22" t="s">
        <v>29</v>
      </c>
      <c r="TM6" s="23" t="s">
        <v>29</v>
      </c>
      <c r="TN6" s="22" t="s">
        <v>29</v>
      </c>
      <c r="TO6" s="23" t="s">
        <v>310</v>
      </c>
      <c r="TP6" s="22" t="s">
        <v>29</v>
      </c>
      <c r="TQ6" s="23" t="s">
        <v>29</v>
      </c>
      <c r="TR6" s="22" t="s">
        <v>29</v>
      </c>
      <c r="TS6" s="23" t="s">
        <v>420</v>
      </c>
      <c r="TT6" s="22" t="s">
        <v>420</v>
      </c>
      <c r="TU6" s="23" t="s">
        <v>420</v>
      </c>
      <c r="TV6" s="22" t="s">
        <v>420</v>
      </c>
      <c r="TW6" s="23" t="s">
        <v>420</v>
      </c>
      <c r="TX6" s="22" t="s">
        <v>420</v>
      </c>
      <c r="TY6" s="23" t="s">
        <v>420</v>
      </c>
      <c r="TZ6" s="22" t="s">
        <v>420</v>
      </c>
      <c r="UA6" s="23" t="s">
        <v>420</v>
      </c>
      <c r="UB6" s="22" t="s">
        <v>420</v>
      </c>
      <c r="UC6" s="23" t="s">
        <v>420</v>
      </c>
      <c r="UD6" s="22" t="s">
        <v>420</v>
      </c>
      <c r="UE6" s="23" t="s">
        <v>310</v>
      </c>
      <c r="UF6" s="22" t="s">
        <v>310</v>
      </c>
      <c r="UG6" s="23" t="s">
        <v>310</v>
      </c>
      <c r="UH6" s="22" t="s">
        <v>310</v>
      </c>
      <c r="UI6" s="23" t="s">
        <v>310</v>
      </c>
      <c r="UJ6" s="22" t="s">
        <v>310</v>
      </c>
      <c r="UK6" s="23" t="s">
        <v>310</v>
      </c>
      <c r="UL6" s="22" t="s">
        <v>310</v>
      </c>
      <c r="UM6" s="23" t="s">
        <v>310</v>
      </c>
      <c r="UN6" s="22" t="s">
        <v>310</v>
      </c>
      <c r="UO6" s="23" t="s">
        <v>310</v>
      </c>
      <c r="UP6" s="22" t="s">
        <v>310</v>
      </c>
      <c r="UQ6" s="23" t="s">
        <v>310</v>
      </c>
      <c r="UR6" s="22" t="s">
        <v>310</v>
      </c>
      <c r="US6" s="23" t="s">
        <v>310</v>
      </c>
      <c r="UT6" s="22" t="s">
        <v>310</v>
      </c>
      <c r="UU6" s="23" t="s">
        <v>310</v>
      </c>
      <c r="UV6" s="22" t="s">
        <v>310</v>
      </c>
      <c r="UW6" s="23" t="s">
        <v>310</v>
      </c>
      <c r="UX6" s="22" t="s">
        <v>310</v>
      </c>
      <c r="UY6" s="23" t="s">
        <v>310</v>
      </c>
      <c r="UZ6" s="22" t="s">
        <v>310</v>
      </c>
      <c r="VA6" s="23" t="s">
        <v>310</v>
      </c>
      <c r="VB6" s="22" t="s">
        <v>310</v>
      </c>
      <c r="VC6" s="23" t="s">
        <v>310</v>
      </c>
      <c r="VD6" s="22" t="s">
        <v>310</v>
      </c>
      <c r="VE6" s="23" t="s">
        <v>310</v>
      </c>
      <c r="VF6" s="22" t="s">
        <v>310</v>
      </c>
      <c r="VG6" s="23" t="s">
        <v>310</v>
      </c>
      <c r="VH6" s="22" t="s">
        <v>310</v>
      </c>
      <c r="VI6" s="23" t="s">
        <v>29</v>
      </c>
      <c r="VJ6" s="22" t="s">
        <v>29</v>
      </c>
      <c r="VK6" s="23" t="s">
        <v>29</v>
      </c>
      <c r="VL6" s="22" t="s">
        <v>29</v>
      </c>
      <c r="VM6" s="23" t="s">
        <v>29</v>
      </c>
      <c r="VN6" s="22" t="s">
        <v>29</v>
      </c>
      <c r="VO6" s="23" t="s">
        <v>29</v>
      </c>
      <c r="VP6" s="22" t="s">
        <v>29</v>
      </c>
      <c r="VQ6" s="23" t="s">
        <v>29</v>
      </c>
      <c r="VR6" s="22" t="s">
        <v>29</v>
      </c>
      <c r="VS6" s="23" t="s">
        <v>29</v>
      </c>
      <c r="VT6" s="22" t="s">
        <v>29</v>
      </c>
      <c r="VU6" s="23" t="s">
        <v>29</v>
      </c>
      <c r="VV6" s="22" t="s">
        <v>29</v>
      </c>
      <c r="VW6" s="23" t="s">
        <v>29</v>
      </c>
      <c r="VX6" s="22" t="s">
        <v>29</v>
      </c>
      <c r="VY6" s="23" t="s">
        <v>29</v>
      </c>
      <c r="VZ6" s="22" t="s">
        <v>29</v>
      </c>
      <c r="WA6" s="23" t="s">
        <v>29</v>
      </c>
      <c r="WB6" s="22" t="s">
        <v>29</v>
      </c>
      <c r="WC6" s="23" t="s">
        <v>29</v>
      </c>
      <c r="WD6" s="22" t="s">
        <v>29</v>
      </c>
      <c r="WE6" s="23" t="s">
        <v>29</v>
      </c>
      <c r="WF6" s="22" t="s">
        <v>29</v>
      </c>
      <c r="WG6" s="23" t="s">
        <v>29</v>
      </c>
      <c r="WH6" s="22" t="s">
        <v>29</v>
      </c>
      <c r="WI6" s="23" t="s">
        <v>29</v>
      </c>
      <c r="WJ6" s="22" t="s">
        <v>29</v>
      </c>
      <c r="WK6" s="23" t="s">
        <v>29</v>
      </c>
      <c r="WL6" s="22" t="s">
        <v>29</v>
      </c>
      <c r="WM6" s="23" t="s">
        <v>29</v>
      </c>
      <c r="WN6" s="22" t="s">
        <v>29</v>
      </c>
      <c r="WO6" s="23" t="s">
        <v>29</v>
      </c>
      <c r="WP6" s="22" t="s">
        <v>29</v>
      </c>
      <c r="WQ6" s="23" t="s">
        <v>29</v>
      </c>
      <c r="WR6" s="22" t="s">
        <v>29</v>
      </c>
      <c r="WS6" s="23" t="s">
        <v>29</v>
      </c>
      <c r="WT6" s="22" t="s">
        <v>29</v>
      </c>
      <c r="WU6" s="23" t="s">
        <v>29</v>
      </c>
      <c r="WV6" s="22" t="s">
        <v>29</v>
      </c>
      <c r="WW6" s="23" t="s">
        <v>29</v>
      </c>
      <c r="WX6" s="22" t="s">
        <v>29</v>
      </c>
      <c r="WY6" s="23" t="s">
        <v>29</v>
      </c>
      <c r="WZ6" s="22" t="s">
        <v>29</v>
      </c>
      <c r="XA6" s="23" t="s">
        <v>29</v>
      </c>
      <c r="XB6" s="22" t="s">
        <v>29</v>
      </c>
      <c r="XC6" s="23" t="s">
        <v>29</v>
      </c>
      <c r="XD6" s="22" t="s">
        <v>29</v>
      </c>
      <c r="XE6" s="23" t="s">
        <v>29</v>
      </c>
      <c r="XF6" s="22" t="s">
        <v>29</v>
      </c>
      <c r="XG6" s="23" t="s">
        <v>29</v>
      </c>
      <c r="XH6" s="22" t="s">
        <v>29</v>
      </c>
      <c r="XI6" s="23" t="s">
        <v>29</v>
      </c>
      <c r="XJ6" s="22" t="s">
        <v>29</v>
      </c>
      <c r="XK6" s="23" t="s">
        <v>29</v>
      </c>
      <c r="XL6" s="22" t="s">
        <v>29</v>
      </c>
      <c r="XM6" s="23" t="s">
        <v>310</v>
      </c>
      <c r="XN6" s="22" t="s">
        <v>310</v>
      </c>
      <c r="XO6" s="23" t="s">
        <v>310</v>
      </c>
      <c r="XP6" s="22" t="s">
        <v>310</v>
      </c>
      <c r="XQ6" s="23" t="s">
        <v>29</v>
      </c>
      <c r="XR6" s="22" t="s">
        <v>29</v>
      </c>
      <c r="XS6" s="23" t="s">
        <v>29</v>
      </c>
      <c r="XT6" s="22" t="s">
        <v>29</v>
      </c>
      <c r="XU6" s="23" t="s">
        <v>29</v>
      </c>
      <c r="XV6" s="22" t="s">
        <v>29</v>
      </c>
      <c r="XW6" s="23" t="s">
        <v>310</v>
      </c>
      <c r="XX6" s="22" t="s">
        <v>310</v>
      </c>
      <c r="XY6" s="23" t="s">
        <v>310</v>
      </c>
      <c r="XZ6" s="22" t="s">
        <v>420</v>
      </c>
      <c r="YA6" s="23" t="s">
        <v>420</v>
      </c>
      <c r="YB6" s="22" t="s">
        <v>420</v>
      </c>
      <c r="YC6" s="23" t="s">
        <v>420</v>
      </c>
      <c r="YD6" s="22" t="s">
        <v>29</v>
      </c>
      <c r="YE6" s="23" t="s">
        <v>29</v>
      </c>
      <c r="YF6" s="22" t="s">
        <v>29</v>
      </c>
      <c r="YG6" s="23" t="s">
        <v>29</v>
      </c>
      <c r="YH6" s="22" t="s">
        <v>29</v>
      </c>
      <c r="YI6" s="23" t="s">
        <v>29</v>
      </c>
      <c r="YJ6" s="22" t="s">
        <v>29</v>
      </c>
      <c r="YK6" s="23" t="s">
        <v>29</v>
      </c>
      <c r="YL6" s="22" t="s">
        <v>29</v>
      </c>
      <c r="YM6" s="23" t="s">
        <v>29</v>
      </c>
      <c r="YN6" s="22" t="s">
        <v>420</v>
      </c>
      <c r="YO6" s="23" t="s">
        <v>310</v>
      </c>
      <c r="YP6" s="22" t="s">
        <v>310</v>
      </c>
      <c r="YQ6" s="23" t="s">
        <v>29</v>
      </c>
      <c r="YR6" s="22" t="s">
        <v>310</v>
      </c>
      <c r="YS6" s="23" t="s">
        <v>420</v>
      </c>
      <c r="YT6" s="22" t="s">
        <v>420</v>
      </c>
      <c r="YU6" s="23" t="s">
        <v>420</v>
      </c>
      <c r="YV6" s="22" t="s">
        <v>310</v>
      </c>
      <c r="YW6" s="23" t="s">
        <v>310</v>
      </c>
      <c r="YX6" s="22" t="s">
        <v>29</v>
      </c>
      <c r="YY6" s="23" t="s">
        <v>29</v>
      </c>
      <c r="YZ6" s="22" t="s">
        <v>29</v>
      </c>
      <c r="ZA6" s="23" t="s">
        <v>29</v>
      </c>
      <c r="ZB6" s="22" t="s">
        <v>29</v>
      </c>
      <c r="ZC6" s="23" t="s">
        <v>29</v>
      </c>
      <c r="ZD6" s="22" t="s">
        <v>29</v>
      </c>
      <c r="ZE6" s="23" t="s">
        <v>310</v>
      </c>
      <c r="ZF6" s="22" t="s">
        <v>420</v>
      </c>
      <c r="ZG6" s="23" t="s">
        <v>29</v>
      </c>
      <c r="ZH6" s="22" t="s">
        <v>420</v>
      </c>
      <c r="ZI6" s="23" t="s">
        <v>420</v>
      </c>
      <c r="ZJ6" s="22" t="s">
        <v>29</v>
      </c>
      <c r="ZK6" s="23" t="s">
        <v>420</v>
      </c>
      <c r="ZL6" s="22" t="s">
        <v>29</v>
      </c>
      <c r="ZM6" s="23" t="s">
        <v>420</v>
      </c>
      <c r="ZN6" s="22" t="s">
        <v>29</v>
      </c>
      <c r="ZO6" s="23" t="s">
        <v>29</v>
      </c>
      <c r="ZP6" s="22" t="s">
        <v>29</v>
      </c>
      <c r="ZQ6" s="23" t="s">
        <v>420</v>
      </c>
      <c r="ZR6" s="22" t="s">
        <v>310</v>
      </c>
      <c r="ZS6" s="23" t="s">
        <v>29</v>
      </c>
      <c r="ZT6" s="22" t="s">
        <v>29</v>
      </c>
      <c r="ZU6" s="23" t="s">
        <v>310</v>
      </c>
      <c r="ZV6" s="22" t="s">
        <v>420</v>
      </c>
      <c r="ZW6" s="23" t="s">
        <v>420</v>
      </c>
      <c r="ZX6" s="22" t="s">
        <v>29</v>
      </c>
      <c r="ZY6" s="23" t="s">
        <v>310</v>
      </c>
      <c r="ZZ6" s="22" t="s">
        <v>29</v>
      </c>
      <c r="AAA6" s="23" t="s">
        <v>29</v>
      </c>
      <c r="AAB6" s="22" t="s">
        <v>29</v>
      </c>
      <c r="AAC6" s="23" t="s">
        <v>29</v>
      </c>
      <c r="AAD6" s="22" t="s">
        <v>420</v>
      </c>
      <c r="AAE6" s="23" t="s">
        <v>29</v>
      </c>
      <c r="AAF6" s="22" t="s">
        <v>310</v>
      </c>
      <c r="AAG6" s="23" t="s">
        <v>420</v>
      </c>
      <c r="AAH6" s="22" t="s">
        <v>310</v>
      </c>
      <c r="AAI6" s="23" t="s">
        <v>29</v>
      </c>
      <c r="AAJ6" s="22" t="s">
        <v>29</v>
      </c>
      <c r="AAK6" s="23" t="s">
        <v>420</v>
      </c>
      <c r="AAL6" s="22" t="s">
        <v>420</v>
      </c>
      <c r="AAM6" s="23" t="s">
        <v>29</v>
      </c>
      <c r="AAN6" s="22" t="s">
        <v>29</v>
      </c>
      <c r="AAO6" s="23" t="s">
        <v>420</v>
      </c>
      <c r="AAP6" s="22" t="s">
        <v>420</v>
      </c>
      <c r="AAQ6" s="23" t="s">
        <v>420</v>
      </c>
      <c r="AAR6" s="22" t="s">
        <v>310</v>
      </c>
      <c r="AAS6" s="23" t="s">
        <v>29</v>
      </c>
      <c r="AAT6" s="22" t="s">
        <v>420</v>
      </c>
      <c r="AAU6" s="23" t="s">
        <v>420</v>
      </c>
      <c r="AAV6" s="22" t="s">
        <v>420</v>
      </c>
      <c r="AAW6" s="23" t="s">
        <v>420</v>
      </c>
      <c r="AAX6" s="22" t="s">
        <v>420</v>
      </c>
      <c r="AAY6" s="23" t="s">
        <v>420</v>
      </c>
      <c r="AAZ6" s="22" t="s">
        <v>420</v>
      </c>
      <c r="ABA6" s="23" t="s">
        <v>310</v>
      </c>
      <c r="ABB6" s="22" t="s">
        <v>310</v>
      </c>
      <c r="ABC6" s="23" t="s">
        <v>310</v>
      </c>
      <c r="ABD6" s="22" t="s">
        <v>310</v>
      </c>
      <c r="ABE6" s="23" t="s">
        <v>310</v>
      </c>
      <c r="ABF6" s="22" t="s">
        <v>29</v>
      </c>
      <c r="ABG6" s="23" t="s">
        <v>29</v>
      </c>
      <c r="ABH6" s="22" t="s">
        <v>29</v>
      </c>
      <c r="ABI6" s="23" t="s">
        <v>29</v>
      </c>
      <c r="ABJ6" s="22" t="s">
        <v>29</v>
      </c>
      <c r="ABK6" s="23" t="s">
        <v>420</v>
      </c>
      <c r="ABL6" s="22" t="s">
        <v>420</v>
      </c>
      <c r="ABM6" s="23" t="s">
        <v>420</v>
      </c>
      <c r="ABN6" s="22" t="s">
        <v>420</v>
      </c>
      <c r="ABO6" s="23" t="s">
        <v>420</v>
      </c>
      <c r="ABP6" s="22" t="s">
        <v>420</v>
      </c>
      <c r="ABQ6" s="23" t="s">
        <v>420</v>
      </c>
      <c r="ABR6" s="22" t="s">
        <v>420</v>
      </c>
      <c r="ABS6" s="23" t="s">
        <v>420</v>
      </c>
      <c r="ABT6" s="22" t="s">
        <v>420</v>
      </c>
      <c r="ABU6" s="23" t="s">
        <v>420</v>
      </c>
      <c r="ABV6" s="22" t="s">
        <v>420</v>
      </c>
      <c r="ABW6" s="23" t="s">
        <v>420</v>
      </c>
      <c r="ABX6" s="22" t="s">
        <v>420</v>
      </c>
      <c r="ABY6" s="23" t="s">
        <v>420</v>
      </c>
      <c r="ABZ6" s="22" t="s">
        <v>420</v>
      </c>
      <c r="ACA6" s="23" t="s">
        <v>420</v>
      </c>
      <c r="ACB6" s="22" t="s">
        <v>420</v>
      </c>
      <c r="ACC6" s="23" t="s">
        <v>420</v>
      </c>
      <c r="ACD6" s="22" t="s">
        <v>310</v>
      </c>
      <c r="ACE6" s="23" t="s">
        <v>310</v>
      </c>
      <c r="ACF6" s="22" t="s">
        <v>310</v>
      </c>
      <c r="ACG6" s="23" t="s">
        <v>310</v>
      </c>
      <c r="ACH6" s="22" t="s">
        <v>310</v>
      </c>
      <c r="ACI6" s="23" t="s">
        <v>310</v>
      </c>
      <c r="ACJ6" s="22" t="s">
        <v>310</v>
      </c>
      <c r="ACK6" s="23" t="s">
        <v>310</v>
      </c>
      <c r="ACL6" s="22" t="s">
        <v>310</v>
      </c>
      <c r="ACM6" s="23" t="s">
        <v>310</v>
      </c>
      <c r="ACN6" s="22" t="s">
        <v>310</v>
      </c>
      <c r="ACO6" s="23" t="s">
        <v>310</v>
      </c>
      <c r="ACP6" s="22" t="s">
        <v>310</v>
      </c>
      <c r="ACQ6" s="23" t="s">
        <v>310</v>
      </c>
      <c r="ACR6" s="22" t="s">
        <v>310</v>
      </c>
      <c r="ACS6" s="23" t="s">
        <v>310</v>
      </c>
      <c r="ACT6" s="22" t="s">
        <v>310</v>
      </c>
      <c r="ACU6" s="23" t="s">
        <v>29</v>
      </c>
      <c r="ACV6" s="22" t="s">
        <v>29</v>
      </c>
      <c r="ACW6" s="23" t="s">
        <v>29</v>
      </c>
      <c r="ACX6" s="22" t="s">
        <v>29</v>
      </c>
      <c r="ACY6" s="23" t="s">
        <v>29</v>
      </c>
      <c r="ACZ6" s="22" t="s">
        <v>29</v>
      </c>
      <c r="ADA6" s="23" t="s">
        <v>29</v>
      </c>
      <c r="ADB6" s="22" t="s">
        <v>29</v>
      </c>
      <c r="ADC6" s="23" t="s">
        <v>29</v>
      </c>
      <c r="ADD6" s="22" t="s">
        <v>29</v>
      </c>
      <c r="ADE6" s="23" t="s">
        <v>29</v>
      </c>
      <c r="ADF6" s="22" t="s">
        <v>29</v>
      </c>
      <c r="ADG6" s="23" t="s">
        <v>29</v>
      </c>
      <c r="ADH6" s="22" t="s">
        <v>29</v>
      </c>
      <c r="ADI6" s="23" t="s">
        <v>29</v>
      </c>
      <c r="ADJ6" s="22" t="s">
        <v>29</v>
      </c>
      <c r="ADK6" s="23" t="s">
        <v>29</v>
      </c>
      <c r="ADL6" s="22" t="s">
        <v>29</v>
      </c>
      <c r="ADM6" s="23" t="s">
        <v>29</v>
      </c>
      <c r="ADN6" s="22" t="s">
        <v>29</v>
      </c>
      <c r="ADO6" s="23" t="s">
        <v>29</v>
      </c>
      <c r="ADP6" s="22" t="s">
        <v>29</v>
      </c>
      <c r="ADQ6" s="23" t="s">
        <v>29</v>
      </c>
      <c r="ADR6" s="22" t="s">
        <v>29</v>
      </c>
      <c r="ADS6" s="23" t="s">
        <v>29</v>
      </c>
      <c r="ADT6" s="22" t="s">
        <v>29</v>
      </c>
      <c r="ADU6" s="23" t="s">
        <v>29</v>
      </c>
      <c r="ADV6" s="22" t="s">
        <v>29</v>
      </c>
      <c r="ADW6" s="23" t="s">
        <v>29</v>
      </c>
      <c r="ADX6" s="22" t="s">
        <v>29</v>
      </c>
      <c r="ADY6" s="23" t="s">
        <v>29</v>
      </c>
      <c r="ADZ6" s="22" t="s">
        <v>29</v>
      </c>
      <c r="AEA6" s="23" t="s">
        <v>29</v>
      </c>
      <c r="AEB6" s="22" t="s">
        <v>29</v>
      </c>
      <c r="AEC6" s="23" t="s">
        <v>29</v>
      </c>
      <c r="AED6" s="22" t="s">
        <v>29</v>
      </c>
      <c r="AEE6" s="23" t="s">
        <v>29</v>
      </c>
      <c r="AEF6" s="22" t="s">
        <v>29</v>
      </c>
      <c r="AEG6" s="23" t="s">
        <v>29</v>
      </c>
      <c r="AEH6" s="22" t="s">
        <v>29</v>
      </c>
      <c r="AEI6" s="23" t="s">
        <v>29</v>
      </c>
      <c r="AEJ6" s="22" t="s">
        <v>29</v>
      </c>
      <c r="AEK6" s="23" t="s">
        <v>29</v>
      </c>
      <c r="AEL6" s="22" t="s">
        <v>29</v>
      </c>
      <c r="AEM6" s="23" t="s">
        <v>29</v>
      </c>
      <c r="AEN6" s="22" t="s">
        <v>29</v>
      </c>
      <c r="AEO6" s="23" t="s">
        <v>29</v>
      </c>
      <c r="AEP6" s="22" t="s">
        <v>29</v>
      </c>
      <c r="AEQ6" s="23" t="s">
        <v>29</v>
      </c>
      <c r="AER6" s="22" t="s">
        <v>29</v>
      </c>
      <c r="AES6" s="23" t="s">
        <v>29</v>
      </c>
      <c r="AET6" s="22" t="s">
        <v>29</v>
      </c>
      <c r="AEU6" s="23" t="s">
        <v>29</v>
      </c>
      <c r="AEV6" s="22" t="s">
        <v>29</v>
      </c>
      <c r="AEW6" s="23" t="s">
        <v>29</v>
      </c>
      <c r="AEX6" s="22" t="s">
        <v>29</v>
      </c>
      <c r="AEY6" s="23" t="s">
        <v>29</v>
      </c>
      <c r="AEZ6" s="22" t="s">
        <v>29</v>
      </c>
      <c r="AFA6" s="23" t="s">
        <v>29</v>
      </c>
      <c r="AFB6" s="22" t="s">
        <v>29</v>
      </c>
      <c r="AFC6" s="23" t="s">
        <v>29</v>
      </c>
      <c r="AFD6" s="22" t="s">
        <v>29</v>
      </c>
      <c r="AFE6" s="23" t="s">
        <v>29</v>
      </c>
      <c r="AFF6" s="22" t="s">
        <v>29</v>
      </c>
      <c r="AFG6" s="23" t="s">
        <v>29</v>
      </c>
      <c r="AFH6" s="22" t="s">
        <v>29</v>
      </c>
      <c r="AFI6" s="23" t="s">
        <v>29</v>
      </c>
      <c r="AFJ6" s="22" t="s">
        <v>29</v>
      </c>
      <c r="AFK6" s="23" t="s">
        <v>29</v>
      </c>
      <c r="AFL6" s="22" t="s">
        <v>29</v>
      </c>
      <c r="AFM6" s="23" t="s">
        <v>29</v>
      </c>
      <c r="AFN6" s="22" t="s">
        <v>29</v>
      </c>
      <c r="AFO6" s="23" t="s">
        <v>29</v>
      </c>
      <c r="AFP6" s="22" t="s">
        <v>29</v>
      </c>
      <c r="AFQ6" s="23" t="s">
        <v>29</v>
      </c>
      <c r="AFR6" s="22" t="s">
        <v>29</v>
      </c>
      <c r="AFS6" s="23" t="s">
        <v>29</v>
      </c>
      <c r="AFT6" s="22" t="s">
        <v>29</v>
      </c>
      <c r="AFU6" s="23" t="s">
        <v>29</v>
      </c>
      <c r="AFV6" s="22" t="s">
        <v>29</v>
      </c>
      <c r="AFW6" s="23" t="s">
        <v>29</v>
      </c>
      <c r="AFX6" s="22" t="s">
        <v>29</v>
      </c>
      <c r="AFY6" s="23" t="s">
        <v>29</v>
      </c>
      <c r="AFZ6" s="22" t="s">
        <v>29</v>
      </c>
      <c r="AGA6" s="23" t="s">
        <v>29</v>
      </c>
      <c r="AGB6" s="22" t="s">
        <v>29</v>
      </c>
      <c r="AGC6" s="23" t="s">
        <v>29</v>
      </c>
      <c r="AGD6" s="22" t="s">
        <v>29</v>
      </c>
      <c r="AGE6" s="23" t="s">
        <v>29</v>
      </c>
      <c r="AGF6" s="22" t="s">
        <v>29</v>
      </c>
      <c r="AGG6" s="23" t="s">
        <v>29</v>
      </c>
      <c r="AGH6" s="22" t="s">
        <v>29</v>
      </c>
      <c r="AGI6" s="23" t="s">
        <v>29</v>
      </c>
      <c r="AGJ6" s="22" t="s">
        <v>29</v>
      </c>
      <c r="AGK6" s="23" t="s">
        <v>29</v>
      </c>
      <c r="AGL6" s="22" t="s">
        <v>29</v>
      </c>
      <c r="AGM6" s="23" t="s">
        <v>29</v>
      </c>
      <c r="AGN6" s="22" t="s">
        <v>29</v>
      </c>
      <c r="AGO6" s="23" t="s">
        <v>29</v>
      </c>
      <c r="AGP6" s="22" t="s">
        <v>29</v>
      </c>
      <c r="AGQ6" s="23" t="s">
        <v>29</v>
      </c>
      <c r="AGR6" s="22" t="s">
        <v>310</v>
      </c>
      <c r="AGS6" s="23" t="s">
        <v>310</v>
      </c>
      <c r="AGT6" s="22" t="s">
        <v>310</v>
      </c>
      <c r="AGU6" s="23" t="s">
        <v>310</v>
      </c>
      <c r="AGV6" s="22" t="s">
        <v>310</v>
      </c>
      <c r="AGW6" s="23" t="s">
        <v>310</v>
      </c>
      <c r="AGX6" s="22" t="s">
        <v>310</v>
      </c>
      <c r="AGY6" s="23" t="s">
        <v>310</v>
      </c>
      <c r="AGZ6" s="22" t="s">
        <v>310</v>
      </c>
      <c r="AHA6" s="23" t="s">
        <v>310</v>
      </c>
      <c r="AHB6" s="22" t="s">
        <v>310</v>
      </c>
      <c r="AHC6" s="23" t="s">
        <v>310</v>
      </c>
      <c r="AHD6" s="22" t="s">
        <v>310</v>
      </c>
      <c r="AHE6" s="23" t="s">
        <v>310</v>
      </c>
      <c r="AHF6" s="22" t="s">
        <v>310</v>
      </c>
      <c r="AHG6" s="23" t="s">
        <v>310</v>
      </c>
      <c r="AHH6" s="22" t="s">
        <v>310</v>
      </c>
      <c r="AHI6" s="23" t="s">
        <v>310</v>
      </c>
      <c r="AHJ6" s="22" t="s">
        <v>310</v>
      </c>
      <c r="AHK6" s="23" t="s">
        <v>310</v>
      </c>
      <c r="AHL6" s="22" t="s">
        <v>310</v>
      </c>
      <c r="AHM6" s="23" t="s">
        <v>310</v>
      </c>
      <c r="AHN6" s="22" t="s">
        <v>310</v>
      </c>
      <c r="AHO6" s="23" t="s">
        <v>310</v>
      </c>
      <c r="AHP6" s="22" t="s">
        <v>310</v>
      </c>
      <c r="AHQ6" s="23" t="s">
        <v>310</v>
      </c>
      <c r="AHR6" s="22" t="s">
        <v>310</v>
      </c>
      <c r="AHS6" s="23" t="s">
        <v>310</v>
      </c>
      <c r="AHT6" s="22" t="s">
        <v>310</v>
      </c>
      <c r="AHU6" s="23" t="s">
        <v>310</v>
      </c>
      <c r="AHV6" s="22" t="s">
        <v>310</v>
      </c>
      <c r="AHW6" s="23" t="s">
        <v>420</v>
      </c>
      <c r="AHX6" s="22" t="s">
        <v>420</v>
      </c>
      <c r="AHY6" s="23" t="s">
        <v>420</v>
      </c>
      <c r="AHZ6" s="22" t="s">
        <v>420</v>
      </c>
      <c r="AIA6" s="23" t="s">
        <v>420</v>
      </c>
      <c r="AIB6" s="22" t="s">
        <v>420</v>
      </c>
      <c r="AIC6" s="23" t="s">
        <v>420</v>
      </c>
      <c r="AID6" s="22" t="s">
        <v>420</v>
      </c>
      <c r="AIE6" s="23" t="s">
        <v>420</v>
      </c>
      <c r="AIF6" s="22" t="s">
        <v>420</v>
      </c>
      <c r="AIG6" s="23" t="s">
        <v>420</v>
      </c>
      <c r="AIH6" s="22" t="s">
        <v>420</v>
      </c>
      <c r="AII6" s="23" t="s">
        <v>420</v>
      </c>
      <c r="AIJ6" s="22" t="s">
        <v>420</v>
      </c>
      <c r="AIK6" s="23" t="s">
        <v>420</v>
      </c>
      <c r="AIL6" s="22" t="s">
        <v>420</v>
      </c>
      <c r="AIM6" s="23" t="s">
        <v>420</v>
      </c>
      <c r="AIN6" s="22" t="s">
        <v>420</v>
      </c>
      <c r="AIO6" s="23" t="s">
        <v>420</v>
      </c>
      <c r="AIP6" s="22" t="s">
        <v>420</v>
      </c>
      <c r="AIQ6" s="23" t="s">
        <v>420</v>
      </c>
      <c r="AIR6" s="22" t="s">
        <v>420</v>
      </c>
      <c r="AIS6" s="23" t="s">
        <v>420</v>
      </c>
      <c r="AIT6" s="22" t="s">
        <v>420</v>
      </c>
      <c r="AIU6" s="23" t="s">
        <v>420</v>
      </c>
      <c r="AIV6" s="22" t="s">
        <v>420</v>
      </c>
      <c r="AIW6" s="23" t="s">
        <v>310</v>
      </c>
      <c r="AIX6" s="22" t="s">
        <v>310</v>
      </c>
      <c r="AIY6" s="23" t="s">
        <v>310</v>
      </c>
      <c r="AIZ6" s="22" t="s">
        <v>420</v>
      </c>
      <c r="AJA6" s="23" t="s">
        <v>420</v>
      </c>
      <c r="AJB6" s="22" t="s">
        <v>420</v>
      </c>
      <c r="AJC6" s="23" t="s">
        <v>420</v>
      </c>
      <c r="AJD6" s="22" t="s">
        <v>420</v>
      </c>
      <c r="AJE6" s="23" t="s">
        <v>29</v>
      </c>
      <c r="AJF6" s="22" t="s">
        <v>29</v>
      </c>
      <c r="AJG6" s="23" t="s">
        <v>29</v>
      </c>
      <c r="AJH6" s="22" t="s">
        <v>29</v>
      </c>
      <c r="AJI6" s="23" t="s">
        <v>29</v>
      </c>
      <c r="AJJ6" s="22" t="s">
        <v>29</v>
      </c>
      <c r="AJK6" s="23" t="s">
        <v>29</v>
      </c>
      <c r="AJL6" s="22" t="s">
        <v>29</v>
      </c>
      <c r="AJM6" s="23" t="s">
        <v>29</v>
      </c>
      <c r="AJN6" s="22" t="s">
        <v>29</v>
      </c>
      <c r="AJO6" s="23" t="s">
        <v>29</v>
      </c>
      <c r="AJP6" s="22" t="s">
        <v>29</v>
      </c>
      <c r="AJQ6" s="23" t="s">
        <v>29</v>
      </c>
      <c r="AJR6" s="22" t="s">
        <v>29</v>
      </c>
      <c r="AJS6" s="23" t="s">
        <v>29</v>
      </c>
      <c r="AJT6" s="22" t="s">
        <v>29</v>
      </c>
      <c r="AJU6" s="23" t="s">
        <v>29</v>
      </c>
      <c r="AJV6" s="22" t="s">
        <v>29</v>
      </c>
      <c r="AJW6" s="23" t="s">
        <v>29</v>
      </c>
      <c r="AJX6" s="22" t="s">
        <v>29</v>
      </c>
      <c r="AJY6" s="23" t="s">
        <v>420</v>
      </c>
      <c r="AJZ6" s="22" t="s">
        <v>310</v>
      </c>
      <c r="AKA6" s="23" t="s">
        <v>29</v>
      </c>
      <c r="AKB6" s="22" t="s">
        <v>420</v>
      </c>
      <c r="AKC6" s="23" t="s">
        <v>420</v>
      </c>
      <c r="AKD6" s="22" t="s">
        <v>420</v>
      </c>
      <c r="AKE6" s="23" t="s">
        <v>420</v>
      </c>
      <c r="AKF6" s="22" t="s">
        <v>420</v>
      </c>
      <c r="AKG6" s="23" t="s">
        <v>420</v>
      </c>
      <c r="AKH6" s="22" t="s">
        <v>420</v>
      </c>
      <c r="AKI6" s="23" t="s">
        <v>420</v>
      </c>
      <c r="AKJ6" s="22" t="s">
        <v>420</v>
      </c>
      <c r="AKK6" s="23" t="s">
        <v>420</v>
      </c>
      <c r="AKL6" s="22" t="s">
        <v>420</v>
      </c>
      <c r="AKM6" s="23" t="s">
        <v>420</v>
      </c>
      <c r="AKN6" s="22" t="s">
        <v>420</v>
      </c>
      <c r="AKO6" s="23" t="s">
        <v>420</v>
      </c>
      <c r="AKP6" s="22" t="s">
        <v>420</v>
      </c>
      <c r="AKQ6" s="23" t="s">
        <v>420</v>
      </c>
      <c r="AKR6" s="22" t="s">
        <v>420</v>
      </c>
      <c r="AKS6" s="23" t="s">
        <v>420</v>
      </c>
      <c r="AKT6" s="22" t="s">
        <v>420</v>
      </c>
      <c r="AKU6" s="23" t="s">
        <v>420</v>
      </c>
      <c r="AKV6" s="22" t="s">
        <v>310</v>
      </c>
      <c r="AKW6" s="23" t="s">
        <v>310</v>
      </c>
      <c r="AKX6" s="22" t="s">
        <v>310</v>
      </c>
      <c r="AKY6" s="23" t="s">
        <v>310</v>
      </c>
      <c r="AKZ6" s="22" t="s">
        <v>310</v>
      </c>
      <c r="ALA6" s="23" t="s">
        <v>310</v>
      </c>
      <c r="ALB6" s="22" t="s">
        <v>310</v>
      </c>
      <c r="ALC6" s="23" t="s">
        <v>310</v>
      </c>
      <c r="ALD6" s="22" t="s">
        <v>310</v>
      </c>
      <c r="ALE6" s="23" t="s">
        <v>310</v>
      </c>
      <c r="ALF6" s="22" t="s">
        <v>310</v>
      </c>
      <c r="ALG6" s="23" t="s">
        <v>310</v>
      </c>
      <c r="ALH6" s="22" t="s">
        <v>310</v>
      </c>
      <c r="ALI6" s="23" t="s">
        <v>310</v>
      </c>
      <c r="ALJ6" s="22" t="s">
        <v>310</v>
      </c>
      <c r="ALK6" s="23" t="s">
        <v>310</v>
      </c>
      <c r="ALL6" s="22" t="s">
        <v>310</v>
      </c>
      <c r="ALM6" s="23" t="s">
        <v>310</v>
      </c>
      <c r="ALN6" s="22" t="s">
        <v>310</v>
      </c>
      <c r="ALO6" s="23" t="s">
        <v>310</v>
      </c>
      <c r="ALP6" s="22" t="s">
        <v>310</v>
      </c>
      <c r="ALQ6" s="23" t="s">
        <v>310</v>
      </c>
      <c r="ALR6" s="22" t="s">
        <v>310</v>
      </c>
      <c r="ALS6" s="23" t="s">
        <v>310</v>
      </c>
      <c r="ALT6" s="22" t="s">
        <v>310</v>
      </c>
      <c r="ALU6" s="23" t="s">
        <v>310</v>
      </c>
      <c r="ALV6" s="22" t="s">
        <v>310</v>
      </c>
      <c r="ALW6" s="23" t="s">
        <v>310</v>
      </c>
      <c r="ALX6" s="22" t="s">
        <v>310</v>
      </c>
      <c r="ALY6" s="23" t="s">
        <v>310</v>
      </c>
      <c r="ALZ6" s="22" t="s">
        <v>310</v>
      </c>
      <c r="AMA6" s="23" t="s">
        <v>29</v>
      </c>
      <c r="AMB6" s="22" t="s">
        <v>29</v>
      </c>
      <c r="AMC6" s="23" t="s">
        <v>29</v>
      </c>
      <c r="AMD6" s="22" t="s">
        <v>29</v>
      </c>
      <c r="AME6" s="23" t="s">
        <v>29</v>
      </c>
      <c r="AMF6" s="22" t="s">
        <v>29</v>
      </c>
      <c r="AMG6" s="23" t="s">
        <v>29</v>
      </c>
      <c r="AMH6" s="22" t="s">
        <v>29</v>
      </c>
      <c r="AMI6" s="23" t="s">
        <v>29</v>
      </c>
      <c r="AMJ6" s="22" t="s">
        <v>29</v>
      </c>
      <c r="AMK6" s="23" t="s">
        <v>29</v>
      </c>
      <c r="AML6" s="22" t="s">
        <v>29</v>
      </c>
      <c r="AMM6" s="23" t="s">
        <v>29</v>
      </c>
      <c r="AMN6" s="22" t="s">
        <v>29</v>
      </c>
      <c r="AMO6" s="23" t="s">
        <v>29</v>
      </c>
      <c r="AMP6" s="22" t="s">
        <v>29</v>
      </c>
      <c r="AMQ6" s="23" t="s">
        <v>29</v>
      </c>
      <c r="AMR6" s="22" t="s">
        <v>29</v>
      </c>
      <c r="AMS6" s="23" t="s">
        <v>29</v>
      </c>
      <c r="AMT6" s="22" t="s">
        <v>29</v>
      </c>
      <c r="AMU6" s="23" t="s">
        <v>29</v>
      </c>
      <c r="AMV6" s="22" t="s">
        <v>29</v>
      </c>
      <c r="AMW6" s="23" t="s">
        <v>29</v>
      </c>
      <c r="AMX6" s="22" t="s">
        <v>29</v>
      </c>
      <c r="AMY6" s="23" t="s">
        <v>29</v>
      </c>
      <c r="AMZ6" s="22" t="s">
        <v>29</v>
      </c>
      <c r="ANA6" s="23" t="s">
        <v>29</v>
      </c>
      <c r="ANB6" s="22" t="s">
        <v>29</v>
      </c>
      <c r="ANC6" s="23" t="s">
        <v>29</v>
      </c>
      <c r="AND6" s="22" t="s">
        <v>29</v>
      </c>
      <c r="ANE6" s="23" t="s">
        <v>29</v>
      </c>
      <c r="ANF6" s="22" t="s">
        <v>29</v>
      </c>
      <c r="ANG6" s="23" t="s">
        <v>29</v>
      </c>
      <c r="ANH6" s="22" t="s">
        <v>29</v>
      </c>
      <c r="ANI6" s="23" t="s">
        <v>29</v>
      </c>
      <c r="ANJ6" s="22" t="s">
        <v>29</v>
      </c>
      <c r="ANK6" s="23" t="s">
        <v>29</v>
      </c>
      <c r="ANL6" s="22" t="s">
        <v>29</v>
      </c>
      <c r="ANM6" s="23" t="s">
        <v>29</v>
      </c>
      <c r="ANN6" s="22" t="s">
        <v>29</v>
      </c>
      <c r="ANO6" s="23" t="s">
        <v>29</v>
      </c>
      <c r="ANP6" s="22" t="s">
        <v>29</v>
      </c>
      <c r="ANQ6" s="23" t="s">
        <v>29</v>
      </c>
      <c r="ANR6" s="22" t="s">
        <v>29</v>
      </c>
      <c r="ANS6" s="23" t="s">
        <v>29</v>
      </c>
      <c r="ANT6" s="22" t="s">
        <v>29</v>
      </c>
      <c r="ANU6" s="23" t="s">
        <v>29</v>
      </c>
      <c r="ANV6" s="22" t="s">
        <v>29</v>
      </c>
      <c r="ANW6" s="23" t="s">
        <v>29</v>
      </c>
      <c r="ANX6" s="22" t="s">
        <v>29</v>
      </c>
      <c r="ANY6" s="23" t="s">
        <v>29</v>
      </c>
      <c r="ANZ6" s="22" t="s">
        <v>29</v>
      </c>
      <c r="AOA6" s="23" t="s">
        <v>310</v>
      </c>
      <c r="AOB6" s="22" t="s">
        <v>310</v>
      </c>
      <c r="AOC6" s="23" t="s">
        <v>420</v>
      </c>
      <c r="AOD6" s="22" t="s">
        <v>420</v>
      </c>
      <c r="AOE6" s="23" t="s">
        <v>420</v>
      </c>
      <c r="AOF6" s="22" t="s">
        <v>420</v>
      </c>
      <c r="AOG6" s="23" t="s">
        <v>420</v>
      </c>
      <c r="AOH6" s="22" t="s">
        <v>310</v>
      </c>
      <c r="AOI6" s="23" t="s">
        <v>29</v>
      </c>
      <c r="AOJ6" s="22" t="s">
        <v>29</v>
      </c>
      <c r="AOK6" s="23" t="s">
        <v>29</v>
      </c>
      <c r="AOL6" s="22" t="s">
        <v>310</v>
      </c>
      <c r="AOM6" s="23" t="s">
        <v>310</v>
      </c>
      <c r="AON6" s="22" t="s">
        <v>310</v>
      </c>
      <c r="AOO6" s="23" t="s">
        <v>420</v>
      </c>
      <c r="AOP6" s="22" t="s">
        <v>420</v>
      </c>
      <c r="AOQ6" s="23" t="s">
        <v>420</v>
      </c>
      <c r="AOR6" s="22" t="s">
        <v>420</v>
      </c>
      <c r="AOS6" s="23" t="s">
        <v>29</v>
      </c>
      <c r="AOT6" s="22" t="s">
        <v>29</v>
      </c>
      <c r="AOU6" s="23" t="s">
        <v>310</v>
      </c>
      <c r="AOV6" s="22" t="s">
        <v>29</v>
      </c>
      <c r="AOW6" s="23" t="s">
        <v>420</v>
      </c>
      <c r="AOX6" s="22" t="s">
        <v>420</v>
      </c>
      <c r="AOY6" s="23" t="s">
        <v>29</v>
      </c>
      <c r="AOZ6" s="22" t="s">
        <v>29</v>
      </c>
      <c r="APA6" s="23" t="s">
        <v>29</v>
      </c>
      <c r="APB6" s="22" t="s">
        <v>29</v>
      </c>
      <c r="APC6" s="23" t="s">
        <v>310</v>
      </c>
      <c r="APD6" s="22" t="s">
        <v>29</v>
      </c>
      <c r="APE6" s="23" t="s">
        <v>420</v>
      </c>
      <c r="APF6" s="22" t="s">
        <v>310</v>
      </c>
      <c r="APG6" s="23" t="s">
        <v>310</v>
      </c>
      <c r="APH6" s="22" t="s">
        <v>420</v>
      </c>
      <c r="API6" s="23" t="s">
        <v>310</v>
      </c>
      <c r="APJ6" s="22" t="s">
        <v>29</v>
      </c>
      <c r="APK6" s="23" t="s">
        <v>420</v>
      </c>
      <c r="APL6" s="22" t="s">
        <v>29</v>
      </c>
      <c r="APM6" s="23" t="s">
        <v>420</v>
      </c>
      <c r="APN6" s="22" t="s">
        <v>310</v>
      </c>
      <c r="APO6" s="23" t="s">
        <v>310</v>
      </c>
      <c r="APP6" s="22" t="s">
        <v>310</v>
      </c>
      <c r="APQ6" s="23" t="s">
        <v>29</v>
      </c>
      <c r="APR6" s="22" t="s">
        <v>310</v>
      </c>
      <c r="APS6" s="23" t="s">
        <v>420</v>
      </c>
      <c r="APT6" s="22" t="s">
        <v>310</v>
      </c>
      <c r="APU6" s="23" t="s">
        <v>29</v>
      </c>
      <c r="APV6" s="22" t="s">
        <v>29</v>
      </c>
      <c r="APW6" s="23" t="s">
        <v>420</v>
      </c>
      <c r="APX6" s="22" t="s">
        <v>310</v>
      </c>
      <c r="APY6" s="23" t="s">
        <v>420</v>
      </c>
      <c r="APZ6" s="22" t="s">
        <v>310</v>
      </c>
      <c r="AQA6" s="23" t="s">
        <v>29</v>
      </c>
      <c r="AQB6" s="22" t="s">
        <v>29</v>
      </c>
      <c r="AQC6" s="23" t="s">
        <v>310</v>
      </c>
      <c r="AQD6" s="22" t="s">
        <v>310</v>
      </c>
      <c r="AQE6" s="23" t="s">
        <v>29</v>
      </c>
      <c r="AQF6" s="22" t="s">
        <v>420</v>
      </c>
      <c r="AQG6" s="23" t="s">
        <v>420</v>
      </c>
      <c r="AQH6" s="22" t="s">
        <v>310</v>
      </c>
      <c r="AQI6" s="23" t="s">
        <v>420</v>
      </c>
      <c r="AQJ6" s="22" t="s">
        <v>420</v>
      </c>
      <c r="AQK6" s="23" t="s">
        <v>420</v>
      </c>
      <c r="AQL6" s="22" t="s">
        <v>420</v>
      </c>
      <c r="AQM6" s="23" t="s">
        <v>420</v>
      </c>
      <c r="AQN6" s="22" t="s">
        <v>420</v>
      </c>
      <c r="AQO6" s="23" t="s">
        <v>420</v>
      </c>
      <c r="AQP6" s="22" t="s">
        <v>420</v>
      </c>
      <c r="AQQ6" s="23" t="s">
        <v>420</v>
      </c>
      <c r="AQR6" s="22" t="s">
        <v>420</v>
      </c>
      <c r="AQS6" s="23" t="s">
        <v>420</v>
      </c>
      <c r="AQT6" s="22" t="s">
        <v>310</v>
      </c>
      <c r="AQU6" s="23" t="s">
        <v>310</v>
      </c>
      <c r="AQV6" s="22" t="s">
        <v>29</v>
      </c>
      <c r="AQW6" s="23" t="s">
        <v>29</v>
      </c>
      <c r="AQX6" s="22" t="s">
        <v>29</v>
      </c>
      <c r="AQY6" s="23" t="s">
        <v>29</v>
      </c>
      <c r="AQZ6" s="22" t="s">
        <v>29</v>
      </c>
      <c r="ARA6" s="23" t="s">
        <v>29</v>
      </c>
      <c r="ARB6" s="22" t="s">
        <v>29</v>
      </c>
      <c r="ARC6" s="23" t="s">
        <v>29</v>
      </c>
      <c r="ARD6" s="22" t="s">
        <v>29</v>
      </c>
      <c r="ARE6" s="23" t="s">
        <v>29</v>
      </c>
      <c r="ARF6" s="22" t="s">
        <v>29</v>
      </c>
      <c r="ARG6" s="23" t="s">
        <v>29</v>
      </c>
      <c r="ARH6" s="22" t="s">
        <v>29</v>
      </c>
      <c r="ARI6" s="23" t="s">
        <v>420</v>
      </c>
      <c r="ARJ6" s="22" t="s">
        <v>420</v>
      </c>
      <c r="ARK6" s="23" t="s">
        <v>420</v>
      </c>
      <c r="ARL6" s="22" t="s">
        <v>420</v>
      </c>
      <c r="ARM6" s="23" t="s">
        <v>420</v>
      </c>
      <c r="ARN6" s="22" t="s">
        <v>420</v>
      </c>
      <c r="ARO6" s="23" t="s">
        <v>420</v>
      </c>
      <c r="ARP6" s="22" t="s">
        <v>420</v>
      </c>
      <c r="ARQ6" s="23" t="s">
        <v>420</v>
      </c>
      <c r="ARR6" s="22" t="s">
        <v>420</v>
      </c>
      <c r="ARS6" s="23" t="s">
        <v>420</v>
      </c>
      <c r="ART6" s="22" t="s">
        <v>420</v>
      </c>
      <c r="ARU6" s="23" t="s">
        <v>420</v>
      </c>
      <c r="ARV6" s="22" t="s">
        <v>420</v>
      </c>
      <c r="ARW6" s="23" t="s">
        <v>420</v>
      </c>
      <c r="ARX6" s="22" t="s">
        <v>310</v>
      </c>
      <c r="ARY6" s="23" t="s">
        <v>310</v>
      </c>
      <c r="ARZ6" s="22" t="s">
        <v>310</v>
      </c>
      <c r="ASA6" s="23" t="s">
        <v>310</v>
      </c>
      <c r="ASB6" s="22" t="s">
        <v>310</v>
      </c>
      <c r="ASC6" s="23" t="s">
        <v>310</v>
      </c>
      <c r="ASD6" s="22" t="s">
        <v>310</v>
      </c>
      <c r="ASE6" s="23" t="s">
        <v>310</v>
      </c>
      <c r="ASF6" s="22" t="s">
        <v>310</v>
      </c>
      <c r="ASG6" s="23" t="s">
        <v>310</v>
      </c>
      <c r="ASH6" s="22" t="s">
        <v>310</v>
      </c>
      <c r="ASI6" s="23" t="s">
        <v>310</v>
      </c>
      <c r="ASJ6" s="22" t="s">
        <v>310</v>
      </c>
      <c r="ASK6" s="23" t="s">
        <v>310</v>
      </c>
      <c r="ASL6" s="22" t="s">
        <v>310</v>
      </c>
      <c r="ASM6" s="23" t="s">
        <v>310</v>
      </c>
      <c r="ASN6" s="22" t="s">
        <v>310</v>
      </c>
      <c r="ASO6" s="23" t="s">
        <v>310</v>
      </c>
      <c r="ASP6" s="22" t="s">
        <v>310</v>
      </c>
      <c r="ASQ6" s="23" t="s">
        <v>310</v>
      </c>
      <c r="ASR6" s="22" t="s">
        <v>310</v>
      </c>
      <c r="ASS6" s="23" t="s">
        <v>310</v>
      </c>
      <c r="AST6" s="22" t="s">
        <v>310</v>
      </c>
      <c r="ASU6" s="23" t="s">
        <v>310</v>
      </c>
      <c r="ASV6" s="22" t="s">
        <v>310</v>
      </c>
      <c r="ASW6" s="23" t="s">
        <v>310</v>
      </c>
      <c r="ASX6" s="22" t="s">
        <v>310</v>
      </c>
      <c r="ASY6" s="23" t="s">
        <v>29</v>
      </c>
      <c r="ASZ6" s="22" t="s">
        <v>29</v>
      </c>
      <c r="ATA6" s="23" t="s">
        <v>29</v>
      </c>
      <c r="ATB6" s="22" t="s">
        <v>29</v>
      </c>
      <c r="ATC6" s="23" t="s">
        <v>29</v>
      </c>
      <c r="ATD6" s="22" t="s">
        <v>29</v>
      </c>
      <c r="ATE6" s="23" t="s">
        <v>29</v>
      </c>
      <c r="ATF6" s="22" t="s">
        <v>29</v>
      </c>
      <c r="ATG6" s="23" t="s">
        <v>29</v>
      </c>
      <c r="ATH6" s="22" t="s">
        <v>29</v>
      </c>
      <c r="ATI6" s="23" t="s">
        <v>29</v>
      </c>
      <c r="ATJ6" s="22" t="s">
        <v>29</v>
      </c>
      <c r="ATK6" s="23" t="s">
        <v>29</v>
      </c>
      <c r="ATL6" s="22" t="s">
        <v>29</v>
      </c>
      <c r="ATM6" s="23" t="s">
        <v>29</v>
      </c>
      <c r="ATN6" s="22" t="s">
        <v>29</v>
      </c>
      <c r="ATO6" s="23" t="s">
        <v>29</v>
      </c>
      <c r="ATP6" s="22" t="s">
        <v>29</v>
      </c>
      <c r="ATQ6" s="23" t="s">
        <v>29</v>
      </c>
      <c r="ATR6" s="22" t="s">
        <v>29</v>
      </c>
      <c r="ATS6" s="23" t="s">
        <v>29</v>
      </c>
      <c r="ATT6" s="22" t="s">
        <v>29</v>
      </c>
      <c r="ATU6" s="23" t="s">
        <v>29</v>
      </c>
      <c r="ATV6" s="22" t="s">
        <v>29</v>
      </c>
      <c r="ATW6" s="23" t="s">
        <v>29</v>
      </c>
      <c r="ATX6" s="22" t="s">
        <v>29</v>
      </c>
      <c r="ATY6" s="23" t="s">
        <v>29</v>
      </c>
      <c r="ATZ6" s="22" t="s">
        <v>29</v>
      </c>
      <c r="AUA6" s="23" t="s">
        <v>29</v>
      </c>
      <c r="AUB6" s="22" t="s">
        <v>29</v>
      </c>
      <c r="AUC6" s="23" t="s">
        <v>29</v>
      </c>
      <c r="AUD6" s="22" t="s">
        <v>29</v>
      </c>
      <c r="AUE6" s="23" t="s">
        <v>29</v>
      </c>
      <c r="AUF6" s="22" t="s">
        <v>29</v>
      </c>
      <c r="AUG6" s="23" t="s">
        <v>29</v>
      </c>
      <c r="AUH6" s="22" t="s">
        <v>29</v>
      </c>
      <c r="AUI6" s="23" t="s">
        <v>29</v>
      </c>
      <c r="AUJ6" s="22" t="s">
        <v>29</v>
      </c>
      <c r="AUK6" s="23" t="s">
        <v>29</v>
      </c>
      <c r="AUL6" s="22" t="s">
        <v>29</v>
      </c>
      <c r="AUM6" s="23" t="s">
        <v>29</v>
      </c>
      <c r="AUN6" s="22" t="s">
        <v>29</v>
      </c>
      <c r="AUO6" s="23" t="s">
        <v>29</v>
      </c>
      <c r="AUP6" s="22" t="s">
        <v>29</v>
      </c>
      <c r="AUQ6" s="23" t="s">
        <v>29</v>
      </c>
      <c r="AUR6" s="22" t="s">
        <v>29</v>
      </c>
      <c r="AUS6" s="23" t="s">
        <v>29</v>
      </c>
      <c r="AUT6" s="22" t="s">
        <v>29</v>
      </c>
      <c r="AUU6" s="23" t="s">
        <v>29</v>
      </c>
      <c r="AUV6" s="22" t="s">
        <v>29</v>
      </c>
      <c r="AUW6" s="23" t="s">
        <v>29</v>
      </c>
      <c r="AUX6" s="22" t="s">
        <v>29</v>
      </c>
      <c r="AUY6" s="23" t="s">
        <v>29</v>
      </c>
      <c r="AUZ6" s="22" t="s">
        <v>29</v>
      </c>
      <c r="AVA6" s="23" t="s">
        <v>29</v>
      </c>
      <c r="AVB6" s="22" t="s">
        <v>29</v>
      </c>
      <c r="AVC6" s="23" t="s">
        <v>29</v>
      </c>
      <c r="AVD6" s="22" t="s">
        <v>29</v>
      </c>
      <c r="AVE6" s="23" t="s">
        <v>29</v>
      </c>
      <c r="AVF6" s="22" t="s">
        <v>29</v>
      </c>
      <c r="AVG6" s="23" t="s">
        <v>29</v>
      </c>
      <c r="AVH6" s="22" t="s">
        <v>310</v>
      </c>
      <c r="AVI6" s="23" t="s">
        <v>310</v>
      </c>
      <c r="AVJ6" s="22" t="s">
        <v>310</v>
      </c>
      <c r="AVK6" s="23" t="s">
        <v>310</v>
      </c>
      <c r="AVL6" s="22" t="s">
        <v>310</v>
      </c>
      <c r="AVM6" s="23" t="s">
        <v>310</v>
      </c>
      <c r="AVN6" s="22" t="s">
        <v>310</v>
      </c>
      <c r="AVO6" s="23" t="s">
        <v>310</v>
      </c>
      <c r="AVP6" s="22" t="s">
        <v>420</v>
      </c>
      <c r="AVQ6" s="23" t="s">
        <v>420</v>
      </c>
      <c r="AVR6" s="22" t="s">
        <v>420</v>
      </c>
      <c r="AVS6" s="23" t="s">
        <v>420</v>
      </c>
      <c r="AVT6" s="22" t="s">
        <v>420</v>
      </c>
      <c r="AVU6" s="23" t="s">
        <v>310</v>
      </c>
      <c r="AVV6" s="22" t="s">
        <v>310</v>
      </c>
      <c r="AVW6" s="23" t="s">
        <v>420</v>
      </c>
      <c r="AVX6" s="22" t="s">
        <v>420</v>
      </c>
      <c r="AVY6" s="23" t="s">
        <v>420</v>
      </c>
      <c r="AVZ6" s="22" t="s">
        <v>29</v>
      </c>
      <c r="AWA6" s="23" t="s">
        <v>29</v>
      </c>
      <c r="AWB6" s="22" t="s">
        <v>29</v>
      </c>
      <c r="AWC6" s="23" t="s">
        <v>29</v>
      </c>
      <c r="AWD6" s="22" t="s">
        <v>29</v>
      </c>
      <c r="AWE6" s="23" t="s">
        <v>420</v>
      </c>
      <c r="AWF6" s="22" t="s">
        <v>29</v>
      </c>
      <c r="AWG6" s="23" t="s">
        <v>29</v>
      </c>
      <c r="AWH6" s="22" t="s">
        <v>420</v>
      </c>
      <c r="AWI6" s="23" t="s">
        <v>420</v>
      </c>
      <c r="AWJ6" s="22" t="s">
        <v>420</v>
      </c>
      <c r="AWK6" s="23" t="s">
        <v>310</v>
      </c>
      <c r="AWL6" s="22" t="s">
        <v>310</v>
      </c>
      <c r="AWM6" s="23" t="s">
        <v>310</v>
      </c>
      <c r="AWN6" s="22" t="s">
        <v>310</v>
      </c>
      <c r="AWO6" s="23" t="s">
        <v>310</v>
      </c>
      <c r="AWP6" s="22" t="s">
        <v>310</v>
      </c>
      <c r="AWQ6" s="23" t="s">
        <v>29</v>
      </c>
      <c r="AWR6" s="22" t="s">
        <v>29</v>
      </c>
      <c r="AWS6" s="23" t="s">
        <v>29</v>
      </c>
      <c r="AWT6" s="22" t="s">
        <v>29</v>
      </c>
      <c r="AWU6" s="23" t="s">
        <v>29</v>
      </c>
      <c r="AWV6" s="22" t="s">
        <v>29</v>
      </c>
      <c r="AWW6" s="23" t="s">
        <v>29</v>
      </c>
      <c r="AWX6" s="22" t="s">
        <v>29</v>
      </c>
      <c r="AWY6" s="23" t="s">
        <v>310</v>
      </c>
      <c r="AWZ6" s="22" t="s">
        <v>29</v>
      </c>
      <c r="AXA6" s="23" t="s">
        <v>310</v>
      </c>
      <c r="AXB6" s="22" t="s">
        <v>420</v>
      </c>
      <c r="AXC6" s="23" t="s">
        <v>29</v>
      </c>
      <c r="AXD6" s="22" t="s">
        <v>29</v>
      </c>
      <c r="AXE6" s="23" t="s">
        <v>29</v>
      </c>
      <c r="AXF6" s="22" t="s">
        <v>420</v>
      </c>
      <c r="AXG6" s="23" t="s">
        <v>310</v>
      </c>
      <c r="AXH6" s="22" t="s">
        <v>29</v>
      </c>
      <c r="AXI6" s="23" t="s">
        <v>29</v>
      </c>
      <c r="AXJ6" s="22" t="s">
        <v>420</v>
      </c>
      <c r="AXK6" s="23" t="s">
        <v>29</v>
      </c>
      <c r="AXL6" s="22" t="s">
        <v>29</v>
      </c>
      <c r="AXM6" s="23" t="s">
        <v>29</v>
      </c>
      <c r="AXN6" s="22" t="s">
        <v>420</v>
      </c>
      <c r="AXO6" s="23" t="s">
        <v>420</v>
      </c>
      <c r="AXP6" s="22" t="s">
        <v>420</v>
      </c>
      <c r="AXQ6" s="23" t="s">
        <v>310</v>
      </c>
      <c r="AXR6" s="22" t="s">
        <v>29</v>
      </c>
      <c r="AXS6" s="23" t="s">
        <v>29</v>
      </c>
      <c r="AXT6" s="22" t="s">
        <v>29</v>
      </c>
      <c r="AXU6" s="23" t="s">
        <v>29</v>
      </c>
      <c r="AXV6" s="22" t="s">
        <v>29</v>
      </c>
      <c r="AXW6" s="23" t="s">
        <v>420</v>
      </c>
      <c r="AXX6" s="22" t="s">
        <v>310</v>
      </c>
      <c r="AXY6" s="23" t="s">
        <v>310</v>
      </c>
      <c r="AXZ6" s="22" t="s">
        <v>310</v>
      </c>
      <c r="AYA6" s="23" t="s">
        <v>310</v>
      </c>
      <c r="AYB6" s="22" t="s">
        <v>310</v>
      </c>
      <c r="AYC6" s="23" t="s">
        <v>310</v>
      </c>
      <c r="AYD6" s="22" t="s">
        <v>310</v>
      </c>
      <c r="AYE6" s="23" t="s">
        <v>310</v>
      </c>
      <c r="AYF6" s="22" t="s">
        <v>310</v>
      </c>
      <c r="AYG6" s="23" t="s">
        <v>310</v>
      </c>
      <c r="AYH6" s="22" t="s">
        <v>310</v>
      </c>
      <c r="AYI6" s="23" t="s">
        <v>29</v>
      </c>
      <c r="AYJ6" s="22" t="s">
        <v>29</v>
      </c>
      <c r="AYK6" s="23" t="s">
        <v>29</v>
      </c>
      <c r="AYL6" s="22" t="s">
        <v>29</v>
      </c>
      <c r="AYM6" s="23" t="s">
        <v>29</v>
      </c>
      <c r="AYN6" s="22" t="s">
        <v>29</v>
      </c>
      <c r="AYO6" s="23" t="s">
        <v>29</v>
      </c>
      <c r="AYP6" s="22" t="s">
        <v>29</v>
      </c>
      <c r="AYQ6" s="23" t="s">
        <v>29</v>
      </c>
      <c r="AYR6" s="22" t="s">
        <v>29</v>
      </c>
      <c r="AYS6" s="23" t="s">
        <v>29</v>
      </c>
      <c r="AYT6" s="22" t="s">
        <v>29</v>
      </c>
      <c r="AYU6" s="23" t="s">
        <v>29</v>
      </c>
      <c r="AYV6" s="22" t="s">
        <v>29</v>
      </c>
      <c r="AYW6" s="23" t="s">
        <v>29</v>
      </c>
      <c r="AYX6" s="22" t="s">
        <v>29</v>
      </c>
      <c r="AYY6" s="23" t="s">
        <v>29</v>
      </c>
      <c r="AYZ6" s="22" t="s">
        <v>29</v>
      </c>
      <c r="AZA6" s="23" t="s">
        <v>29</v>
      </c>
      <c r="AZB6" s="22" t="s">
        <v>29</v>
      </c>
      <c r="AZC6" s="23" t="s">
        <v>29</v>
      </c>
      <c r="AZD6" s="22" t="s">
        <v>29</v>
      </c>
      <c r="AZE6" s="23" t="s">
        <v>29</v>
      </c>
      <c r="AZF6" s="22" t="s">
        <v>29</v>
      </c>
      <c r="AZG6" s="23" t="s">
        <v>310</v>
      </c>
      <c r="AZH6" s="22" t="s">
        <v>310</v>
      </c>
      <c r="AZI6" s="23" t="s">
        <v>310</v>
      </c>
      <c r="AZJ6" s="22" t="s">
        <v>310</v>
      </c>
      <c r="AZK6" s="23" t="s">
        <v>310</v>
      </c>
      <c r="AZL6" s="22" t="s">
        <v>310</v>
      </c>
      <c r="AZM6" s="23" t="s">
        <v>310</v>
      </c>
      <c r="AZN6" s="22" t="s">
        <v>310</v>
      </c>
      <c r="AZO6" s="23" t="s">
        <v>310</v>
      </c>
      <c r="AZP6" s="22" t="s">
        <v>310</v>
      </c>
      <c r="AZQ6" s="23" t="s">
        <v>420</v>
      </c>
      <c r="AZR6" s="22" t="s">
        <v>420</v>
      </c>
      <c r="AZS6" s="23" t="s">
        <v>420</v>
      </c>
      <c r="AZT6" s="22" t="s">
        <v>420</v>
      </c>
      <c r="AZU6" s="23" t="s">
        <v>420</v>
      </c>
      <c r="AZV6" s="22" t="s">
        <v>420</v>
      </c>
      <c r="AZW6" s="23" t="s">
        <v>310</v>
      </c>
      <c r="AZX6" s="22" t="s">
        <v>310</v>
      </c>
      <c r="AZY6" s="23" t="s">
        <v>310</v>
      </c>
      <c r="AZZ6" s="22" t="s">
        <v>420</v>
      </c>
      <c r="BAA6" s="23" t="s">
        <v>420</v>
      </c>
      <c r="BAB6" s="22" t="s">
        <v>29</v>
      </c>
      <c r="BAC6" s="23" t="s">
        <v>29</v>
      </c>
      <c r="BAD6" s="22" t="s">
        <v>29</v>
      </c>
      <c r="BAE6" s="23" t="s">
        <v>29</v>
      </c>
      <c r="BAF6" s="22" t="s">
        <v>29</v>
      </c>
      <c r="BAG6" s="23" t="s">
        <v>29</v>
      </c>
      <c r="BAH6" s="22" t="s">
        <v>29</v>
      </c>
      <c r="BAI6" s="23" t="s">
        <v>29</v>
      </c>
      <c r="BAJ6" s="22" t="s">
        <v>29</v>
      </c>
      <c r="BAK6" s="23" t="s">
        <v>310</v>
      </c>
      <c r="BAL6" s="22" t="s">
        <v>310</v>
      </c>
      <c r="BAM6" s="23" t="s">
        <v>29</v>
      </c>
      <c r="BAN6" s="22" t="s">
        <v>29</v>
      </c>
      <c r="BAO6" s="23" t="s">
        <v>420</v>
      </c>
      <c r="BAP6" s="22" t="s">
        <v>310</v>
      </c>
      <c r="BAQ6" s="23" t="s">
        <v>310</v>
      </c>
      <c r="BAR6" s="22" t="s">
        <v>310</v>
      </c>
      <c r="BAS6" s="23" t="s">
        <v>310</v>
      </c>
      <c r="BAT6" s="22" t="s">
        <v>310</v>
      </c>
      <c r="BAU6" s="23" t="s">
        <v>310</v>
      </c>
      <c r="BAV6" s="22" t="s">
        <v>29</v>
      </c>
      <c r="BAW6" s="23" t="s">
        <v>29</v>
      </c>
      <c r="BAX6" s="22" t="s">
        <v>29</v>
      </c>
      <c r="BAY6" s="23" t="s">
        <v>29</v>
      </c>
      <c r="BAZ6" s="22" t="s">
        <v>29</v>
      </c>
      <c r="BBA6" s="23" t="s">
        <v>29</v>
      </c>
      <c r="BBB6" s="22" t="s">
        <v>29</v>
      </c>
      <c r="BBC6" s="23" t="s">
        <v>310</v>
      </c>
      <c r="BBD6" s="22" t="s">
        <v>420</v>
      </c>
      <c r="BBE6" s="23" t="s">
        <v>29</v>
      </c>
      <c r="BBF6" s="22" t="s">
        <v>29</v>
      </c>
      <c r="BBG6" s="23" t="s">
        <v>29</v>
      </c>
      <c r="BBH6" s="22" t="s">
        <v>29</v>
      </c>
      <c r="BBI6" s="23" t="s">
        <v>29</v>
      </c>
      <c r="BBJ6" s="22" t="s">
        <v>29</v>
      </c>
      <c r="BBK6" s="23" t="s">
        <v>310</v>
      </c>
      <c r="BBL6" s="22" t="s">
        <v>29</v>
      </c>
      <c r="BBM6" s="23" t="s">
        <v>29</v>
      </c>
      <c r="BBN6" s="22" t="s">
        <v>420</v>
      </c>
      <c r="BBO6" s="23" t="s">
        <v>420</v>
      </c>
      <c r="BBP6" s="22" t="s">
        <v>420</v>
      </c>
      <c r="BBQ6" s="23" t="s">
        <v>310</v>
      </c>
      <c r="BBR6" s="22" t="s">
        <v>310</v>
      </c>
      <c r="BBS6" s="23" t="s">
        <v>310</v>
      </c>
      <c r="BBT6" s="22" t="s">
        <v>310</v>
      </c>
      <c r="BBU6" s="23" t="s">
        <v>29</v>
      </c>
      <c r="BBV6" s="22" t="s">
        <v>29</v>
      </c>
      <c r="BBW6" s="23" t="s">
        <v>29</v>
      </c>
      <c r="BBX6" s="22" t="s">
        <v>420</v>
      </c>
      <c r="BBY6" s="23" t="s">
        <v>420</v>
      </c>
      <c r="BBZ6" s="22" t="s">
        <v>310</v>
      </c>
      <c r="BCA6" s="23" t="s">
        <v>310</v>
      </c>
      <c r="BCB6" s="22" t="s">
        <v>310</v>
      </c>
      <c r="BCC6" s="23" t="s">
        <v>310</v>
      </c>
      <c r="BCD6" s="22" t="s">
        <v>310</v>
      </c>
      <c r="BCE6" s="23" t="s">
        <v>310</v>
      </c>
      <c r="BCF6" s="22" t="s">
        <v>310</v>
      </c>
      <c r="BCG6" s="23" t="s">
        <v>310</v>
      </c>
      <c r="BCH6" s="22" t="s">
        <v>29</v>
      </c>
      <c r="BCI6" s="23" t="s">
        <v>29</v>
      </c>
      <c r="BCJ6" s="22" t="s">
        <v>29</v>
      </c>
      <c r="BCK6" s="23" t="s">
        <v>29</v>
      </c>
      <c r="BCL6" s="22" t="s">
        <v>29</v>
      </c>
      <c r="BCM6" s="23" t="s">
        <v>29</v>
      </c>
      <c r="BCN6" s="22" t="s">
        <v>29</v>
      </c>
      <c r="BCO6" s="23" t="s">
        <v>29</v>
      </c>
      <c r="BCP6" s="22" t="s">
        <v>29</v>
      </c>
      <c r="BCQ6" s="23" t="s">
        <v>29</v>
      </c>
      <c r="BCR6" s="22" t="s">
        <v>29</v>
      </c>
      <c r="BCS6" s="23" t="s">
        <v>29</v>
      </c>
      <c r="BCT6" s="22" t="s">
        <v>29</v>
      </c>
      <c r="BCU6" s="23" t="s">
        <v>29</v>
      </c>
      <c r="BCV6" s="22" t="s">
        <v>29</v>
      </c>
      <c r="BCW6" s="23" t="s">
        <v>29</v>
      </c>
      <c r="BCX6" s="22" t="s">
        <v>29</v>
      </c>
      <c r="BCY6" s="23" t="s">
        <v>29</v>
      </c>
      <c r="BCZ6" s="22" t="s">
        <v>29</v>
      </c>
      <c r="BDA6" s="23" t="s">
        <v>29</v>
      </c>
      <c r="BDB6" s="22" t="s">
        <v>29</v>
      </c>
      <c r="BDC6" s="23" t="s">
        <v>29</v>
      </c>
      <c r="BDD6" s="22" t="s">
        <v>29</v>
      </c>
      <c r="BDE6" s="23" t="s">
        <v>29</v>
      </c>
      <c r="BDF6" s="22" t="s">
        <v>310</v>
      </c>
      <c r="BDG6" s="23" t="s">
        <v>310</v>
      </c>
      <c r="BDH6" s="22" t="s">
        <v>310</v>
      </c>
      <c r="BDI6" s="23" t="s">
        <v>310</v>
      </c>
      <c r="BDJ6" s="22" t="s">
        <v>310</v>
      </c>
      <c r="BDK6" s="23" t="s">
        <v>310</v>
      </c>
      <c r="BDL6" s="22" t="s">
        <v>310</v>
      </c>
      <c r="BDM6" s="23" t="s">
        <v>310</v>
      </c>
      <c r="BDN6" s="22" t="s">
        <v>310</v>
      </c>
      <c r="BDO6" s="23" t="s">
        <v>420</v>
      </c>
      <c r="BDP6" s="22" t="s">
        <v>420</v>
      </c>
      <c r="BDQ6" s="23" t="s">
        <v>420</v>
      </c>
      <c r="BDR6" s="22" t="s">
        <v>420</v>
      </c>
      <c r="BDS6" s="23" t="s">
        <v>420</v>
      </c>
      <c r="BDT6" s="22" t="s">
        <v>420</v>
      </c>
      <c r="BDU6" s="23" t="s">
        <v>310</v>
      </c>
      <c r="BDV6" s="22" t="s">
        <v>310</v>
      </c>
      <c r="BDW6" s="23" t="s">
        <v>310</v>
      </c>
      <c r="BDX6" s="22" t="s">
        <v>310</v>
      </c>
      <c r="BDY6" s="23" t="s">
        <v>310</v>
      </c>
      <c r="BDZ6" s="22" t="s">
        <v>29</v>
      </c>
      <c r="BEA6" s="23" t="s">
        <v>29</v>
      </c>
      <c r="BEB6" s="22" t="s">
        <v>29</v>
      </c>
      <c r="BEC6" s="23" t="s">
        <v>29</v>
      </c>
      <c r="BED6" s="22" t="s">
        <v>29</v>
      </c>
      <c r="BEE6" s="23" t="s">
        <v>29</v>
      </c>
      <c r="BEF6" s="22" t="s">
        <v>29</v>
      </c>
      <c r="BEG6" s="23" t="s">
        <v>29</v>
      </c>
      <c r="BEH6" s="22" t="s">
        <v>29</v>
      </c>
      <c r="BEI6" s="23" t="s">
        <v>29</v>
      </c>
      <c r="BEJ6" s="22" t="s">
        <v>29</v>
      </c>
      <c r="BEK6" s="23" t="s">
        <v>420</v>
      </c>
      <c r="BEL6" s="22" t="s">
        <v>420</v>
      </c>
      <c r="BEM6" s="23" t="s">
        <v>420</v>
      </c>
      <c r="BEN6" s="22" t="s">
        <v>420</v>
      </c>
      <c r="BEO6" s="23" t="s">
        <v>310</v>
      </c>
      <c r="BEP6" s="22" t="s">
        <v>310</v>
      </c>
      <c r="BEQ6" s="23" t="s">
        <v>310</v>
      </c>
      <c r="BER6" s="22" t="s">
        <v>310</v>
      </c>
      <c r="BES6" s="23" t="s">
        <v>310</v>
      </c>
      <c r="BET6" s="22" t="s">
        <v>310</v>
      </c>
      <c r="BEU6" s="23" t="s">
        <v>29</v>
      </c>
      <c r="BEV6" s="22" t="s">
        <v>29</v>
      </c>
      <c r="BEW6" s="23" t="s">
        <v>29</v>
      </c>
      <c r="BEX6" s="22" t="s">
        <v>29</v>
      </c>
      <c r="BEY6" s="23" t="s">
        <v>29</v>
      </c>
      <c r="BEZ6" s="22" t="s">
        <v>310</v>
      </c>
      <c r="BFA6" s="23" t="s">
        <v>310</v>
      </c>
      <c r="BFB6" s="22" t="s">
        <v>29</v>
      </c>
      <c r="BFC6" s="23" t="s">
        <v>29</v>
      </c>
      <c r="BFD6" s="22" t="s">
        <v>29</v>
      </c>
      <c r="BFE6" s="23" t="s">
        <v>29</v>
      </c>
      <c r="BFF6" s="22" t="s">
        <v>29</v>
      </c>
      <c r="BFG6" s="23" t="s">
        <v>310</v>
      </c>
      <c r="BFH6" s="22" t="s">
        <v>310</v>
      </c>
      <c r="BFI6" s="23" t="s">
        <v>29</v>
      </c>
      <c r="BFJ6" s="22" t="s">
        <v>310</v>
      </c>
      <c r="BFK6" s="23" t="s">
        <v>29</v>
      </c>
      <c r="BFL6" s="22" t="s">
        <v>420</v>
      </c>
      <c r="BFM6" s="23" t="s">
        <v>420</v>
      </c>
      <c r="BFN6" s="22" t="s">
        <v>29</v>
      </c>
      <c r="BFO6" s="23" t="s">
        <v>29</v>
      </c>
      <c r="BFP6" s="22" t="s">
        <v>29</v>
      </c>
      <c r="BFQ6" s="23" t="s">
        <v>29</v>
      </c>
      <c r="BFR6" s="22" t="s">
        <v>29</v>
      </c>
      <c r="BFS6" s="23" t="s">
        <v>29</v>
      </c>
      <c r="BFT6" s="22" t="s">
        <v>29</v>
      </c>
      <c r="BFU6" s="23" t="s">
        <v>420</v>
      </c>
      <c r="BFV6" s="22" t="s">
        <v>420</v>
      </c>
      <c r="BFW6" s="23" t="s">
        <v>420</v>
      </c>
      <c r="BFX6" s="22" t="s">
        <v>420</v>
      </c>
      <c r="BFY6" s="23" t="s">
        <v>420</v>
      </c>
      <c r="BFZ6" s="22" t="s">
        <v>310</v>
      </c>
      <c r="BGA6" s="23" t="s">
        <v>310</v>
      </c>
      <c r="BGB6" s="22" t="s">
        <v>310</v>
      </c>
      <c r="BGC6" s="23" t="s">
        <v>310</v>
      </c>
      <c r="BGD6" s="22" t="s">
        <v>310</v>
      </c>
      <c r="BGE6" s="23" t="s">
        <v>310</v>
      </c>
      <c r="BGF6" s="22" t="s">
        <v>310</v>
      </c>
      <c r="BGG6" s="23" t="s">
        <v>310</v>
      </c>
      <c r="BGH6" s="22" t="s">
        <v>310</v>
      </c>
      <c r="BGI6" s="23" t="s">
        <v>310</v>
      </c>
      <c r="BGJ6" s="22" t="s">
        <v>310</v>
      </c>
      <c r="BGK6" s="23" t="s">
        <v>310</v>
      </c>
      <c r="BGL6" s="22" t="s">
        <v>310</v>
      </c>
      <c r="BGM6" s="23" t="s">
        <v>310</v>
      </c>
      <c r="BGN6" s="22" t="s">
        <v>310</v>
      </c>
      <c r="BGO6" s="23" t="s">
        <v>29</v>
      </c>
      <c r="BGP6" s="22" t="s">
        <v>29</v>
      </c>
      <c r="BGQ6" s="23" t="s">
        <v>29</v>
      </c>
      <c r="BGR6" s="22" t="s">
        <v>29</v>
      </c>
      <c r="BGS6" s="23" t="s">
        <v>29</v>
      </c>
      <c r="BGT6" s="22" t="s">
        <v>29</v>
      </c>
      <c r="BGU6" s="23" t="s">
        <v>29</v>
      </c>
      <c r="BGV6" s="22" t="s">
        <v>29</v>
      </c>
    </row>
    <row r="7" spans="1:1556">
      <c r="A7" s="21" t="s">
        <v>6</v>
      </c>
      <c r="B7" s="22" t="s">
        <v>30</v>
      </c>
      <c r="C7" s="23" t="s">
        <v>45</v>
      </c>
      <c r="D7" s="22" t="s">
        <v>55</v>
      </c>
      <c r="E7" s="23" t="s">
        <v>64</v>
      </c>
      <c r="F7" s="22" t="s">
        <v>71</v>
      </c>
      <c r="G7" s="23" t="s">
        <v>79</v>
      </c>
      <c r="H7" s="22" t="s">
        <v>86</v>
      </c>
      <c r="I7" s="23" t="s">
        <v>94</v>
      </c>
      <c r="J7" s="22" t="s">
        <v>100</v>
      </c>
      <c r="K7" s="23" t="s">
        <v>109</v>
      </c>
      <c r="L7" s="22" t="s">
        <v>55</v>
      </c>
      <c r="M7" s="23" t="s">
        <v>120</v>
      </c>
      <c r="N7" s="22" t="s">
        <v>128</v>
      </c>
      <c r="O7" s="23" t="s">
        <v>94</v>
      </c>
      <c r="P7" s="22" t="s">
        <v>137</v>
      </c>
      <c r="Q7" s="23" t="s">
        <v>145</v>
      </c>
      <c r="R7" s="22" t="s">
        <v>151</v>
      </c>
      <c r="S7" s="23" t="s">
        <v>157</v>
      </c>
      <c r="T7" s="22" t="s">
        <v>163</v>
      </c>
      <c r="U7" s="23" t="s">
        <v>100</v>
      </c>
      <c r="V7" s="22" t="s">
        <v>170</v>
      </c>
      <c r="W7" s="23" t="s">
        <v>176</v>
      </c>
      <c r="X7" s="22" t="s">
        <v>180</v>
      </c>
      <c r="Y7" s="23" t="s">
        <v>184</v>
      </c>
      <c r="Z7" s="22" t="s">
        <v>176</v>
      </c>
      <c r="AA7" s="23" t="s">
        <v>195</v>
      </c>
      <c r="AB7" s="22" t="s">
        <v>201</v>
      </c>
      <c r="AC7" s="23" t="s">
        <v>120</v>
      </c>
      <c r="AD7" s="22" t="s">
        <v>100</v>
      </c>
      <c r="AE7" s="23" t="s">
        <v>214</v>
      </c>
      <c r="AF7" s="22" t="s">
        <v>220</v>
      </c>
      <c r="AG7" s="23" t="s">
        <v>228</v>
      </c>
      <c r="AH7" s="22" t="s">
        <v>235</v>
      </c>
      <c r="AI7" s="23" t="s">
        <v>64</v>
      </c>
      <c r="AJ7" s="22" t="s">
        <v>120</v>
      </c>
      <c r="AK7" s="23" t="s">
        <v>249</v>
      </c>
      <c r="AL7" s="22" t="s">
        <v>137</v>
      </c>
      <c r="AM7" s="23" t="s">
        <v>137</v>
      </c>
      <c r="AN7" s="22" t="s">
        <v>109</v>
      </c>
      <c r="AO7" s="23" t="s">
        <v>265</v>
      </c>
      <c r="AP7" s="22" t="s">
        <v>271</v>
      </c>
      <c r="AQ7" s="23" t="s">
        <v>137</v>
      </c>
      <c r="AR7" s="22" t="s">
        <v>100</v>
      </c>
      <c r="AS7" s="23" t="s">
        <v>279</v>
      </c>
      <c r="AT7" s="22" t="s">
        <v>195</v>
      </c>
      <c r="AU7" s="23" t="s">
        <v>120</v>
      </c>
      <c r="AV7" s="22" t="s">
        <v>55</v>
      </c>
      <c r="AW7" s="23" t="s">
        <v>176</v>
      </c>
      <c r="AX7" s="22" t="s">
        <v>195</v>
      </c>
      <c r="AY7" s="23" t="s">
        <v>71</v>
      </c>
      <c r="AZ7" s="22" t="s">
        <v>304</v>
      </c>
      <c r="BA7" s="23" t="s">
        <v>45</v>
      </c>
      <c r="BB7" s="22" t="s">
        <v>279</v>
      </c>
      <c r="BC7" s="23" t="s">
        <v>180</v>
      </c>
      <c r="BD7" s="22" t="s">
        <v>195</v>
      </c>
      <c r="BE7" s="23" t="s">
        <v>120</v>
      </c>
      <c r="BF7" s="22" t="s">
        <v>332</v>
      </c>
      <c r="BG7" s="23" t="s">
        <v>338</v>
      </c>
      <c r="BH7" s="22" t="s">
        <v>271</v>
      </c>
      <c r="BI7" s="23" t="s">
        <v>332</v>
      </c>
      <c r="BJ7" s="22" t="s">
        <v>350</v>
      </c>
      <c r="BK7" s="23" t="s">
        <v>220</v>
      </c>
      <c r="BL7" s="22" t="s">
        <v>338</v>
      </c>
      <c r="BM7" s="23" t="s">
        <v>176</v>
      </c>
      <c r="BN7" s="22" t="s">
        <v>163</v>
      </c>
      <c r="BO7" s="23" t="s">
        <v>376</v>
      </c>
      <c r="BP7" s="22" t="s">
        <v>382</v>
      </c>
      <c r="BQ7" s="23" t="s">
        <v>388</v>
      </c>
      <c r="BR7" s="22" t="s">
        <v>271</v>
      </c>
      <c r="BS7" s="23" t="s">
        <v>332</v>
      </c>
      <c r="BT7" s="22" t="s">
        <v>404</v>
      </c>
      <c r="BU7" s="23" t="s">
        <v>410</v>
      </c>
      <c r="BV7" s="22" t="s">
        <v>271</v>
      </c>
      <c r="BW7" s="23" t="s">
        <v>228</v>
      </c>
      <c r="BX7" s="22" t="s">
        <v>421</v>
      </c>
      <c r="BY7" s="23" t="s">
        <v>427</v>
      </c>
      <c r="BZ7" s="22" t="s">
        <v>433</v>
      </c>
      <c r="CA7" s="23" t="s">
        <v>433</v>
      </c>
      <c r="CB7" s="22" t="s">
        <v>433</v>
      </c>
      <c r="CC7" s="23" t="s">
        <v>441</v>
      </c>
      <c r="CD7" s="22" t="s">
        <v>100</v>
      </c>
      <c r="CE7" s="23" t="s">
        <v>452</v>
      </c>
      <c r="CF7" s="22" t="s">
        <v>421</v>
      </c>
      <c r="CG7" s="23" t="s">
        <v>249</v>
      </c>
      <c r="CH7" s="22" t="s">
        <v>100</v>
      </c>
      <c r="CI7" s="23" t="s">
        <v>433</v>
      </c>
      <c r="CJ7" s="22" t="s">
        <v>157</v>
      </c>
      <c r="CK7" s="23" t="s">
        <v>180</v>
      </c>
      <c r="CL7" s="22" t="s">
        <v>441</v>
      </c>
      <c r="CM7" s="23" t="s">
        <v>100</v>
      </c>
      <c r="CN7" s="22" t="s">
        <v>484</v>
      </c>
      <c r="CO7" s="23" t="s">
        <v>491</v>
      </c>
      <c r="CP7" s="22" t="s">
        <v>497</v>
      </c>
      <c r="CQ7" s="23" t="s">
        <v>94</v>
      </c>
      <c r="CR7" s="22" t="s">
        <v>508</v>
      </c>
      <c r="CS7" s="23" t="s">
        <v>515</v>
      </c>
      <c r="CT7" s="22" t="s">
        <v>521</v>
      </c>
      <c r="CU7" s="23" t="s">
        <v>220</v>
      </c>
      <c r="CV7" s="22" t="s">
        <v>86</v>
      </c>
      <c r="CW7" s="23" t="s">
        <v>537</v>
      </c>
      <c r="CX7" s="22" t="s">
        <v>543</v>
      </c>
      <c r="CY7" s="23" t="s">
        <v>550</v>
      </c>
      <c r="CZ7" s="22" t="s">
        <v>556</v>
      </c>
      <c r="DA7" s="23" t="s">
        <v>515</v>
      </c>
      <c r="DB7" s="22" t="s">
        <v>565</v>
      </c>
      <c r="DC7" s="23" t="s">
        <v>176</v>
      </c>
      <c r="DD7" s="22" t="s">
        <v>176</v>
      </c>
      <c r="DE7" s="23" t="s">
        <v>515</v>
      </c>
      <c r="DF7" s="22" t="s">
        <v>521</v>
      </c>
      <c r="DG7" s="23" t="s">
        <v>515</v>
      </c>
      <c r="DH7" s="22" t="s">
        <v>588</v>
      </c>
      <c r="DI7" s="23" t="s">
        <v>279</v>
      </c>
      <c r="DJ7" s="22" t="s">
        <v>600</v>
      </c>
      <c r="DK7" s="23" t="s">
        <v>602</v>
      </c>
      <c r="DL7" s="22" t="s">
        <v>608</v>
      </c>
      <c r="DM7" s="23" t="s">
        <v>176</v>
      </c>
      <c r="DN7" s="22" t="s">
        <v>618</v>
      </c>
      <c r="DO7" s="23" t="s">
        <v>441</v>
      </c>
      <c r="DP7" s="22" t="s">
        <v>630</v>
      </c>
      <c r="DQ7" s="23" t="s">
        <v>452</v>
      </c>
      <c r="DR7" s="22" t="s">
        <v>249</v>
      </c>
      <c r="DS7" s="23" t="s">
        <v>235</v>
      </c>
      <c r="DT7" s="22" t="s">
        <v>649</v>
      </c>
      <c r="DU7" s="23" t="s">
        <v>600</v>
      </c>
      <c r="DV7" s="22" t="s">
        <v>658</v>
      </c>
      <c r="DW7" s="23" t="s">
        <v>157</v>
      </c>
      <c r="DX7" s="22" t="s">
        <v>249</v>
      </c>
      <c r="DY7" s="23" t="s">
        <v>675</v>
      </c>
      <c r="DZ7" s="22" t="s">
        <v>682</v>
      </c>
      <c r="EA7" s="23" t="s">
        <v>630</v>
      </c>
      <c r="EB7" s="22" t="s">
        <v>271</v>
      </c>
      <c r="EC7" s="23" t="s">
        <v>682</v>
      </c>
      <c r="ED7" s="22" t="s">
        <v>433</v>
      </c>
      <c r="EE7" s="23" t="s">
        <v>521</v>
      </c>
      <c r="EF7" s="22" t="s">
        <v>452</v>
      </c>
      <c r="EG7" s="23" t="s">
        <v>711</v>
      </c>
      <c r="EH7" s="22" t="s">
        <v>271</v>
      </c>
      <c r="EI7" s="23" t="s">
        <v>618</v>
      </c>
      <c r="EJ7" s="22" t="s">
        <v>565</v>
      </c>
      <c r="EK7" s="23" t="s">
        <v>730</v>
      </c>
      <c r="EL7" s="22" t="s">
        <v>736</v>
      </c>
      <c r="EM7" s="23" t="s">
        <v>743</v>
      </c>
      <c r="EN7" s="22" t="s">
        <v>743</v>
      </c>
      <c r="EO7" s="23" t="s">
        <v>751</v>
      </c>
      <c r="EP7" s="22" t="s">
        <v>755</v>
      </c>
      <c r="EQ7" s="23" t="s">
        <v>761</v>
      </c>
      <c r="ER7" s="22" t="s">
        <v>767</v>
      </c>
      <c r="ES7" s="23" t="s">
        <v>100</v>
      </c>
      <c r="ET7" s="22" t="s">
        <v>778</v>
      </c>
      <c r="EU7" s="23" t="s">
        <v>761</v>
      </c>
      <c r="EV7" s="22" t="s">
        <v>163</v>
      </c>
      <c r="EW7" s="23" t="s">
        <v>792</v>
      </c>
      <c r="EX7" s="22" t="s">
        <v>71</v>
      </c>
      <c r="EY7" s="23" t="s">
        <v>803</v>
      </c>
      <c r="EZ7" s="22" t="s">
        <v>809</v>
      </c>
      <c r="FA7" s="23" t="s">
        <v>815</v>
      </c>
      <c r="FB7" s="22" t="s">
        <v>180</v>
      </c>
      <c r="FC7" s="23" t="s">
        <v>824</v>
      </c>
      <c r="FD7" s="22" t="s">
        <v>830</v>
      </c>
      <c r="FE7" s="23" t="s">
        <v>837</v>
      </c>
      <c r="FF7" s="22" t="s">
        <v>228</v>
      </c>
      <c r="FG7" s="23" t="s">
        <v>176</v>
      </c>
      <c r="FH7" s="22" t="s">
        <v>851</v>
      </c>
      <c r="FI7" s="23" t="s">
        <v>809</v>
      </c>
      <c r="FJ7" s="22" t="s">
        <v>751</v>
      </c>
      <c r="FK7" s="23" t="s">
        <v>809</v>
      </c>
      <c r="FL7" s="22" t="s">
        <v>71</v>
      </c>
      <c r="FM7" s="23" t="s">
        <v>824</v>
      </c>
      <c r="FN7" s="22" t="s">
        <v>157</v>
      </c>
      <c r="FO7" s="23" t="s">
        <v>877</v>
      </c>
      <c r="FP7" s="22" t="s">
        <v>883</v>
      </c>
      <c r="FQ7" s="23" t="s">
        <v>803</v>
      </c>
      <c r="FR7" s="22" t="s">
        <v>515</v>
      </c>
      <c r="FS7" s="23" t="s">
        <v>404</v>
      </c>
      <c r="FT7" s="22" t="s">
        <v>900</v>
      </c>
      <c r="FU7" s="23" t="s">
        <v>803</v>
      </c>
      <c r="FV7" s="22" t="s">
        <v>909</v>
      </c>
      <c r="FW7" s="23" t="s">
        <v>803</v>
      </c>
      <c r="FX7" s="22" t="s">
        <v>917</v>
      </c>
      <c r="FY7" s="23" t="s">
        <v>803</v>
      </c>
      <c r="FZ7" s="22" t="s">
        <v>755</v>
      </c>
      <c r="GA7" s="23" t="s">
        <v>933</v>
      </c>
      <c r="GB7" s="22" t="s">
        <v>938</v>
      </c>
      <c r="GC7" s="23" t="s">
        <v>404</v>
      </c>
      <c r="GD7" s="22" t="s">
        <v>824</v>
      </c>
      <c r="GE7" s="23" t="s">
        <v>618</v>
      </c>
      <c r="GF7" s="22" t="s">
        <v>618</v>
      </c>
      <c r="GG7" s="23" t="s">
        <v>220</v>
      </c>
      <c r="GH7" s="22" t="s">
        <v>180</v>
      </c>
      <c r="GI7" s="23" t="s">
        <v>965</v>
      </c>
      <c r="GJ7" s="22" t="s">
        <v>271</v>
      </c>
      <c r="GK7" s="23" t="s">
        <v>792</v>
      </c>
      <c r="GL7" s="22" t="s">
        <v>452</v>
      </c>
      <c r="GM7" s="23" t="s">
        <v>803</v>
      </c>
      <c r="GN7" s="22" t="s">
        <v>711</v>
      </c>
      <c r="GO7" s="23" t="s">
        <v>452</v>
      </c>
      <c r="GP7" s="22" t="s">
        <v>120</v>
      </c>
      <c r="GQ7" s="23" t="s">
        <v>508</v>
      </c>
      <c r="GR7" s="22" t="s">
        <v>999</v>
      </c>
      <c r="GS7" s="23" t="s">
        <v>730</v>
      </c>
      <c r="GT7" s="22" t="s">
        <v>751</v>
      </c>
      <c r="GU7" s="23" t="s">
        <v>228</v>
      </c>
      <c r="GV7" s="22" t="s">
        <v>1016</v>
      </c>
      <c r="GW7" s="23" t="s">
        <v>170</v>
      </c>
      <c r="GX7" s="22" t="s">
        <v>600</v>
      </c>
      <c r="GY7" s="23" t="s">
        <v>521</v>
      </c>
      <c r="GZ7" s="22" t="s">
        <v>1032</v>
      </c>
      <c r="HA7" s="23" t="s">
        <v>851</v>
      </c>
      <c r="HB7" s="22" t="s">
        <v>265</v>
      </c>
      <c r="HC7" s="23" t="s">
        <v>220</v>
      </c>
      <c r="HD7" s="22" t="s">
        <v>938</v>
      </c>
      <c r="HE7" s="23" t="s">
        <v>180</v>
      </c>
      <c r="HF7" s="22" t="s">
        <v>279</v>
      </c>
      <c r="HG7" s="23" t="s">
        <v>755</v>
      </c>
      <c r="HH7" s="22" t="s">
        <v>743</v>
      </c>
      <c r="HI7" s="23" t="s">
        <v>1065</v>
      </c>
      <c r="HJ7" s="22" t="s">
        <v>1071</v>
      </c>
      <c r="HK7" s="23" t="s">
        <v>1077</v>
      </c>
      <c r="HL7" s="22" t="s">
        <v>176</v>
      </c>
      <c r="HM7" s="23" t="s">
        <v>1088</v>
      </c>
      <c r="HN7" s="22" t="s">
        <v>618</v>
      </c>
      <c r="HO7" s="23" t="s">
        <v>1099</v>
      </c>
      <c r="HP7" s="22" t="s">
        <v>220</v>
      </c>
      <c r="HQ7" s="23" t="s">
        <v>521</v>
      </c>
      <c r="HR7" s="22" t="s">
        <v>751</v>
      </c>
      <c r="HS7" s="23" t="s">
        <v>883</v>
      </c>
      <c r="HT7" s="22" t="s">
        <v>543</v>
      </c>
      <c r="HU7" s="23" t="s">
        <v>484</v>
      </c>
      <c r="HV7" s="22" t="s">
        <v>1077</v>
      </c>
      <c r="HW7" s="23" t="s">
        <v>1133</v>
      </c>
      <c r="HX7" s="22" t="s">
        <v>452</v>
      </c>
      <c r="HY7" s="23" t="s">
        <v>778</v>
      </c>
      <c r="HZ7" s="22" t="s">
        <v>279</v>
      </c>
      <c r="IA7" s="23" t="s">
        <v>195</v>
      </c>
      <c r="IB7" s="22" t="s">
        <v>271</v>
      </c>
      <c r="IC7" s="23" t="s">
        <v>711</v>
      </c>
      <c r="ID7" s="22" t="s">
        <v>515</v>
      </c>
      <c r="IE7" s="23" t="s">
        <v>163</v>
      </c>
      <c r="IF7" s="22" t="s">
        <v>100</v>
      </c>
      <c r="IG7" s="23" t="s">
        <v>809</v>
      </c>
      <c r="IH7" s="22" t="s">
        <v>618</v>
      </c>
      <c r="II7" s="23" t="s">
        <v>484</v>
      </c>
      <c r="IJ7" s="22" t="s">
        <v>815</v>
      </c>
      <c r="IK7" s="23" t="s">
        <v>824</v>
      </c>
      <c r="IL7" s="22" t="s">
        <v>543</v>
      </c>
      <c r="IM7" s="23" t="s">
        <v>938</v>
      </c>
      <c r="IN7" s="22" t="s">
        <v>279</v>
      </c>
      <c r="IO7" s="23" t="s">
        <v>543</v>
      </c>
      <c r="IP7" s="22" t="s">
        <v>1204</v>
      </c>
      <c r="IQ7" s="23" t="s">
        <v>736</v>
      </c>
      <c r="IR7" s="22" t="s">
        <v>521</v>
      </c>
      <c r="IS7" s="23" t="s">
        <v>249</v>
      </c>
      <c r="IT7" s="22" t="s">
        <v>180</v>
      </c>
      <c r="IU7" s="23" t="s">
        <v>682</v>
      </c>
      <c r="IV7" s="22" t="s">
        <v>900</v>
      </c>
      <c r="IW7" s="23" t="s">
        <v>1231</v>
      </c>
      <c r="IX7" s="22" t="s">
        <v>55</v>
      </c>
      <c r="IY7" s="23" t="s">
        <v>1204</v>
      </c>
      <c r="IZ7" s="22" t="s">
        <v>441</v>
      </c>
      <c r="JA7" s="23" t="s">
        <v>180</v>
      </c>
      <c r="JB7" s="22" t="s">
        <v>100</v>
      </c>
      <c r="JC7" s="23" t="s">
        <v>630</v>
      </c>
      <c r="JD7" s="22" t="s">
        <v>755</v>
      </c>
      <c r="JE7" s="23" t="s">
        <v>830</v>
      </c>
      <c r="JF7" s="22" t="s">
        <v>711</v>
      </c>
      <c r="JG7" s="23" t="s">
        <v>543</v>
      </c>
      <c r="JH7" s="22" t="s">
        <v>120</v>
      </c>
      <c r="JI7" s="23" t="s">
        <v>452</v>
      </c>
      <c r="JJ7" s="22" t="s">
        <v>109</v>
      </c>
      <c r="JK7" s="23" t="s">
        <v>917</v>
      </c>
      <c r="JL7" s="22" t="s">
        <v>751</v>
      </c>
      <c r="JM7" s="23" t="s">
        <v>830</v>
      </c>
      <c r="JN7" s="22" t="s">
        <v>484</v>
      </c>
      <c r="JO7" s="23" t="s">
        <v>965</v>
      </c>
      <c r="JP7" s="22" t="s">
        <v>228</v>
      </c>
      <c r="JQ7" s="23" t="s">
        <v>279</v>
      </c>
      <c r="JR7" s="22" t="s">
        <v>938</v>
      </c>
      <c r="JS7" s="23" t="s">
        <v>550</v>
      </c>
      <c r="JT7" s="22" t="s">
        <v>1071</v>
      </c>
      <c r="JU7" s="23" t="s">
        <v>228</v>
      </c>
      <c r="JV7" s="22" t="s">
        <v>556</v>
      </c>
      <c r="JW7" s="23" t="s">
        <v>1327</v>
      </c>
      <c r="JX7" s="22" t="s">
        <v>767</v>
      </c>
      <c r="JY7" s="23" t="s">
        <v>508</v>
      </c>
      <c r="JZ7" s="22" t="s">
        <v>120</v>
      </c>
      <c r="KA7" s="23" t="s">
        <v>1338</v>
      </c>
      <c r="KB7" s="22" t="s">
        <v>452</v>
      </c>
      <c r="KC7" s="23" t="s">
        <v>608</v>
      </c>
      <c r="KD7" s="22" t="s">
        <v>630</v>
      </c>
      <c r="KE7" s="23" t="s">
        <v>1351</v>
      </c>
      <c r="KF7" s="22" t="s">
        <v>1357</v>
      </c>
      <c r="KG7" s="23" t="s">
        <v>427</v>
      </c>
      <c r="KH7" s="22" t="s">
        <v>608</v>
      </c>
      <c r="KI7" s="23" t="s">
        <v>515</v>
      </c>
      <c r="KJ7" s="22" t="s">
        <v>128</v>
      </c>
      <c r="KK7" s="23" t="s">
        <v>404</v>
      </c>
      <c r="KL7" s="22" t="s">
        <v>608</v>
      </c>
      <c r="KM7" s="23" t="s">
        <v>404</v>
      </c>
      <c r="KN7" s="22" t="s">
        <v>1382</v>
      </c>
      <c r="KO7" s="23" t="s">
        <v>100</v>
      </c>
      <c r="KP7" s="22" t="s">
        <v>235</v>
      </c>
      <c r="KQ7" s="23" t="s">
        <v>565</v>
      </c>
      <c r="KR7" s="22" t="s">
        <v>751</v>
      </c>
      <c r="KS7" s="23" t="s">
        <v>228</v>
      </c>
      <c r="KT7" s="22" t="s">
        <v>515</v>
      </c>
      <c r="KU7" s="23" t="s">
        <v>452</v>
      </c>
      <c r="KV7" s="22" t="s">
        <v>600</v>
      </c>
      <c r="KW7" s="23" t="s">
        <v>176</v>
      </c>
      <c r="KX7" s="22" t="s">
        <v>484</v>
      </c>
      <c r="KY7" s="23" t="s">
        <v>600</v>
      </c>
      <c r="KZ7" s="22" t="s">
        <v>711</v>
      </c>
      <c r="LA7" s="23" t="s">
        <v>743</v>
      </c>
      <c r="LB7" s="22" t="s">
        <v>452</v>
      </c>
      <c r="LC7" s="23" t="s">
        <v>452</v>
      </c>
      <c r="LD7" s="22" t="s">
        <v>452</v>
      </c>
      <c r="LE7" s="23" t="s">
        <v>730</v>
      </c>
      <c r="LF7" s="22" t="s">
        <v>1453</v>
      </c>
      <c r="LG7" s="23" t="s">
        <v>100</v>
      </c>
      <c r="LH7" s="22" t="s">
        <v>602</v>
      </c>
      <c r="LI7" s="23" t="s">
        <v>100</v>
      </c>
      <c r="LJ7" s="22" t="s">
        <v>100</v>
      </c>
      <c r="LK7" s="23" t="s">
        <v>730</v>
      </c>
      <c r="LL7" s="22" t="s">
        <v>917</v>
      </c>
      <c r="LM7" s="23" t="s">
        <v>404</v>
      </c>
      <c r="LN7" s="22" t="s">
        <v>515</v>
      </c>
      <c r="LO7" s="23" t="s">
        <v>441</v>
      </c>
      <c r="LP7" s="22" t="s">
        <v>145</v>
      </c>
      <c r="LQ7" s="23" t="s">
        <v>180</v>
      </c>
      <c r="LR7" s="22" t="s">
        <v>556</v>
      </c>
      <c r="LS7" s="23" t="s">
        <v>1453</v>
      </c>
      <c r="LT7" s="22" t="s">
        <v>917</v>
      </c>
      <c r="LU7" s="23" t="s">
        <v>332</v>
      </c>
      <c r="LV7" s="22" t="s">
        <v>743</v>
      </c>
      <c r="LW7" s="23" t="s">
        <v>1508</v>
      </c>
      <c r="LX7" s="22" t="s">
        <v>1453</v>
      </c>
      <c r="LY7" s="23" t="s">
        <v>917</v>
      </c>
      <c r="LZ7" s="22" t="s">
        <v>515</v>
      </c>
      <c r="MA7" s="23" t="s">
        <v>163</v>
      </c>
      <c r="MB7" s="22" t="s">
        <v>743</v>
      </c>
      <c r="MC7" s="23" t="s">
        <v>630</v>
      </c>
      <c r="MD7" s="22" t="s">
        <v>271</v>
      </c>
      <c r="ME7" s="23" t="s">
        <v>55</v>
      </c>
      <c r="MF7" s="22" t="s">
        <v>176</v>
      </c>
      <c r="MG7" s="23" t="s">
        <v>382</v>
      </c>
      <c r="MH7" s="22" t="s">
        <v>279</v>
      </c>
      <c r="MI7" s="23" t="s">
        <v>180</v>
      </c>
      <c r="MJ7" s="22" t="s">
        <v>279</v>
      </c>
      <c r="MK7" s="23" t="s">
        <v>1560</v>
      </c>
      <c r="ML7" s="22" t="s">
        <v>751</v>
      </c>
      <c r="MM7" s="23" t="s">
        <v>176</v>
      </c>
      <c r="MN7" s="22" t="s">
        <v>163</v>
      </c>
      <c r="MO7" s="23" t="s">
        <v>145</v>
      </c>
      <c r="MP7" s="22" t="s">
        <v>180</v>
      </c>
      <c r="MQ7" s="23" t="s">
        <v>271</v>
      </c>
      <c r="MR7" s="22" t="s">
        <v>743</v>
      </c>
      <c r="MS7" s="23" t="s">
        <v>109</v>
      </c>
      <c r="MT7" s="22" t="s">
        <v>55</v>
      </c>
      <c r="MU7" s="23" t="s">
        <v>180</v>
      </c>
      <c r="MV7" s="22" t="s">
        <v>249</v>
      </c>
      <c r="MW7" s="23" t="s">
        <v>249</v>
      </c>
      <c r="MX7" s="22" t="s">
        <v>1599</v>
      </c>
      <c r="MY7" s="23" t="s">
        <v>30</v>
      </c>
      <c r="MZ7" s="22" t="s">
        <v>195</v>
      </c>
      <c r="NA7" s="23" t="s">
        <v>1607</v>
      </c>
      <c r="NB7" s="22" t="s">
        <v>109</v>
      </c>
      <c r="NC7" s="23" t="s">
        <v>433</v>
      </c>
      <c r="ND7" s="22" t="s">
        <v>809</v>
      </c>
      <c r="NE7" s="23" t="s">
        <v>630</v>
      </c>
      <c r="NF7" s="22" t="s">
        <v>1622</v>
      </c>
      <c r="NG7" s="23" t="s">
        <v>151</v>
      </c>
      <c r="NH7" s="22" t="s">
        <v>602</v>
      </c>
      <c r="NI7" s="23" t="s">
        <v>484</v>
      </c>
      <c r="NJ7" s="22" t="s">
        <v>711</v>
      </c>
      <c r="NK7" s="23" t="s">
        <v>55</v>
      </c>
      <c r="NL7" s="22" t="s">
        <v>151</v>
      </c>
      <c r="NM7" s="23" t="s">
        <v>1646</v>
      </c>
      <c r="NN7" s="22" t="s">
        <v>1607</v>
      </c>
      <c r="NO7" s="23" t="s">
        <v>271</v>
      </c>
      <c r="NP7" s="22" t="s">
        <v>137</v>
      </c>
      <c r="NQ7" s="23" t="s">
        <v>1661</v>
      </c>
      <c r="NR7" s="22" t="s">
        <v>279</v>
      </c>
      <c r="NS7" s="23" t="s">
        <v>137</v>
      </c>
      <c r="NT7" s="22" t="s">
        <v>508</v>
      </c>
      <c r="NU7" s="23" t="s">
        <v>515</v>
      </c>
      <c r="NV7" s="22" t="s">
        <v>220</v>
      </c>
      <c r="NW7" s="23" t="s">
        <v>1683</v>
      </c>
      <c r="NX7" s="22" t="s">
        <v>30</v>
      </c>
      <c r="NY7" s="23" t="s">
        <v>176</v>
      </c>
      <c r="NZ7" s="22" t="s">
        <v>271</v>
      </c>
      <c r="OA7" s="23" t="s">
        <v>220</v>
      </c>
      <c r="OB7" s="22" t="s">
        <v>64</v>
      </c>
      <c r="OC7" s="23" t="s">
        <v>556</v>
      </c>
      <c r="OD7" s="22" t="s">
        <v>433</v>
      </c>
      <c r="OE7" s="23" t="s">
        <v>220</v>
      </c>
      <c r="OF7" s="22" t="s">
        <v>137</v>
      </c>
      <c r="OG7" s="23" t="s">
        <v>851</v>
      </c>
      <c r="OH7" s="22" t="s">
        <v>180</v>
      </c>
      <c r="OI7" s="23" t="s">
        <v>279</v>
      </c>
      <c r="OJ7" s="22" t="s">
        <v>767</v>
      </c>
      <c r="OK7" s="23" t="s">
        <v>228</v>
      </c>
      <c r="OL7" s="22" t="s">
        <v>484</v>
      </c>
      <c r="OM7" s="23" t="s">
        <v>602</v>
      </c>
      <c r="ON7" s="22" t="s">
        <v>1622</v>
      </c>
      <c r="OO7" s="23" t="s">
        <v>917</v>
      </c>
      <c r="OP7" s="22" t="s">
        <v>100</v>
      </c>
      <c r="OQ7" s="23" t="s">
        <v>600</v>
      </c>
      <c r="OR7" s="22" t="s">
        <v>484</v>
      </c>
      <c r="OS7" s="23" t="s">
        <v>279</v>
      </c>
      <c r="OT7" s="22" t="s">
        <v>543</v>
      </c>
      <c r="OU7" s="23" t="s">
        <v>94</v>
      </c>
      <c r="OV7" s="22" t="s">
        <v>79</v>
      </c>
      <c r="OW7" s="23" t="s">
        <v>235</v>
      </c>
      <c r="OX7" s="22" t="s">
        <v>711</v>
      </c>
      <c r="OY7" s="23" t="s">
        <v>767</v>
      </c>
      <c r="OZ7" s="22" t="s">
        <v>214</v>
      </c>
      <c r="PA7" s="23" t="s">
        <v>388</v>
      </c>
      <c r="PB7" s="22" t="s">
        <v>452</v>
      </c>
      <c r="PC7" s="23" t="s">
        <v>1783</v>
      </c>
      <c r="PD7" s="22" t="s">
        <v>163</v>
      </c>
      <c r="PE7" s="23" t="s">
        <v>427</v>
      </c>
      <c r="PF7" s="22" t="s">
        <v>228</v>
      </c>
      <c r="PG7" s="23" t="s">
        <v>515</v>
      </c>
      <c r="PH7" s="22" t="s">
        <v>600</v>
      </c>
      <c r="PI7" s="23" t="s">
        <v>109</v>
      </c>
      <c r="PJ7" s="22" t="s">
        <v>55</v>
      </c>
      <c r="PK7" s="23" t="s">
        <v>1133</v>
      </c>
      <c r="PL7" s="22" t="s">
        <v>195</v>
      </c>
      <c r="PM7" s="23" t="s">
        <v>120</v>
      </c>
      <c r="PN7" s="22" t="s">
        <v>1071</v>
      </c>
      <c r="PO7" s="23" t="s">
        <v>249</v>
      </c>
      <c r="PP7" s="22" t="s">
        <v>55</v>
      </c>
      <c r="PQ7" s="23" t="s">
        <v>1622</v>
      </c>
      <c r="PR7" s="22" t="s">
        <v>120</v>
      </c>
      <c r="PS7" s="23" t="s">
        <v>279</v>
      </c>
      <c r="PT7" s="22" t="s">
        <v>100</v>
      </c>
      <c r="PU7" s="23" t="s">
        <v>271</v>
      </c>
      <c r="PV7" s="22" t="s">
        <v>965</v>
      </c>
      <c r="PW7" s="23" t="s">
        <v>711</v>
      </c>
      <c r="PX7" s="22" t="s">
        <v>279</v>
      </c>
      <c r="PY7" s="23" t="s">
        <v>515</v>
      </c>
      <c r="PZ7" s="22" t="s">
        <v>1840</v>
      </c>
      <c r="QA7" s="23" t="s">
        <v>100</v>
      </c>
      <c r="QB7" s="22" t="s">
        <v>350</v>
      </c>
      <c r="QC7" s="23" t="s">
        <v>271</v>
      </c>
      <c r="QD7" s="22" t="s">
        <v>220</v>
      </c>
      <c r="QE7" s="23" t="s">
        <v>1622</v>
      </c>
      <c r="QF7" s="22" t="s">
        <v>711</v>
      </c>
      <c r="QG7" s="23" t="s">
        <v>176</v>
      </c>
      <c r="QH7" s="22" t="s">
        <v>630</v>
      </c>
      <c r="QI7" s="23" t="s">
        <v>86</v>
      </c>
      <c r="QJ7" s="22" t="s">
        <v>1869</v>
      </c>
      <c r="QK7" s="23" t="s">
        <v>55</v>
      </c>
      <c r="QL7" s="22" t="s">
        <v>1599</v>
      </c>
      <c r="QM7" s="23" t="s">
        <v>100</v>
      </c>
      <c r="QN7" s="22" t="s">
        <v>410</v>
      </c>
      <c r="QO7" s="23" t="s">
        <v>228</v>
      </c>
      <c r="QP7" s="22" t="s">
        <v>792</v>
      </c>
      <c r="QQ7" s="23" t="s">
        <v>30</v>
      </c>
      <c r="QR7" s="22" t="s">
        <v>86</v>
      </c>
      <c r="QS7" s="23" t="s">
        <v>220</v>
      </c>
      <c r="QT7" s="22" t="s">
        <v>1071</v>
      </c>
      <c r="QU7" s="23" t="s">
        <v>1893</v>
      </c>
      <c r="QV7" s="22" t="s">
        <v>120</v>
      </c>
      <c r="QW7" s="23" t="s">
        <v>1204</v>
      </c>
      <c r="QX7" s="22" t="s">
        <v>332</v>
      </c>
      <c r="QY7" s="23" t="s">
        <v>1909</v>
      </c>
      <c r="QZ7" s="22" t="s">
        <v>600</v>
      </c>
      <c r="RA7" s="23" t="s">
        <v>271</v>
      </c>
      <c r="RB7" s="22" t="s">
        <v>271</v>
      </c>
      <c r="RC7" s="23" t="s">
        <v>743</v>
      </c>
      <c r="RD7" s="22" t="s">
        <v>271</v>
      </c>
      <c r="RE7" s="23" t="s">
        <v>271</v>
      </c>
      <c r="RF7" s="22" t="s">
        <v>1936</v>
      </c>
      <c r="RG7" s="23" t="s">
        <v>120</v>
      </c>
      <c r="RH7" s="22" t="s">
        <v>350</v>
      </c>
      <c r="RI7" s="23" t="s">
        <v>618</v>
      </c>
      <c r="RJ7" s="22" t="s">
        <v>743</v>
      </c>
      <c r="RK7" s="23" t="s">
        <v>751</v>
      </c>
      <c r="RL7" s="22" t="s">
        <v>120</v>
      </c>
      <c r="RM7" s="23" t="s">
        <v>1560</v>
      </c>
      <c r="RN7" s="22" t="s">
        <v>815</v>
      </c>
      <c r="RO7" s="23" t="s">
        <v>350</v>
      </c>
      <c r="RP7" s="22" t="s">
        <v>1936</v>
      </c>
      <c r="RQ7" s="23" t="s">
        <v>271</v>
      </c>
      <c r="RR7" s="22" t="s">
        <v>550</v>
      </c>
      <c r="RS7" s="23" t="s">
        <v>1936</v>
      </c>
      <c r="RT7" s="22" t="s">
        <v>830</v>
      </c>
      <c r="RU7" s="23" t="s">
        <v>743</v>
      </c>
      <c r="RV7" s="22" t="s">
        <v>1351</v>
      </c>
      <c r="RW7" s="23" t="s">
        <v>600</v>
      </c>
      <c r="RX7" s="22" t="s">
        <v>120</v>
      </c>
      <c r="RY7" s="23" t="s">
        <v>79</v>
      </c>
      <c r="RZ7" s="22" t="s">
        <v>1508</v>
      </c>
      <c r="SA7" s="23" t="s">
        <v>249</v>
      </c>
      <c r="SB7" s="22" t="s">
        <v>917</v>
      </c>
      <c r="SC7" s="23" t="s">
        <v>1453</v>
      </c>
      <c r="SD7" s="22" t="s">
        <v>388</v>
      </c>
      <c r="SE7" s="23" t="s">
        <v>279</v>
      </c>
      <c r="SF7" s="22" t="s">
        <v>55</v>
      </c>
      <c r="SG7" s="23" t="s">
        <v>2020</v>
      </c>
      <c r="SH7" s="22" t="s">
        <v>778</v>
      </c>
      <c r="SI7" s="23" t="s">
        <v>2029</v>
      </c>
      <c r="SJ7" s="22" t="s">
        <v>45</v>
      </c>
      <c r="SK7" s="23" t="s">
        <v>170</v>
      </c>
      <c r="SL7" s="22" t="s">
        <v>404</v>
      </c>
      <c r="SM7" s="23" t="s">
        <v>815</v>
      </c>
      <c r="SN7" s="22" t="s">
        <v>180</v>
      </c>
      <c r="SO7" s="23" t="s">
        <v>1893</v>
      </c>
      <c r="SP7" s="22" t="s">
        <v>1453</v>
      </c>
      <c r="SQ7" s="23" t="s">
        <v>176</v>
      </c>
      <c r="SR7" s="22" t="s">
        <v>497</v>
      </c>
      <c r="SS7" s="23" t="s">
        <v>515</v>
      </c>
      <c r="ST7" s="22" t="s">
        <v>515</v>
      </c>
      <c r="SU7" s="23" t="s">
        <v>427</v>
      </c>
      <c r="SV7" s="22" t="s">
        <v>508</v>
      </c>
      <c r="SW7" s="23" t="s">
        <v>279</v>
      </c>
      <c r="SX7" s="22" t="s">
        <v>220</v>
      </c>
      <c r="SY7" s="23" t="s">
        <v>220</v>
      </c>
      <c r="SZ7" s="22" t="s">
        <v>163</v>
      </c>
      <c r="TA7" s="23" t="s">
        <v>484</v>
      </c>
      <c r="TB7" s="22" t="s">
        <v>600</v>
      </c>
      <c r="TC7" s="23" t="s">
        <v>565</v>
      </c>
      <c r="TD7" s="22" t="s">
        <v>176</v>
      </c>
      <c r="TE7" s="23" t="s">
        <v>1508</v>
      </c>
      <c r="TF7" s="22" t="s">
        <v>803</v>
      </c>
      <c r="TG7" s="23" t="s">
        <v>163</v>
      </c>
      <c r="TH7" s="22" t="s">
        <v>30</v>
      </c>
      <c r="TI7" s="23" t="s">
        <v>543</v>
      </c>
      <c r="TJ7" s="22" t="s">
        <v>851</v>
      </c>
      <c r="TK7" s="23" t="s">
        <v>228</v>
      </c>
      <c r="TL7" s="22" t="s">
        <v>271</v>
      </c>
      <c r="TM7" s="23" t="s">
        <v>279</v>
      </c>
      <c r="TN7" s="22" t="s">
        <v>1351</v>
      </c>
      <c r="TO7" s="23" t="s">
        <v>630</v>
      </c>
      <c r="TP7" s="22" t="s">
        <v>1351</v>
      </c>
      <c r="TQ7" s="23" t="s">
        <v>491</v>
      </c>
      <c r="TR7" s="22" t="s">
        <v>2123</v>
      </c>
      <c r="TS7" s="23" t="s">
        <v>675</v>
      </c>
      <c r="TT7" s="22" t="s">
        <v>2130</v>
      </c>
      <c r="TU7" s="23" t="s">
        <v>1351</v>
      </c>
      <c r="TV7" s="22" t="s">
        <v>157</v>
      </c>
      <c r="TW7" s="23" t="s">
        <v>249</v>
      </c>
      <c r="TX7" s="22" t="s">
        <v>658</v>
      </c>
      <c r="TY7" s="23" t="s">
        <v>249</v>
      </c>
      <c r="TZ7" s="22" t="s">
        <v>157</v>
      </c>
      <c r="UA7" s="23" t="s">
        <v>2020</v>
      </c>
      <c r="UB7" s="22" t="s">
        <v>484</v>
      </c>
      <c r="UC7" s="23" t="s">
        <v>427</v>
      </c>
      <c r="UD7" s="22" t="s">
        <v>128</v>
      </c>
      <c r="UE7" s="23" t="s">
        <v>279</v>
      </c>
      <c r="UF7" s="22" t="s">
        <v>778</v>
      </c>
      <c r="UG7" s="23" t="s">
        <v>100</v>
      </c>
      <c r="UH7" s="22" t="s">
        <v>711</v>
      </c>
      <c r="UI7" s="23" t="s">
        <v>618</v>
      </c>
      <c r="UJ7" s="22" t="s">
        <v>751</v>
      </c>
      <c r="UK7" s="23" t="s">
        <v>228</v>
      </c>
      <c r="UL7" s="22" t="s">
        <v>711</v>
      </c>
      <c r="UM7" s="23" t="s">
        <v>484</v>
      </c>
      <c r="UN7" s="22" t="s">
        <v>736</v>
      </c>
      <c r="UO7" s="23" t="s">
        <v>228</v>
      </c>
      <c r="UP7" s="22" t="s">
        <v>279</v>
      </c>
      <c r="UQ7" s="23" t="s">
        <v>618</v>
      </c>
      <c r="UR7" s="22" t="s">
        <v>521</v>
      </c>
      <c r="US7" s="23" t="s">
        <v>484</v>
      </c>
      <c r="UT7" s="22" t="s">
        <v>755</v>
      </c>
      <c r="UU7" s="23" t="s">
        <v>271</v>
      </c>
      <c r="UV7" s="22" t="s">
        <v>1599</v>
      </c>
      <c r="UW7" s="23" t="s">
        <v>2029</v>
      </c>
      <c r="UX7" s="22" t="s">
        <v>163</v>
      </c>
      <c r="UY7" s="23" t="s">
        <v>163</v>
      </c>
      <c r="UZ7" s="22" t="s">
        <v>195</v>
      </c>
      <c r="VA7" s="23" t="s">
        <v>279</v>
      </c>
      <c r="VB7" s="22" t="s">
        <v>145</v>
      </c>
      <c r="VC7" s="23" t="s">
        <v>2217</v>
      </c>
      <c r="VD7" s="22" t="s">
        <v>521</v>
      </c>
      <c r="VE7" s="23" t="s">
        <v>279</v>
      </c>
      <c r="VF7" s="22" t="s">
        <v>2224</v>
      </c>
      <c r="VG7" s="23" t="s">
        <v>755</v>
      </c>
      <c r="VH7" s="22" t="s">
        <v>271</v>
      </c>
      <c r="VI7" s="23" t="s">
        <v>803</v>
      </c>
      <c r="VJ7" s="22" t="s">
        <v>602</v>
      </c>
      <c r="VK7" s="23" t="s">
        <v>404</v>
      </c>
      <c r="VL7" s="22" t="s">
        <v>71</v>
      </c>
      <c r="VM7" s="23" t="s">
        <v>279</v>
      </c>
      <c r="VN7" s="22" t="s">
        <v>600</v>
      </c>
      <c r="VO7" s="23" t="s">
        <v>452</v>
      </c>
      <c r="VP7" s="22" t="s">
        <v>109</v>
      </c>
      <c r="VQ7" s="23" t="s">
        <v>163</v>
      </c>
      <c r="VR7" s="22" t="s">
        <v>2020</v>
      </c>
      <c r="VS7" s="23" t="s">
        <v>2029</v>
      </c>
      <c r="VT7" s="22" t="s">
        <v>265</v>
      </c>
      <c r="VU7" s="23" t="s">
        <v>938</v>
      </c>
      <c r="VV7" s="22" t="s">
        <v>851</v>
      </c>
      <c r="VW7" s="23" t="s">
        <v>71</v>
      </c>
      <c r="VX7" s="22" t="s">
        <v>515</v>
      </c>
      <c r="VY7" s="23" t="s">
        <v>452</v>
      </c>
      <c r="VZ7" s="22" t="s">
        <v>86</v>
      </c>
      <c r="WA7" s="23" t="s">
        <v>917</v>
      </c>
      <c r="WB7" s="22" t="s">
        <v>338</v>
      </c>
      <c r="WC7" s="23" t="s">
        <v>618</v>
      </c>
      <c r="WD7" s="22" t="s">
        <v>86</v>
      </c>
      <c r="WE7" s="23" t="s">
        <v>1071</v>
      </c>
      <c r="WF7" s="22" t="s">
        <v>751</v>
      </c>
      <c r="WG7" s="23" t="s">
        <v>508</v>
      </c>
      <c r="WH7" s="22" t="s">
        <v>382</v>
      </c>
      <c r="WI7" s="23" t="s">
        <v>1099</v>
      </c>
      <c r="WJ7" s="22" t="s">
        <v>1936</v>
      </c>
      <c r="WK7" s="23" t="s">
        <v>452</v>
      </c>
      <c r="WL7" s="22" t="s">
        <v>815</v>
      </c>
      <c r="WM7" s="23" t="s">
        <v>452</v>
      </c>
      <c r="WN7" s="22" t="s">
        <v>508</v>
      </c>
      <c r="WO7" s="23" t="s">
        <v>2305</v>
      </c>
      <c r="WP7" s="22" t="s">
        <v>279</v>
      </c>
      <c r="WQ7" s="23" t="s">
        <v>176</v>
      </c>
      <c r="WR7" s="22" t="s">
        <v>71</v>
      </c>
      <c r="WS7" s="23" t="s">
        <v>630</v>
      </c>
      <c r="WT7" s="22" t="s">
        <v>71</v>
      </c>
      <c r="WU7" s="23" t="s">
        <v>235</v>
      </c>
      <c r="WV7" s="22" t="s">
        <v>279</v>
      </c>
      <c r="WW7" s="23" t="s">
        <v>809</v>
      </c>
      <c r="WX7" s="22" t="s">
        <v>883</v>
      </c>
      <c r="WY7" s="23" t="s">
        <v>433</v>
      </c>
      <c r="WZ7" s="22" t="s">
        <v>220</v>
      </c>
      <c r="XA7" s="23" t="s">
        <v>497</v>
      </c>
      <c r="XB7" s="22" t="s">
        <v>830</v>
      </c>
      <c r="XC7" s="23" t="s">
        <v>508</v>
      </c>
      <c r="XD7" s="22" t="s">
        <v>618</v>
      </c>
      <c r="XE7" s="23" t="s">
        <v>917</v>
      </c>
      <c r="XF7" s="22" t="s">
        <v>600</v>
      </c>
      <c r="XG7" s="23" t="s">
        <v>1088</v>
      </c>
      <c r="XH7" s="22" t="s">
        <v>883</v>
      </c>
      <c r="XI7" s="23" t="s">
        <v>824</v>
      </c>
      <c r="XJ7" s="22" t="s">
        <v>851</v>
      </c>
      <c r="XK7" s="23" t="s">
        <v>71</v>
      </c>
      <c r="XL7" s="22" t="s">
        <v>433</v>
      </c>
      <c r="XM7" s="23" t="s">
        <v>271</v>
      </c>
      <c r="XN7" s="22" t="s">
        <v>730</v>
      </c>
      <c r="XO7" s="23" t="s">
        <v>484</v>
      </c>
      <c r="XP7" s="22" t="s">
        <v>433</v>
      </c>
      <c r="XQ7" s="23" t="s">
        <v>550</v>
      </c>
      <c r="XR7" s="22" t="s">
        <v>176</v>
      </c>
      <c r="XS7" s="23" t="s">
        <v>271</v>
      </c>
      <c r="XT7" s="22" t="s">
        <v>1077</v>
      </c>
      <c r="XU7" s="23" t="s">
        <v>815</v>
      </c>
      <c r="XV7" s="22" t="s">
        <v>176</v>
      </c>
      <c r="XW7" s="23" t="s">
        <v>730</v>
      </c>
      <c r="XX7" s="22" t="s">
        <v>2029</v>
      </c>
      <c r="XY7" s="23" t="s">
        <v>515</v>
      </c>
      <c r="XZ7" s="22" t="s">
        <v>751</v>
      </c>
      <c r="YA7" s="23" t="s">
        <v>421</v>
      </c>
      <c r="YB7" s="22" t="s">
        <v>441</v>
      </c>
      <c r="YC7" s="23" t="s">
        <v>1327</v>
      </c>
      <c r="YD7" s="22" t="s">
        <v>2224</v>
      </c>
      <c r="YE7" s="23" t="s">
        <v>235</v>
      </c>
      <c r="YF7" s="22" t="s">
        <v>550</v>
      </c>
      <c r="YG7" s="23" t="s">
        <v>184</v>
      </c>
      <c r="YH7" s="22" t="s">
        <v>803</v>
      </c>
      <c r="YI7" s="23" t="s">
        <v>120</v>
      </c>
      <c r="YJ7" s="22" t="s">
        <v>1099</v>
      </c>
      <c r="YK7" s="23" t="s">
        <v>271</v>
      </c>
      <c r="YL7" s="22" t="s">
        <v>176</v>
      </c>
      <c r="YM7" s="23" t="s">
        <v>279</v>
      </c>
      <c r="YN7" s="22" t="s">
        <v>515</v>
      </c>
      <c r="YO7" s="23" t="s">
        <v>100</v>
      </c>
      <c r="YP7" s="22" t="s">
        <v>484</v>
      </c>
      <c r="YQ7" s="23" t="s">
        <v>279</v>
      </c>
      <c r="YR7" s="22" t="s">
        <v>682</v>
      </c>
      <c r="YS7" s="23" t="s">
        <v>433</v>
      </c>
      <c r="YT7" s="22" t="s">
        <v>2130</v>
      </c>
      <c r="YU7" s="23" t="s">
        <v>2460</v>
      </c>
      <c r="YV7" s="22" t="s">
        <v>2464</v>
      </c>
      <c r="YW7" s="23" t="s">
        <v>1599</v>
      </c>
      <c r="YX7" s="22" t="s">
        <v>711</v>
      </c>
      <c r="YY7" s="23" t="s">
        <v>508</v>
      </c>
      <c r="YZ7" s="22" t="s">
        <v>1869</v>
      </c>
      <c r="ZA7" s="23" t="s">
        <v>883</v>
      </c>
      <c r="ZB7" s="22" t="s">
        <v>452</v>
      </c>
      <c r="ZC7" s="23" t="s">
        <v>751</v>
      </c>
      <c r="ZD7" s="22" t="s">
        <v>176</v>
      </c>
      <c r="ZE7" s="23" t="s">
        <v>1599</v>
      </c>
      <c r="ZF7" s="22" t="s">
        <v>751</v>
      </c>
      <c r="ZG7" s="23" t="s">
        <v>100</v>
      </c>
      <c r="ZH7" s="22" t="s">
        <v>1327</v>
      </c>
      <c r="ZI7" s="23" t="s">
        <v>1016</v>
      </c>
      <c r="ZJ7" s="22" t="s">
        <v>1071</v>
      </c>
      <c r="ZK7" s="23" t="s">
        <v>556</v>
      </c>
      <c r="ZL7" s="22" t="s">
        <v>618</v>
      </c>
      <c r="ZM7" s="23" t="s">
        <v>543</v>
      </c>
      <c r="ZN7" s="22" t="s">
        <v>338</v>
      </c>
      <c r="ZO7" s="23" t="s">
        <v>176</v>
      </c>
      <c r="ZP7" s="22" t="s">
        <v>1099</v>
      </c>
      <c r="ZQ7" s="23" t="s">
        <v>55</v>
      </c>
      <c r="ZR7" s="22" t="s">
        <v>271</v>
      </c>
      <c r="ZS7" s="23" t="s">
        <v>792</v>
      </c>
      <c r="ZT7" s="22" t="s">
        <v>515</v>
      </c>
      <c r="ZU7" s="23" t="s">
        <v>999</v>
      </c>
      <c r="ZV7" s="22" t="s">
        <v>618</v>
      </c>
      <c r="ZW7" s="23" t="s">
        <v>388</v>
      </c>
      <c r="ZX7" s="22" t="s">
        <v>917</v>
      </c>
      <c r="ZY7" s="23" t="s">
        <v>1599</v>
      </c>
      <c r="ZZ7" s="22" t="s">
        <v>71</v>
      </c>
      <c r="AAA7" s="23" t="s">
        <v>682</v>
      </c>
      <c r="AAB7" s="22" t="s">
        <v>751</v>
      </c>
      <c r="AAC7" s="23" t="s">
        <v>1869</v>
      </c>
      <c r="AAD7" s="22" t="s">
        <v>809</v>
      </c>
      <c r="AAE7" s="23" t="s">
        <v>1077</v>
      </c>
      <c r="AAF7" s="22" t="s">
        <v>1508</v>
      </c>
      <c r="AAG7" s="23" t="s">
        <v>128</v>
      </c>
      <c r="AAH7" s="22" t="s">
        <v>2029</v>
      </c>
      <c r="AAI7" s="23" t="s">
        <v>195</v>
      </c>
      <c r="AAJ7" s="22" t="s">
        <v>803</v>
      </c>
      <c r="AAK7" s="23" t="s">
        <v>556</v>
      </c>
      <c r="AAL7" s="22" t="s">
        <v>515</v>
      </c>
      <c r="AAM7" s="23" t="s">
        <v>600</v>
      </c>
      <c r="AAN7" s="22" t="s">
        <v>965</v>
      </c>
      <c r="AAO7" s="23" t="s">
        <v>228</v>
      </c>
      <c r="AAP7" s="22" t="s">
        <v>608</v>
      </c>
      <c r="AAQ7" s="23" t="s">
        <v>608</v>
      </c>
      <c r="AAR7" s="22" t="s">
        <v>279</v>
      </c>
      <c r="AAS7" s="23" t="s">
        <v>279</v>
      </c>
      <c r="AAT7" s="22" t="s">
        <v>404</v>
      </c>
      <c r="AAU7" s="23" t="s">
        <v>508</v>
      </c>
      <c r="AAV7" s="22" t="s">
        <v>508</v>
      </c>
      <c r="AAW7" s="23" t="s">
        <v>508</v>
      </c>
      <c r="AAX7" s="22" t="s">
        <v>608</v>
      </c>
      <c r="AAY7" s="23" t="s">
        <v>220</v>
      </c>
      <c r="AAZ7" s="22" t="s">
        <v>1508</v>
      </c>
      <c r="ABA7" s="23" t="s">
        <v>100</v>
      </c>
      <c r="ABB7" s="22" t="s">
        <v>55</v>
      </c>
      <c r="ABC7" s="23" t="s">
        <v>565</v>
      </c>
      <c r="ABD7" s="22" t="s">
        <v>220</v>
      </c>
      <c r="ABE7" s="23" t="s">
        <v>382</v>
      </c>
      <c r="ABF7" s="22" t="s">
        <v>600</v>
      </c>
      <c r="ABG7" s="23" t="s">
        <v>630</v>
      </c>
      <c r="ABH7" s="22" t="s">
        <v>521</v>
      </c>
      <c r="ABI7" s="23" t="s">
        <v>565</v>
      </c>
      <c r="ABJ7" s="22" t="s">
        <v>515</v>
      </c>
      <c r="ABK7" s="23" t="s">
        <v>120</v>
      </c>
      <c r="ABL7" s="22" t="s">
        <v>271</v>
      </c>
      <c r="ABM7" s="23" t="s">
        <v>730</v>
      </c>
      <c r="ABN7" s="22" t="s">
        <v>180</v>
      </c>
      <c r="ABO7" s="23" t="s">
        <v>1453</v>
      </c>
      <c r="ABP7" s="22" t="s">
        <v>2464</v>
      </c>
      <c r="ABQ7" s="23" t="s">
        <v>778</v>
      </c>
      <c r="ABR7" s="22" t="s">
        <v>484</v>
      </c>
      <c r="ABS7" s="23" t="s">
        <v>452</v>
      </c>
      <c r="ABT7" s="22" t="s">
        <v>180</v>
      </c>
      <c r="ABU7" s="23" t="s">
        <v>180</v>
      </c>
      <c r="ABV7" s="22" t="s">
        <v>543</v>
      </c>
      <c r="ABW7" s="23" t="s">
        <v>543</v>
      </c>
      <c r="ABX7" s="22" t="s">
        <v>815</v>
      </c>
      <c r="ABY7" s="23" t="s">
        <v>484</v>
      </c>
      <c r="ABZ7" s="22" t="s">
        <v>421</v>
      </c>
      <c r="ACA7" s="23" t="s">
        <v>917</v>
      </c>
      <c r="ACB7" s="22" t="s">
        <v>441</v>
      </c>
      <c r="ACC7" s="23" t="s">
        <v>220</v>
      </c>
      <c r="ACD7" s="22" t="s">
        <v>550</v>
      </c>
      <c r="ACE7" s="23" t="s">
        <v>484</v>
      </c>
      <c r="ACF7" s="22" t="s">
        <v>120</v>
      </c>
      <c r="ACG7" s="23" t="s">
        <v>815</v>
      </c>
      <c r="ACH7" s="22" t="s">
        <v>452</v>
      </c>
      <c r="ACI7" s="23" t="s">
        <v>338</v>
      </c>
      <c r="ACJ7" s="22" t="s">
        <v>163</v>
      </c>
      <c r="ACK7" s="23" t="s">
        <v>751</v>
      </c>
      <c r="ACL7" s="22" t="s">
        <v>815</v>
      </c>
      <c r="ACM7" s="23" t="s">
        <v>271</v>
      </c>
      <c r="ACN7" s="22" t="s">
        <v>751</v>
      </c>
      <c r="ACO7" s="23" t="s">
        <v>515</v>
      </c>
      <c r="ACP7" s="22" t="s">
        <v>2682</v>
      </c>
      <c r="ACQ7" s="23" t="s">
        <v>279</v>
      </c>
      <c r="ACR7" s="22" t="s">
        <v>630</v>
      </c>
      <c r="ACS7" s="23" t="s">
        <v>163</v>
      </c>
      <c r="ACT7" s="22" t="s">
        <v>388</v>
      </c>
      <c r="ACU7" s="23" t="s">
        <v>201</v>
      </c>
      <c r="ACV7" s="22" t="s">
        <v>711</v>
      </c>
      <c r="ACW7" s="23" t="s">
        <v>45</v>
      </c>
      <c r="ACX7" s="22" t="s">
        <v>30</v>
      </c>
      <c r="ACY7" s="23" t="s">
        <v>2699</v>
      </c>
      <c r="ACZ7" s="22" t="s">
        <v>271</v>
      </c>
      <c r="ADA7" s="23" t="s">
        <v>265</v>
      </c>
      <c r="ADB7" s="22" t="s">
        <v>86</v>
      </c>
      <c r="ADC7" s="23" t="s">
        <v>1607</v>
      </c>
      <c r="ADD7" s="22" t="s">
        <v>767</v>
      </c>
      <c r="ADE7" s="23" t="s">
        <v>711</v>
      </c>
      <c r="ADF7" s="22" t="s">
        <v>751</v>
      </c>
      <c r="ADG7" s="23" t="s">
        <v>235</v>
      </c>
      <c r="ADH7" s="22" t="s">
        <v>220</v>
      </c>
      <c r="ADI7" s="23" t="s">
        <v>537</v>
      </c>
      <c r="ADJ7" s="22" t="s">
        <v>109</v>
      </c>
      <c r="ADK7" s="23" t="s">
        <v>1607</v>
      </c>
      <c r="ADL7" s="22" t="s">
        <v>2725</v>
      </c>
      <c r="ADM7" s="23" t="s">
        <v>128</v>
      </c>
      <c r="ADN7" s="22" t="s">
        <v>128</v>
      </c>
      <c r="ADO7" s="23" t="s">
        <v>279</v>
      </c>
      <c r="ADP7" s="22" t="s">
        <v>195</v>
      </c>
      <c r="ADQ7" s="23" t="s">
        <v>1016</v>
      </c>
      <c r="ADR7" s="22" t="s">
        <v>515</v>
      </c>
      <c r="ADS7" s="23" t="s">
        <v>279</v>
      </c>
      <c r="ADT7" s="22" t="s">
        <v>279</v>
      </c>
      <c r="ADU7" s="23" t="s">
        <v>163</v>
      </c>
      <c r="ADV7" s="22" t="s">
        <v>792</v>
      </c>
      <c r="ADW7" s="23" t="s">
        <v>1893</v>
      </c>
      <c r="ADX7" s="22" t="s">
        <v>304</v>
      </c>
      <c r="ADY7" s="23" t="s">
        <v>767</v>
      </c>
      <c r="ADZ7" s="22" t="s">
        <v>2305</v>
      </c>
      <c r="AEA7" s="23" t="s">
        <v>137</v>
      </c>
      <c r="AEB7" s="22" t="s">
        <v>2123</v>
      </c>
      <c r="AEC7" s="23" t="s">
        <v>120</v>
      </c>
      <c r="AED7" s="22" t="s">
        <v>94</v>
      </c>
      <c r="AEE7" s="23" t="s">
        <v>1622</v>
      </c>
      <c r="AEF7" s="22" t="s">
        <v>228</v>
      </c>
      <c r="AEG7" s="23" t="s">
        <v>2020</v>
      </c>
      <c r="AEH7" s="22" t="s">
        <v>180</v>
      </c>
      <c r="AEI7" s="23" t="s">
        <v>163</v>
      </c>
      <c r="AEJ7" s="22" t="s">
        <v>265</v>
      </c>
      <c r="AEK7" s="23" t="s">
        <v>279</v>
      </c>
      <c r="AEL7" s="22" t="s">
        <v>1204</v>
      </c>
      <c r="AEM7" s="23" t="s">
        <v>452</v>
      </c>
      <c r="AEN7" s="22" t="s">
        <v>602</v>
      </c>
      <c r="AEO7" s="23" t="s">
        <v>1840</v>
      </c>
      <c r="AEP7" s="22" t="s">
        <v>100</v>
      </c>
      <c r="AEQ7" s="23" t="s">
        <v>214</v>
      </c>
      <c r="AER7" s="22" t="s">
        <v>711</v>
      </c>
      <c r="AES7" s="23" t="s">
        <v>630</v>
      </c>
      <c r="AET7" s="22" t="s">
        <v>1622</v>
      </c>
      <c r="AEU7" s="23" t="s">
        <v>100</v>
      </c>
      <c r="AEV7" s="22" t="s">
        <v>163</v>
      </c>
      <c r="AEW7" s="23" t="s">
        <v>600</v>
      </c>
      <c r="AEX7" s="22" t="s">
        <v>86</v>
      </c>
      <c r="AEY7" s="23" t="s">
        <v>176</v>
      </c>
      <c r="AEZ7" s="22" t="s">
        <v>79</v>
      </c>
      <c r="AFA7" s="23" t="s">
        <v>170</v>
      </c>
      <c r="AFB7" s="22" t="s">
        <v>30</v>
      </c>
      <c r="AFC7" s="23" t="s">
        <v>163</v>
      </c>
      <c r="AFD7" s="22" t="s">
        <v>304</v>
      </c>
      <c r="AFE7" s="23" t="s">
        <v>271</v>
      </c>
      <c r="AFF7" s="22" t="s">
        <v>151</v>
      </c>
      <c r="AFG7" s="23" t="s">
        <v>64</v>
      </c>
      <c r="AFH7" s="22" t="s">
        <v>201</v>
      </c>
      <c r="AFI7" s="23" t="s">
        <v>220</v>
      </c>
      <c r="AFJ7" s="22" t="s">
        <v>109</v>
      </c>
      <c r="AFK7" s="23" t="s">
        <v>1622</v>
      </c>
      <c r="AFL7" s="22" t="s">
        <v>30</v>
      </c>
      <c r="AFM7" s="23" t="s">
        <v>180</v>
      </c>
      <c r="AFN7" s="22" t="s">
        <v>1783</v>
      </c>
      <c r="AFO7" s="23" t="s">
        <v>792</v>
      </c>
      <c r="AFP7" s="22" t="s">
        <v>279</v>
      </c>
      <c r="AFQ7" s="23" t="s">
        <v>484</v>
      </c>
      <c r="AFR7" s="22" t="s">
        <v>515</v>
      </c>
      <c r="AFS7" s="23" t="s">
        <v>630</v>
      </c>
      <c r="AFT7" s="22" t="s">
        <v>537</v>
      </c>
      <c r="AFU7" s="23" t="s">
        <v>86</v>
      </c>
      <c r="AFV7" s="22" t="s">
        <v>220</v>
      </c>
      <c r="AFW7" s="23" t="s">
        <v>94</v>
      </c>
      <c r="AFX7" s="22" t="s">
        <v>86</v>
      </c>
      <c r="AFY7" s="23" t="s">
        <v>751</v>
      </c>
      <c r="AFZ7" s="22" t="s">
        <v>2725</v>
      </c>
      <c r="AGA7" s="23" t="s">
        <v>1133</v>
      </c>
      <c r="AGB7" s="22" t="s">
        <v>630</v>
      </c>
      <c r="AGC7" s="23" t="s">
        <v>491</v>
      </c>
      <c r="AGD7" s="22" t="s">
        <v>271</v>
      </c>
      <c r="AGE7" s="23" t="s">
        <v>600</v>
      </c>
      <c r="AGF7" s="22" t="s">
        <v>1032</v>
      </c>
      <c r="AGG7" s="23" t="s">
        <v>120</v>
      </c>
      <c r="AGH7" s="22" t="s">
        <v>220</v>
      </c>
      <c r="AGI7" s="23" t="s">
        <v>30</v>
      </c>
      <c r="AGJ7" s="22" t="s">
        <v>600</v>
      </c>
      <c r="AGK7" s="23" t="s">
        <v>145</v>
      </c>
      <c r="AGL7" s="22" t="s">
        <v>271</v>
      </c>
      <c r="AGM7" s="23" t="s">
        <v>64</v>
      </c>
      <c r="AGN7" s="22" t="s">
        <v>515</v>
      </c>
      <c r="AGO7" s="23" t="s">
        <v>201</v>
      </c>
      <c r="AGP7" s="22" t="s">
        <v>180</v>
      </c>
      <c r="AGQ7" s="23" t="s">
        <v>163</v>
      </c>
      <c r="AGR7" s="22" t="s">
        <v>94</v>
      </c>
      <c r="AGS7" s="23" t="s">
        <v>180</v>
      </c>
      <c r="AGT7" s="22" t="s">
        <v>271</v>
      </c>
      <c r="AGU7" s="23" t="s">
        <v>751</v>
      </c>
      <c r="AGV7" s="22" t="s">
        <v>228</v>
      </c>
      <c r="AGW7" s="23" t="s">
        <v>2699</v>
      </c>
      <c r="AGX7" s="22" t="s">
        <v>180</v>
      </c>
      <c r="AGY7" s="23" t="s">
        <v>176</v>
      </c>
      <c r="AGZ7" s="22" t="s">
        <v>338</v>
      </c>
      <c r="AHA7" s="23" t="s">
        <v>1607</v>
      </c>
      <c r="AHB7" s="22" t="s">
        <v>1909</v>
      </c>
      <c r="AHC7" s="23" t="s">
        <v>249</v>
      </c>
      <c r="AHD7" s="22" t="s">
        <v>120</v>
      </c>
      <c r="AHE7" s="23" t="s">
        <v>618</v>
      </c>
      <c r="AHF7" s="22" t="s">
        <v>2130</v>
      </c>
      <c r="AHG7" s="23" t="s">
        <v>338</v>
      </c>
      <c r="AHH7" s="22" t="s">
        <v>271</v>
      </c>
      <c r="AHI7" s="23" t="s">
        <v>163</v>
      </c>
      <c r="AHJ7" s="22" t="s">
        <v>271</v>
      </c>
      <c r="AHK7" s="23" t="s">
        <v>851</v>
      </c>
      <c r="AHL7" s="22" t="s">
        <v>751</v>
      </c>
      <c r="AHM7" s="23" t="s">
        <v>2130</v>
      </c>
      <c r="AHN7" s="22" t="s">
        <v>220</v>
      </c>
      <c r="AHO7" s="23" t="s">
        <v>220</v>
      </c>
      <c r="AHP7" s="22" t="s">
        <v>271</v>
      </c>
      <c r="AHQ7" s="23" t="s">
        <v>120</v>
      </c>
      <c r="AHR7" s="22" t="s">
        <v>382</v>
      </c>
      <c r="AHS7" s="23" t="s">
        <v>94</v>
      </c>
      <c r="AHT7" s="22" t="s">
        <v>1453</v>
      </c>
      <c r="AHU7" s="23" t="s">
        <v>228</v>
      </c>
      <c r="AHV7" s="22" t="s">
        <v>163</v>
      </c>
      <c r="AHW7" s="23" t="s">
        <v>543</v>
      </c>
      <c r="AHX7" s="22" t="s">
        <v>271</v>
      </c>
      <c r="AHY7" s="23" t="s">
        <v>730</v>
      </c>
      <c r="AHZ7" s="22" t="s">
        <v>730</v>
      </c>
      <c r="AIA7" s="23" t="s">
        <v>2020</v>
      </c>
      <c r="AIB7" s="22" t="s">
        <v>427</v>
      </c>
      <c r="AIC7" s="23" t="s">
        <v>433</v>
      </c>
      <c r="AID7" s="22" t="s">
        <v>938</v>
      </c>
      <c r="AIE7" s="23" t="s">
        <v>1508</v>
      </c>
      <c r="AIF7" s="22" t="s">
        <v>195</v>
      </c>
      <c r="AIG7" s="23" t="s">
        <v>515</v>
      </c>
      <c r="AIH7" s="22" t="s">
        <v>157</v>
      </c>
      <c r="AII7" s="23" t="s">
        <v>338</v>
      </c>
      <c r="AIJ7" s="22" t="s">
        <v>220</v>
      </c>
      <c r="AIK7" s="23" t="s">
        <v>730</v>
      </c>
      <c r="AIL7" s="22" t="s">
        <v>2123</v>
      </c>
      <c r="AIM7" s="23" t="s">
        <v>279</v>
      </c>
      <c r="AIN7" s="22" t="s">
        <v>484</v>
      </c>
      <c r="AIO7" s="23" t="s">
        <v>515</v>
      </c>
      <c r="AIP7" s="22" t="s">
        <v>730</v>
      </c>
      <c r="AIQ7" s="23" t="s">
        <v>1508</v>
      </c>
      <c r="AIR7" s="22" t="s">
        <v>220</v>
      </c>
      <c r="AIS7" s="23" t="s">
        <v>2992</v>
      </c>
      <c r="AIT7" s="22" t="s">
        <v>608</v>
      </c>
      <c r="AIU7" s="23" t="s">
        <v>170</v>
      </c>
      <c r="AIV7" s="22" t="s">
        <v>195</v>
      </c>
      <c r="AIW7" s="23" t="s">
        <v>100</v>
      </c>
      <c r="AIX7" s="22" t="s">
        <v>497</v>
      </c>
      <c r="AIY7" s="23" t="s">
        <v>100</v>
      </c>
      <c r="AIZ7" s="22" t="s">
        <v>404</v>
      </c>
      <c r="AJA7" s="23" t="s">
        <v>508</v>
      </c>
      <c r="AJB7" s="22" t="s">
        <v>508</v>
      </c>
      <c r="AJC7" s="23" t="s">
        <v>220</v>
      </c>
      <c r="AJD7" s="22" t="s">
        <v>452</v>
      </c>
      <c r="AJE7" s="23" t="s">
        <v>86</v>
      </c>
      <c r="AJF7" s="22" t="s">
        <v>228</v>
      </c>
      <c r="AJG7" s="23" t="s">
        <v>711</v>
      </c>
      <c r="AJH7" s="22" t="s">
        <v>1204</v>
      </c>
      <c r="AJI7" s="23" t="s">
        <v>600</v>
      </c>
      <c r="AJJ7" s="22" t="s">
        <v>228</v>
      </c>
      <c r="AJK7" s="23" t="s">
        <v>543</v>
      </c>
      <c r="AJL7" s="22" t="s">
        <v>3027</v>
      </c>
      <c r="AJM7" s="23" t="s">
        <v>1508</v>
      </c>
      <c r="AJN7" s="22" t="s">
        <v>751</v>
      </c>
      <c r="AJO7" s="23" t="s">
        <v>751</v>
      </c>
      <c r="AJP7" s="22" t="s">
        <v>1508</v>
      </c>
      <c r="AJQ7" s="23" t="s">
        <v>433</v>
      </c>
      <c r="AJR7" s="22" t="s">
        <v>543</v>
      </c>
      <c r="AJS7" s="23" t="s">
        <v>537</v>
      </c>
      <c r="AJT7" s="22" t="s">
        <v>176</v>
      </c>
      <c r="AJU7" s="23" t="s">
        <v>851</v>
      </c>
      <c r="AJV7" s="22" t="s">
        <v>79</v>
      </c>
      <c r="AJW7" s="23" t="s">
        <v>600</v>
      </c>
      <c r="AJX7" s="22" t="s">
        <v>86</v>
      </c>
      <c r="AJY7" s="23" t="s">
        <v>79</v>
      </c>
      <c r="AJZ7" s="22" t="s">
        <v>433</v>
      </c>
      <c r="AKA7" s="23" t="s">
        <v>1351</v>
      </c>
      <c r="AKB7" s="22" t="s">
        <v>608</v>
      </c>
      <c r="AKC7" s="23" t="s">
        <v>630</v>
      </c>
      <c r="AKD7" s="22" t="s">
        <v>809</v>
      </c>
      <c r="AKE7" s="23" t="s">
        <v>388</v>
      </c>
      <c r="AKF7" s="22" t="s">
        <v>55</v>
      </c>
      <c r="AKG7" s="23" t="s">
        <v>2460</v>
      </c>
      <c r="AKH7" s="22" t="s">
        <v>1327</v>
      </c>
      <c r="AKI7" s="23" t="s">
        <v>675</v>
      </c>
      <c r="AKJ7" s="22" t="s">
        <v>1231</v>
      </c>
      <c r="AKK7" s="23" t="s">
        <v>543</v>
      </c>
      <c r="AKL7" s="22" t="s">
        <v>556</v>
      </c>
      <c r="AKM7" s="23" t="s">
        <v>433</v>
      </c>
      <c r="AKN7" s="22" t="s">
        <v>271</v>
      </c>
      <c r="AKO7" s="23" t="s">
        <v>157</v>
      </c>
      <c r="AKP7" s="22" t="s">
        <v>2305</v>
      </c>
      <c r="AKQ7" s="23" t="s">
        <v>1204</v>
      </c>
      <c r="AKR7" s="22" t="s">
        <v>441</v>
      </c>
      <c r="AKS7" s="23" t="s">
        <v>1204</v>
      </c>
      <c r="AKT7" s="22" t="s">
        <v>751</v>
      </c>
      <c r="AKU7" s="23" t="s">
        <v>452</v>
      </c>
      <c r="AKV7" s="22" t="s">
        <v>249</v>
      </c>
      <c r="AKW7" s="23" t="s">
        <v>730</v>
      </c>
      <c r="AKX7" s="22" t="s">
        <v>521</v>
      </c>
      <c r="AKY7" s="23" t="s">
        <v>809</v>
      </c>
      <c r="AKZ7" s="22" t="s">
        <v>184</v>
      </c>
      <c r="ALA7" s="23" t="s">
        <v>109</v>
      </c>
      <c r="ALB7" s="22" t="s">
        <v>228</v>
      </c>
      <c r="ALC7" s="23" t="s">
        <v>184</v>
      </c>
      <c r="ALD7" s="22" t="s">
        <v>195</v>
      </c>
      <c r="ALE7" s="23" t="s">
        <v>109</v>
      </c>
      <c r="ALF7" s="22" t="s">
        <v>491</v>
      </c>
      <c r="ALG7" s="23" t="s">
        <v>711</v>
      </c>
      <c r="ALH7" s="22" t="s">
        <v>543</v>
      </c>
      <c r="ALI7" s="23" t="s">
        <v>2464</v>
      </c>
      <c r="ALJ7" s="22" t="s">
        <v>2464</v>
      </c>
      <c r="ALK7" s="23" t="s">
        <v>778</v>
      </c>
      <c r="ALL7" s="22" t="s">
        <v>515</v>
      </c>
      <c r="ALM7" s="23" t="s">
        <v>2217</v>
      </c>
      <c r="ALN7" s="22" t="s">
        <v>279</v>
      </c>
      <c r="ALO7" s="23" t="s">
        <v>279</v>
      </c>
      <c r="ALP7" s="22" t="s">
        <v>755</v>
      </c>
      <c r="ALQ7" s="23" t="s">
        <v>1508</v>
      </c>
      <c r="ALR7" s="22" t="s">
        <v>176</v>
      </c>
      <c r="ALS7" s="23" t="s">
        <v>1599</v>
      </c>
      <c r="ALT7" s="22" t="s">
        <v>743</v>
      </c>
      <c r="ALU7" s="23" t="s">
        <v>1508</v>
      </c>
      <c r="ALV7" s="22" t="s">
        <v>1508</v>
      </c>
      <c r="ALW7" s="23" t="s">
        <v>755</v>
      </c>
      <c r="ALX7" s="22" t="s">
        <v>195</v>
      </c>
      <c r="ALY7" s="23" t="s">
        <v>1508</v>
      </c>
      <c r="ALZ7" s="22" t="s">
        <v>515</v>
      </c>
      <c r="AMA7" s="23" t="s">
        <v>163</v>
      </c>
      <c r="AMB7" s="22" t="s">
        <v>809</v>
      </c>
      <c r="AMC7" s="23" t="s">
        <v>751</v>
      </c>
      <c r="AMD7" s="22" t="s">
        <v>543</v>
      </c>
      <c r="AME7" s="23" t="s">
        <v>265</v>
      </c>
      <c r="AMF7" s="22" t="s">
        <v>618</v>
      </c>
      <c r="AMG7" s="23" t="s">
        <v>1909</v>
      </c>
      <c r="AMH7" s="22" t="s">
        <v>515</v>
      </c>
      <c r="AMI7" s="23" t="s">
        <v>484</v>
      </c>
      <c r="AMJ7" s="22" t="s">
        <v>1204</v>
      </c>
      <c r="AMK7" s="23" t="s">
        <v>452</v>
      </c>
      <c r="AML7" s="22" t="s">
        <v>279</v>
      </c>
      <c r="AMM7" s="23" t="s">
        <v>2682</v>
      </c>
      <c r="AMN7" s="22" t="s">
        <v>792</v>
      </c>
      <c r="AMO7" s="23" t="s">
        <v>484</v>
      </c>
      <c r="AMP7" s="22" t="s">
        <v>1204</v>
      </c>
      <c r="AMQ7" s="23" t="s">
        <v>1133</v>
      </c>
      <c r="AMR7" s="22" t="s">
        <v>100</v>
      </c>
      <c r="AMS7" s="23" t="s">
        <v>2682</v>
      </c>
      <c r="AMT7" s="22" t="s">
        <v>452</v>
      </c>
      <c r="AMU7" s="23" t="s">
        <v>452</v>
      </c>
      <c r="AMV7" s="22" t="s">
        <v>2305</v>
      </c>
      <c r="AMW7" s="23" t="s">
        <v>195</v>
      </c>
      <c r="AMX7" s="22" t="s">
        <v>837</v>
      </c>
      <c r="AMY7" s="23" t="s">
        <v>809</v>
      </c>
      <c r="AMZ7" s="22" t="s">
        <v>1936</v>
      </c>
      <c r="ANA7" s="23" t="s">
        <v>600</v>
      </c>
      <c r="ANB7" s="22" t="s">
        <v>917</v>
      </c>
      <c r="ANC7" s="23" t="s">
        <v>1204</v>
      </c>
      <c r="AND7" s="22" t="s">
        <v>508</v>
      </c>
      <c r="ANE7" s="23" t="s">
        <v>2305</v>
      </c>
      <c r="ANF7" s="22" t="s">
        <v>2020</v>
      </c>
      <c r="ANG7" s="23" t="s">
        <v>235</v>
      </c>
      <c r="ANH7" s="22" t="s">
        <v>157</v>
      </c>
      <c r="ANI7" s="23" t="s">
        <v>938</v>
      </c>
      <c r="ANJ7" s="22" t="s">
        <v>2217</v>
      </c>
      <c r="ANK7" s="23" t="s">
        <v>809</v>
      </c>
      <c r="ANL7" s="22" t="s">
        <v>452</v>
      </c>
      <c r="ANM7" s="23" t="s">
        <v>163</v>
      </c>
      <c r="ANN7" s="22" t="s">
        <v>938</v>
      </c>
      <c r="ANO7" s="23" t="s">
        <v>515</v>
      </c>
      <c r="ANP7" s="22" t="s">
        <v>736</v>
      </c>
      <c r="ANQ7" s="23" t="s">
        <v>195</v>
      </c>
      <c r="ANR7" s="22" t="s">
        <v>100</v>
      </c>
      <c r="ANS7" s="23" t="s">
        <v>618</v>
      </c>
      <c r="ANT7" s="22" t="s">
        <v>515</v>
      </c>
      <c r="ANU7" s="23" t="s">
        <v>515</v>
      </c>
      <c r="ANV7" s="22" t="s">
        <v>71</v>
      </c>
      <c r="ANW7" s="23" t="s">
        <v>452</v>
      </c>
      <c r="ANX7" s="22" t="s">
        <v>1099</v>
      </c>
      <c r="ANY7" s="23" t="s">
        <v>900</v>
      </c>
      <c r="ANZ7" s="22" t="s">
        <v>1351</v>
      </c>
      <c r="AOA7" s="23" t="s">
        <v>618</v>
      </c>
      <c r="AOB7" s="22" t="s">
        <v>2217</v>
      </c>
      <c r="AOC7" s="23" t="s">
        <v>404</v>
      </c>
      <c r="AOD7" s="22" t="s">
        <v>433</v>
      </c>
      <c r="AOE7" s="23" t="s">
        <v>170</v>
      </c>
      <c r="AOF7" s="22" t="s">
        <v>809</v>
      </c>
      <c r="AOG7" s="23" t="s">
        <v>751</v>
      </c>
      <c r="AOH7" s="22" t="s">
        <v>711</v>
      </c>
      <c r="AOI7" s="23" t="s">
        <v>86</v>
      </c>
      <c r="AOJ7" s="22" t="s">
        <v>602</v>
      </c>
      <c r="AOK7" s="23" t="s">
        <v>815</v>
      </c>
      <c r="AOL7" s="22" t="s">
        <v>452</v>
      </c>
      <c r="AOM7" s="23" t="s">
        <v>452</v>
      </c>
      <c r="AON7" s="22" t="s">
        <v>109</v>
      </c>
      <c r="AOO7" s="23" t="s">
        <v>1204</v>
      </c>
      <c r="AOP7" s="22" t="s">
        <v>778</v>
      </c>
      <c r="AOQ7" s="23" t="s">
        <v>803</v>
      </c>
      <c r="AOR7" s="22" t="s">
        <v>170</v>
      </c>
      <c r="AOS7" s="23" t="s">
        <v>809</v>
      </c>
      <c r="AOT7" s="22" t="s">
        <v>100</v>
      </c>
      <c r="AOU7" s="23" t="s">
        <v>751</v>
      </c>
      <c r="AOV7" s="22" t="s">
        <v>184</v>
      </c>
      <c r="AOW7" s="23" t="s">
        <v>271</v>
      </c>
      <c r="AOX7" s="22" t="s">
        <v>128</v>
      </c>
      <c r="AOY7" s="23" t="s">
        <v>2305</v>
      </c>
      <c r="AOZ7" s="22" t="s">
        <v>761</v>
      </c>
      <c r="APA7" s="23" t="s">
        <v>909</v>
      </c>
      <c r="APB7" s="22" t="s">
        <v>711</v>
      </c>
      <c r="APC7" s="23" t="s">
        <v>497</v>
      </c>
      <c r="APD7" s="22" t="s">
        <v>815</v>
      </c>
      <c r="APE7" s="23" t="s">
        <v>271</v>
      </c>
      <c r="APF7" s="22" t="s">
        <v>751</v>
      </c>
      <c r="APG7" s="23" t="s">
        <v>163</v>
      </c>
      <c r="APH7" s="22" t="s">
        <v>809</v>
      </c>
      <c r="API7" s="23" t="s">
        <v>755</v>
      </c>
      <c r="APJ7" s="22" t="s">
        <v>515</v>
      </c>
      <c r="APK7" s="23" t="s">
        <v>163</v>
      </c>
      <c r="APL7" s="22" t="s">
        <v>711</v>
      </c>
      <c r="APM7" s="23" t="s">
        <v>917</v>
      </c>
      <c r="APN7" s="22" t="s">
        <v>743</v>
      </c>
      <c r="APO7" s="23" t="s">
        <v>2217</v>
      </c>
      <c r="APP7" s="22" t="s">
        <v>1327</v>
      </c>
      <c r="APQ7" s="23" t="s">
        <v>1646</v>
      </c>
      <c r="APR7" s="22" t="s">
        <v>618</v>
      </c>
      <c r="APS7" s="23" t="s">
        <v>1016</v>
      </c>
      <c r="APT7" s="22" t="s">
        <v>279</v>
      </c>
      <c r="APU7" s="23" t="s">
        <v>1077</v>
      </c>
      <c r="APV7" s="22" t="s">
        <v>1071</v>
      </c>
      <c r="APW7" s="23" t="s">
        <v>602</v>
      </c>
      <c r="APX7" s="22" t="s">
        <v>184</v>
      </c>
      <c r="APY7" s="23" t="s">
        <v>602</v>
      </c>
      <c r="APZ7" s="22" t="s">
        <v>279</v>
      </c>
      <c r="AQA7" s="23" t="s">
        <v>452</v>
      </c>
      <c r="AQB7" s="22" t="s">
        <v>792</v>
      </c>
      <c r="AQC7" s="23" t="s">
        <v>279</v>
      </c>
      <c r="AQD7" s="22" t="s">
        <v>630</v>
      </c>
      <c r="AQE7" s="23" t="s">
        <v>543</v>
      </c>
      <c r="AQF7" s="22" t="s">
        <v>433</v>
      </c>
      <c r="AQG7" s="23" t="s">
        <v>228</v>
      </c>
      <c r="AQH7" s="22" t="s">
        <v>1327</v>
      </c>
      <c r="AQI7" s="23" t="s">
        <v>128</v>
      </c>
      <c r="AQJ7" s="22" t="s">
        <v>427</v>
      </c>
      <c r="AQK7" s="23" t="s">
        <v>452</v>
      </c>
      <c r="AQL7" s="22" t="s">
        <v>404</v>
      </c>
      <c r="AQM7" s="23" t="s">
        <v>452</v>
      </c>
      <c r="AQN7" s="22" t="s">
        <v>508</v>
      </c>
      <c r="AQO7" s="23" t="s">
        <v>220</v>
      </c>
      <c r="AQP7" s="22" t="s">
        <v>220</v>
      </c>
      <c r="AQQ7" s="23" t="s">
        <v>452</v>
      </c>
      <c r="AQR7" s="22" t="s">
        <v>608</v>
      </c>
      <c r="AQS7" s="23" t="s">
        <v>2699</v>
      </c>
      <c r="AQT7" s="22" t="s">
        <v>55</v>
      </c>
      <c r="AQU7" s="23" t="s">
        <v>382</v>
      </c>
      <c r="AQV7" s="22" t="s">
        <v>235</v>
      </c>
      <c r="AQW7" s="23" t="s">
        <v>3330</v>
      </c>
      <c r="AQX7" s="22" t="s">
        <v>830</v>
      </c>
      <c r="AQY7" s="23" t="s">
        <v>600</v>
      </c>
      <c r="AQZ7" s="22" t="s">
        <v>600</v>
      </c>
      <c r="ARA7" s="23" t="s">
        <v>556</v>
      </c>
      <c r="ARB7" s="22" t="s">
        <v>851</v>
      </c>
      <c r="ARC7" s="23" t="s">
        <v>565</v>
      </c>
      <c r="ARD7" s="22" t="s">
        <v>452</v>
      </c>
      <c r="ARE7" s="23" t="s">
        <v>433</v>
      </c>
      <c r="ARF7" s="22" t="s">
        <v>556</v>
      </c>
      <c r="ARG7" s="23" t="s">
        <v>176</v>
      </c>
      <c r="ARH7" s="22" t="s">
        <v>630</v>
      </c>
      <c r="ARI7" s="23" t="s">
        <v>909</v>
      </c>
      <c r="ARJ7" s="22" t="s">
        <v>1508</v>
      </c>
      <c r="ARK7" s="23" t="s">
        <v>249</v>
      </c>
      <c r="ARL7" s="22" t="s">
        <v>180</v>
      </c>
      <c r="ARM7" s="23" t="s">
        <v>220</v>
      </c>
      <c r="ARN7" s="22" t="s">
        <v>441</v>
      </c>
      <c r="ARO7" s="23" t="s">
        <v>279</v>
      </c>
      <c r="ARP7" s="22" t="s">
        <v>2464</v>
      </c>
      <c r="ARQ7" s="23" t="s">
        <v>79</v>
      </c>
      <c r="ARR7" s="22" t="s">
        <v>249</v>
      </c>
      <c r="ARS7" s="23" t="s">
        <v>220</v>
      </c>
      <c r="ART7" s="22" t="s">
        <v>170</v>
      </c>
      <c r="ARU7" s="23" t="s">
        <v>441</v>
      </c>
      <c r="ARV7" s="22" t="s">
        <v>815</v>
      </c>
      <c r="ARW7" s="23" t="s">
        <v>711</v>
      </c>
      <c r="ARX7" s="22" t="s">
        <v>3330</v>
      </c>
      <c r="ARY7" s="23" t="s">
        <v>271</v>
      </c>
      <c r="ARZ7" s="22" t="s">
        <v>630</v>
      </c>
      <c r="ASA7" s="23" t="s">
        <v>382</v>
      </c>
      <c r="ASB7" s="22" t="s">
        <v>94</v>
      </c>
      <c r="ASC7" s="23" t="s">
        <v>271</v>
      </c>
      <c r="ASD7" s="22" t="s">
        <v>2224</v>
      </c>
      <c r="ASE7" s="23" t="s">
        <v>220</v>
      </c>
      <c r="ASF7" s="22" t="s">
        <v>404</v>
      </c>
      <c r="ASG7" s="23" t="s">
        <v>3330</v>
      </c>
      <c r="ASH7" s="22" t="s">
        <v>228</v>
      </c>
      <c r="ASI7" s="23" t="s">
        <v>3330</v>
      </c>
      <c r="ASJ7" s="22" t="s">
        <v>404</v>
      </c>
      <c r="ASK7" s="23" t="s">
        <v>1607</v>
      </c>
      <c r="ASL7" s="22" t="s">
        <v>279</v>
      </c>
      <c r="ASM7" s="23" t="s">
        <v>163</v>
      </c>
      <c r="ASN7" s="22" t="s">
        <v>1133</v>
      </c>
      <c r="ASO7" s="23" t="s">
        <v>630</v>
      </c>
      <c r="ASP7" s="22" t="s">
        <v>338</v>
      </c>
      <c r="ASQ7" s="23" t="s">
        <v>851</v>
      </c>
      <c r="ASR7" s="22" t="s">
        <v>2699</v>
      </c>
      <c r="ASS7" s="23" t="s">
        <v>2224</v>
      </c>
      <c r="AST7" s="22" t="s">
        <v>602</v>
      </c>
      <c r="ASU7" s="23" t="s">
        <v>900</v>
      </c>
      <c r="ASV7" s="22" t="s">
        <v>410</v>
      </c>
      <c r="ASW7" s="23" t="s">
        <v>382</v>
      </c>
      <c r="ASX7" s="22" t="s">
        <v>94</v>
      </c>
      <c r="ASY7" s="23" t="s">
        <v>3418</v>
      </c>
      <c r="ASZ7" s="22" t="s">
        <v>157</v>
      </c>
      <c r="ATA7" s="23" t="s">
        <v>600</v>
      </c>
      <c r="ATB7" s="22" t="s">
        <v>1599</v>
      </c>
      <c r="ATC7" s="23" t="s">
        <v>120</v>
      </c>
      <c r="ATD7" s="22" t="s">
        <v>64</v>
      </c>
      <c r="ATE7" s="23" t="s">
        <v>3433</v>
      </c>
      <c r="ATF7" s="22" t="s">
        <v>163</v>
      </c>
      <c r="ATG7" s="23" t="s">
        <v>711</v>
      </c>
      <c r="ATH7" s="22" t="s">
        <v>228</v>
      </c>
      <c r="ATI7" s="23" t="s">
        <v>3433</v>
      </c>
      <c r="ATJ7" s="22" t="s">
        <v>120</v>
      </c>
      <c r="ATK7" s="23" t="s">
        <v>515</v>
      </c>
      <c r="ATL7" s="22" t="s">
        <v>64</v>
      </c>
      <c r="ATM7" s="23" t="s">
        <v>491</v>
      </c>
      <c r="ATN7" s="22" t="s">
        <v>137</v>
      </c>
      <c r="ATO7" s="23" t="s">
        <v>711</v>
      </c>
      <c r="ATP7" s="22" t="s">
        <v>176</v>
      </c>
      <c r="ATQ7" s="23" t="s">
        <v>176</v>
      </c>
      <c r="ATR7" s="22" t="s">
        <v>100</v>
      </c>
      <c r="ATS7" s="23" t="s">
        <v>100</v>
      </c>
      <c r="ATT7" s="22" t="s">
        <v>220</v>
      </c>
      <c r="ATU7" s="23" t="s">
        <v>602</v>
      </c>
      <c r="ATV7" s="22" t="s">
        <v>163</v>
      </c>
      <c r="ATW7" s="23" t="s">
        <v>1071</v>
      </c>
      <c r="ATX7" s="22" t="s">
        <v>537</v>
      </c>
      <c r="ATY7" s="23" t="s">
        <v>120</v>
      </c>
      <c r="ATZ7" s="22" t="s">
        <v>1133</v>
      </c>
      <c r="AUA7" s="23" t="s">
        <v>220</v>
      </c>
      <c r="AUB7" s="22" t="s">
        <v>279</v>
      </c>
      <c r="AUC7" s="23" t="s">
        <v>630</v>
      </c>
      <c r="AUD7" s="22" t="s">
        <v>228</v>
      </c>
      <c r="AUE7" s="23" t="s">
        <v>100</v>
      </c>
      <c r="AUF7" s="22" t="s">
        <v>220</v>
      </c>
      <c r="AUG7" s="23" t="s">
        <v>1683</v>
      </c>
      <c r="AUH7" s="22" t="s">
        <v>537</v>
      </c>
      <c r="AUI7" s="23" t="s">
        <v>265</v>
      </c>
      <c r="AUJ7" s="22" t="s">
        <v>600</v>
      </c>
      <c r="AUK7" s="23" t="s">
        <v>556</v>
      </c>
      <c r="AUL7" s="22" t="s">
        <v>201</v>
      </c>
      <c r="AUM7" s="23" t="s">
        <v>86</v>
      </c>
      <c r="AUN7" s="22" t="s">
        <v>484</v>
      </c>
      <c r="AUO7" s="23" t="s">
        <v>452</v>
      </c>
      <c r="AUP7" s="22" t="s">
        <v>1622</v>
      </c>
      <c r="AUQ7" s="23" t="s">
        <v>271</v>
      </c>
      <c r="AUR7" s="22" t="s">
        <v>163</v>
      </c>
      <c r="AUS7" s="23" t="s">
        <v>71</v>
      </c>
      <c r="AUT7" s="22" t="s">
        <v>271</v>
      </c>
      <c r="AUU7" s="23" t="s">
        <v>600</v>
      </c>
      <c r="AUV7" s="22" t="s">
        <v>94</v>
      </c>
      <c r="AUW7" s="23" t="s">
        <v>515</v>
      </c>
      <c r="AUX7" s="22" t="s">
        <v>176</v>
      </c>
      <c r="AUY7" s="23" t="s">
        <v>543</v>
      </c>
      <c r="AUZ7" s="22" t="s">
        <v>2217</v>
      </c>
      <c r="AVA7" s="23" t="s">
        <v>120</v>
      </c>
      <c r="AVB7" s="22" t="s">
        <v>145</v>
      </c>
      <c r="AVC7" s="23" t="s">
        <v>170</v>
      </c>
      <c r="AVD7" s="22" t="s">
        <v>508</v>
      </c>
      <c r="AVE7" s="23" t="s">
        <v>682</v>
      </c>
      <c r="AVF7" s="22" t="s">
        <v>938</v>
      </c>
      <c r="AVG7" s="23" t="s">
        <v>1231</v>
      </c>
      <c r="AVH7" s="22" t="s">
        <v>3533</v>
      </c>
      <c r="AVI7" s="23" t="s">
        <v>851</v>
      </c>
      <c r="AVJ7" s="22" t="s">
        <v>279</v>
      </c>
      <c r="AVK7" s="23" t="s">
        <v>1683</v>
      </c>
      <c r="AVL7" s="22" t="s">
        <v>3533</v>
      </c>
      <c r="AVM7" s="23" t="s">
        <v>543</v>
      </c>
      <c r="AVN7" s="22" t="s">
        <v>176</v>
      </c>
      <c r="AVO7" s="23" t="s">
        <v>1133</v>
      </c>
      <c r="AVP7" s="22" t="s">
        <v>2305</v>
      </c>
      <c r="AVQ7" s="23" t="s">
        <v>711</v>
      </c>
      <c r="AVR7" s="22" t="s">
        <v>543</v>
      </c>
      <c r="AVS7" s="23" t="s">
        <v>45</v>
      </c>
      <c r="AVT7" s="22" t="s">
        <v>120</v>
      </c>
      <c r="AVU7" s="23" t="s">
        <v>195</v>
      </c>
      <c r="AVV7" s="22" t="s">
        <v>195</v>
      </c>
      <c r="AVW7" s="23" t="s">
        <v>515</v>
      </c>
      <c r="AVX7" s="22" t="s">
        <v>249</v>
      </c>
      <c r="AVY7" s="23" t="s">
        <v>484</v>
      </c>
      <c r="AVZ7" s="22" t="s">
        <v>338</v>
      </c>
      <c r="AWA7" s="23" t="s">
        <v>100</v>
      </c>
      <c r="AWB7" s="22" t="s">
        <v>602</v>
      </c>
      <c r="AWC7" s="23" t="s">
        <v>630</v>
      </c>
      <c r="AWD7" s="22" t="s">
        <v>1071</v>
      </c>
      <c r="AWE7" s="23" t="s">
        <v>543</v>
      </c>
      <c r="AWF7" s="22" t="s">
        <v>1357</v>
      </c>
      <c r="AWG7" s="23" t="s">
        <v>830</v>
      </c>
      <c r="AWH7" s="22" t="s">
        <v>761</v>
      </c>
      <c r="AWI7" s="23" t="s">
        <v>792</v>
      </c>
      <c r="AWJ7" s="22" t="s">
        <v>792</v>
      </c>
      <c r="AWK7" s="23" t="s">
        <v>30</v>
      </c>
      <c r="AWL7" s="22" t="s">
        <v>515</v>
      </c>
      <c r="AWM7" s="23" t="s">
        <v>128</v>
      </c>
      <c r="AWN7" s="22" t="s">
        <v>515</v>
      </c>
      <c r="AWO7" s="23" t="s">
        <v>433</v>
      </c>
      <c r="AWP7" s="22" t="s">
        <v>100</v>
      </c>
      <c r="AWQ7" s="23" t="s">
        <v>550</v>
      </c>
      <c r="AWR7" s="22" t="s">
        <v>1327</v>
      </c>
      <c r="AWS7" s="23" t="s">
        <v>279</v>
      </c>
      <c r="AWT7" s="22" t="s">
        <v>332</v>
      </c>
      <c r="AWU7" s="23" t="s">
        <v>543</v>
      </c>
      <c r="AWV7" s="22" t="s">
        <v>543</v>
      </c>
      <c r="AWW7" s="23" t="s">
        <v>279</v>
      </c>
      <c r="AWX7" s="22" t="s">
        <v>830</v>
      </c>
      <c r="AWY7" s="23" t="s">
        <v>1936</v>
      </c>
      <c r="AWZ7" s="22" t="s">
        <v>830</v>
      </c>
      <c r="AXA7" s="23" t="s">
        <v>128</v>
      </c>
      <c r="AXB7" s="22" t="s">
        <v>491</v>
      </c>
      <c r="AXC7" s="23" t="s">
        <v>235</v>
      </c>
      <c r="AXD7" s="22" t="s">
        <v>79</v>
      </c>
      <c r="AXE7" s="23" t="s">
        <v>279</v>
      </c>
      <c r="AXF7" s="22" t="s">
        <v>543</v>
      </c>
      <c r="AXG7" s="23" t="s">
        <v>433</v>
      </c>
      <c r="AXH7" s="22" t="s">
        <v>271</v>
      </c>
      <c r="AXI7" s="23" t="s">
        <v>279</v>
      </c>
      <c r="AXJ7" s="22" t="s">
        <v>630</v>
      </c>
      <c r="AXK7" s="23" t="s">
        <v>1683</v>
      </c>
      <c r="AXL7" s="22" t="s">
        <v>1357</v>
      </c>
      <c r="AXM7" s="23" t="s">
        <v>2130</v>
      </c>
      <c r="AXN7" s="22" t="s">
        <v>338</v>
      </c>
      <c r="AXO7" s="23" t="s">
        <v>515</v>
      </c>
      <c r="AXP7" s="22" t="s">
        <v>1382</v>
      </c>
      <c r="AXQ7" s="23" t="s">
        <v>1338</v>
      </c>
      <c r="AXR7" s="22" t="s">
        <v>1071</v>
      </c>
      <c r="AXS7" s="23" t="s">
        <v>515</v>
      </c>
      <c r="AXT7" s="22" t="s">
        <v>55</v>
      </c>
      <c r="AXU7" s="23" t="s">
        <v>338</v>
      </c>
      <c r="AXV7" s="22" t="s">
        <v>195</v>
      </c>
      <c r="AXW7" s="23" t="s">
        <v>421</v>
      </c>
      <c r="AXX7" s="22" t="s">
        <v>3704</v>
      </c>
      <c r="AXY7" s="23" t="s">
        <v>2123</v>
      </c>
      <c r="AXZ7" s="22" t="s">
        <v>543</v>
      </c>
      <c r="AYA7" s="23" t="s">
        <v>543</v>
      </c>
      <c r="AYB7" s="22" t="s">
        <v>279</v>
      </c>
      <c r="AYC7" s="23" t="s">
        <v>543</v>
      </c>
      <c r="AYD7" s="22" t="s">
        <v>497</v>
      </c>
      <c r="AYE7" s="23" t="s">
        <v>803</v>
      </c>
      <c r="AYF7" s="22" t="s">
        <v>803</v>
      </c>
      <c r="AYG7" s="23" t="s">
        <v>682</v>
      </c>
      <c r="AYH7" s="22" t="s">
        <v>965</v>
      </c>
      <c r="AYI7" s="23" t="s">
        <v>682</v>
      </c>
      <c r="AYJ7" s="22" t="s">
        <v>1088</v>
      </c>
      <c r="AYK7" s="23" t="s">
        <v>682</v>
      </c>
      <c r="AYL7" s="22" t="s">
        <v>433</v>
      </c>
      <c r="AYM7" s="23" t="s">
        <v>120</v>
      </c>
      <c r="AYN7" s="22" t="s">
        <v>338</v>
      </c>
      <c r="AYO7" s="23" t="s">
        <v>279</v>
      </c>
      <c r="AYP7" s="22" t="s">
        <v>1683</v>
      </c>
      <c r="AYQ7" s="23" t="s">
        <v>550</v>
      </c>
      <c r="AYR7" s="22" t="s">
        <v>338</v>
      </c>
      <c r="AYS7" s="23" t="s">
        <v>1683</v>
      </c>
      <c r="AYT7" s="22" t="s">
        <v>515</v>
      </c>
      <c r="AYU7" s="23" t="s">
        <v>1683</v>
      </c>
      <c r="AYV7" s="22" t="s">
        <v>201</v>
      </c>
      <c r="AYW7" s="23" t="s">
        <v>2217</v>
      </c>
      <c r="AYX7" s="22" t="s">
        <v>2217</v>
      </c>
      <c r="AYY7" s="23" t="s">
        <v>2699</v>
      </c>
      <c r="AYZ7" s="22" t="s">
        <v>452</v>
      </c>
      <c r="AZA7" s="23" t="s">
        <v>630</v>
      </c>
      <c r="AZB7" s="22" t="s">
        <v>279</v>
      </c>
      <c r="AZC7" s="23" t="s">
        <v>1683</v>
      </c>
      <c r="AZD7" s="22" t="s">
        <v>630</v>
      </c>
      <c r="AZE7" s="23" t="s">
        <v>338</v>
      </c>
      <c r="AZF7" s="22" t="s">
        <v>338</v>
      </c>
      <c r="AZG7" s="23" t="s">
        <v>3777</v>
      </c>
      <c r="AZH7" s="22" t="s">
        <v>1133</v>
      </c>
      <c r="AZI7" s="23" t="s">
        <v>3781</v>
      </c>
      <c r="AZJ7" s="22" t="s">
        <v>279</v>
      </c>
      <c r="AZK7" s="23" t="s">
        <v>271</v>
      </c>
      <c r="AZL7" s="22" t="s">
        <v>543</v>
      </c>
      <c r="AZM7" s="23" t="s">
        <v>3781</v>
      </c>
      <c r="AZN7" s="22" t="s">
        <v>338</v>
      </c>
      <c r="AZO7" s="23" t="s">
        <v>1683</v>
      </c>
      <c r="AZP7" s="22" t="s">
        <v>1783</v>
      </c>
      <c r="AZQ7" s="23" t="s">
        <v>195</v>
      </c>
      <c r="AZR7" s="22" t="s">
        <v>176</v>
      </c>
      <c r="AZS7" s="23" t="s">
        <v>100</v>
      </c>
      <c r="AZT7" s="22" t="s">
        <v>176</v>
      </c>
      <c r="AZU7" s="23" t="s">
        <v>145</v>
      </c>
      <c r="AZV7" s="22" t="s">
        <v>965</v>
      </c>
      <c r="AZW7" s="23" t="s">
        <v>515</v>
      </c>
      <c r="AZX7" s="22" t="s">
        <v>271</v>
      </c>
      <c r="AZY7" s="23" t="s">
        <v>1338</v>
      </c>
      <c r="AZZ7" s="22" t="s">
        <v>271</v>
      </c>
      <c r="BAA7" s="23" t="s">
        <v>304</v>
      </c>
      <c r="BAB7" s="22" t="s">
        <v>900</v>
      </c>
      <c r="BAC7" s="23" t="s">
        <v>515</v>
      </c>
      <c r="BAD7" s="22" t="s">
        <v>338</v>
      </c>
      <c r="BAE7" s="23" t="s">
        <v>376</v>
      </c>
      <c r="BAF7" s="22" t="s">
        <v>602</v>
      </c>
      <c r="BAG7" s="23" t="s">
        <v>602</v>
      </c>
      <c r="BAH7" s="22" t="s">
        <v>3844</v>
      </c>
      <c r="BAI7" s="23" t="s">
        <v>2123</v>
      </c>
      <c r="BAJ7" s="22" t="s">
        <v>163</v>
      </c>
      <c r="BAK7" s="23" t="s">
        <v>543</v>
      </c>
      <c r="BAL7" s="22" t="s">
        <v>543</v>
      </c>
      <c r="BAM7" s="23" t="s">
        <v>176</v>
      </c>
      <c r="BAN7" s="22" t="s">
        <v>1357</v>
      </c>
      <c r="BAO7" s="23" t="s">
        <v>608</v>
      </c>
      <c r="BAP7" s="22" t="s">
        <v>176</v>
      </c>
      <c r="BAQ7" s="23" t="s">
        <v>452</v>
      </c>
      <c r="BAR7" s="22" t="s">
        <v>452</v>
      </c>
      <c r="BAS7" s="23" t="s">
        <v>452</v>
      </c>
      <c r="BAT7" s="22" t="s">
        <v>1936</v>
      </c>
      <c r="BAU7" s="23" t="s">
        <v>100</v>
      </c>
      <c r="BAV7" s="22" t="s">
        <v>917</v>
      </c>
      <c r="BAW7" s="23" t="s">
        <v>2029</v>
      </c>
      <c r="BAX7" s="22" t="s">
        <v>176</v>
      </c>
      <c r="BAY7" s="23" t="s">
        <v>550</v>
      </c>
      <c r="BAZ7" s="22" t="s">
        <v>338</v>
      </c>
      <c r="BBA7" s="23" t="s">
        <v>176</v>
      </c>
      <c r="BBB7" s="22" t="s">
        <v>3883</v>
      </c>
      <c r="BBC7" s="23" t="s">
        <v>452</v>
      </c>
      <c r="BBD7" s="22" t="s">
        <v>491</v>
      </c>
      <c r="BBE7" s="23" t="s">
        <v>550</v>
      </c>
      <c r="BBF7" s="22" t="s">
        <v>1065</v>
      </c>
      <c r="BBG7" s="23" t="s">
        <v>1327</v>
      </c>
      <c r="BBH7" s="22" t="s">
        <v>3418</v>
      </c>
      <c r="BBI7" s="23" t="s">
        <v>145</v>
      </c>
      <c r="BBJ7" s="22" t="s">
        <v>1327</v>
      </c>
      <c r="BBK7" s="23" t="s">
        <v>515</v>
      </c>
      <c r="BBL7" s="22" t="s">
        <v>235</v>
      </c>
      <c r="BBM7" s="23" t="s">
        <v>909</v>
      </c>
      <c r="BBN7" s="22" t="s">
        <v>304</v>
      </c>
      <c r="BBO7" s="23" t="s">
        <v>761</v>
      </c>
      <c r="BBP7" s="22" t="s">
        <v>304</v>
      </c>
      <c r="BBQ7" s="23" t="s">
        <v>176</v>
      </c>
      <c r="BBR7" s="22" t="s">
        <v>751</v>
      </c>
      <c r="BBS7" s="23" t="s">
        <v>195</v>
      </c>
      <c r="BBT7" s="22" t="s">
        <v>515</v>
      </c>
      <c r="BBU7" s="23" t="s">
        <v>736</v>
      </c>
      <c r="BBV7" s="22" t="s">
        <v>338</v>
      </c>
      <c r="BBW7" s="23" t="s">
        <v>55</v>
      </c>
      <c r="BBX7" s="22" t="s">
        <v>421</v>
      </c>
      <c r="BBY7" s="23" t="s">
        <v>3914</v>
      </c>
      <c r="BBZ7" s="22" t="s">
        <v>3533</v>
      </c>
      <c r="BCA7" s="23" t="s">
        <v>3533</v>
      </c>
      <c r="BCB7" s="22" t="s">
        <v>249</v>
      </c>
      <c r="BCC7" s="23" t="s">
        <v>2123</v>
      </c>
      <c r="BCD7" s="22" t="s">
        <v>271</v>
      </c>
      <c r="BCE7" s="23" t="s">
        <v>803</v>
      </c>
      <c r="BCF7" s="22" t="s">
        <v>3533</v>
      </c>
      <c r="BCG7" s="23" t="s">
        <v>1783</v>
      </c>
      <c r="BCH7" s="22" t="s">
        <v>170</v>
      </c>
      <c r="BCI7" s="23" t="s">
        <v>30</v>
      </c>
      <c r="BCJ7" s="22" t="s">
        <v>427</v>
      </c>
      <c r="BCK7" s="23" t="s">
        <v>521</v>
      </c>
      <c r="BCL7" s="22" t="s">
        <v>515</v>
      </c>
      <c r="BCM7" s="23" t="s">
        <v>515</v>
      </c>
      <c r="BCN7" s="22" t="s">
        <v>201</v>
      </c>
      <c r="BCO7" s="23" t="s">
        <v>145</v>
      </c>
      <c r="BCP7" s="22" t="s">
        <v>630</v>
      </c>
      <c r="BCQ7" s="23" t="s">
        <v>515</v>
      </c>
      <c r="BCR7" s="22" t="s">
        <v>176</v>
      </c>
      <c r="BCS7" s="23" t="s">
        <v>176</v>
      </c>
      <c r="BCT7" s="22" t="s">
        <v>427</v>
      </c>
      <c r="BCU7" s="23" t="s">
        <v>515</v>
      </c>
      <c r="BCV7" s="22" t="s">
        <v>767</v>
      </c>
      <c r="BCW7" s="23" t="s">
        <v>427</v>
      </c>
      <c r="BCX7" s="22" t="s">
        <v>170</v>
      </c>
      <c r="BCY7" s="23" t="s">
        <v>751</v>
      </c>
      <c r="BCZ7" s="22" t="s">
        <v>830</v>
      </c>
      <c r="BDA7" s="23" t="s">
        <v>938</v>
      </c>
      <c r="BDB7" s="22" t="s">
        <v>883</v>
      </c>
      <c r="BDC7" s="23" t="s">
        <v>508</v>
      </c>
      <c r="BDD7" s="22" t="s">
        <v>176</v>
      </c>
      <c r="BDE7" s="23" t="s">
        <v>618</v>
      </c>
      <c r="BDF7" s="22" t="s">
        <v>157</v>
      </c>
      <c r="BDG7" s="23" t="s">
        <v>338</v>
      </c>
      <c r="BDH7" s="22" t="s">
        <v>3533</v>
      </c>
      <c r="BDI7" s="23" t="s">
        <v>803</v>
      </c>
      <c r="BDJ7" s="22" t="s">
        <v>279</v>
      </c>
      <c r="BDK7" s="23" t="s">
        <v>2123</v>
      </c>
      <c r="BDL7" s="22" t="s">
        <v>543</v>
      </c>
      <c r="BDM7" s="23" t="s">
        <v>851</v>
      </c>
      <c r="BDN7" s="22" t="s">
        <v>1382</v>
      </c>
      <c r="BDO7" s="23" t="s">
        <v>100</v>
      </c>
      <c r="BDP7" s="22" t="s">
        <v>630</v>
      </c>
      <c r="BDQ7" s="23" t="s">
        <v>45</v>
      </c>
      <c r="BDR7" s="22" t="s">
        <v>521</v>
      </c>
      <c r="BDS7" s="23" t="s">
        <v>100</v>
      </c>
      <c r="BDT7" s="22" t="s">
        <v>630</v>
      </c>
      <c r="BDU7" s="23" t="s">
        <v>1338</v>
      </c>
      <c r="BDV7" s="22" t="s">
        <v>543</v>
      </c>
      <c r="BDW7" s="23" t="s">
        <v>195</v>
      </c>
      <c r="BDX7" s="22" t="s">
        <v>176</v>
      </c>
      <c r="BDY7" s="23" t="s">
        <v>176</v>
      </c>
      <c r="BDZ7" s="22" t="s">
        <v>338</v>
      </c>
      <c r="BEA7" s="23" t="s">
        <v>55</v>
      </c>
      <c r="BEB7" s="22" t="s">
        <v>515</v>
      </c>
      <c r="BEC7" s="23" t="s">
        <v>376</v>
      </c>
      <c r="BED7" s="22" t="s">
        <v>338</v>
      </c>
      <c r="BEE7" s="23" t="s">
        <v>338</v>
      </c>
      <c r="BEF7" s="22" t="s">
        <v>602</v>
      </c>
      <c r="BEG7" s="23" t="s">
        <v>1357</v>
      </c>
      <c r="BEH7" s="22" t="s">
        <v>830</v>
      </c>
      <c r="BEI7" s="23" t="s">
        <v>543</v>
      </c>
      <c r="BEJ7" s="22" t="s">
        <v>279</v>
      </c>
      <c r="BEK7" s="23" t="s">
        <v>2682</v>
      </c>
      <c r="BEL7" s="22" t="s">
        <v>543</v>
      </c>
      <c r="BEM7" s="23" t="s">
        <v>792</v>
      </c>
      <c r="BEN7" s="22" t="s">
        <v>792</v>
      </c>
      <c r="BEO7" s="23" t="s">
        <v>1453</v>
      </c>
      <c r="BEP7" s="22" t="s">
        <v>128</v>
      </c>
      <c r="BEQ7" s="23" t="s">
        <v>452</v>
      </c>
      <c r="BER7" s="22" t="s">
        <v>2460</v>
      </c>
      <c r="BES7" s="23" t="s">
        <v>452</v>
      </c>
      <c r="BET7" s="22" t="s">
        <v>515</v>
      </c>
      <c r="BEU7" s="23" t="s">
        <v>761</v>
      </c>
      <c r="BEV7" s="22" t="s">
        <v>176</v>
      </c>
      <c r="BEW7" s="23" t="s">
        <v>830</v>
      </c>
      <c r="BEX7" s="22" t="s">
        <v>338</v>
      </c>
      <c r="BEY7" s="23" t="s">
        <v>550</v>
      </c>
      <c r="BEZ7" s="22" t="s">
        <v>2029</v>
      </c>
      <c r="BFA7" s="23" t="s">
        <v>515</v>
      </c>
      <c r="BFB7" s="22" t="s">
        <v>271</v>
      </c>
      <c r="BFC7" s="23" t="s">
        <v>543</v>
      </c>
      <c r="BFD7" s="22" t="s">
        <v>195</v>
      </c>
      <c r="BFE7" s="23" t="s">
        <v>658</v>
      </c>
      <c r="BFF7" s="22" t="s">
        <v>550</v>
      </c>
      <c r="BFG7" s="23" t="s">
        <v>452</v>
      </c>
      <c r="BFH7" s="22" t="s">
        <v>452</v>
      </c>
      <c r="BFI7" s="23" t="s">
        <v>452</v>
      </c>
      <c r="BFJ7" s="22" t="s">
        <v>1661</v>
      </c>
      <c r="BFK7" s="23" t="s">
        <v>1683</v>
      </c>
      <c r="BFL7" s="22" t="s">
        <v>304</v>
      </c>
      <c r="BFM7" s="23" t="s">
        <v>304</v>
      </c>
      <c r="BFN7" s="22" t="s">
        <v>55</v>
      </c>
      <c r="BFO7" s="23" t="s">
        <v>195</v>
      </c>
      <c r="BFP7" s="22" t="s">
        <v>338</v>
      </c>
      <c r="BFQ7" s="23" t="s">
        <v>338</v>
      </c>
      <c r="BFR7" s="22" t="s">
        <v>515</v>
      </c>
      <c r="BFS7" s="23" t="s">
        <v>515</v>
      </c>
      <c r="BFT7" s="22" t="s">
        <v>55</v>
      </c>
      <c r="BFU7" s="23" t="s">
        <v>3914</v>
      </c>
      <c r="BFV7" s="22" t="s">
        <v>2029</v>
      </c>
      <c r="BFW7" s="23" t="s">
        <v>3914</v>
      </c>
      <c r="BFX7" s="22" t="s">
        <v>30</v>
      </c>
      <c r="BFY7" s="23" t="s">
        <v>45</v>
      </c>
      <c r="BFZ7" s="22" t="s">
        <v>3533</v>
      </c>
      <c r="BGA7" s="23" t="s">
        <v>3533</v>
      </c>
      <c r="BGB7" s="22" t="s">
        <v>851</v>
      </c>
      <c r="BGC7" s="23" t="s">
        <v>3533</v>
      </c>
      <c r="BGD7" s="22" t="s">
        <v>1683</v>
      </c>
      <c r="BGE7" s="23" t="s">
        <v>543</v>
      </c>
      <c r="BGF7" s="22" t="s">
        <v>1683</v>
      </c>
      <c r="BGG7" s="23" t="s">
        <v>543</v>
      </c>
      <c r="BGH7" s="22" t="s">
        <v>851</v>
      </c>
      <c r="BGI7" s="23" t="s">
        <v>279</v>
      </c>
      <c r="BGJ7" s="22" t="s">
        <v>1133</v>
      </c>
      <c r="BGK7" s="23" t="s">
        <v>338</v>
      </c>
      <c r="BGL7" s="22" t="s">
        <v>1683</v>
      </c>
      <c r="BGM7" s="23" t="s">
        <v>1783</v>
      </c>
      <c r="BGN7" s="22" t="s">
        <v>803</v>
      </c>
      <c r="BGO7" s="23" t="s">
        <v>120</v>
      </c>
      <c r="BGP7" s="22" t="s">
        <v>427</v>
      </c>
      <c r="BGQ7" s="23" t="s">
        <v>279</v>
      </c>
      <c r="BGR7" s="22" t="s">
        <v>279</v>
      </c>
      <c r="BGS7" s="23" t="s">
        <v>128</v>
      </c>
      <c r="BGT7" s="22" t="s">
        <v>682</v>
      </c>
      <c r="BGU7" s="23" t="s">
        <v>521</v>
      </c>
      <c r="BGV7" s="22" t="s">
        <v>170</v>
      </c>
    </row>
    <row r="8" spans="1:1556">
      <c r="A8" s="21" t="s">
        <v>7</v>
      </c>
      <c r="B8" s="22" t="s">
        <v>31</v>
      </c>
      <c r="C8" s="23" t="s">
        <v>46</v>
      </c>
      <c r="D8" s="22" t="s">
        <v>56</v>
      </c>
      <c r="E8" s="23" t="s">
        <v>56</v>
      </c>
      <c r="F8" s="22" t="s">
        <v>72</v>
      </c>
      <c r="G8" s="23" t="s">
        <v>80</v>
      </c>
      <c r="H8" s="22" t="s">
        <v>87</v>
      </c>
      <c r="I8" s="23" t="s">
        <v>94</v>
      </c>
      <c r="J8" s="22" t="s">
        <v>101</v>
      </c>
      <c r="K8" s="23" t="s">
        <v>101</v>
      </c>
      <c r="L8" s="22" t="s">
        <v>56</v>
      </c>
      <c r="M8" s="23" t="s">
        <v>121</v>
      </c>
      <c r="N8" s="22" t="s">
        <v>80</v>
      </c>
      <c r="O8" s="23" t="s">
        <v>94</v>
      </c>
      <c r="P8" s="22" t="s">
        <v>138</v>
      </c>
      <c r="Q8" s="23" t="s">
        <v>121</v>
      </c>
      <c r="R8" s="22" t="s">
        <v>87</v>
      </c>
      <c r="S8" s="23" t="s">
        <v>56</v>
      </c>
      <c r="T8" s="22" t="s">
        <v>31</v>
      </c>
      <c r="U8" s="23" t="s">
        <v>101</v>
      </c>
      <c r="V8" s="22" t="s">
        <v>101</v>
      </c>
      <c r="W8" s="23" t="s">
        <v>138</v>
      </c>
      <c r="X8" s="22" t="s">
        <v>121</v>
      </c>
      <c r="Y8" s="23" t="s">
        <v>87</v>
      </c>
      <c r="Z8" s="22" t="s">
        <v>138</v>
      </c>
      <c r="AA8" s="23" t="s">
        <v>87</v>
      </c>
      <c r="AB8" s="22" t="s">
        <v>87</v>
      </c>
      <c r="AC8" s="23" t="s">
        <v>121</v>
      </c>
      <c r="AD8" s="22" t="s">
        <v>101</v>
      </c>
      <c r="AE8" s="23" t="s">
        <v>121</v>
      </c>
      <c r="AF8" s="22" t="s">
        <v>221</v>
      </c>
      <c r="AG8" s="23" t="s">
        <v>229</v>
      </c>
      <c r="AH8" s="22" t="s">
        <v>46</v>
      </c>
      <c r="AI8" s="23" t="s">
        <v>56</v>
      </c>
      <c r="AJ8" s="22" t="s">
        <v>243</v>
      </c>
      <c r="AK8" s="23" t="s">
        <v>250</v>
      </c>
      <c r="AL8" s="22" t="s">
        <v>138</v>
      </c>
      <c r="AM8" s="23" t="s">
        <v>138</v>
      </c>
      <c r="AN8" s="22" t="s">
        <v>101</v>
      </c>
      <c r="AO8" s="23" t="s">
        <v>80</v>
      </c>
      <c r="AP8" s="22" t="s">
        <v>56</v>
      </c>
      <c r="AQ8" s="23" t="s">
        <v>138</v>
      </c>
      <c r="AR8" s="22" t="s">
        <v>101</v>
      </c>
      <c r="AS8" s="23" t="s">
        <v>279</v>
      </c>
      <c r="AT8" s="22" t="s">
        <v>283</v>
      </c>
      <c r="AU8" s="23" t="s">
        <v>46</v>
      </c>
      <c r="AV8" s="22" t="s">
        <v>56</v>
      </c>
      <c r="AW8" s="23" t="s">
        <v>138</v>
      </c>
      <c r="AX8" s="22" t="s">
        <v>283</v>
      </c>
      <c r="AY8" s="23" t="s">
        <v>72</v>
      </c>
      <c r="AZ8" s="22" t="s">
        <v>87</v>
      </c>
      <c r="BA8" s="23" t="s">
        <v>46</v>
      </c>
      <c r="BB8" s="22" t="s">
        <v>279</v>
      </c>
      <c r="BC8" s="23" t="s">
        <v>121</v>
      </c>
      <c r="BD8" s="22" t="s">
        <v>87</v>
      </c>
      <c r="BE8" s="23" t="s">
        <v>243</v>
      </c>
      <c r="BF8" s="22" t="s">
        <v>56</v>
      </c>
      <c r="BG8" s="23" t="s">
        <v>339</v>
      </c>
      <c r="BH8" s="22" t="s">
        <v>56</v>
      </c>
      <c r="BI8" s="23" t="s">
        <v>56</v>
      </c>
      <c r="BJ8" s="22" t="s">
        <v>138</v>
      </c>
      <c r="BK8" s="23" t="s">
        <v>101</v>
      </c>
      <c r="BL8" s="22" t="s">
        <v>339</v>
      </c>
      <c r="BM8" s="23" t="s">
        <v>138</v>
      </c>
      <c r="BN8" s="22" t="s">
        <v>31</v>
      </c>
      <c r="BO8" s="23" t="s">
        <v>221</v>
      </c>
      <c r="BP8" s="22" t="s">
        <v>138</v>
      </c>
      <c r="BQ8" s="23" t="s">
        <v>72</v>
      </c>
      <c r="BR8" s="22" t="s">
        <v>56</v>
      </c>
      <c r="BS8" s="23" t="s">
        <v>56</v>
      </c>
      <c r="BT8" s="22" t="s">
        <v>221</v>
      </c>
      <c r="BU8" s="23" t="s">
        <v>283</v>
      </c>
      <c r="BV8" s="22" t="s">
        <v>56</v>
      </c>
      <c r="BW8" s="23" t="s">
        <v>229</v>
      </c>
      <c r="BX8" s="22" t="s">
        <v>138</v>
      </c>
      <c r="BY8" s="23" t="s">
        <v>80</v>
      </c>
      <c r="BZ8" s="22" t="s">
        <v>121</v>
      </c>
      <c r="CA8" s="23" t="s">
        <v>121</v>
      </c>
      <c r="CB8" s="22" t="s">
        <v>121</v>
      </c>
      <c r="CC8" s="23" t="s">
        <v>283</v>
      </c>
      <c r="CD8" s="22" t="s">
        <v>101</v>
      </c>
      <c r="CE8" s="23" t="s">
        <v>87</v>
      </c>
      <c r="CF8" s="22" t="s">
        <v>138</v>
      </c>
      <c r="CG8" s="23" t="s">
        <v>250</v>
      </c>
      <c r="CH8" s="22" t="s">
        <v>101</v>
      </c>
      <c r="CI8" s="23" t="s">
        <v>121</v>
      </c>
      <c r="CJ8" s="22" t="s">
        <v>56</v>
      </c>
      <c r="CK8" s="23" t="s">
        <v>121</v>
      </c>
      <c r="CL8" s="22" t="s">
        <v>283</v>
      </c>
      <c r="CM8" s="23" t="s">
        <v>101</v>
      </c>
      <c r="CN8" s="22" t="s">
        <v>87</v>
      </c>
      <c r="CO8" s="23" t="s">
        <v>229</v>
      </c>
      <c r="CP8" s="22" t="s">
        <v>101</v>
      </c>
      <c r="CQ8" s="23" t="s">
        <v>94</v>
      </c>
      <c r="CR8" s="22" t="s">
        <v>509</v>
      </c>
      <c r="CS8" s="23" t="s">
        <v>87</v>
      </c>
      <c r="CT8" s="22" t="s">
        <v>31</v>
      </c>
      <c r="CU8" s="23" t="s">
        <v>221</v>
      </c>
      <c r="CV8" s="22" t="s">
        <v>87</v>
      </c>
      <c r="CW8" s="23" t="s">
        <v>229</v>
      </c>
      <c r="CX8" s="22" t="s">
        <v>544</v>
      </c>
      <c r="CY8" s="23" t="s">
        <v>80</v>
      </c>
      <c r="CZ8" s="22" t="s">
        <v>138</v>
      </c>
      <c r="DA8" s="23" t="s">
        <v>87</v>
      </c>
      <c r="DB8" s="22" t="s">
        <v>339</v>
      </c>
      <c r="DC8" s="23" t="s">
        <v>138</v>
      </c>
      <c r="DD8" s="22" t="s">
        <v>138</v>
      </c>
      <c r="DE8" s="23" t="s">
        <v>87</v>
      </c>
      <c r="DF8" s="22" t="s">
        <v>31</v>
      </c>
      <c r="DG8" s="23" t="s">
        <v>87</v>
      </c>
      <c r="DH8" s="22" t="s">
        <v>87</v>
      </c>
      <c r="DI8" s="23" t="s">
        <v>279</v>
      </c>
      <c r="DJ8" s="22" t="s">
        <v>121</v>
      </c>
      <c r="DK8" s="23" t="s">
        <v>138</v>
      </c>
      <c r="DL8" s="22" t="s">
        <v>80</v>
      </c>
      <c r="DM8" s="23" t="s">
        <v>138</v>
      </c>
      <c r="DN8" s="22" t="s">
        <v>87</v>
      </c>
      <c r="DO8" s="23" t="s">
        <v>283</v>
      </c>
      <c r="DP8" s="22" t="s">
        <v>101</v>
      </c>
      <c r="DQ8" s="23" t="s">
        <v>87</v>
      </c>
      <c r="DR8" s="22" t="s">
        <v>250</v>
      </c>
      <c r="DS8" s="23" t="s">
        <v>46</v>
      </c>
      <c r="DT8" s="22" t="s">
        <v>101</v>
      </c>
      <c r="DU8" s="23" t="s">
        <v>121</v>
      </c>
      <c r="DV8" s="22" t="s">
        <v>339</v>
      </c>
      <c r="DW8" s="23" t="s">
        <v>56</v>
      </c>
      <c r="DX8" s="22" t="s">
        <v>250</v>
      </c>
      <c r="DY8" s="23" t="s">
        <v>87</v>
      </c>
      <c r="DZ8" s="22" t="s">
        <v>87</v>
      </c>
      <c r="EA8" s="23" t="s">
        <v>101</v>
      </c>
      <c r="EB8" s="22" t="s">
        <v>56</v>
      </c>
      <c r="EC8" s="23" t="s">
        <v>87</v>
      </c>
      <c r="ED8" s="22" t="s">
        <v>121</v>
      </c>
      <c r="EE8" s="23" t="s">
        <v>31</v>
      </c>
      <c r="EF8" s="22" t="s">
        <v>87</v>
      </c>
      <c r="EG8" s="23" t="s">
        <v>87</v>
      </c>
      <c r="EH8" s="22" t="s">
        <v>56</v>
      </c>
      <c r="EI8" s="23" t="s">
        <v>509</v>
      </c>
      <c r="EJ8" s="22" t="s">
        <v>339</v>
      </c>
      <c r="EK8" s="23" t="s">
        <v>101</v>
      </c>
      <c r="EL8" s="22" t="s">
        <v>737</v>
      </c>
      <c r="EM8" s="23" t="s">
        <v>339</v>
      </c>
      <c r="EN8" s="22" t="s">
        <v>339</v>
      </c>
      <c r="EO8" s="23" t="s">
        <v>101</v>
      </c>
      <c r="EP8" s="22" t="s">
        <v>72</v>
      </c>
      <c r="EQ8" s="23" t="s">
        <v>138</v>
      </c>
      <c r="ER8" s="22" t="s">
        <v>101</v>
      </c>
      <c r="ES8" s="23" t="s">
        <v>101</v>
      </c>
      <c r="ET8" s="22" t="s">
        <v>779</v>
      </c>
      <c r="EU8" s="23" t="s">
        <v>138</v>
      </c>
      <c r="EV8" s="22" t="s">
        <v>31</v>
      </c>
      <c r="EW8" s="23" t="s">
        <v>101</v>
      </c>
      <c r="EX8" s="22" t="s">
        <v>72</v>
      </c>
      <c r="EY8" s="23" t="s">
        <v>737</v>
      </c>
      <c r="EZ8" s="22" t="s">
        <v>87</v>
      </c>
      <c r="FA8" s="23" t="s">
        <v>101</v>
      </c>
      <c r="FB8" s="22" t="s">
        <v>121</v>
      </c>
      <c r="FC8" s="23" t="s">
        <v>779</v>
      </c>
      <c r="FD8" s="22" t="s">
        <v>831</v>
      </c>
      <c r="FE8" s="23" t="s">
        <v>544</v>
      </c>
      <c r="FF8" s="22" t="s">
        <v>229</v>
      </c>
      <c r="FG8" s="23" t="s">
        <v>138</v>
      </c>
      <c r="FH8" s="22" t="s">
        <v>31</v>
      </c>
      <c r="FI8" s="23" t="s">
        <v>87</v>
      </c>
      <c r="FJ8" s="22" t="s">
        <v>101</v>
      </c>
      <c r="FK8" s="23" t="s">
        <v>87</v>
      </c>
      <c r="FL8" s="22" t="s">
        <v>72</v>
      </c>
      <c r="FM8" s="23" t="s">
        <v>779</v>
      </c>
      <c r="FN8" s="22" t="s">
        <v>56</v>
      </c>
      <c r="FO8" s="23" t="s">
        <v>221</v>
      </c>
      <c r="FP8" s="22" t="s">
        <v>831</v>
      </c>
      <c r="FQ8" s="23" t="s">
        <v>737</v>
      </c>
      <c r="FR8" s="22" t="s">
        <v>87</v>
      </c>
      <c r="FS8" s="23" t="s">
        <v>221</v>
      </c>
      <c r="FT8" s="22" t="s">
        <v>544</v>
      </c>
      <c r="FU8" s="23" t="s">
        <v>737</v>
      </c>
      <c r="FV8" s="22" t="s">
        <v>121</v>
      </c>
      <c r="FW8" s="23" t="s">
        <v>737</v>
      </c>
      <c r="FX8" s="22" t="s">
        <v>87</v>
      </c>
      <c r="FY8" s="23" t="s">
        <v>243</v>
      </c>
      <c r="FZ8" s="22" t="s">
        <v>72</v>
      </c>
      <c r="GA8" s="23" t="s">
        <v>101</v>
      </c>
      <c r="GB8" s="22" t="s">
        <v>80</v>
      </c>
      <c r="GC8" s="23" t="s">
        <v>221</v>
      </c>
      <c r="GD8" s="22" t="s">
        <v>779</v>
      </c>
      <c r="GE8" s="23" t="s">
        <v>509</v>
      </c>
      <c r="GF8" s="22" t="s">
        <v>87</v>
      </c>
      <c r="GG8" s="23" t="s">
        <v>221</v>
      </c>
      <c r="GH8" s="22" t="s">
        <v>121</v>
      </c>
      <c r="GI8" s="23" t="s">
        <v>283</v>
      </c>
      <c r="GJ8" s="22" t="s">
        <v>56</v>
      </c>
      <c r="GK8" s="23" t="s">
        <v>101</v>
      </c>
      <c r="GL8" s="22" t="s">
        <v>87</v>
      </c>
      <c r="GM8" s="23" t="s">
        <v>737</v>
      </c>
      <c r="GN8" s="22" t="s">
        <v>87</v>
      </c>
      <c r="GO8" s="23" t="s">
        <v>87</v>
      </c>
      <c r="GP8" s="22" t="s">
        <v>46</v>
      </c>
      <c r="GQ8" s="23" t="s">
        <v>509</v>
      </c>
      <c r="GR8" s="22" t="s">
        <v>243</v>
      </c>
      <c r="GS8" s="23" t="s">
        <v>101</v>
      </c>
      <c r="GT8" s="22" t="s">
        <v>101</v>
      </c>
      <c r="GU8" s="23" t="s">
        <v>229</v>
      </c>
      <c r="GV8" s="22" t="s">
        <v>283</v>
      </c>
      <c r="GW8" s="23" t="s">
        <v>101</v>
      </c>
      <c r="GX8" s="22" t="s">
        <v>121</v>
      </c>
      <c r="GY8" s="23" t="s">
        <v>31</v>
      </c>
      <c r="GZ8" s="22" t="s">
        <v>87</v>
      </c>
      <c r="HA8" s="23" t="s">
        <v>31</v>
      </c>
      <c r="HB8" s="22" t="s">
        <v>80</v>
      </c>
      <c r="HC8" s="23" t="s">
        <v>221</v>
      </c>
      <c r="HD8" s="22" t="s">
        <v>80</v>
      </c>
      <c r="HE8" s="23" t="s">
        <v>121</v>
      </c>
      <c r="HF8" s="22" t="s">
        <v>279</v>
      </c>
      <c r="HG8" s="23" t="s">
        <v>72</v>
      </c>
      <c r="HH8" s="22" t="s">
        <v>339</v>
      </c>
      <c r="HI8" s="23" t="s">
        <v>544</v>
      </c>
      <c r="HJ8" s="22" t="s">
        <v>56</v>
      </c>
      <c r="HK8" s="23" t="s">
        <v>72</v>
      </c>
      <c r="HL8" s="22" t="s">
        <v>138</v>
      </c>
      <c r="HM8" s="23" t="s">
        <v>283</v>
      </c>
      <c r="HN8" s="22" t="s">
        <v>509</v>
      </c>
      <c r="HO8" s="23" t="s">
        <v>121</v>
      </c>
      <c r="HP8" s="22" t="s">
        <v>221</v>
      </c>
      <c r="HQ8" s="23" t="s">
        <v>31</v>
      </c>
      <c r="HR8" s="22" t="s">
        <v>101</v>
      </c>
      <c r="HS8" s="23" t="s">
        <v>831</v>
      </c>
      <c r="HT8" s="22" t="s">
        <v>544</v>
      </c>
      <c r="HU8" s="23" t="s">
        <v>87</v>
      </c>
      <c r="HV8" s="22" t="s">
        <v>72</v>
      </c>
      <c r="HW8" s="23" t="s">
        <v>121</v>
      </c>
      <c r="HX8" s="22" t="s">
        <v>87</v>
      </c>
      <c r="HY8" s="23" t="s">
        <v>779</v>
      </c>
      <c r="HZ8" s="22" t="s">
        <v>279</v>
      </c>
      <c r="IA8" s="23" t="s">
        <v>87</v>
      </c>
      <c r="IB8" s="22" t="s">
        <v>56</v>
      </c>
      <c r="IC8" s="23" t="s">
        <v>87</v>
      </c>
      <c r="ID8" s="22" t="s">
        <v>87</v>
      </c>
      <c r="IE8" s="23" t="s">
        <v>31</v>
      </c>
      <c r="IF8" s="22" t="s">
        <v>101</v>
      </c>
      <c r="IG8" s="23" t="s">
        <v>87</v>
      </c>
      <c r="IH8" s="22" t="s">
        <v>509</v>
      </c>
      <c r="II8" s="23" t="s">
        <v>87</v>
      </c>
      <c r="IJ8" s="22" t="s">
        <v>101</v>
      </c>
      <c r="IK8" s="23" t="s">
        <v>779</v>
      </c>
      <c r="IL8" s="22" t="s">
        <v>544</v>
      </c>
      <c r="IM8" s="23" t="s">
        <v>80</v>
      </c>
      <c r="IN8" s="22" t="s">
        <v>279</v>
      </c>
      <c r="IO8" s="23" t="s">
        <v>544</v>
      </c>
      <c r="IP8" s="22" t="s">
        <v>101</v>
      </c>
      <c r="IQ8" s="23" t="s">
        <v>737</v>
      </c>
      <c r="IR8" s="22" t="s">
        <v>31</v>
      </c>
      <c r="IS8" s="23" t="s">
        <v>250</v>
      </c>
      <c r="IT8" s="22" t="s">
        <v>121</v>
      </c>
      <c r="IU8" s="23" t="s">
        <v>87</v>
      </c>
      <c r="IV8" s="22" t="s">
        <v>544</v>
      </c>
      <c r="IW8" s="23" t="s">
        <v>101</v>
      </c>
      <c r="IX8" s="22" t="s">
        <v>56</v>
      </c>
      <c r="IY8" s="23" t="s">
        <v>101</v>
      </c>
      <c r="IZ8" s="22" t="s">
        <v>283</v>
      </c>
      <c r="JA8" s="23" t="s">
        <v>121</v>
      </c>
      <c r="JB8" s="22" t="s">
        <v>101</v>
      </c>
      <c r="JC8" s="23" t="s">
        <v>101</v>
      </c>
      <c r="JD8" s="22" t="s">
        <v>72</v>
      </c>
      <c r="JE8" s="23" t="s">
        <v>831</v>
      </c>
      <c r="JF8" s="22" t="s">
        <v>87</v>
      </c>
      <c r="JG8" s="23" t="s">
        <v>544</v>
      </c>
      <c r="JH8" s="22" t="s">
        <v>243</v>
      </c>
      <c r="JI8" s="23" t="s">
        <v>87</v>
      </c>
      <c r="JJ8" s="22" t="s">
        <v>101</v>
      </c>
      <c r="JK8" s="23" t="s">
        <v>87</v>
      </c>
      <c r="JL8" s="22" t="s">
        <v>101</v>
      </c>
      <c r="JM8" s="23" t="s">
        <v>831</v>
      </c>
      <c r="JN8" s="22" t="s">
        <v>87</v>
      </c>
      <c r="JO8" s="23" t="s">
        <v>283</v>
      </c>
      <c r="JP8" s="22" t="s">
        <v>229</v>
      </c>
      <c r="JQ8" s="23" t="s">
        <v>279</v>
      </c>
      <c r="JR8" s="22" t="s">
        <v>80</v>
      </c>
      <c r="JS8" s="23" t="s">
        <v>80</v>
      </c>
      <c r="JT8" s="22" t="s">
        <v>56</v>
      </c>
      <c r="JU8" s="23" t="s">
        <v>229</v>
      </c>
      <c r="JV8" s="22" t="s">
        <v>138</v>
      </c>
      <c r="JW8" s="23" t="s">
        <v>339</v>
      </c>
      <c r="JX8" s="22" t="s">
        <v>101</v>
      </c>
      <c r="JY8" s="23" t="s">
        <v>509</v>
      </c>
      <c r="JZ8" s="22" t="s">
        <v>243</v>
      </c>
      <c r="KA8" s="23" t="s">
        <v>80</v>
      </c>
      <c r="KB8" s="22" t="s">
        <v>87</v>
      </c>
      <c r="KC8" s="23" t="s">
        <v>80</v>
      </c>
      <c r="KD8" s="22" t="s">
        <v>101</v>
      </c>
      <c r="KE8" s="23" t="s">
        <v>779</v>
      </c>
      <c r="KF8" s="22" t="s">
        <v>1358</v>
      </c>
      <c r="KG8" s="23" t="s">
        <v>80</v>
      </c>
      <c r="KH8" s="22" t="s">
        <v>80</v>
      </c>
      <c r="KI8" s="23" t="s">
        <v>87</v>
      </c>
      <c r="KJ8" s="22" t="s">
        <v>80</v>
      </c>
      <c r="KK8" s="23" t="s">
        <v>221</v>
      </c>
      <c r="KL8" s="22" t="s">
        <v>80</v>
      </c>
      <c r="KM8" s="23" t="s">
        <v>221</v>
      </c>
      <c r="KN8" s="22" t="s">
        <v>56</v>
      </c>
      <c r="KO8" s="23" t="s">
        <v>101</v>
      </c>
      <c r="KP8" s="22" t="s">
        <v>46</v>
      </c>
      <c r="KQ8" s="23" t="s">
        <v>339</v>
      </c>
      <c r="KR8" s="22" t="s">
        <v>101</v>
      </c>
      <c r="KS8" s="23" t="s">
        <v>229</v>
      </c>
      <c r="KT8" s="22" t="s">
        <v>87</v>
      </c>
      <c r="KU8" s="23" t="s">
        <v>87</v>
      </c>
      <c r="KV8" s="22" t="s">
        <v>121</v>
      </c>
      <c r="KW8" s="23" t="s">
        <v>138</v>
      </c>
      <c r="KX8" s="22" t="s">
        <v>87</v>
      </c>
      <c r="KY8" s="23" t="s">
        <v>121</v>
      </c>
      <c r="KZ8" s="22" t="s">
        <v>87</v>
      </c>
      <c r="LA8" s="23" t="s">
        <v>339</v>
      </c>
      <c r="LB8" s="22" t="s">
        <v>87</v>
      </c>
      <c r="LC8" s="23" t="s">
        <v>87</v>
      </c>
      <c r="LD8" s="22" t="s">
        <v>87</v>
      </c>
      <c r="LE8" s="23" t="s">
        <v>101</v>
      </c>
      <c r="LF8" s="22" t="s">
        <v>87</v>
      </c>
      <c r="LG8" s="23" t="s">
        <v>101</v>
      </c>
      <c r="LH8" s="22" t="s">
        <v>138</v>
      </c>
      <c r="LI8" s="23" t="s">
        <v>101</v>
      </c>
      <c r="LJ8" s="22" t="s">
        <v>101</v>
      </c>
      <c r="LK8" s="23" t="s">
        <v>101</v>
      </c>
      <c r="LL8" s="22" t="s">
        <v>87</v>
      </c>
      <c r="LM8" s="23" t="s">
        <v>221</v>
      </c>
      <c r="LN8" s="22" t="s">
        <v>87</v>
      </c>
      <c r="LO8" s="23" t="s">
        <v>283</v>
      </c>
      <c r="LP8" s="22" t="s">
        <v>121</v>
      </c>
      <c r="LQ8" s="23" t="s">
        <v>121</v>
      </c>
      <c r="LR8" s="22" t="s">
        <v>138</v>
      </c>
      <c r="LS8" s="23" t="s">
        <v>87</v>
      </c>
      <c r="LT8" s="22" t="s">
        <v>87</v>
      </c>
      <c r="LU8" s="23" t="s">
        <v>56</v>
      </c>
      <c r="LV8" s="22" t="s">
        <v>339</v>
      </c>
      <c r="LW8" s="23" t="s">
        <v>87</v>
      </c>
      <c r="LX8" s="22" t="s">
        <v>87</v>
      </c>
      <c r="LY8" s="23" t="s">
        <v>87</v>
      </c>
      <c r="LZ8" s="22" t="s">
        <v>87</v>
      </c>
      <c r="MA8" s="23" t="s">
        <v>31</v>
      </c>
      <c r="MB8" s="22" t="s">
        <v>339</v>
      </c>
      <c r="MC8" s="23" t="s">
        <v>101</v>
      </c>
      <c r="MD8" s="22" t="s">
        <v>56</v>
      </c>
      <c r="ME8" s="23" t="s">
        <v>56</v>
      </c>
      <c r="MF8" s="22" t="s">
        <v>138</v>
      </c>
      <c r="MG8" s="23" t="s">
        <v>138</v>
      </c>
      <c r="MH8" s="22" t="s">
        <v>279</v>
      </c>
      <c r="MI8" s="23" t="s">
        <v>121</v>
      </c>
      <c r="MJ8" s="22" t="s">
        <v>279</v>
      </c>
      <c r="MK8" s="23" t="s">
        <v>56</v>
      </c>
      <c r="ML8" s="22" t="s">
        <v>101</v>
      </c>
      <c r="MM8" s="23" t="s">
        <v>138</v>
      </c>
      <c r="MN8" s="22" t="s">
        <v>31</v>
      </c>
      <c r="MO8" s="23" t="s">
        <v>46</v>
      </c>
      <c r="MP8" s="22" t="s">
        <v>121</v>
      </c>
      <c r="MQ8" s="23" t="s">
        <v>56</v>
      </c>
      <c r="MR8" s="22" t="s">
        <v>339</v>
      </c>
      <c r="MS8" s="23" t="s">
        <v>101</v>
      </c>
      <c r="MT8" s="22" t="s">
        <v>56</v>
      </c>
      <c r="MU8" s="23" t="s">
        <v>121</v>
      </c>
      <c r="MV8" s="22" t="s">
        <v>250</v>
      </c>
      <c r="MW8" s="23" t="s">
        <v>250</v>
      </c>
      <c r="MX8" s="22" t="s">
        <v>509</v>
      </c>
      <c r="MY8" s="23" t="s">
        <v>31</v>
      </c>
      <c r="MZ8" s="22" t="s">
        <v>87</v>
      </c>
      <c r="NA8" s="23" t="s">
        <v>138</v>
      </c>
      <c r="NB8" s="22" t="s">
        <v>101</v>
      </c>
      <c r="NC8" s="23" t="s">
        <v>121</v>
      </c>
      <c r="ND8" s="22" t="s">
        <v>87</v>
      </c>
      <c r="NE8" s="23" t="s">
        <v>101</v>
      </c>
      <c r="NF8" s="22" t="s">
        <v>544</v>
      </c>
      <c r="NG8" s="23" t="s">
        <v>87</v>
      </c>
      <c r="NH8" s="22" t="s">
        <v>138</v>
      </c>
      <c r="NI8" s="23" t="s">
        <v>87</v>
      </c>
      <c r="NJ8" s="22" t="s">
        <v>87</v>
      </c>
      <c r="NK8" s="23" t="s">
        <v>56</v>
      </c>
      <c r="NL8" s="22" t="s">
        <v>87</v>
      </c>
      <c r="NM8" s="23" t="s">
        <v>101</v>
      </c>
      <c r="NN8" s="22" t="s">
        <v>138</v>
      </c>
      <c r="NO8" s="23" t="s">
        <v>56</v>
      </c>
      <c r="NP8" s="22" t="s">
        <v>138</v>
      </c>
      <c r="NQ8" s="23" t="s">
        <v>339</v>
      </c>
      <c r="NR8" s="22" t="s">
        <v>279</v>
      </c>
      <c r="NS8" s="23" t="s">
        <v>138</v>
      </c>
      <c r="NT8" s="22" t="s">
        <v>509</v>
      </c>
      <c r="NU8" s="23" t="s">
        <v>87</v>
      </c>
      <c r="NV8" s="22" t="s">
        <v>221</v>
      </c>
      <c r="NW8" s="23" t="s">
        <v>46</v>
      </c>
      <c r="NX8" s="22" t="s">
        <v>31</v>
      </c>
      <c r="NY8" s="23" t="s">
        <v>138</v>
      </c>
      <c r="NZ8" s="22" t="s">
        <v>56</v>
      </c>
      <c r="OA8" s="23" t="s">
        <v>101</v>
      </c>
      <c r="OB8" s="22" t="s">
        <v>56</v>
      </c>
      <c r="OC8" s="23" t="s">
        <v>138</v>
      </c>
      <c r="OD8" s="22" t="s">
        <v>121</v>
      </c>
      <c r="OE8" s="23" t="s">
        <v>221</v>
      </c>
      <c r="OF8" s="22" t="s">
        <v>138</v>
      </c>
      <c r="OG8" s="23" t="s">
        <v>31</v>
      </c>
      <c r="OH8" s="22" t="s">
        <v>121</v>
      </c>
      <c r="OI8" s="23" t="s">
        <v>279</v>
      </c>
      <c r="OJ8" s="22" t="s">
        <v>101</v>
      </c>
      <c r="OK8" s="23" t="s">
        <v>229</v>
      </c>
      <c r="OL8" s="22" t="s">
        <v>87</v>
      </c>
      <c r="OM8" s="23" t="s">
        <v>138</v>
      </c>
      <c r="ON8" s="22" t="s">
        <v>544</v>
      </c>
      <c r="OO8" s="23" t="s">
        <v>87</v>
      </c>
      <c r="OP8" s="22" t="s">
        <v>101</v>
      </c>
      <c r="OQ8" s="23" t="s">
        <v>121</v>
      </c>
      <c r="OR8" s="22" t="s">
        <v>87</v>
      </c>
      <c r="OS8" s="23" t="s">
        <v>279</v>
      </c>
      <c r="OT8" s="22" t="s">
        <v>544</v>
      </c>
      <c r="OU8" s="23" t="s">
        <v>94</v>
      </c>
      <c r="OV8" s="22" t="s">
        <v>80</v>
      </c>
      <c r="OW8" s="23" t="s">
        <v>46</v>
      </c>
      <c r="OX8" s="22" t="s">
        <v>87</v>
      </c>
      <c r="OY8" s="23" t="s">
        <v>101</v>
      </c>
      <c r="OZ8" s="22" t="s">
        <v>121</v>
      </c>
      <c r="PA8" s="23" t="s">
        <v>72</v>
      </c>
      <c r="PB8" s="22" t="s">
        <v>87</v>
      </c>
      <c r="PC8" s="23" t="s">
        <v>1784</v>
      </c>
      <c r="PD8" s="22" t="s">
        <v>31</v>
      </c>
      <c r="PE8" s="23" t="s">
        <v>80</v>
      </c>
      <c r="PF8" s="22" t="s">
        <v>229</v>
      </c>
      <c r="PG8" s="23" t="s">
        <v>87</v>
      </c>
      <c r="PH8" s="22" t="s">
        <v>121</v>
      </c>
      <c r="PI8" s="23" t="s">
        <v>101</v>
      </c>
      <c r="PJ8" s="22" t="s">
        <v>56</v>
      </c>
      <c r="PK8" s="23" t="s">
        <v>121</v>
      </c>
      <c r="PL8" s="22" t="s">
        <v>87</v>
      </c>
      <c r="PM8" s="23" t="s">
        <v>121</v>
      </c>
      <c r="PN8" s="22" t="s">
        <v>56</v>
      </c>
      <c r="PO8" s="23" t="s">
        <v>250</v>
      </c>
      <c r="PP8" s="22" t="s">
        <v>56</v>
      </c>
      <c r="PQ8" s="23" t="s">
        <v>544</v>
      </c>
      <c r="PR8" s="22" t="s">
        <v>121</v>
      </c>
      <c r="PS8" s="23" t="s">
        <v>279</v>
      </c>
      <c r="PT8" s="22" t="s">
        <v>101</v>
      </c>
      <c r="PU8" s="23" t="s">
        <v>56</v>
      </c>
      <c r="PV8" s="22" t="s">
        <v>283</v>
      </c>
      <c r="PW8" s="23" t="s">
        <v>87</v>
      </c>
      <c r="PX8" s="22" t="s">
        <v>279</v>
      </c>
      <c r="PY8" s="23" t="s">
        <v>87</v>
      </c>
      <c r="PZ8" s="22" t="s">
        <v>229</v>
      </c>
      <c r="QA8" s="23" t="s">
        <v>101</v>
      </c>
      <c r="QB8" s="22" t="s">
        <v>138</v>
      </c>
      <c r="QC8" s="23" t="s">
        <v>56</v>
      </c>
      <c r="QD8" s="22" t="s">
        <v>221</v>
      </c>
      <c r="QE8" s="23" t="s">
        <v>544</v>
      </c>
      <c r="QF8" s="22" t="s">
        <v>87</v>
      </c>
      <c r="QG8" s="23" t="s">
        <v>138</v>
      </c>
      <c r="QH8" s="22" t="s">
        <v>101</v>
      </c>
      <c r="QI8" s="23" t="s">
        <v>87</v>
      </c>
      <c r="QJ8" s="22" t="s">
        <v>283</v>
      </c>
      <c r="QK8" s="23" t="s">
        <v>56</v>
      </c>
      <c r="QL8" s="22" t="s">
        <v>509</v>
      </c>
      <c r="QM8" s="23" t="s">
        <v>101</v>
      </c>
      <c r="QN8" s="22" t="s">
        <v>283</v>
      </c>
      <c r="QO8" s="23" t="s">
        <v>229</v>
      </c>
      <c r="QP8" s="22" t="s">
        <v>101</v>
      </c>
      <c r="QQ8" s="23" t="s">
        <v>31</v>
      </c>
      <c r="QR8" s="22" t="s">
        <v>87</v>
      </c>
      <c r="QS8" s="23" t="s">
        <v>101</v>
      </c>
      <c r="QT8" s="22" t="s">
        <v>56</v>
      </c>
      <c r="QU8" s="23" t="s">
        <v>56</v>
      </c>
      <c r="QV8" s="22" t="s">
        <v>243</v>
      </c>
      <c r="QW8" s="23" t="s">
        <v>101</v>
      </c>
      <c r="QX8" s="22" t="s">
        <v>56</v>
      </c>
      <c r="QY8" s="23" t="s">
        <v>283</v>
      </c>
      <c r="QZ8" s="22" t="s">
        <v>121</v>
      </c>
      <c r="RA8" s="23" t="s">
        <v>56</v>
      </c>
      <c r="RB8" s="22" t="s">
        <v>56</v>
      </c>
      <c r="RC8" s="23" t="s">
        <v>339</v>
      </c>
      <c r="RD8" s="22" t="s">
        <v>56</v>
      </c>
      <c r="RE8" s="23" t="s">
        <v>56</v>
      </c>
      <c r="RF8" s="22" t="s">
        <v>87</v>
      </c>
      <c r="RG8" s="23" t="s">
        <v>243</v>
      </c>
      <c r="RH8" s="22" t="s">
        <v>138</v>
      </c>
      <c r="RI8" s="23" t="s">
        <v>509</v>
      </c>
      <c r="RJ8" s="22" t="s">
        <v>339</v>
      </c>
      <c r="RK8" s="23" t="s">
        <v>101</v>
      </c>
      <c r="RL8" s="22" t="s">
        <v>243</v>
      </c>
      <c r="RM8" s="23" t="s">
        <v>56</v>
      </c>
      <c r="RN8" s="22" t="s">
        <v>101</v>
      </c>
      <c r="RO8" s="23" t="s">
        <v>138</v>
      </c>
      <c r="RP8" s="22" t="s">
        <v>87</v>
      </c>
      <c r="RQ8" s="23" t="s">
        <v>56</v>
      </c>
      <c r="RR8" s="22" t="s">
        <v>80</v>
      </c>
      <c r="RS8" s="23" t="s">
        <v>87</v>
      </c>
      <c r="RT8" s="22" t="s">
        <v>831</v>
      </c>
      <c r="RU8" s="23" t="s">
        <v>339</v>
      </c>
      <c r="RV8" s="22" t="s">
        <v>779</v>
      </c>
      <c r="RW8" s="23" t="s">
        <v>121</v>
      </c>
      <c r="RX8" s="22" t="s">
        <v>46</v>
      </c>
      <c r="RY8" s="23" t="s">
        <v>80</v>
      </c>
      <c r="RZ8" s="22" t="s">
        <v>87</v>
      </c>
      <c r="SA8" s="23" t="s">
        <v>250</v>
      </c>
      <c r="SB8" s="22" t="s">
        <v>87</v>
      </c>
      <c r="SC8" s="23" t="s">
        <v>87</v>
      </c>
      <c r="SD8" s="22" t="s">
        <v>72</v>
      </c>
      <c r="SE8" s="23" t="s">
        <v>279</v>
      </c>
      <c r="SF8" s="22" t="s">
        <v>56</v>
      </c>
      <c r="SG8" s="23" t="s">
        <v>2020</v>
      </c>
      <c r="SH8" s="22" t="s">
        <v>779</v>
      </c>
      <c r="SI8" s="23" t="s">
        <v>101</v>
      </c>
      <c r="SJ8" s="22" t="s">
        <v>46</v>
      </c>
      <c r="SK8" s="23" t="s">
        <v>101</v>
      </c>
      <c r="SL8" s="22" t="s">
        <v>221</v>
      </c>
      <c r="SM8" s="23" t="s">
        <v>101</v>
      </c>
      <c r="SN8" s="22" t="s">
        <v>121</v>
      </c>
      <c r="SO8" s="23" t="s">
        <v>56</v>
      </c>
      <c r="SP8" s="22" t="s">
        <v>87</v>
      </c>
      <c r="SQ8" s="23" t="s">
        <v>138</v>
      </c>
      <c r="SR8" s="22" t="s">
        <v>101</v>
      </c>
      <c r="SS8" s="23" t="s">
        <v>87</v>
      </c>
      <c r="ST8" s="22" t="s">
        <v>87</v>
      </c>
      <c r="SU8" s="23" t="s">
        <v>80</v>
      </c>
      <c r="SV8" s="22" t="s">
        <v>509</v>
      </c>
      <c r="SW8" s="23" t="s">
        <v>279</v>
      </c>
      <c r="SX8" s="22" t="s">
        <v>221</v>
      </c>
      <c r="SY8" s="23" t="s">
        <v>221</v>
      </c>
      <c r="SZ8" s="22" t="s">
        <v>31</v>
      </c>
      <c r="TA8" s="23" t="s">
        <v>87</v>
      </c>
      <c r="TB8" s="22" t="s">
        <v>121</v>
      </c>
      <c r="TC8" s="23" t="s">
        <v>339</v>
      </c>
      <c r="TD8" s="22" t="s">
        <v>138</v>
      </c>
      <c r="TE8" s="23" t="s">
        <v>87</v>
      </c>
      <c r="TF8" s="22" t="s">
        <v>737</v>
      </c>
      <c r="TG8" s="23" t="s">
        <v>31</v>
      </c>
      <c r="TH8" s="22" t="s">
        <v>31</v>
      </c>
      <c r="TI8" s="23" t="s">
        <v>544</v>
      </c>
      <c r="TJ8" s="22" t="s">
        <v>31</v>
      </c>
      <c r="TK8" s="23" t="s">
        <v>229</v>
      </c>
      <c r="TL8" s="22" t="s">
        <v>56</v>
      </c>
      <c r="TM8" s="23" t="s">
        <v>279</v>
      </c>
      <c r="TN8" s="22" t="s">
        <v>779</v>
      </c>
      <c r="TO8" s="23" t="s">
        <v>101</v>
      </c>
      <c r="TP8" s="22" t="s">
        <v>779</v>
      </c>
      <c r="TQ8" s="23" t="s">
        <v>229</v>
      </c>
      <c r="TR8" s="22" t="s">
        <v>87</v>
      </c>
      <c r="TS8" s="23" t="s">
        <v>87</v>
      </c>
      <c r="TT8" s="22" t="s">
        <v>87</v>
      </c>
      <c r="TU8" s="23" t="s">
        <v>779</v>
      </c>
      <c r="TV8" s="22" t="s">
        <v>56</v>
      </c>
      <c r="TW8" s="23" t="s">
        <v>250</v>
      </c>
      <c r="TX8" s="22" t="s">
        <v>339</v>
      </c>
      <c r="TY8" s="23" t="s">
        <v>250</v>
      </c>
      <c r="TZ8" s="22" t="s">
        <v>56</v>
      </c>
      <c r="UA8" s="23" t="s">
        <v>2020</v>
      </c>
      <c r="UB8" s="22" t="s">
        <v>87</v>
      </c>
      <c r="UC8" s="23" t="s">
        <v>80</v>
      </c>
      <c r="UD8" s="22" t="s">
        <v>80</v>
      </c>
      <c r="UE8" s="23" t="s">
        <v>279</v>
      </c>
      <c r="UF8" s="22" t="s">
        <v>779</v>
      </c>
      <c r="UG8" s="23" t="s">
        <v>101</v>
      </c>
      <c r="UH8" s="22" t="s">
        <v>87</v>
      </c>
      <c r="UI8" s="23" t="s">
        <v>509</v>
      </c>
      <c r="UJ8" s="22" t="s">
        <v>101</v>
      </c>
      <c r="UK8" s="23" t="s">
        <v>229</v>
      </c>
      <c r="UL8" s="22" t="s">
        <v>87</v>
      </c>
      <c r="UM8" s="23" t="s">
        <v>87</v>
      </c>
      <c r="UN8" s="22" t="s">
        <v>737</v>
      </c>
      <c r="UO8" s="23" t="s">
        <v>229</v>
      </c>
      <c r="UP8" s="22" t="s">
        <v>279</v>
      </c>
      <c r="UQ8" s="23" t="s">
        <v>509</v>
      </c>
      <c r="UR8" s="22" t="s">
        <v>31</v>
      </c>
      <c r="US8" s="23" t="s">
        <v>87</v>
      </c>
      <c r="UT8" s="22" t="s">
        <v>72</v>
      </c>
      <c r="UU8" s="23" t="s">
        <v>56</v>
      </c>
      <c r="UV8" s="22" t="s">
        <v>509</v>
      </c>
      <c r="UW8" s="23" t="s">
        <v>101</v>
      </c>
      <c r="UX8" s="22" t="s">
        <v>31</v>
      </c>
      <c r="UY8" s="23" t="s">
        <v>31</v>
      </c>
      <c r="UZ8" s="22" t="s">
        <v>87</v>
      </c>
      <c r="VA8" s="23" t="s">
        <v>279</v>
      </c>
      <c r="VB8" s="22" t="s">
        <v>46</v>
      </c>
      <c r="VC8" s="23" t="s">
        <v>831</v>
      </c>
      <c r="VD8" s="22" t="s">
        <v>31</v>
      </c>
      <c r="VE8" s="23" t="s">
        <v>279</v>
      </c>
      <c r="VF8" s="22" t="s">
        <v>80</v>
      </c>
      <c r="VG8" s="23" t="s">
        <v>72</v>
      </c>
      <c r="VH8" s="22" t="s">
        <v>56</v>
      </c>
      <c r="VI8" s="23" t="s">
        <v>243</v>
      </c>
      <c r="VJ8" s="22" t="s">
        <v>138</v>
      </c>
      <c r="VK8" s="23" t="s">
        <v>221</v>
      </c>
      <c r="VL8" s="22" t="s">
        <v>72</v>
      </c>
      <c r="VM8" s="23" t="s">
        <v>279</v>
      </c>
      <c r="VN8" s="22" t="s">
        <v>121</v>
      </c>
      <c r="VO8" s="23" t="s">
        <v>87</v>
      </c>
      <c r="VP8" s="22" t="s">
        <v>101</v>
      </c>
      <c r="VQ8" s="23" t="s">
        <v>31</v>
      </c>
      <c r="VR8" s="22" t="s">
        <v>2020</v>
      </c>
      <c r="VS8" s="23" t="s">
        <v>101</v>
      </c>
      <c r="VT8" s="22" t="s">
        <v>80</v>
      </c>
      <c r="VU8" s="23" t="s">
        <v>80</v>
      </c>
      <c r="VV8" s="22" t="s">
        <v>31</v>
      </c>
      <c r="VW8" s="23" t="s">
        <v>72</v>
      </c>
      <c r="VX8" s="22" t="s">
        <v>87</v>
      </c>
      <c r="VY8" s="23" t="s">
        <v>87</v>
      </c>
      <c r="VZ8" s="22" t="s">
        <v>87</v>
      </c>
      <c r="WA8" s="23" t="s">
        <v>87</v>
      </c>
      <c r="WB8" s="22" t="s">
        <v>339</v>
      </c>
      <c r="WC8" s="23" t="s">
        <v>87</v>
      </c>
      <c r="WD8" s="22" t="s">
        <v>87</v>
      </c>
      <c r="WE8" s="23" t="s">
        <v>56</v>
      </c>
      <c r="WF8" s="22" t="s">
        <v>101</v>
      </c>
      <c r="WG8" s="23" t="s">
        <v>509</v>
      </c>
      <c r="WH8" s="22" t="s">
        <v>138</v>
      </c>
      <c r="WI8" s="23" t="s">
        <v>121</v>
      </c>
      <c r="WJ8" s="22" t="s">
        <v>87</v>
      </c>
      <c r="WK8" s="23" t="s">
        <v>87</v>
      </c>
      <c r="WL8" s="22" t="s">
        <v>101</v>
      </c>
      <c r="WM8" s="23" t="s">
        <v>87</v>
      </c>
      <c r="WN8" s="22" t="s">
        <v>509</v>
      </c>
      <c r="WO8" s="23" t="s">
        <v>138</v>
      </c>
      <c r="WP8" s="22" t="s">
        <v>279</v>
      </c>
      <c r="WQ8" s="23" t="s">
        <v>138</v>
      </c>
      <c r="WR8" s="22" t="s">
        <v>72</v>
      </c>
      <c r="WS8" s="23" t="s">
        <v>101</v>
      </c>
      <c r="WT8" s="22" t="s">
        <v>72</v>
      </c>
      <c r="WU8" s="23" t="s">
        <v>46</v>
      </c>
      <c r="WV8" s="22" t="s">
        <v>279</v>
      </c>
      <c r="WW8" s="23" t="s">
        <v>87</v>
      </c>
      <c r="WX8" s="22" t="s">
        <v>831</v>
      </c>
      <c r="WY8" s="23" t="s">
        <v>121</v>
      </c>
      <c r="WZ8" s="22" t="s">
        <v>221</v>
      </c>
      <c r="XA8" s="23" t="s">
        <v>101</v>
      </c>
      <c r="XB8" s="22" t="s">
        <v>831</v>
      </c>
      <c r="XC8" s="23" t="s">
        <v>509</v>
      </c>
      <c r="XD8" s="22" t="s">
        <v>509</v>
      </c>
      <c r="XE8" s="23" t="s">
        <v>87</v>
      </c>
      <c r="XF8" s="22" t="s">
        <v>121</v>
      </c>
      <c r="XG8" s="23" t="s">
        <v>283</v>
      </c>
      <c r="XH8" s="22" t="s">
        <v>831</v>
      </c>
      <c r="XI8" s="23" t="s">
        <v>779</v>
      </c>
      <c r="XJ8" s="22" t="s">
        <v>31</v>
      </c>
      <c r="XK8" s="23" t="s">
        <v>72</v>
      </c>
      <c r="XL8" s="22" t="s">
        <v>31</v>
      </c>
      <c r="XM8" s="23" t="s">
        <v>56</v>
      </c>
      <c r="XN8" s="22" t="s">
        <v>101</v>
      </c>
      <c r="XO8" s="23" t="s">
        <v>87</v>
      </c>
      <c r="XP8" s="22" t="s">
        <v>121</v>
      </c>
      <c r="XQ8" s="23" t="s">
        <v>80</v>
      </c>
      <c r="XR8" s="22" t="s">
        <v>138</v>
      </c>
      <c r="XS8" s="23" t="s">
        <v>56</v>
      </c>
      <c r="XT8" s="22" t="s">
        <v>72</v>
      </c>
      <c r="XU8" s="23" t="s">
        <v>101</v>
      </c>
      <c r="XV8" s="22" t="s">
        <v>138</v>
      </c>
      <c r="XW8" s="23" t="s">
        <v>101</v>
      </c>
      <c r="XX8" s="22" t="s">
        <v>101</v>
      </c>
      <c r="XY8" s="23" t="s">
        <v>87</v>
      </c>
      <c r="XZ8" s="22" t="s">
        <v>101</v>
      </c>
      <c r="YA8" s="23" t="s">
        <v>138</v>
      </c>
      <c r="YB8" s="22" t="s">
        <v>283</v>
      </c>
      <c r="YC8" s="23" t="s">
        <v>339</v>
      </c>
      <c r="YD8" s="22" t="s">
        <v>80</v>
      </c>
      <c r="YE8" s="23" t="s">
        <v>46</v>
      </c>
      <c r="YF8" s="22" t="s">
        <v>80</v>
      </c>
      <c r="YG8" s="23" t="s">
        <v>87</v>
      </c>
      <c r="YH8" s="22" t="s">
        <v>737</v>
      </c>
      <c r="YI8" s="23" t="s">
        <v>46</v>
      </c>
      <c r="YJ8" s="22" t="s">
        <v>121</v>
      </c>
      <c r="YK8" s="23" t="s">
        <v>56</v>
      </c>
      <c r="YL8" s="22" t="s">
        <v>138</v>
      </c>
      <c r="YM8" s="23" t="s">
        <v>279</v>
      </c>
      <c r="YN8" s="22" t="s">
        <v>87</v>
      </c>
      <c r="YO8" s="23" t="s">
        <v>101</v>
      </c>
      <c r="YP8" s="22" t="s">
        <v>87</v>
      </c>
      <c r="YQ8" s="23" t="s">
        <v>279</v>
      </c>
      <c r="YR8" s="22" t="s">
        <v>87</v>
      </c>
      <c r="YS8" s="23" t="s">
        <v>121</v>
      </c>
      <c r="YT8" s="22" t="s">
        <v>87</v>
      </c>
      <c r="YU8" s="23" t="s">
        <v>101</v>
      </c>
      <c r="YV8" s="22" t="s">
        <v>509</v>
      </c>
      <c r="YW8" s="23" t="s">
        <v>509</v>
      </c>
      <c r="YX8" s="22" t="s">
        <v>87</v>
      </c>
      <c r="YY8" s="23" t="s">
        <v>509</v>
      </c>
      <c r="YZ8" s="22" t="s">
        <v>283</v>
      </c>
      <c r="ZA8" s="23" t="s">
        <v>831</v>
      </c>
      <c r="ZB8" s="22" t="s">
        <v>87</v>
      </c>
      <c r="ZC8" s="23" t="s">
        <v>101</v>
      </c>
      <c r="ZD8" s="22" t="s">
        <v>138</v>
      </c>
      <c r="ZE8" s="23" t="s">
        <v>509</v>
      </c>
      <c r="ZF8" s="22" t="s">
        <v>101</v>
      </c>
      <c r="ZG8" s="23" t="s">
        <v>101</v>
      </c>
      <c r="ZH8" s="22" t="s">
        <v>339</v>
      </c>
      <c r="ZI8" s="23" t="s">
        <v>283</v>
      </c>
      <c r="ZJ8" s="22" t="s">
        <v>56</v>
      </c>
      <c r="ZK8" s="23" t="s">
        <v>138</v>
      </c>
      <c r="ZL8" s="22" t="s">
        <v>87</v>
      </c>
      <c r="ZM8" s="23" t="s">
        <v>544</v>
      </c>
      <c r="ZN8" s="22" t="s">
        <v>339</v>
      </c>
      <c r="ZO8" s="23" t="s">
        <v>138</v>
      </c>
      <c r="ZP8" s="22" t="s">
        <v>121</v>
      </c>
      <c r="ZQ8" s="23" t="s">
        <v>56</v>
      </c>
      <c r="ZR8" s="22" t="s">
        <v>56</v>
      </c>
      <c r="ZS8" s="23" t="s">
        <v>101</v>
      </c>
      <c r="ZT8" s="22" t="s">
        <v>87</v>
      </c>
      <c r="ZU8" s="23" t="s">
        <v>243</v>
      </c>
      <c r="ZV8" s="22" t="s">
        <v>87</v>
      </c>
      <c r="ZW8" s="23" t="s">
        <v>72</v>
      </c>
      <c r="ZX8" s="22" t="s">
        <v>87</v>
      </c>
      <c r="ZY8" s="23" t="s">
        <v>509</v>
      </c>
      <c r="ZZ8" s="22" t="s">
        <v>72</v>
      </c>
      <c r="AAA8" s="23" t="s">
        <v>87</v>
      </c>
      <c r="AAB8" s="22" t="s">
        <v>101</v>
      </c>
      <c r="AAC8" s="23" t="s">
        <v>283</v>
      </c>
      <c r="AAD8" s="22" t="s">
        <v>87</v>
      </c>
      <c r="AAE8" s="23" t="s">
        <v>72</v>
      </c>
      <c r="AAF8" s="22" t="s">
        <v>87</v>
      </c>
      <c r="AAG8" s="23" t="s">
        <v>80</v>
      </c>
      <c r="AAH8" s="22" t="s">
        <v>101</v>
      </c>
      <c r="AAI8" s="23" t="s">
        <v>87</v>
      </c>
      <c r="AAJ8" s="22" t="s">
        <v>737</v>
      </c>
      <c r="AAK8" s="23" t="s">
        <v>138</v>
      </c>
      <c r="AAL8" s="22" t="s">
        <v>87</v>
      </c>
      <c r="AAM8" s="23" t="s">
        <v>121</v>
      </c>
      <c r="AAN8" s="22" t="s">
        <v>283</v>
      </c>
      <c r="AAO8" s="23" t="s">
        <v>229</v>
      </c>
      <c r="AAP8" s="22" t="s">
        <v>80</v>
      </c>
      <c r="AAQ8" s="23" t="s">
        <v>80</v>
      </c>
      <c r="AAR8" s="22" t="s">
        <v>279</v>
      </c>
      <c r="AAS8" s="23" t="s">
        <v>279</v>
      </c>
      <c r="AAT8" s="22" t="s">
        <v>221</v>
      </c>
      <c r="AAU8" s="23" t="s">
        <v>509</v>
      </c>
      <c r="AAV8" s="22" t="s">
        <v>509</v>
      </c>
      <c r="AAW8" s="23" t="s">
        <v>509</v>
      </c>
      <c r="AAX8" s="22" t="s">
        <v>80</v>
      </c>
      <c r="AAY8" s="23" t="s">
        <v>221</v>
      </c>
      <c r="AAZ8" s="22" t="s">
        <v>87</v>
      </c>
      <c r="ABA8" s="23" t="s">
        <v>101</v>
      </c>
      <c r="ABB8" s="22" t="s">
        <v>56</v>
      </c>
      <c r="ABC8" s="23" t="s">
        <v>339</v>
      </c>
      <c r="ABD8" s="22" t="s">
        <v>101</v>
      </c>
      <c r="ABE8" s="23" t="s">
        <v>138</v>
      </c>
      <c r="ABF8" s="22" t="s">
        <v>121</v>
      </c>
      <c r="ABG8" s="23" t="s">
        <v>101</v>
      </c>
      <c r="ABH8" s="22" t="s">
        <v>31</v>
      </c>
      <c r="ABI8" s="23" t="s">
        <v>339</v>
      </c>
      <c r="ABJ8" s="22" t="s">
        <v>87</v>
      </c>
      <c r="ABK8" s="23" t="s">
        <v>46</v>
      </c>
      <c r="ABL8" s="22" t="s">
        <v>56</v>
      </c>
      <c r="ABM8" s="23" t="s">
        <v>101</v>
      </c>
      <c r="ABN8" s="22" t="s">
        <v>121</v>
      </c>
      <c r="ABO8" s="23" t="s">
        <v>87</v>
      </c>
      <c r="ABP8" s="22" t="s">
        <v>509</v>
      </c>
      <c r="ABQ8" s="23" t="s">
        <v>779</v>
      </c>
      <c r="ABR8" s="22" t="s">
        <v>87</v>
      </c>
      <c r="ABS8" s="23" t="s">
        <v>87</v>
      </c>
      <c r="ABT8" s="22" t="s">
        <v>121</v>
      </c>
      <c r="ABU8" s="23" t="s">
        <v>121</v>
      </c>
      <c r="ABV8" s="22" t="s">
        <v>544</v>
      </c>
      <c r="ABW8" s="23" t="s">
        <v>544</v>
      </c>
      <c r="ABX8" s="22" t="s">
        <v>101</v>
      </c>
      <c r="ABY8" s="23" t="s">
        <v>87</v>
      </c>
      <c r="ABZ8" s="22" t="s">
        <v>138</v>
      </c>
      <c r="ACA8" s="23" t="s">
        <v>87</v>
      </c>
      <c r="ACB8" s="22" t="s">
        <v>283</v>
      </c>
      <c r="ACC8" s="23" t="s">
        <v>101</v>
      </c>
      <c r="ACD8" s="22" t="s">
        <v>80</v>
      </c>
      <c r="ACE8" s="23" t="s">
        <v>87</v>
      </c>
      <c r="ACF8" s="22" t="s">
        <v>243</v>
      </c>
      <c r="ACG8" s="23" t="s">
        <v>101</v>
      </c>
      <c r="ACH8" s="22" t="s">
        <v>87</v>
      </c>
      <c r="ACI8" s="23" t="s">
        <v>339</v>
      </c>
      <c r="ACJ8" s="22" t="s">
        <v>31</v>
      </c>
      <c r="ACK8" s="23" t="s">
        <v>101</v>
      </c>
      <c r="ACL8" s="22" t="s">
        <v>101</v>
      </c>
      <c r="ACM8" s="23" t="s">
        <v>56</v>
      </c>
      <c r="ACN8" s="22" t="s">
        <v>101</v>
      </c>
      <c r="ACO8" s="23" t="s">
        <v>87</v>
      </c>
      <c r="ACP8" s="22" t="s">
        <v>283</v>
      </c>
      <c r="ACQ8" s="23" t="s">
        <v>279</v>
      </c>
      <c r="ACR8" s="22" t="s">
        <v>101</v>
      </c>
      <c r="ACS8" s="23" t="s">
        <v>31</v>
      </c>
      <c r="ACT8" s="22" t="s">
        <v>72</v>
      </c>
      <c r="ACU8" s="23" t="s">
        <v>87</v>
      </c>
      <c r="ACV8" s="22" t="s">
        <v>87</v>
      </c>
      <c r="ACW8" s="23" t="s">
        <v>46</v>
      </c>
      <c r="ACX8" s="22" t="s">
        <v>31</v>
      </c>
      <c r="ACY8" s="23" t="s">
        <v>31</v>
      </c>
      <c r="ACZ8" s="22" t="s">
        <v>56</v>
      </c>
      <c r="ADA8" s="23" t="s">
        <v>80</v>
      </c>
      <c r="ADB8" s="22" t="s">
        <v>87</v>
      </c>
      <c r="ADC8" s="23" t="s">
        <v>138</v>
      </c>
      <c r="ADD8" s="22" t="s">
        <v>101</v>
      </c>
      <c r="ADE8" s="23" t="s">
        <v>87</v>
      </c>
      <c r="ADF8" s="22" t="s">
        <v>101</v>
      </c>
      <c r="ADG8" s="23" t="s">
        <v>46</v>
      </c>
      <c r="ADH8" s="22" t="s">
        <v>101</v>
      </c>
      <c r="ADI8" s="23" t="s">
        <v>229</v>
      </c>
      <c r="ADJ8" s="22" t="s">
        <v>101</v>
      </c>
      <c r="ADK8" s="23" t="s">
        <v>138</v>
      </c>
      <c r="ADL8" s="22" t="s">
        <v>101</v>
      </c>
      <c r="ADM8" s="23" t="s">
        <v>80</v>
      </c>
      <c r="ADN8" s="22" t="s">
        <v>80</v>
      </c>
      <c r="ADO8" s="23" t="s">
        <v>279</v>
      </c>
      <c r="ADP8" s="22" t="s">
        <v>87</v>
      </c>
      <c r="ADQ8" s="23" t="s">
        <v>283</v>
      </c>
      <c r="ADR8" s="22" t="s">
        <v>87</v>
      </c>
      <c r="ADS8" s="23" t="s">
        <v>279</v>
      </c>
      <c r="ADT8" s="22" t="s">
        <v>279</v>
      </c>
      <c r="ADU8" s="23" t="s">
        <v>31</v>
      </c>
      <c r="ADV8" s="22" t="s">
        <v>101</v>
      </c>
      <c r="ADW8" s="23" t="s">
        <v>56</v>
      </c>
      <c r="ADX8" s="22" t="s">
        <v>87</v>
      </c>
      <c r="ADY8" s="23" t="s">
        <v>101</v>
      </c>
      <c r="ADZ8" s="22" t="s">
        <v>138</v>
      </c>
      <c r="AEA8" s="23" t="s">
        <v>138</v>
      </c>
      <c r="AEB8" s="22" t="s">
        <v>87</v>
      </c>
      <c r="AEC8" s="23" t="s">
        <v>121</v>
      </c>
      <c r="AED8" s="22" t="s">
        <v>94</v>
      </c>
      <c r="AEE8" s="23" t="s">
        <v>544</v>
      </c>
      <c r="AEF8" s="22" t="s">
        <v>229</v>
      </c>
      <c r="AEG8" s="23" t="s">
        <v>2020</v>
      </c>
      <c r="AEH8" s="22" t="s">
        <v>121</v>
      </c>
      <c r="AEI8" s="23" t="s">
        <v>31</v>
      </c>
      <c r="AEJ8" s="22" t="s">
        <v>80</v>
      </c>
      <c r="AEK8" s="23" t="s">
        <v>279</v>
      </c>
      <c r="AEL8" s="22" t="s">
        <v>101</v>
      </c>
      <c r="AEM8" s="23" t="s">
        <v>87</v>
      </c>
      <c r="AEN8" s="22" t="s">
        <v>138</v>
      </c>
      <c r="AEO8" s="23" t="s">
        <v>229</v>
      </c>
      <c r="AEP8" s="22" t="s">
        <v>101</v>
      </c>
      <c r="AEQ8" s="23" t="s">
        <v>121</v>
      </c>
      <c r="AER8" s="22" t="s">
        <v>87</v>
      </c>
      <c r="AES8" s="23" t="s">
        <v>101</v>
      </c>
      <c r="AET8" s="22" t="s">
        <v>544</v>
      </c>
      <c r="AEU8" s="23" t="s">
        <v>101</v>
      </c>
      <c r="AEV8" s="22" t="s">
        <v>31</v>
      </c>
      <c r="AEW8" s="23" t="s">
        <v>121</v>
      </c>
      <c r="AEX8" s="22" t="s">
        <v>87</v>
      </c>
      <c r="AEY8" s="23" t="s">
        <v>138</v>
      </c>
      <c r="AEZ8" s="22" t="s">
        <v>80</v>
      </c>
      <c r="AFA8" s="23" t="s">
        <v>101</v>
      </c>
      <c r="AFB8" s="22" t="s">
        <v>31</v>
      </c>
      <c r="AFC8" s="23" t="s">
        <v>31</v>
      </c>
      <c r="AFD8" s="22" t="s">
        <v>87</v>
      </c>
      <c r="AFE8" s="23" t="s">
        <v>56</v>
      </c>
      <c r="AFF8" s="22" t="s">
        <v>87</v>
      </c>
      <c r="AFG8" s="23" t="s">
        <v>56</v>
      </c>
      <c r="AFH8" s="22" t="s">
        <v>87</v>
      </c>
      <c r="AFI8" s="23" t="s">
        <v>221</v>
      </c>
      <c r="AFJ8" s="22" t="s">
        <v>101</v>
      </c>
      <c r="AFK8" s="23" t="s">
        <v>544</v>
      </c>
      <c r="AFL8" s="22" t="s">
        <v>31</v>
      </c>
      <c r="AFM8" s="23" t="s">
        <v>121</v>
      </c>
      <c r="AFN8" s="22" t="s">
        <v>1784</v>
      </c>
      <c r="AFO8" s="23" t="s">
        <v>101</v>
      </c>
      <c r="AFP8" s="22" t="s">
        <v>279</v>
      </c>
      <c r="AFQ8" s="23" t="s">
        <v>87</v>
      </c>
      <c r="AFR8" s="22" t="s">
        <v>87</v>
      </c>
      <c r="AFS8" s="23" t="s">
        <v>101</v>
      </c>
      <c r="AFT8" s="22" t="s">
        <v>229</v>
      </c>
      <c r="AFU8" s="23" t="s">
        <v>87</v>
      </c>
      <c r="AFV8" s="22" t="s">
        <v>101</v>
      </c>
      <c r="AFW8" s="23" t="s">
        <v>94</v>
      </c>
      <c r="AFX8" s="22" t="s">
        <v>87</v>
      </c>
      <c r="AFY8" s="23" t="s">
        <v>101</v>
      </c>
      <c r="AFZ8" s="22" t="s">
        <v>101</v>
      </c>
      <c r="AGA8" s="23" t="s">
        <v>121</v>
      </c>
      <c r="AGB8" s="22" t="s">
        <v>101</v>
      </c>
      <c r="AGC8" s="23" t="s">
        <v>229</v>
      </c>
      <c r="AGD8" s="22" t="s">
        <v>56</v>
      </c>
      <c r="AGE8" s="23" t="s">
        <v>121</v>
      </c>
      <c r="AGF8" s="22" t="s">
        <v>87</v>
      </c>
      <c r="AGG8" s="23" t="s">
        <v>121</v>
      </c>
      <c r="AGH8" s="22" t="s">
        <v>221</v>
      </c>
      <c r="AGI8" s="23" t="s">
        <v>31</v>
      </c>
      <c r="AGJ8" s="22" t="s">
        <v>121</v>
      </c>
      <c r="AGK8" s="23" t="s">
        <v>121</v>
      </c>
      <c r="AGL8" s="22" t="s">
        <v>56</v>
      </c>
      <c r="AGM8" s="23" t="s">
        <v>56</v>
      </c>
      <c r="AGN8" s="22" t="s">
        <v>87</v>
      </c>
      <c r="AGO8" s="23" t="s">
        <v>87</v>
      </c>
      <c r="AGP8" s="22" t="s">
        <v>121</v>
      </c>
      <c r="AGQ8" s="23" t="s">
        <v>31</v>
      </c>
      <c r="AGR8" s="22" t="s">
        <v>94</v>
      </c>
      <c r="AGS8" s="23" t="s">
        <v>121</v>
      </c>
      <c r="AGT8" s="22" t="s">
        <v>56</v>
      </c>
      <c r="AGU8" s="23" t="s">
        <v>101</v>
      </c>
      <c r="AGV8" s="22" t="s">
        <v>229</v>
      </c>
      <c r="AGW8" s="23" t="s">
        <v>31</v>
      </c>
      <c r="AGX8" s="22" t="s">
        <v>121</v>
      </c>
      <c r="AGY8" s="23" t="s">
        <v>138</v>
      </c>
      <c r="AGZ8" s="22" t="s">
        <v>339</v>
      </c>
      <c r="AHA8" s="23" t="s">
        <v>138</v>
      </c>
      <c r="AHB8" s="22" t="s">
        <v>283</v>
      </c>
      <c r="AHC8" s="23" t="s">
        <v>250</v>
      </c>
      <c r="AHD8" s="22" t="s">
        <v>243</v>
      </c>
      <c r="AHE8" s="23" t="s">
        <v>509</v>
      </c>
      <c r="AHF8" s="22" t="s">
        <v>87</v>
      </c>
      <c r="AHG8" s="23" t="s">
        <v>339</v>
      </c>
      <c r="AHH8" s="22" t="s">
        <v>56</v>
      </c>
      <c r="AHI8" s="23" t="s">
        <v>31</v>
      </c>
      <c r="AHJ8" s="22" t="s">
        <v>56</v>
      </c>
      <c r="AHK8" s="23" t="s">
        <v>31</v>
      </c>
      <c r="AHL8" s="22" t="s">
        <v>101</v>
      </c>
      <c r="AHM8" s="23" t="s">
        <v>87</v>
      </c>
      <c r="AHN8" s="22" t="s">
        <v>101</v>
      </c>
      <c r="AHO8" s="23" t="s">
        <v>101</v>
      </c>
      <c r="AHP8" s="22" t="s">
        <v>56</v>
      </c>
      <c r="AHQ8" s="23" t="s">
        <v>243</v>
      </c>
      <c r="AHR8" s="22" t="s">
        <v>138</v>
      </c>
      <c r="AHS8" s="23" t="s">
        <v>94</v>
      </c>
      <c r="AHT8" s="22" t="s">
        <v>87</v>
      </c>
      <c r="AHU8" s="23" t="s">
        <v>229</v>
      </c>
      <c r="AHV8" s="22" t="s">
        <v>31</v>
      </c>
      <c r="AHW8" s="23" t="s">
        <v>544</v>
      </c>
      <c r="AHX8" s="22" t="s">
        <v>56</v>
      </c>
      <c r="AHY8" s="23" t="s">
        <v>101</v>
      </c>
      <c r="AHZ8" s="22" t="s">
        <v>101</v>
      </c>
      <c r="AIA8" s="23" t="s">
        <v>2020</v>
      </c>
      <c r="AIB8" s="22" t="s">
        <v>80</v>
      </c>
      <c r="AIC8" s="23" t="s">
        <v>121</v>
      </c>
      <c r="AID8" s="22" t="s">
        <v>80</v>
      </c>
      <c r="AIE8" s="23" t="s">
        <v>87</v>
      </c>
      <c r="AIF8" s="22" t="s">
        <v>283</v>
      </c>
      <c r="AIG8" s="23" t="s">
        <v>87</v>
      </c>
      <c r="AIH8" s="22" t="s">
        <v>56</v>
      </c>
      <c r="AII8" s="23" t="s">
        <v>339</v>
      </c>
      <c r="AIJ8" s="22" t="s">
        <v>101</v>
      </c>
      <c r="AIK8" s="23" t="s">
        <v>101</v>
      </c>
      <c r="AIL8" s="22" t="s">
        <v>87</v>
      </c>
      <c r="AIM8" s="23" t="s">
        <v>279</v>
      </c>
      <c r="AIN8" s="22" t="s">
        <v>87</v>
      </c>
      <c r="AIO8" s="23" t="s">
        <v>87</v>
      </c>
      <c r="AIP8" s="22" t="s">
        <v>101</v>
      </c>
      <c r="AIQ8" s="23" t="s">
        <v>87</v>
      </c>
      <c r="AIR8" s="22" t="s">
        <v>221</v>
      </c>
      <c r="AIS8" s="23" t="s">
        <v>339</v>
      </c>
      <c r="AIT8" s="22" t="s">
        <v>80</v>
      </c>
      <c r="AIU8" s="23" t="s">
        <v>101</v>
      </c>
      <c r="AIV8" s="22" t="s">
        <v>283</v>
      </c>
      <c r="AIW8" s="23" t="s">
        <v>101</v>
      </c>
      <c r="AIX8" s="22" t="s">
        <v>101</v>
      </c>
      <c r="AIY8" s="23" t="s">
        <v>101</v>
      </c>
      <c r="AIZ8" s="22" t="s">
        <v>221</v>
      </c>
      <c r="AJA8" s="23" t="s">
        <v>509</v>
      </c>
      <c r="AJB8" s="22" t="s">
        <v>509</v>
      </c>
      <c r="AJC8" s="23" t="s">
        <v>221</v>
      </c>
      <c r="AJD8" s="22" t="s">
        <v>87</v>
      </c>
      <c r="AJE8" s="23" t="s">
        <v>87</v>
      </c>
      <c r="AJF8" s="22" t="s">
        <v>229</v>
      </c>
      <c r="AJG8" s="23" t="s">
        <v>87</v>
      </c>
      <c r="AJH8" s="22" t="s">
        <v>101</v>
      </c>
      <c r="AJI8" s="23" t="s">
        <v>121</v>
      </c>
      <c r="AJJ8" s="22" t="s">
        <v>229</v>
      </c>
      <c r="AJK8" s="23" t="s">
        <v>544</v>
      </c>
      <c r="AJL8" s="22" t="s">
        <v>101</v>
      </c>
      <c r="AJM8" s="23" t="s">
        <v>87</v>
      </c>
      <c r="AJN8" s="22" t="s">
        <v>101</v>
      </c>
      <c r="AJO8" s="23" t="s">
        <v>101</v>
      </c>
      <c r="AJP8" s="22" t="s">
        <v>87</v>
      </c>
      <c r="AJQ8" s="23" t="s">
        <v>121</v>
      </c>
      <c r="AJR8" s="22" t="s">
        <v>544</v>
      </c>
      <c r="AJS8" s="23" t="s">
        <v>229</v>
      </c>
      <c r="AJT8" s="22" t="s">
        <v>138</v>
      </c>
      <c r="AJU8" s="23" t="s">
        <v>31</v>
      </c>
      <c r="AJV8" s="22" t="s">
        <v>80</v>
      </c>
      <c r="AJW8" s="23" t="s">
        <v>121</v>
      </c>
      <c r="AJX8" s="22" t="s">
        <v>87</v>
      </c>
      <c r="AJY8" s="23" t="s">
        <v>80</v>
      </c>
      <c r="AJZ8" s="22" t="s">
        <v>31</v>
      </c>
      <c r="AKA8" s="23" t="s">
        <v>779</v>
      </c>
      <c r="AKB8" s="22" t="s">
        <v>80</v>
      </c>
      <c r="AKC8" s="23" t="s">
        <v>101</v>
      </c>
      <c r="AKD8" s="22" t="s">
        <v>87</v>
      </c>
      <c r="AKE8" s="23" t="s">
        <v>72</v>
      </c>
      <c r="AKF8" s="22" t="s">
        <v>56</v>
      </c>
      <c r="AKG8" s="23" t="s">
        <v>101</v>
      </c>
      <c r="AKH8" s="22" t="s">
        <v>339</v>
      </c>
      <c r="AKI8" s="23" t="s">
        <v>87</v>
      </c>
      <c r="AKJ8" s="22" t="s">
        <v>101</v>
      </c>
      <c r="AKK8" s="23" t="s">
        <v>544</v>
      </c>
      <c r="AKL8" s="22" t="s">
        <v>138</v>
      </c>
      <c r="AKM8" s="23" t="s">
        <v>121</v>
      </c>
      <c r="AKN8" s="22" t="s">
        <v>56</v>
      </c>
      <c r="AKO8" s="23" t="s">
        <v>56</v>
      </c>
      <c r="AKP8" s="22" t="s">
        <v>138</v>
      </c>
      <c r="AKQ8" s="23" t="s">
        <v>101</v>
      </c>
      <c r="AKR8" s="22" t="s">
        <v>283</v>
      </c>
      <c r="AKS8" s="23" t="s">
        <v>101</v>
      </c>
      <c r="AKT8" s="22" t="s">
        <v>101</v>
      </c>
      <c r="AKU8" s="23" t="s">
        <v>87</v>
      </c>
      <c r="AKV8" s="22" t="s">
        <v>250</v>
      </c>
      <c r="AKW8" s="23" t="s">
        <v>101</v>
      </c>
      <c r="AKX8" s="22" t="s">
        <v>31</v>
      </c>
      <c r="AKY8" s="23" t="s">
        <v>87</v>
      </c>
      <c r="AKZ8" s="22" t="s">
        <v>87</v>
      </c>
      <c r="ALA8" s="23" t="s">
        <v>101</v>
      </c>
      <c r="ALB8" s="22" t="s">
        <v>229</v>
      </c>
      <c r="ALC8" s="23" t="s">
        <v>87</v>
      </c>
      <c r="ALD8" s="22" t="s">
        <v>283</v>
      </c>
      <c r="ALE8" s="23" t="s">
        <v>101</v>
      </c>
      <c r="ALF8" s="22" t="s">
        <v>229</v>
      </c>
      <c r="ALG8" s="23" t="s">
        <v>87</v>
      </c>
      <c r="ALH8" s="22" t="s">
        <v>544</v>
      </c>
      <c r="ALI8" s="23" t="s">
        <v>509</v>
      </c>
      <c r="ALJ8" s="22" t="s">
        <v>509</v>
      </c>
      <c r="ALK8" s="23" t="s">
        <v>779</v>
      </c>
      <c r="ALL8" s="22" t="s">
        <v>87</v>
      </c>
      <c r="ALM8" s="23" t="s">
        <v>831</v>
      </c>
      <c r="ALN8" s="22" t="s">
        <v>279</v>
      </c>
      <c r="ALO8" s="23" t="s">
        <v>279</v>
      </c>
      <c r="ALP8" s="22" t="s">
        <v>72</v>
      </c>
      <c r="ALQ8" s="23" t="s">
        <v>87</v>
      </c>
      <c r="ALR8" s="22" t="s">
        <v>138</v>
      </c>
      <c r="ALS8" s="23" t="s">
        <v>509</v>
      </c>
      <c r="ALT8" s="22" t="s">
        <v>339</v>
      </c>
      <c r="ALU8" s="23" t="s">
        <v>87</v>
      </c>
      <c r="ALV8" s="22" t="s">
        <v>87</v>
      </c>
      <c r="ALW8" s="23" t="s">
        <v>72</v>
      </c>
      <c r="ALX8" s="22" t="s">
        <v>87</v>
      </c>
      <c r="ALY8" s="23" t="s">
        <v>87</v>
      </c>
      <c r="ALZ8" s="22" t="s">
        <v>87</v>
      </c>
      <c r="AMA8" s="23" t="s">
        <v>31</v>
      </c>
      <c r="AMB8" s="22" t="s">
        <v>87</v>
      </c>
      <c r="AMC8" s="23" t="s">
        <v>101</v>
      </c>
      <c r="AMD8" s="22" t="s">
        <v>544</v>
      </c>
      <c r="AME8" s="23" t="s">
        <v>80</v>
      </c>
      <c r="AMF8" s="22" t="s">
        <v>509</v>
      </c>
      <c r="AMG8" s="23" t="s">
        <v>283</v>
      </c>
      <c r="AMH8" s="22" t="s">
        <v>87</v>
      </c>
      <c r="AMI8" s="23" t="s">
        <v>87</v>
      </c>
      <c r="AMJ8" s="22" t="s">
        <v>101</v>
      </c>
      <c r="AMK8" s="23" t="s">
        <v>87</v>
      </c>
      <c r="AML8" s="22" t="s">
        <v>279</v>
      </c>
      <c r="AMM8" s="23" t="s">
        <v>283</v>
      </c>
      <c r="AMN8" s="22" t="s">
        <v>101</v>
      </c>
      <c r="AMO8" s="23" t="s">
        <v>87</v>
      </c>
      <c r="AMP8" s="22" t="s">
        <v>101</v>
      </c>
      <c r="AMQ8" s="23" t="s">
        <v>121</v>
      </c>
      <c r="AMR8" s="22" t="s">
        <v>101</v>
      </c>
      <c r="AMS8" s="23" t="s">
        <v>283</v>
      </c>
      <c r="AMT8" s="22" t="s">
        <v>87</v>
      </c>
      <c r="AMU8" s="23" t="s">
        <v>87</v>
      </c>
      <c r="AMV8" s="22" t="s">
        <v>138</v>
      </c>
      <c r="AMW8" s="23" t="s">
        <v>87</v>
      </c>
      <c r="AMX8" s="22" t="s">
        <v>544</v>
      </c>
      <c r="AMY8" s="23" t="s">
        <v>87</v>
      </c>
      <c r="AMZ8" s="22" t="s">
        <v>87</v>
      </c>
      <c r="ANA8" s="23" t="s">
        <v>121</v>
      </c>
      <c r="ANB8" s="22" t="s">
        <v>87</v>
      </c>
      <c r="ANC8" s="23" t="s">
        <v>101</v>
      </c>
      <c r="AND8" s="22" t="s">
        <v>509</v>
      </c>
      <c r="ANE8" s="23" t="s">
        <v>138</v>
      </c>
      <c r="ANF8" s="22" t="s">
        <v>2020</v>
      </c>
      <c r="ANG8" s="23" t="s">
        <v>46</v>
      </c>
      <c r="ANH8" s="22" t="s">
        <v>56</v>
      </c>
      <c r="ANI8" s="23" t="s">
        <v>80</v>
      </c>
      <c r="ANJ8" s="22" t="s">
        <v>831</v>
      </c>
      <c r="ANK8" s="23" t="s">
        <v>87</v>
      </c>
      <c r="ANL8" s="22" t="s">
        <v>87</v>
      </c>
      <c r="ANM8" s="23" t="s">
        <v>31</v>
      </c>
      <c r="ANN8" s="22" t="s">
        <v>80</v>
      </c>
      <c r="ANO8" s="23" t="s">
        <v>87</v>
      </c>
      <c r="ANP8" s="22" t="s">
        <v>737</v>
      </c>
      <c r="ANQ8" s="23" t="s">
        <v>283</v>
      </c>
      <c r="ANR8" s="22" t="s">
        <v>101</v>
      </c>
      <c r="ANS8" s="23" t="s">
        <v>509</v>
      </c>
      <c r="ANT8" s="22" t="s">
        <v>87</v>
      </c>
      <c r="ANU8" s="23" t="s">
        <v>87</v>
      </c>
      <c r="ANV8" s="22" t="s">
        <v>72</v>
      </c>
      <c r="ANW8" s="23" t="s">
        <v>87</v>
      </c>
      <c r="ANX8" s="22" t="s">
        <v>121</v>
      </c>
      <c r="ANY8" s="23" t="s">
        <v>544</v>
      </c>
      <c r="ANZ8" s="22" t="s">
        <v>779</v>
      </c>
      <c r="AOA8" s="23" t="s">
        <v>509</v>
      </c>
      <c r="AOB8" s="22" t="s">
        <v>831</v>
      </c>
      <c r="AOC8" s="23" t="s">
        <v>221</v>
      </c>
      <c r="AOD8" s="22" t="s">
        <v>121</v>
      </c>
      <c r="AOE8" s="23" t="s">
        <v>101</v>
      </c>
      <c r="AOF8" s="22" t="s">
        <v>87</v>
      </c>
      <c r="AOG8" s="23" t="s">
        <v>101</v>
      </c>
      <c r="AOH8" s="22" t="s">
        <v>87</v>
      </c>
      <c r="AOI8" s="23" t="s">
        <v>87</v>
      </c>
      <c r="AOJ8" s="22" t="s">
        <v>138</v>
      </c>
      <c r="AOK8" s="23" t="s">
        <v>101</v>
      </c>
      <c r="AOL8" s="22" t="s">
        <v>87</v>
      </c>
      <c r="AOM8" s="23" t="s">
        <v>87</v>
      </c>
      <c r="AON8" s="22" t="s">
        <v>101</v>
      </c>
      <c r="AOO8" s="23" t="s">
        <v>101</v>
      </c>
      <c r="AOP8" s="22" t="s">
        <v>779</v>
      </c>
      <c r="AOQ8" s="23" t="s">
        <v>243</v>
      </c>
      <c r="AOR8" s="22" t="s">
        <v>101</v>
      </c>
      <c r="AOS8" s="23" t="s">
        <v>87</v>
      </c>
      <c r="AOT8" s="22" t="s">
        <v>101</v>
      </c>
      <c r="AOU8" s="23" t="s">
        <v>101</v>
      </c>
      <c r="AOV8" s="22" t="s">
        <v>87</v>
      </c>
      <c r="AOW8" s="23" t="s">
        <v>56</v>
      </c>
      <c r="AOX8" s="22" t="s">
        <v>80</v>
      </c>
      <c r="AOY8" s="23" t="s">
        <v>138</v>
      </c>
      <c r="AOZ8" s="22" t="s">
        <v>138</v>
      </c>
      <c r="APA8" s="23" t="s">
        <v>121</v>
      </c>
      <c r="APB8" s="22" t="s">
        <v>87</v>
      </c>
      <c r="APC8" s="23" t="s">
        <v>101</v>
      </c>
      <c r="APD8" s="22" t="s">
        <v>101</v>
      </c>
      <c r="APE8" s="23" t="s">
        <v>56</v>
      </c>
      <c r="APF8" s="22" t="s">
        <v>101</v>
      </c>
      <c r="APG8" s="23" t="s">
        <v>31</v>
      </c>
      <c r="APH8" s="22" t="s">
        <v>87</v>
      </c>
      <c r="API8" s="23" t="s">
        <v>72</v>
      </c>
      <c r="APJ8" s="22" t="s">
        <v>87</v>
      </c>
      <c r="APK8" s="23" t="s">
        <v>31</v>
      </c>
      <c r="APL8" s="22" t="s">
        <v>87</v>
      </c>
      <c r="APM8" s="23" t="s">
        <v>87</v>
      </c>
      <c r="APN8" s="22" t="s">
        <v>339</v>
      </c>
      <c r="APO8" s="23" t="s">
        <v>831</v>
      </c>
      <c r="APP8" s="22" t="s">
        <v>339</v>
      </c>
      <c r="APQ8" s="23" t="s">
        <v>101</v>
      </c>
      <c r="APR8" s="22" t="s">
        <v>509</v>
      </c>
      <c r="APS8" s="23" t="s">
        <v>283</v>
      </c>
      <c r="APT8" s="22" t="s">
        <v>279</v>
      </c>
      <c r="APU8" s="23" t="s">
        <v>72</v>
      </c>
      <c r="APV8" s="22" t="s">
        <v>56</v>
      </c>
      <c r="APW8" s="23" t="s">
        <v>138</v>
      </c>
      <c r="APX8" s="22" t="s">
        <v>87</v>
      </c>
      <c r="APY8" s="23" t="s">
        <v>138</v>
      </c>
      <c r="APZ8" s="22" t="s">
        <v>279</v>
      </c>
      <c r="AQA8" s="23" t="s">
        <v>87</v>
      </c>
      <c r="AQB8" s="22" t="s">
        <v>101</v>
      </c>
      <c r="AQC8" s="23" t="s">
        <v>279</v>
      </c>
      <c r="AQD8" s="22" t="s">
        <v>101</v>
      </c>
      <c r="AQE8" s="23" t="s">
        <v>544</v>
      </c>
      <c r="AQF8" s="22" t="s">
        <v>121</v>
      </c>
      <c r="AQG8" s="23" t="s">
        <v>229</v>
      </c>
      <c r="AQH8" s="22" t="s">
        <v>339</v>
      </c>
      <c r="AQI8" s="23" t="s">
        <v>80</v>
      </c>
      <c r="AQJ8" s="22" t="s">
        <v>80</v>
      </c>
      <c r="AQK8" s="23" t="s">
        <v>87</v>
      </c>
      <c r="AQL8" s="22" t="s">
        <v>221</v>
      </c>
      <c r="AQM8" s="23" t="s">
        <v>87</v>
      </c>
      <c r="AQN8" s="22" t="s">
        <v>509</v>
      </c>
      <c r="AQO8" s="23" t="s">
        <v>221</v>
      </c>
      <c r="AQP8" s="22" t="s">
        <v>221</v>
      </c>
      <c r="AQQ8" s="23" t="s">
        <v>87</v>
      </c>
      <c r="AQR8" s="22" t="s">
        <v>80</v>
      </c>
      <c r="AQS8" s="23" t="s">
        <v>31</v>
      </c>
      <c r="AQT8" s="22" t="s">
        <v>56</v>
      </c>
      <c r="AQU8" s="23" t="s">
        <v>138</v>
      </c>
      <c r="AQV8" s="22" t="s">
        <v>46</v>
      </c>
      <c r="AQW8" s="23" t="s">
        <v>509</v>
      </c>
      <c r="AQX8" s="22" t="s">
        <v>831</v>
      </c>
      <c r="AQY8" s="23" t="s">
        <v>121</v>
      </c>
      <c r="AQZ8" s="22" t="s">
        <v>121</v>
      </c>
      <c r="ARA8" s="23" t="s">
        <v>138</v>
      </c>
      <c r="ARB8" s="22" t="s">
        <v>31</v>
      </c>
      <c r="ARC8" s="23" t="s">
        <v>339</v>
      </c>
      <c r="ARD8" s="22" t="s">
        <v>87</v>
      </c>
      <c r="ARE8" s="23" t="s">
        <v>121</v>
      </c>
      <c r="ARF8" s="22" t="s">
        <v>138</v>
      </c>
      <c r="ARG8" s="23" t="s">
        <v>138</v>
      </c>
      <c r="ARH8" s="22" t="s">
        <v>101</v>
      </c>
      <c r="ARI8" s="23" t="s">
        <v>121</v>
      </c>
      <c r="ARJ8" s="22" t="s">
        <v>87</v>
      </c>
      <c r="ARK8" s="23" t="s">
        <v>250</v>
      </c>
      <c r="ARL8" s="22" t="s">
        <v>121</v>
      </c>
      <c r="ARM8" s="23" t="s">
        <v>221</v>
      </c>
      <c r="ARN8" s="22" t="s">
        <v>283</v>
      </c>
      <c r="ARO8" s="23" t="s">
        <v>279</v>
      </c>
      <c r="ARP8" s="22" t="s">
        <v>509</v>
      </c>
      <c r="ARQ8" s="23" t="s">
        <v>80</v>
      </c>
      <c r="ARR8" s="22" t="s">
        <v>250</v>
      </c>
      <c r="ARS8" s="23" t="s">
        <v>101</v>
      </c>
      <c r="ART8" s="22" t="s">
        <v>101</v>
      </c>
      <c r="ARU8" s="23" t="s">
        <v>283</v>
      </c>
      <c r="ARV8" s="22" t="s">
        <v>101</v>
      </c>
      <c r="ARW8" s="23" t="s">
        <v>87</v>
      </c>
      <c r="ARX8" s="22" t="s">
        <v>509</v>
      </c>
      <c r="ARY8" s="23" t="s">
        <v>56</v>
      </c>
      <c r="ARZ8" s="22" t="s">
        <v>101</v>
      </c>
      <c r="ASA8" s="23" t="s">
        <v>138</v>
      </c>
      <c r="ASB8" s="22" t="s">
        <v>94</v>
      </c>
      <c r="ASC8" s="23" t="s">
        <v>56</v>
      </c>
      <c r="ASD8" s="22" t="s">
        <v>101</v>
      </c>
      <c r="ASE8" s="23" t="s">
        <v>101</v>
      </c>
      <c r="ASF8" s="22" t="s">
        <v>221</v>
      </c>
      <c r="ASG8" s="23" t="s">
        <v>509</v>
      </c>
      <c r="ASH8" s="22" t="s">
        <v>229</v>
      </c>
      <c r="ASI8" s="23" t="s">
        <v>509</v>
      </c>
      <c r="ASJ8" s="22" t="s">
        <v>221</v>
      </c>
      <c r="ASK8" s="23" t="s">
        <v>138</v>
      </c>
      <c r="ASL8" s="22" t="s">
        <v>279</v>
      </c>
      <c r="ASM8" s="23" t="s">
        <v>31</v>
      </c>
      <c r="ASN8" s="22" t="s">
        <v>121</v>
      </c>
      <c r="ASO8" s="23" t="s">
        <v>101</v>
      </c>
      <c r="ASP8" s="22" t="s">
        <v>339</v>
      </c>
      <c r="ASQ8" s="23" t="s">
        <v>31</v>
      </c>
      <c r="ASR8" s="22" t="s">
        <v>31</v>
      </c>
      <c r="ASS8" s="23" t="s">
        <v>80</v>
      </c>
      <c r="AST8" s="22" t="s">
        <v>138</v>
      </c>
      <c r="ASU8" s="23" t="s">
        <v>544</v>
      </c>
      <c r="ASV8" s="22" t="s">
        <v>283</v>
      </c>
      <c r="ASW8" s="23" t="s">
        <v>138</v>
      </c>
      <c r="ASX8" s="22" t="s">
        <v>94</v>
      </c>
      <c r="ASY8" s="23" t="s">
        <v>121</v>
      </c>
      <c r="ASZ8" s="22" t="s">
        <v>56</v>
      </c>
      <c r="ATA8" s="23" t="s">
        <v>121</v>
      </c>
      <c r="ATB8" s="22" t="s">
        <v>509</v>
      </c>
      <c r="ATC8" s="23" t="s">
        <v>243</v>
      </c>
      <c r="ATD8" s="22" t="s">
        <v>56</v>
      </c>
      <c r="ATE8" s="23" t="s">
        <v>221</v>
      </c>
      <c r="ATF8" s="22" t="s">
        <v>31</v>
      </c>
      <c r="ATG8" s="23" t="s">
        <v>87</v>
      </c>
      <c r="ATH8" s="22" t="s">
        <v>229</v>
      </c>
      <c r="ATI8" s="23" t="s">
        <v>221</v>
      </c>
      <c r="ATJ8" s="22" t="s">
        <v>243</v>
      </c>
      <c r="ATK8" s="23" t="s">
        <v>87</v>
      </c>
      <c r="ATL8" s="22" t="s">
        <v>56</v>
      </c>
      <c r="ATM8" s="23" t="s">
        <v>229</v>
      </c>
      <c r="ATN8" s="22" t="s">
        <v>138</v>
      </c>
      <c r="ATO8" s="23" t="s">
        <v>87</v>
      </c>
      <c r="ATP8" s="22" t="s">
        <v>138</v>
      </c>
      <c r="ATQ8" s="23" t="s">
        <v>138</v>
      </c>
      <c r="ATR8" s="22" t="s">
        <v>101</v>
      </c>
      <c r="ATS8" s="23" t="s">
        <v>101</v>
      </c>
      <c r="ATT8" s="22" t="s">
        <v>221</v>
      </c>
      <c r="ATU8" s="23" t="s">
        <v>138</v>
      </c>
      <c r="ATV8" s="22" t="s">
        <v>31</v>
      </c>
      <c r="ATW8" s="23" t="s">
        <v>56</v>
      </c>
      <c r="ATX8" s="22" t="s">
        <v>229</v>
      </c>
      <c r="ATY8" s="23" t="s">
        <v>121</v>
      </c>
      <c r="ATZ8" s="22" t="s">
        <v>121</v>
      </c>
      <c r="AUA8" s="23" t="s">
        <v>221</v>
      </c>
      <c r="AUB8" s="22" t="s">
        <v>279</v>
      </c>
      <c r="AUC8" s="23" t="s">
        <v>101</v>
      </c>
      <c r="AUD8" s="22" t="s">
        <v>229</v>
      </c>
      <c r="AUE8" s="23" t="s">
        <v>101</v>
      </c>
      <c r="AUF8" s="22" t="s">
        <v>221</v>
      </c>
      <c r="AUG8" s="23" t="s">
        <v>46</v>
      </c>
      <c r="AUH8" s="22" t="s">
        <v>229</v>
      </c>
      <c r="AUI8" s="23" t="s">
        <v>80</v>
      </c>
      <c r="AUJ8" s="22" t="s">
        <v>121</v>
      </c>
      <c r="AUK8" s="23" t="s">
        <v>138</v>
      </c>
      <c r="AUL8" s="22" t="s">
        <v>87</v>
      </c>
      <c r="AUM8" s="23" t="s">
        <v>87</v>
      </c>
      <c r="AUN8" s="22" t="s">
        <v>87</v>
      </c>
      <c r="AUO8" s="23" t="s">
        <v>87</v>
      </c>
      <c r="AUP8" s="22" t="s">
        <v>544</v>
      </c>
      <c r="AUQ8" s="23" t="s">
        <v>56</v>
      </c>
      <c r="AUR8" s="22" t="s">
        <v>31</v>
      </c>
      <c r="AUS8" s="23" t="s">
        <v>72</v>
      </c>
      <c r="AUT8" s="22" t="s">
        <v>56</v>
      </c>
      <c r="AUU8" s="23" t="s">
        <v>121</v>
      </c>
      <c r="AUV8" s="22" t="s">
        <v>94</v>
      </c>
      <c r="AUW8" s="23" t="s">
        <v>87</v>
      </c>
      <c r="AUX8" s="22" t="s">
        <v>138</v>
      </c>
      <c r="AUY8" s="23" t="s">
        <v>544</v>
      </c>
      <c r="AUZ8" s="22" t="s">
        <v>831</v>
      </c>
      <c r="AVA8" s="23" t="s">
        <v>46</v>
      </c>
      <c r="AVB8" s="22" t="s">
        <v>121</v>
      </c>
      <c r="AVC8" s="23" t="s">
        <v>101</v>
      </c>
      <c r="AVD8" s="22" t="s">
        <v>509</v>
      </c>
      <c r="AVE8" s="23" t="s">
        <v>87</v>
      </c>
      <c r="AVF8" s="22" t="s">
        <v>80</v>
      </c>
      <c r="AVG8" s="23" t="s">
        <v>101</v>
      </c>
      <c r="AVH8" s="22" t="s">
        <v>509</v>
      </c>
      <c r="AVI8" s="23" t="s">
        <v>31</v>
      </c>
      <c r="AVJ8" s="22" t="s">
        <v>279</v>
      </c>
      <c r="AVK8" s="23" t="s">
        <v>46</v>
      </c>
      <c r="AVL8" s="22" t="s">
        <v>509</v>
      </c>
      <c r="AVM8" s="23" t="s">
        <v>544</v>
      </c>
      <c r="AVN8" s="22" t="s">
        <v>138</v>
      </c>
      <c r="AVO8" s="23" t="s">
        <v>121</v>
      </c>
      <c r="AVP8" s="22" t="s">
        <v>138</v>
      </c>
      <c r="AVQ8" s="23" t="s">
        <v>87</v>
      </c>
      <c r="AVR8" s="22" t="s">
        <v>544</v>
      </c>
      <c r="AVS8" s="23" t="s">
        <v>46</v>
      </c>
      <c r="AVT8" s="22" t="s">
        <v>46</v>
      </c>
      <c r="AVU8" s="23" t="s">
        <v>283</v>
      </c>
      <c r="AVV8" s="22" t="s">
        <v>283</v>
      </c>
      <c r="AVW8" s="23" t="s">
        <v>87</v>
      </c>
      <c r="AVX8" s="22" t="s">
        <v>250</v>
      </c>
      <c r="AVY8" s="23" t="s">
        <v>87</v>
      </c>
      <c r="AVZ8" s="22" t="s">
        <v>339</v>
      </c>
      <c r="AWA8" s="23" t="s">
        <v>101</v>
      </c>
      <c r="AWB8" s="22" t="s">
        <v>138</v>
      </c>
      <c r="AWC8" s="23" t="s">
        <v>101</v>
      </c>
      <c r="AWD8" s="22" t="s">
        <v>56</v>
      </c>
      <c r="AWE8" s="23" t="s">
        <v>544</v>
      </c>
      <c r="AWF8" s="22" t="s">
        <v>1358</v>
      </c>
      <c r="AWG8" s="23" t="s">
        <v>831</v>
      </c>
      <c r="AWH8" s="22" t="s">
        <v>138</v>
      </c>
      <c r="AWI8" s="23" t="s">
        <v>101</v>
      </c>
      <c r="AWJ8" s="22" t="s">
        <v>101</v>
      </c>
      <c r="AWK8" s="23" t="s">
        <v>31</v>
      </c>
      <c r="AWL8" s="22" t="s">
        <v>87</v>
      </c>
      <c r="AWM8" s="23" t="s">
        <v>80</v>
      </c>
      <c r="AWN8" s="22" t="s">
        <v>87</v>
      </c>
      <c r="AWO8" s="23" t="s">
        <v>31</v>
      </c>
      <c r="AWP8" s="22" t="s">
        <v>101</v>
      </c>
      <c r="AWQ8" s="23" t="s">
        <v>80</v>
      </c>
      <c r="AWR8" s="22" t="s">
        <v>339</v>
      </c>
      <c r="AWS8" s="23" t="s">
        <v>279</v>
      </c>
      <c r="AWT8" s="22" t="s">
        <v>56</v>
      </c>
      <c r="AWU8" s="23" t="s">
        <v>544</v>
      </c>
      <c r="AWV8" s="22" t="s">
        <v>544</v>
      </c>
      <c r="AWW8" s="23" t="s">
        <v>279</v>
      </c>
      <c r="AWX8" s="22" t="s">
        <v>831</v>
      </c>
      <c r="AWY8" s="23" t="s">
        <v>87</v>
      </c>
      <c r="AWZ8" s="22" t="s">
        <v>831</v>
      </c>
      <c r="AXA8" s="23" t="s">
        <v>80</v>
      </c>
      <c r="AXB8" s="22" t="s">
        <v>229</v>
      </c>
      <c r="AXC8" s="23" t="s">
        <v>46</v>
      </c>
      <c r="AXD8" s="22" t="s">
        <v>80</v>
      </c>
      <c r="AXE8" s="23" t="s">
        <v>279</v>
      </c>
      <c r="AXF8" s="22" t="s">
        <v>544</v>
      </c>
      <c r="AXG8" s="23" t="s">
        <v>121</v>
      </c>
      <c r="AXH8" s="22" t="s">
        <v>56</v>
      </c>
      <c r="AXI8" s="23" t="s">
        <v>279</v>
      </c>
      <c r="AXJ8" s="22" t="s">
        <v>101</v>
      </c>
      <c r="AXK8" s="23" t="s">
        <v>46</v>
      </c>
      <c r="AXL8" s="22" t="s">
        <v>1358</v>
      </c>
      <c r="AXM8" s="23" t="s">
        <v>87</v>
      </c>
      <c r="AXN8" s="22" t="s">
        <v>339</v>
      </c>
      <c r="AXO8" s="23" t="s">
        <v>87</v>
      </c>
      <c r="AXP8" s="22" t="s">
        <v>56</v>
      </c>
      <c r="AXQ8" s="23" t="s">
        <v>80</v>
      </c>
      <c r="AXR8" s="22" t="s">
        <v>56</v>
      </c>
      <c r="AXS8" s="23" t="s">
        <v>87</v>
      </c>
      <c r="AXT8" s="22" t="s">
        <v>56</v>
      </c>
      <c r="AXU8" s="23" t="s">
        <v>339</v>
      </c>
      <c r="AXV8" s="22" t="s">
        <v>87</v>
      </c>
      <c r="AXW8" s="23" t="s">
        <v>138</v>
      </c>
      <c r="AXX8" s="22" t="s">
        <v>56</v>
      </c>
      <c r="AXY8" s="23" t="s">
        <v>87</v>
      </c>
      <c r="AXZ8" s="22" t="s">
        <v>544</v>
      </c>
      <c r="AYA8" s="23" t="s">
        <v>544</v>
      </c>
      <c r="AYB8" s="22" t="s">
        <v>279</v>
      </c>
      <c r="AYC8" s="23" t="s">
        <v>544</v>
      </c>
      <c r="AYD8" s="22" t="s">
        <v>101</v>
      </c>
      <c r="AYE8" s="23" t="s">
        <v>737</v>
      </c>
      <c r="AYF8" s="22" t="s">
        <v>737</v>
      </c>
      <c r="AYG8" s="23" t="s">
        <v>87</v>
      </c>
      <c r="AYH8" s="22" t="s">
        <v>283</v>
      </c>
      <c r="AYI8" s="23" t="s">
        <v>87</v>
      </c>
      <c r="AYJ8" s="22" t="s">
        <v>283</v>
      </c>
      <c r="AYK8" s="23" t="s">
        <v>87</v>
      </c>
      <c r="AYL8" s="22" t="s">
        <v>121</v>
      </c>
      <c r="AYM8" s="23" t="s">
        <v>46</v>
      </c>
      <c r="AYN8" s="22" t="s">
        <v>339</v>
      </c>
      <c r="AYO8" s="23" t="s">
        <v>279</v>
      </c>
      <c r="AYP8" s="22" t="s">
        <v>46</v>
      </c>
      <c r="AYQ8" s="23" t="s">
        <v>80</v>
      </c>
      <c r="AYR8" s="22" t="s">
        <v>339</v>
      </c>
      <c r="AYS8" s="23" t="s">
        <v>46</v>
      </c>
      <c r="AYT8" s="22" t="s">
        <v>87</v>
      </c>
      <c r="AYU8" s="23" t="s">
        <v>46</v>
      </c>
      <c r="AYV8" s="22" t="s">
        <v>87</v>
      </c>
      <c r="AYW8" s="23" t="s">
        <v>831</v>
      </c>
      <c r="AYX8" s="22" t="s">
        <v>831</v>
      </c>
      <c r="AYY8" s="23" t="s">
        <v>31</v>
      </c>
      <c r="AYZ8" s="22" t="s">
        <v>87</v>
      </c>
      <c r="AZA8" s="23" t="s">
        <v>101</v>
      </c>
      <c r="AZB8" s="22" t="s">
        <v>279</v>
      </c>
      <c r="AZC8" s="23" t="s">
        <v>46</v>
      </c>
      <c r="AZD8" s="22" t="s">
        <v>101</v>
      </c>
      <c r="AZE8" s="23" t="s">
        <v>339</v>
      </c>
      <c r="AZF8" s="22" t="s">
        <v>339</v>
      </c>
      <c r="AZG8" s="23" t="s">
        <v>283</v>
      </c>
      <c r="AZH8" s="22" t="s">
        <v>121</v>
      </c>
      <c r="AZI8" s="23" t="s">
        <v>221</v>
      </c>
      <c r="AZJ8" s="22" t="s">
        <v>279</v>
      </c>
      <c r="AZK8" s="23" t="s">
        <v>56</v>
      </c>
      <c r="AZL8" s="22" t="s">
        <v>544</v>
      </c>
      <c r="AZM8" s="23" t="s">
        <v>221</v>
      </c>
      <c r="AZN8" s="22" t="s">
        <v>339</v>
      </c>
      <c r="AZO8" s="23" t="s">
        <v>46</v>
      </c>
      <c r="AZP8" s="22" t="s">
        <v>1784</v>
      </c>
      <c r="AZQ8" s="23" t="s">
        <v>283</v>
      </c>
      <c r="AZR8" s="22" t="s">
        <v>138</v>
      </c>
      <c r="AZS8" s="23" t="s">
        <v>101</v>
      </c>
      <c r="AZT8" s="22" t="s">
        <v>138</v>
      </c>
      <c r="AZU8" s="23" t="s">
        <v>121</v>
      </c>
      <c r="AZV8" s="22" t="s">
        <v>283</v>
      </c>
      <c r="AZW8" s="23" t="s">
        <v>87</v>
      </c>
      <c r="AZX8" s="22" t="s">
        <v>56</v>
      </c>
      <c r="AZY8" s="23" t="s">
        <v>80</v>
      </c>
      <c r="AZZ8" s="22" t="s">
        <v>56</v>
      </c>
      <c r="BAA8" s="23" t="s">
        <v>87</v>
      </c>
      <c r="BAB8" s="22" t="s">
        <v>544</v>
      </c>
      <c r="BAC8" s="23" t="s">
        <v>87</v>
      </c>
      <c r="BAD8" s="22" t="s">
        <v>339</v>
      </c>
      <c r="BAE8" s="23" t="s">
        <v>221</v>
      </c>
      <c r="BAF8" s="22" t="s">
        <v>138</v>
      </c>
      <c r="BAG8" s="23" t="s">
        <v>138</v>
      </c>
      <c r="BAH8" s="22" t="s">
        <v>221</v>
      </c>
      <c r="BAI8" s="23" t="s">
        <v>87</v>
      </c>
      <c r="BAJ8" s="22" t="s">
        <v>31</v>
      </c>
      <c r="BAK8" s="23" t="s">
        <v>544</v>
      </c>
      <c r="BAL8" s="22" t="s">
        <v>544</v>
      </c>
      <c r="BAM8" s="23" t="s">
        <v>138</v>
      </c>
      <c r="BAN8" s="22" t="s">
        <v>1358</v>
      </c>
      <c r="BAO8" s="23" t="s">
        <v>80</v>
      </c>
      <c r="BAP8" s="22" t="s">
        <v>138</v>
      </c>
      <c r="BAQ8" s="23" t="s">
        <v>87</v>
      </c>
      <c r="BAR8" s="22" t="s">
        <v>87</v>
      </c>
      <c r="BAS8" s="23" t="s">
        <v>87</v>
      </c>
      <c r="BAT8" s="22" t="s">
        <v>87</v>
      </c>
      <c r="BAU8" s="23" t="s">
        <v>101</v>
      </c>
      <c r="BAV8" s="22" t="s">
        <v>87</v>
      </c>
      <c r="BAW8" s="23" t="s">
        <v>101</v>
      </c>
      <c r="BAX8" s="22" t="s">
        <v>138</v>
      </c>
      <c r="BAY8" s="23" t="s">
        <v>80</v>
      </c>
      <c r="BAZ8" s="22" t="s">
        <v>339</v>
      </c>
      <c r="BBA8" s="23" t="s">
        <v>138</v>
      </c>
      <c r="BBB8" s="22" t="s">
        <v>279</v>
      </c>
      <c r="BBC8" s="23" t="s">
        <v>87</v>
      </c>
      <c r="BBD8" s="22" t="s">
        <v>229</v>
      </c>
      <c r="BBE8" s="23" t="s">
        <v>80</v>
      </c>
      <c r="BBF8" s="22" t="s">
        <v>544</v>
      </c>
      <c r="BBG8" s="23" t="s">
        <v>339</v>
      </c>
      <c r="BBH8" s="22" t="s">
        <v>121</v>
      </c>
      <c r="BBI8" s="23" t="s">
        <v>46</v>
      </c>
      <c r="BBJ8" s="22" t="s">
        <v>339</v>
      </c>
      <c r="BBK8" s="23" t="s">
        <v>87</v>
      </c>
      <c r="BBL8" s="22" t="s">
        <v>46</v>
      </c>
      <c r="BBM8" s="23" t="s">
        <v>121</v>
      </c>
      <c r="BBN8" s="22" t="s">
        <v>87</v>
      </c>
      <c r="BBO8" s="23" t="s">
        <v>138</v>
      </c>
      <c r="BBP8" s="22" t="s">
        <v>87</v>
      </c>
      <c r="BBQ8" s="23" t="s">
        <v>138</v>
      </c>
      <c r="BBR8" s="22" t="s">
        <v>101</v>
      </c>
      <c r="BBS8" s="23" t="s">
        <v>283</v>
      </c>
      <c r="BBT8" s="22" t="s">
        <v>87</v>
      </c>
      <c r="BBU8" s="23" t="s">
        <v>737</v>
      </c>
      <c r="BBV8" s="22" t="s">
        <v>339</v>
      </c>
      <c r="BBW8" s="23" t="s">
        <v>56</v>
      </c>
      <c r="BBX8" s="22" t="s">
        <v>138</v>
      </c>
      <c r="BBY8" s="23" t="s">
        <v>138</v>
      </c>
      <c r="BBZ8" s="22" t="s">
        <v>509</v>
      </c>
      <c r="BCA8" s="23" t="s">
        <v>509</v>
      </c>
      <c r="BCB8" s="22" t="s">
        <v>250</v>
      </c>
      <c r="BCC8" s="23" t="s">
        <v>87</v>
      </c>
      <c r="BCD8" s="22" t="s">
        <v>56</v>
      </c>
      <c r="BCE8" s="23" t="s">
        <v>737</v>
      </c>
      <c r="BCF8" s="22" t="s">
        <v>509</v>
      </c>
      <c r="BCG8" s="23" t="s">
        <v>1784</v>
      </c>
      <c r="BCH8" s="22" t="s">
        <v>101</v>
      </c>
      <c r="BCI8" s="23" t="s">
        <v>31</v>
      </c>
      <c r="BCJ8" s="22" t="s">
        <v>80</v>
      </c>
      <c r="BCK8" s="23" t="s">
        <v>31</v>
      </c>
      <c r="BCL8" s="22" t="s">
        <v>87</v>
      </c>
      <c r="BCM8" s="23" t="s">
        <v>87</v>
      </c>
      <c r="BCN8" s="22" t="s">
        <v>87</v>
      </c>
      <c r="BCO8" s="23" t="s">
        <v>46</v>
      </c>
      <c r="BCP8" s="22" t="s">
        <v>101</v>
      </c>
      <c r="BCQ8" s="23" t="s">
        <v>87</v>
      </c>
      <c r="BCR8" s="22" t="s">
        <v>138</v>
      </c>
      <c r="BCS8" s="23" t="s">
        <v>138</v>
      </c>
      <c r="BCT8" s="22" t="s">
        <v>80</v>
      </c>
      <c r="BCU8" s="23" t="s">
        <v>87</v>
      </c>
      <c r="BCV8" s="22" t="s">
        <v>101</v>
      </c>
      <c r="BCW8" s="23" t="s">
        <v>80</v>
      </c>
      <c r="BCX8" s="22" t="s">
        <v>101</v>
      </c>
      <c r="BCY8" s="23" t="s">
        <v>101</v>
      </c>
      <c r="BCZ8" s="22" t="s">
        <v>831</v>
      </c>
      <c r="BDA8" s="23" t="s">
        <v>80</v>
      </c>
      <c r="BDB8" s="22" t="s">
        <v>831</v>
      </c>
      <c r="BDC8" s="23" t="s">
        <v>509</v>
      </c>
      <c r="BDD8" s="22" t="s">
        <v>138</v>
      </c>
      <c r="BDE8" s="23" t="s">
        <v>509</v>
      </c>
      <c r="BDF8" s="22" t="s">
        <v>56</v>
      </c>
      <c r="BDG8" s="23" t="s">
        <v>339</v>
      </c>
      <c r="BDH8" s="22" t="s">
        <v>509</v>
      </c>
      <c r="BDI8" s="23" t="s">
        <v>737</v>
      </c>
      <c r="BDJ8" s="22" t="s">
        <v>279</v>
      </c>
      <c r="BDK8" s="23" t="s">
        <v>87</v>
      </c>
      <c r="BDL8" s="22" t="s">
        <v>544</v>
      </c>
      <c r="BDM8" s="23" t="s">
        <v>31</v>
      </c>
      <c r="BDN8" s="22" t="s">
        <v>56</v>
      </c>
      <c r="BDO8" s="23" t="s">
        <v>101</v>
      </c>
      <c r="BDP8" s="22" t="s">
        <v>101</v>
      </c>
      <c r="BDQ8" s="23" t="s">
        <v>46</v>
      </c>
      <c r="BDR8" s="22" t="s">
        <v>31</v>
      </c>
      <c r="BDS8" s="23" t="s">
        <v>101</v>
      </c>
      <c r="BDT8" s="22" t="s">
        <v>101</v>
      </c>
      <c r="BDU8" s="23" t="s">
        <v>80</v>
      </c>
      <c r="BDV8" s="22" t="s">
        <v>544</v>
      </c>
      <c r="BDW8" s="23" t="s">
        <v>283</v>
      </c>
      <c r="BDX8" s="22" t="s">
        <v>138</v>
      </c>
      <c r="BDY8" s="23" t="s">
        <v>138</v>
      </c>
      <c r="BDZ8" s="22" t="s">
        <v>339</v>
      </c>
      <c r="BEA8" s="23" t="s">
        <v>56</v>
      </c>
      <c r="BEB8" s="22" t="s">
        <v>87</v>
      </c>
      <c r="BEC8" s="23" t="s">
        <v>221</v>
      </c>
      <c r="BED8" s="22" t="s">
        <v>339</v>
      </c>
      <c r="BEE8" s="23" t="s">
        <v>339</v>
      </c>
      <c r="BEF8" s="22" t="s">
        <v>138</v>
      </c>
      <c r="BEG8" s="23" t="s">
        <v>1358</v>
      </c>
      <c r="BEH8" s="22" t="s">
        <v>831</v>
      </c>
      <c r="BEI8" s="23" t="s">
        <v>544</v>
      </c>
      <c r="BEJ8" s="22" t="s">
        <v>279</v>
      </c>
      <c r="BEK8" s="23" t="s">
        <v>283</v>
      </c>
      <c r="BEL8" s="22" t="s">
        <v>544</v>
      </c>
      <c r="BEM8" s="23" t="s">
        <v>101</v>
      </c>
      <c r="BEN8" s="22" t="s">
        <v>101</v>
      </c>
      <c r="BEO8" s="23" t="s">
        <v>87</v>
      </c>
      <c r="BEP8" s="22" t="s">
        <v>80</v>
      </c>
      <c r="BEQ8" s="23" t="s">
        <v>87</v>
      </c>
      <c r="BER8" s="22" t="s">
        <v>101</v>
      </c>
      <c r="BES8" s="23" t="s">
        <v>87</v>
      </c>
      <c r="BET8" s="22" t="s">
        <v>87</v>
      </c>
      <c r="BEU8" s="23" t="s">
        <v>138</v>
      </c>
      <c r="BEV8" s="22" t="s">
        <v>138</v>
      </c>
      <c r="BEW8" s="23" t="s">
        <v>831</v>
      </c>
      <c r="BEX8" s="22" t="s">
        <v>339</v>
      </c>
      <c r="BEY8" s="23" t="s">
        <v>80</v>
      </c>
      <c r="BEZ8" s="22" t="s">
        <v>101</v>
      </c>
      <c r="BFA8" s="23" t="s">
        <v>87</v>
      </c>
      <c r="BFB8" s="22" t="s">
        <v>56</v>
      </c>
      <c r="BFC8" s="23" t="s">
        <v>544</v>
      </c>
      <c r="BFD8" s="22" t="s">
        <v>283</v>
      </c>
      <c r="BFE8" s="23" t="s">
        <v>339</v>
      </c>
      <c r="BFF8" s="22" t="s">
        <v>80</v>
      </c>
      <c r="BFG8" s="23" t="s">
        <v>87</v>
      </c>
      <c r="BFH8" s="22" t="s">
        <v>87</v>
      </c>
      <c r="BFI8" s="23" t="s">
        <v>87</v>
      </c>
      <c r="BFJ8" s="22" t="s">
        <v>339</v>
      </c>
      <c r="BFK8" s="23" t="s">
        <v>46</v>
      </c>
      <c r="BFL8" s="22" t="s">
        <v>87</v>
      </c>
      <c r="BFM8" s="23" t="s">
        <v>87</v>
      </c>
      <c r="BFN8" s="22" t="s">
        <v>56</v>
      </c>
      <c r="BFO8" s="23" t="s">
        <v>87</v>
      </c>
      <c r="BFP8" s="22" t="s">
        <v>339</v>
      </c>
      <c r="BFQ8" s="23" t="s">
        <v>339</v>
      </c>
      <c r="BFR8" s="22" t="s">
        <v>87</v>
      </c>
      <c r="BFS8" s="23" t="s">
        <v>87</v>
      </c>
      <c r="BFT8" s="22" t="s">
        <v>56</v>
      </c>
      <c r="BFU8" s="23" t="s">
        <v>138</v>
      </c>
      <c r="BFV8" s="22" t="s">
        <v>101</v>
      </c>
      <c r="BFW8" s="23" t="s">
        <v>138</v>
      </c>
      <c r="BFX8" s="22" t="s">
        <v>31</v>
      </c>
      <c r="BFY8" s="23" t="s">
        <v>46</v>
      </c>
      <c r="BFZ8" s="22" t="s">
        <v>509</v>
      </c>
      <c r="BGA8" s="23" t="s">
        <v>509</v>
      </c>
      <c r="BGB8" s="22" t="s">
        <v>31</v>
      </c>
      <c r="BGC8" s="23" t="s">
        <v>509</v>
      </c>
      <c r="BGD8" s="22" t="s">
        <v>46</v>
      </c>
      <c r="BGE8" s="23" t="s">
        <v>544</v>
      </c>
      <c r="BGF8" s="22" t="s">
        <v>46</v>
      </c>
      <c r="BGG8" s="23" t="s">
        <v>544</v>
      </c>
      <c r="BGH8" s="22" t="s">
        <v>31</v>
      </c>
      <c r="BGI8" s="23" t="s">
        <v>279</v>
      </c>
      <c r="BGJ8" s="22" t="s">
        <v>121</v>
      </c>
      <c r="BGK8" s="23" t="s">
        <v>339</v>
      </c>
      <c r="BGL8" s="22" t="s">
        <v>46</v>
      </c>
      <c r="BGM8" s="23" t="s">
        <v>1784</v>
      </c>
      <c r="BGN8" s="22" t="s">
        <v>737</v>
      </c>
      <c r="BGO8" s="23" t="s">
        <v>46</v>
      </c>
      <c r="BGP8" s="22" t="s">
        <v>80</v>
      </c>
      <c r="BGQ8" s="23" t="s">
        <v>279</v>
      </c>
      <c r="BGR8" s="22" t="s">
        <v>279</v>
      </c>
      <c r="BGS8" s="23" t="s">
        <v>80</v>
      </c>
      <c r="BGT8" s="22" t="s">
        <v>87</v>
      </c>
      <c r="BGU8" s="23" t="s">
        <v>31</v>
      </c>
      <c r="BGV8" s="22" t="s">
        <v>101</v>
      </c>
    </row>
    <row r="9" spans="1:1556">
      <c r="A9" s="21" t="s">
        <v>8</v>
      </c>
      <c r="B9" s="22" t="s">
        <v>32</v>
      </c>
      <c r="C9" s="23" t="s">
        <v>32</v>
      </c>
      <c r="D9" s="22" t="s">
        <v>32</v>
      </c>
      <c r="E9" s="23" t="s">
        <v>32</v>
      </c>
      <c r="F9" s="22" t="s">
        <v>32</v>
      </c>
      <c r="G9" s="23" t="s">
        <v>32</v>
      </c>
      <c r="H9" s="22" t="s">
        <v>32</v>
      </c>
      <c r="I9" s="23" t="s">
        <v>32</v>
      </c>
      <c r="J9" s="22" t="s">
        <v>32</v>
      </c>
      <c r="K9" s="23" t="s">
        <v>32</v>
      </c>
      <c r="L9" s="22" t="s">
        <v>32</v>
      </c>
      <c r="M9" s="23" t="s">
        <v>32</v>
      </c>
      <c r="N9" s="22" t="s">
        <v>32</v>
      </c>
      <c r="O9" s="23" t="s">
        <v>32</v>
      </c>
      <c r="P9" s="22" t="s">
        <v>32</v>
      </c>
      <c r="Q9" s="23" t="s">
        <v>32</v>
      </c>
      <c r="R9" s="22" t="s">
        <v>32</v>
      </c>
      <c r="S9" s="23" t="s">
        <v>32</v>
      </c>
      <c r="T9" s="22" t="s">
        <v>32</v>
      </c>
      <c r="U9" s="23" t="s">
        <v>32</v>
      </c>
      <c r="V9" s="22" t="s">
        <v>32</v>
      </c>
      <c r="W9" s="23" t="s">
        <v>32</v>
      </c>
      <c r="X9" s="22" t="s">
        <v>32</v>
      </c>
      <c r="Y9" s="23" t="s">
        <v>32</v>
      </c>
      <c r="Z9" s="22" t="s">
        <v>32</v>
      </c>
      <c r="AA9" s="23" t="s">
        <v>32</v>
      </c>
      <c r="AB9" s="22" t="s">
        <v>32</v>
      </c>
      <c r="AC9" s="23" t="s">
        <v>32</v>
      </c>
      <c r="AD9" s="22" t="s">
        <v>32</v>
      </c>
      <c r="AE9" s="23" t="s">
        <v>32</v>
      </c>
      <c r="AF9" s="22" t="s">
        <v>32</v>
      </c>
      <c r="AG9" s="23" t="s">
        <v>32</v>
      </c>
      <c r="AH9" s="22" t="s">
        <v>32</v>
      </c>
      <c r="AI9" s="23" t="s">
        <v>32</v>
      </c>
      <c r="AJ9" s="22" t="s">
        <v>32</v>
      </c>
      <c r="AK9" s="23" t="s">
        <v>32</v>
      </c>
      <c r="AL9" s="22" t="s">
        <v>32</v>
      </c>
      <c r="AM9" s="23" t="s">
        <v>32</v>
      </c>
      <c r="AN9" s="22" t="s">
        <v>32</v>
      </c>
      <c r="AO9" s="23" t="s">
        <v>32</v>
      </c>
      <c r="AP9" s="22" t="s">
        <v>32</v>
      </c>
      <c r="AQ9" s="23" t="s">
        <v>32</v>
      </c>
      <c r="AR9" s="22" t="s">
        <v>32</v>
      </c>
      <c r="AS9" s="23" t="s">
        <v>32</v>
      </c>
      <c r="AT9" s="22" t="s">
        <v>32</v>
      </c>
      <c r="AU9" s="23" t="s">
        <v>32</v>
      </c>
      <c r="AV9" s="22" t="s">
        <v>32</v>
      </c>
      <c r="AW9" s="23" t="s">
        <v>32</v>
      </c>
      <c r="AX9" s="22" t="s">
        <v>32</v>
      </c>
      <c r="AY9" s="23" t="s">
        <v>32</v>
      </c>
      <c r="AZ9" s="22" t="s">
        <v>32</v>
      </c>
      <c r="BA9" s="23" t="s">
        <v>32</v>
      </c>
      <c r="BB9" s="22" t="s">
        <v>32</v>
      </c>
      <c r="BC9" s="23" t="s">
        <v>32</v>
      </c>
      <c r="BD9" s="22" t="s">
        <v>32</v>
      </c>
      <c r="BE9" s="23" t="s">
        <v>32</v>
      </c>
      <c r="BF9" s="22" t="s">
        <v>32</v>
      </c>
      <c r="BG9" s="23" t="s">
        <v>32</v>
      </c>
      <c r="BH9" s="22" t="s">
        <v>32</v>
      </c>
      <c r="BI9" s="23" t="s">
        <v>32</v>
      </c>
      <c r="BJ9" s="22" t="s">
        <v>32</v>
      </c>
      <c r="BK9" s="23" t="s">
        <v>32</v>
      </c>
      <c r="BL9" s="22" t="s">
        <v>32</v>
      </c>
      <c r="BM9" s="23" t="s">
        <v>32</v>
      </c>
      <c r="BN9" s="22" t="s">
        <v>32</v>
      </c>
      <c r="BO9" s="23" t="s">
        <v>32</v>
      </c>
      <c r="BP9" s="22" t="s">
        <v>32</v>
      </c>
      <c r="BQ9" s="23" t="s">
        <v>32</v>
      </c>
      <c r="BR9" s="22" t="s">
        <v>32</v>
      </c>
      <c r="BS9" s="23" t="s">
        <v>32</v>
      </c>
      <c r="BT9" s="22" t="s">
        <v>32</v>
      </c>
      <c r="BU9" s="23" t="s">
        <v>32</v>
      </c>
      <c r="BV9" s="22" t="s">
        <v>32</v>
      </c>
      <c r="BW9" s="23" t="s">
        <v>32</v>
      </c>
      <c r="BX9" s="22" t="s">
        <v>32</v>
      </c>
      <c r="BY9" s="23" t="s">
        <v>32</v>
      </c>
      <c r="BZ9" s="22" t="s">
        <v>32</v>
      </c>
      <c r="CA9" s="23" t="s">
        <v>32</v>
      </c>
      <c r="CB9" s="22" t="s">
        <v>32</v>
      </c>
      <c r="CC9" s="23" t="s">
        <v>32</v>
      </c>
      <c r="CD9" s="22" t="s">
        <v>32</v>
      </c>
      <c r="CE9" s="23" t="s">
        <v>32</v>
      </c>
      <c r="CF9" s="22" t="s">
        <v>32</v>
      </c>
      <c r="CG9" s="23" t="s">
        <v>32</v>
      </c>
      <c r="CH9" s="22" t="s">
        <v>32</v>
      </c>
      <c r="CI9" s="23" t="s">
        <v>32</v>
      </c>
      <c r="CJ9" s="22" t="s">
        <v>32</v>
      </c>
      <c r="CK9" s="23" t="s">
        <v>32</v>
      </c>
      <c r="CL9" s="22" t="s">
        <v>32</v>
      </c>
      <c r="CM9" s="23" t="s">
        <v>32</v>
      </c>
      <c r="CN9" s="22" t="s">
        <v>32</v>
      </c>
      <c r="CO9" s="23" t="s">
        <v>32</v>
      </c>
      <c r="CP9" s="22" t="s">
        <v>32</v>
      </c>
      <c r="CQ9" s="23" t="s">
        <v>32</v>
      </c>
      <c r="CR9" s="22" t="s">
        <v>32</v>
      </c>
      <c r="CS9" s="23" t="s">
        <v>32</v>
      </c>
      <c r="CT9" s="22" t="s">
        <v>32</v>
      </c>
      <c r="CU9" s="23" t="s">
        <v>32</v>
      </c>
      <c r="CV9" s="22" t="s">
        <v>32</v>
      </c>
      <c r="CW9" s="23" t="s">
        <v>32</v>
      </c>
      <c r="CX9" s="22" t="s">
        <v>32</v>
      </c>
      <c r="CY9" s="23" t="s">
        <v>32</v>
      </c>
      <c r="CZ9" s="22" t="s">
        <v>32</v>
      </c>
      <c r="DA9" s="23" t="s">
        <v>32</v>
      </c>
      <c r="DB9" s="22" t="s">
        <v>32</v>
      </c>
      <c r="DC9" s="23" t="s">
        <v>32</v>
      </c>
      <c r="DD9" s="22" t="s">
        <v>32</v>
      </c>
      <c r="DE9" s="23" t="s">
        <v>32</v>
      </c>
      <c r="DF9" s="22" t="s">
        <v>32</v>
      </c>
      <c r="DG9" s="23" t="s">
        <v>32</v>
      </c>
      <c r="DH9" s="22" t="s">
        <v>32</v>
      </c>
      <c r="DI9" s="23" t="s">
        <v>32</v>
      </c>
      <c r="DJ9" s="22" t="s">
        <v>32</v>
      </c>
      <c r="DK9" s="23" t="s">
        <v>32</v>
      </c>
      <c r="DL9" s="22" t="s">
        <v>32</v>
      </c>
      <c r="DM9" s="23" t="s">
        <v>32</v>
      </c>
      <c r="DN9" s="22" t="s">
        <v>32</v>
      </c>
      <c r="DO9" s="23" t="s">
        <v>32</v>
      </c>
      <c r="DP9" s="22" t="s">
        <v>32</v>
      </c>
      <c r="DQ9" s="23" t="s">
        <v>32</v>
      </c>
      <c r="DR9" s="22" t="s">
        <v>32</v>
      </c>
      <c r="DS9" s="23" t="s">
        <v>32</v>
      </c>
      <c r="DT9" s="22" t="s">
        <v>32</v>
      </c>
      <c r="DU9" s="23" t="s">
        <v>32</v>
      </c>
      <c r="DV9" s="22" t="s">
        <v>32</v>
      </c>
      <c r="DW9" s="23" t="s">
        <v>32</v>
      </c>
      <c r="DX9" s="22" t="s">
        <v>32</v>
      </c>
      <c r="DY9" s="23" t="s">
        <v>32</v>
      </c>
      <c r="DZ9" s="22" t="s">
        <v>32</v>
      </c>
      <c r="EA9" s="23" t="s">
        <v>32</v>
      </c>
      <c r="EB9" s="22" t="s">
        <v>32</v>
      </c>
      <c r="EC9" s="23" t="s">
        <v>32</v>
      </c>
      <c r="ED9" s="22" t="s">
        <v>32</v>
      </c>
      <c r="EE9" s="23" t="s">
        <v>32</v>
      </c>
      <c r="EF9" s="22" t="s">
        <v>32</v>
      </c>
      <c r="EG9" s="23" t="s">
        <v>32</v>
      </c>
      <c r="EH9" s="22" t="s">
        <v>32</v>
      </c>
      <c r="EI9" s="23" t="s">
        <v>32</v>
      </c>
      <c r="EJ9" s="22" t="s">
        <v>32</v>
      </c>
      <c r="EK9" s="23" t="s">
        <v>32</v>
      </c>
      <c r="EL9" s="22" t="s">
        <v>32</v>
      </c>
      <c r="EM9" s="23" t="s">
        <v>32</v>
      </c>
      <c r="EN9" s="22" t="s">
        <v>32</v>
      </c>
      <c r="EO9" s="23" t="s">
        <v>32</v>
      </c>
      <c r="EP9" s="22" t="s">
        <v>32</v>
      </c>
      <c r="EQ9" s="23" t="s">
        <v>32</v>
      </c>
      <c r="ER9" s="22" t="s">
        <v>32</v>
      </c>
      <c r="ES9" s="23" t="s">
        <v>32</v>
      </c>
      <c r="ET9" s="22" t="s">
        <v>32</v>
      </c>
      <c r="EU9" s="23" t="s">
        <v>32</v>
      </c>
      <c r="EV9" s="22" t="s">
        <v>32</v>
      </c>
      <c r="EW9" s="23" t="s">
        <v>32</v>
      </c>
      <c r="EX9" s="22" t="s">
        <v>32</v>
      </c>
      <c r="EY9" s="23" t="s">
        <v>32</v>
      </c>
      <c r="EZ9" s="22" t="s">
        <v>32</v>
      </c>
      <c r="FA9" s="23" t="s">
        <v>32</v>
      </c>
      <c r="FB9" s="22" t="s">
        <v>32</v>
      </c>
      <c r="FC9" s="23" t="s">
        <v>32</v>
      </c>
      <c r="FD9" s="22" t="s">
        <v>32</v>
      </c>
      <c r="FE9" s="23" t="s">
        <v>32</v>
      </c>
      <c r="FF9" s="22" t="s">
        <v>32</v>
      </c>
      <c r="FG9" s="23" t="s">
        <v>32</v>
      </c>
      <c r="FH9" s="22" t="s">
        <v>32</v>
      </c>
      <c r="FI9" s="23" t="s">
        <v>32</v>
      </c>
      <c r="FJ9" s="22" t="s">
        <v>32</v>
      </c>
      <c r="FK9" s="23" t="s">
        <v>32</v>
      </c>
      <c r="FL9" s="22" t="s">
        <v>32</v>
      </c>
      <c r="FM9" s="23" t="s">
        <v>32</v>
      </c>
      <c r="FN9" s="22" t="s">
        <v>32</v>
      </c>
      <c r="FO9" s="23" t="s">
        <v>32</v>
      </c>
      <c r="FP9" s="22" t="s">
        <v>32</v>
      </c>
      <c r="FQ9" s="23" t="s">
        <v>32</v>
      </c>
      <c r="FR9" s="22" t="s">
        <v>32</v>
      </c>
      <c r="FS9" s="23" t="s">
        <v>32</v>
      </c>
      <c r="FT9" s="22" t="s">
        <v>32</v>
      </c>
      <c r="FU9" s="23" t="s">
        <v>32</v>
      </c>
      <c r="FV9" s="22" t="s">
        <v>32</v>
      </c>
      <c r="FW9" s="23" t="s">
        <v>32</v>
      </c>
      <c r="FX9" s="22" t="s">
        <v>32</v>
      </c>
      <c r="FY9" s="23" t="s">
        <v>32</v>
      </c>
      <c r="FZ9" s="22" t="s">
        <v>32</v>
      </c>
      <c r="GA9" s="23" t="s">
        <v>32</v>
      </c>
      <c r="GB9" s="22" t="s">
        <v>32</v>
      </c>
      <c r="GC9" s="23" t="s">
        <v>32</v>
      </c>
      <c r="GD9" s="22" t="s">
        <v>32</v>
      </c>
      <c r="GE9" s="23" t="s">
        <v>32</v>
      </c>
      <c r="GF9" s="22" t="s">
        <v>32</v>
      </c>
      <c r="GG9" s="23" t="s">
        <v>32</v>
      </c>
      <c r="GH9" s="22" t="s">
        <v>32</v>
      </c>
      <c r="GI9" s="23" t="s">
        <v>32</v>
      </c>
      <c r="GJ9" s="22" t="s">
        <v>32</v>
      </c>
      <c r="GK9" s="23" t="s">
        <v>32</v>
      </c>
      <c r="GL9" s="22" t="s">
        <v>32</v>
      </c>
      <c r="GM9" s="23" t="s">
        <v>32</v>
      </c>
      <c r="GN9" s="22" t="s">
        <v>32</v>
      </c>
      <c r="GO9" s="23" t="s">
        <v>32</v>
      </c>
      <c r="GP9" s="22" t="s">
        <v>32</v>
      </c>
      <c r="GQ9" s="23" t="s">
        <v>32</v>
      </c>
      <c r="GR9" s="22" t="s">
        <v>32</v>
      </c>
      <c r="GS9" s="23" t="s">
        <v>32</v>
      </c>
      <c r="GT9" s="22" t="s">
        <v>32</v>
      </c>
      <c r="GU9" s="23" t="s">
        <v>32</v>
      </c>
      <c r="GV9" s="22" t="s">
        <v>32</v>
      </c>
      <c r="GW9" s="23" t="s">
        <v>32</v>
      </c>
      <c r="GX9" s="22" t="s">
        <v>32</v>
      </c>
      <c r="GY9" s="23" t="s">
        <v>32</v>
      </c>
      <c r="GZ9" s="22" t="s">
        <v>32</v>
      </c>
      <c r="HA9" s="23" t="s">
        <v>32</v>
      </c>
      <c r="HB9" s="22" t="s">
        <v>32</v>
      </c>
      <c r="HC9" s="23" t="s">
        <v>32</v>
      </c>
      <c r="HD9" s="22" t="s">
        <v>32</v>
      </c>
      <c r="HE9" s="23" t="s">
        <v>32</v>
      </c>
      <c r="HF9" s="22" t="s">
        <v>32</v>
      </c>
      <c r="HG9" s="23" t="s">
        <v>32</v>
      </c>
      <c r="HH9" s="22" t="s">
        <v>32</v>
      </c>
      <c r="HI9" s="23" t="s">
        <v>32</v>
      </c>
      <c r="HJ9" s="22" t="s">
        <v>32</v>
      </c>
      <c r="HK9" s="23" t="s">
        <v>32</v>
      </c>
      <c r="HL9" s="22" t="s">
        <v>32</v>
      </c>
      <c r="HM9" s="23" t="s">
        <v>32</v>
      </c>
      <c r="HN9" s="22" t="s">
        <v>32</v>
      </c>
      <c r="HO9" s="23" t="s">
        <v>32</v>
      </c>
      <c r="HP9" s="22" t="s">
        <v>32</v>
      </c>
      <c r="HQ9" s="23" t="s">
        <v>32</v>
      </c>
      <c r="HR9" s="22" t="s">
        <v>32</v>
      </c>
      <c r="HS9" s="23" t="s">
        <v>32</v>
      </c>
      <c r="HT9" s="22" t="s">
        <v>32</v>
      </c>
      <c r="HU9" s="23" t="s">
        <v>32</v>
      </c>
      <c r="HV9" s="22" t="s">
        <v>32</v>
      </c>
      <c r="HW9" s="23" t="s">
        <v>32</v>
      </c>
      <c r="HX9" s="22" t="s">
        <v>32</v>
      </c>
      <c r="HY9" s="23" t="s">
        <v>32</v>
      </c>
      <c r="HZ9" s="22" t="s">
        <v>32</v>
      </c>
      <c r="IA9" s="23" t="s">
        <v>32</v>
      </c>
      <c r="IB9" s="22" t="s">
        <v>32</v>
      </c>
      <c r="IC9" s="23" t="s">
        <v>32</v>
      </c>
      <c r="ID9" s="22" t="s">
        <v>32</v>
      </c>
      <c r="IE9" s="23" t="s">
        <v>32</v>
      </c>
      <c r="IF9" s="22" t="s">
        <v>32</v>
      </c>
      <c r="IG9" s="23" t="s">
        <v>32</v>
      </c>
      <c r="IH9" s="22" t="s">
        <v>32</v>
      </c>
      <c r="II9" s="23" t="s">
        <v>32</v>
      </c>
      <c r="IJ9" s="22" t="s">
        <v>32</v>
      </c>
      <c r="IK9" s="23" t="s">
        <v>32</v>
      </c>
      <c r="IL9" s="22" t="s">
        <v>32</v>
      </c>
      <c r="IM9" s="23" t="s">
        <v>32</v>
      </c>
      <c r="IN9" s="22" t="s">
        <v>32</v>
      </c>
      <c r="IO9" s="23" t="s">
        <v>32</v>
      </c>
      <c r="IP9" s="22" t="s">
        <v>32</v>
      </c>
      <c r="IQ9" s="23" t="s">
        <v>32</v>
      </c>
      <c r="IR9" s="22" t="s">
        <v>32</v>
      </c>
      <c r="IS9" s="23" t="s">
        <v>32</v>
      </c>
      <c r="IT9" s="22" t="s">
        <v>32</v>
      </c>
      <c r="IU9" s="23" t="s">
        <v>32</v>
      </c>
      <c r="IV9" s="22" t="s">
        <v>32</v>
      </c>
      <c r="IW9" s="23" t="s">
        <v>32</v>
      </c>
      <c r="IX9" s="22" t="s">
        <v>32</v>
      </c>
      <c r="IY9" s="23" t="s">
        <v>32</v>
      </c>
      <c r="IZ9" s="22" t="s">
        <v>32</v>
      </c>
      <c r="JA9" s="23" t="s">
        <v>32</v>
      </c>
      <c r="JB9" s="22" t="s">
        <v>32</v>
      </c>
      <c r="JC9" s="23" t="s">
        <v>32</v>
      </c>
      <c r="JD9" s="22" t="s">
        <v>32</v>
      </c>
      <c r="JE9" s="23" t="s">
        <v>32</v>
      </c>
      <c r="JF9" s="22" t="s">
        <v>32</v>
      </c>
      <c r="JG9" s="23" t="s">
        <v>32</v>
      </c>
      <c r="JH9" s="22" t="s">
        <v>32</v>
      </c>
      <c r="JI9" s="23" t="s">
        <v>32</v>
      </c>
      <c r="JJ9" s="22" t="s">
        <v>32</v>
      </c>
      <c r="JK9" s="23" t="s">
        <v>32</v>
      </c>
      <c r="JL9" s="22" t="s">
        <v>32</v>
      </c>
      <c r="JM9" s="23" t="s">
        <v>32</v>
      </c>
      <c r="JN9" s="22" t="s">
        <v>32</v>
      </c>
      <c r="JO9" s="23" t="s">
        <v>32</v>
      </c>
      <c r="JP9" s="22" t="s">
        <v>32</v>
      </c>
      <c r="JQ9" s="23" t="s">
        <v>32</v>
      </c>
      <c r="JR9" s="22" t="s">
        <v>32</v>
      </c>
      <c r="JS9" s="23" t="s">
        <v>32</v>
      </c>
      <c r="JT9" s="22" t="s">
        <v>32</v>
      </c>
      <c r="JU9" s="23" t="s">
        <v>32</v>
      </c>
      <c r="JV9" s="22" t="s">
        <v>32</v>
      </c>
      <c r="JW9" s="23" t="s">
        <v>32</v>
      </c>
      <c r="JX9" s="22" t="s">
        <v>32</v>
      </c>
      <c r="JY9" s="23" t="s">
        <v>32</v>
      </c>
      <c r="JZ9" s="22" t="s">
        <v>32</v>
      </c>
      <c r="KA9" s="23" t="s">
        <v>32</v>
      </c>
      <c r="KB9" s="22" t="s">
        <v>32</v>
      </c>
      <c r="KC9" s="23" t="s">
        <v>32</v>
      </c>
      <c r="KD9" s="22" t="s">
        <v>32</v>
      </c>
      <c r="KE9" s="23" t="s">
        <v>32</v>
      </c>
      <c r="KF9" s="22" t="s">
        <v>32</v>
      </c>
      <c r="KG9" s="23" t="s">
        <v>32</v>
      </c>
      <c r="KH9" s="22" t="s">
        <v>32</v>
      </c>
      <c r="KI9" s="23" t="s">
        <v>32</v>
      </c>
      <c r="KJ9" s="22" t="s">
        <v>32</v>
      </c>
      <c r="KK9" s="23" t="s">
        <v>32</v>
      </c>
      <c r="KL9" s="22" t="s">
        <v>32</v>
      </c>
      <c r="KM9" s="23" t="s">
        <v>32</v>
      </c>
      <c r="KN9" s="22" t="s">
        <v>32</v>
      </c>
      <c r="KO9" s="23" t="s">
        <v>32</v>
      </c>
      <c r="KP9" s="22" t="s">
        <v>32</v>
      </c>
      <c r="KQ9" s="23" t="s">
        <v>32</v>
      </c>
      <c r="KR9" s="22" t="s">
        <v>32</v>
      </c>
      <c r="KS9" s="23" t="s">
        <v>32</v>
      </c>
      <c r="KT9" s="22" t="s">
        <v>32</v>
      </c>
      <c r="KU9" s="23" t="s">
        <v>32</v>
      </c>
      <c r="KV9" s="22" t="s">
        <v>32</v>
      </c>
      <c r="KW9" s="23" t="s">
        <v>32</v>
      </c>
      <c r="KX9" s="22" t="s">
        <v>32</v>
      </c>
      <c r="KY9" s="23" t="s">
        <v>32</v>
      </c>
      <c r="KZ9" s="22" t="s">
        <v>32</v>
      </c>
      <c r="LA9" s="23" t="s">
        <v>32</v>
      </c>
      <c r="LB9" s="22" t="s">
        <v>32</v>
      </c>
      <c r="LC9" s="23" t="s">
        <v>32</v>
      </c>
      <c r="LD9" s="22" t="s">
        <v>32</v>
      </c>
      <c r="LE9" s="23" t="s">
        <v>32</v>
      </c>
      <c r="LF9" s="22" t="s">
        <v>32</v>
      </c>
      <c r="LG9" s="23" t="s">
        <v>32</v>
      </c>
      <c r="LH9" s="22" t="s">
        <v>32</v>
      </c>
      <c r="LI9" s="23" t="s">
        <v>32</v>
      </c>
      <c r="LJ9" s="22" t="s">
        <v>32</v>
      </c>
      <c r="LK9" s="23" t="s">
        <v>32</v>
      </c>
      <c r="LL9" s="22" t="s">
        <v>32</v>
      </c>
      <c r="LM9" s="23" t="s">
        <v>32</v>
      </c>
      <c r="LN9" s="22" t="s">
        <v>32</v>
      </c>
      <c r="LO9" s="23" t="s">
        <v>32</v>
      </c>
      <c r="LP9" s="22" t="s">
        <v>32</v>
      </c>
      <c r="LQ9" s="23" t="s">
        <v>32</v>
      </c>
      <c r="LR9" s="22" t="s">
        <v>32</v>
      </c>
      <c r="LS9" s="23" t="s">
        <v>32</v>
      </c>
      <c r="LT9" s="22" t="s">
        <v>32</v>
      </c>
      <c r="LU9" s="23" t="s">
        <v>32</v>
      </c>
      <c r="LV9" s="22" t="s">
        <v>32</v>
      </c>
      <c r="LW9" s="23" t="s">
        <v>32</v>
      </c>
      <c r="LX9" s="22" t="s">
        <v>32</v>
      </c>
      <c r="LY9" s="23" t="s">
        <v>32</v>
      </c>
      <c r="LZ9" s="22" t="s">
        <v>32</v>
      </c>
      <c r="MA9" s="23" t="s">
        <v>32</v>
      </c>
      <c r="MB9" s="22" t="s">
        <v>32</v>
      </c>
      <c r="MC9" s="23" t="s">
        <v>32</v>
      </c>
      <c r="MD9" s="22" t="s">
        <v>32</v>
      </c>
      <c r="ME9" s="23" t="s">
        <v>32</v>
      </c>
      <c r="MF9" s="22" t="s">
        <v>32</v>
      </c>
      <c r="MG9" s="23" t="s">
        <v>32</v>
      </c>
      <c r="MH9" s="22" t="s">
        <v>32</v>
      </c>
      <c r="MI9" s="23" t="s">
        <v>32</v>
      </c>
      <c r="MJ9" s="22" t="s">
        <v>32</v>
      </c>
      <c r="MK9" s="23" t="s">
        <v>32</v>
      </c>
      <c r="ML9" s="22" t="s">
        <v>32</v>
      </c>
      <c r="MM9" s="23" t="s">
        <v>32</v>
      </c>
      <c r="MN9" s="22" t="s">
        <v>32</v>
      </c>
      <c r="MO9" s="23" t="s">
        <v>32</v>
      </c>
      <c r="MP9" s="22" t="s">
        <v>32</v>
      </c>
      <c r="MQ9" s="23" t="s">
        <v>32</v>
      </c>
      <c r="MR9" s="22" t="s">
        <v>32</v>
      </c>
      <c r="MS9" s="23" t="s">
        <v>32</v>
      </c>
      <c r="MT9" s="22" t="s">
        <v>32</v>
      </c>
      <c r="MU9" s="23" t="s">
        <v>32</v>
      </c>
      <c r="MV9" s="22" t="s">
        <v>32</v>
      </c>
      <c r="MW9" s="23" t="s">
        <v>32</v>
      </c>
      <c r="MX9" s="22" t="s">
        <v>32</v>
      </c>
      <c r="MY9" s="23" t="s">
        <v>32</v>
      </c>
      <c r="MZ9" s="22" t="s">
        <v>32</v>
      </c>
      <c r="NA9" s="23" t="s">
        <v>32</v>
      </c>
      <c r="NB9" s="22" t="s">
        <v>32</v>
      </c>
      <c r="NC9" s="23" t="s">
        <v>32</v>
      </c>
      <c r="ND9" s="22" t="s">
        <v>32</v>
      </c>
      <c r="NE9" s="23" t="s">
        <v>32</v>
      </c>
      <c r="NF9" s="22" t="s">
        <v>32</v>
      </c>
      <c r="NG9" s="23" t="s">
        <v>32</v>
      </c>
      <c r="NH9" s="22" t="s">
        <v>32</v>
      </c>
      <c r="NI9" s="23" t="s">
        <v>32</v>
      </c>
      <c r="NJ9" s="22" t="s">
        <v>32</v>
      </c>
      <c r="NK9" s="23" t="s">
        <v>32</v>
      </c>
      <c r="NL9" s="22" t="s">
        <v>32</v>
      </c>
      <c r="NM9" s="23" t="s">
        <v>32</v>
      </c>
      <c r="NN9" s="22" t="s">
        <v>32</v>
      </c>
      <c r="NO9" s="23" t="s">
        <v>32</v>
      </c>
      <c r="NP9" s="22" t="s">
        <v>32</v>
      </c>
      <c r="NQ9" s="23" t="s">
        <v>32</v>
      </c>
      <c r="NR9" s="22" t="s">
        <v>32</v>
      </c>
      <c r="NS9" s="23" t="s">
        <v>32</v>
      </c>
      <c r="NT9" s="22" t="s">
        <v>32</v>
      </c>
      <c r="NU9" s="23" t="s">
        <v>32</v>
      </c>
      <c r="NV9" s="22" t="s">
        <v>32</v>
      </c>
      <c r="NW9" s="23" t="s">
        <v>32</v>
      </c>
      <c r="NX9" s="22" t="s">
        <v>32</v>
      </c>
      <c r="NY9" s="23" t="s">
        <v>32</v>
      </c>
      <c r="NZ9" s="22" t="s">
        <v>32</v>
      </c>
      <c r="OA9" s="23" t="s">
        <v>32</v>
      </c>
      <c r="OB9" s="22" t="s">
        <v>32</v>
      </c>
      <c r="OC9" s="23" t="s">
        <v>32</v>
      </c>
      <c r="OD9" s="22" t="s">
        <v>32</v>
      </c>
      <c r="OE9" s="23" t="s">
        <v>32</v>
      </c>
      <c r="OF9" s="22" t="s">
        <v>32</v>
      </c>
      <c r="OG9" s="23" t="s">
        <v>32</v>
      </c>
      <c r="OH9" s="22" t="s">
        <v>32</v>
      </c>
      <c r="OI9" s="23" t="s">
        <v>32</v>
      </c>
      <c r="OJ9" s="22" t="s">
        <v>32</v>
      </c>
      <c r="OK9" s="23" t="s">
        <v>32</v>
      </c>
      <c r="OL9" s="22" t="s">
        <v>32</v>
      </c>
      <c r="OM9" s="23" t="s">
        <v>32</v>
      </c>
      <c r="ON9" s="22" t="s">
        <v>32</v>
      </c>
      <c r="OO9" s="23" t="s">
        <v>32</v>
      </c>
      <c r="OP9" s="22" t="s">
        <v>32</v>
      </c>
      <c r="OQ9" s="23" t="s">
        <v>32</v>
      </c>
      <c r="OR9" s="22" t="s">
        <v>32</v>
      </c>
      <c r="OS9" s="23" t="s">
        <v>32</v>
      </c>
      <c r="OT9" s="22" t="s">
        <v>32</v>
      </c>
      <c r="OU9" s="23" t="s">
        <v>32</v>
      </c>
      <c r="OV9" s="22" t="s">
        <v>32</v>
      </c>
      <c r="OW9" s="23" t="s">
        <v>32</v>
      </c>
      <c r="OX9" s="22" t="s">
        <v>32</v>
      </c>
      <c r="OY9" s="23" t="s">
        <v>32</v>
      </c>
      <c r="OZ9" s="22" t="s">
        <v>32</v>
      </c>
      <c r="PA9" s="23" t="s">
        <v>32</v>
      </c>
      <c r="PB9" s="22" t="s">
        <v>32</v>
      </c>
      <c r="PC9" s="23" t="s">
        <v>32</v>
      </c>
      <c r="PD9" s="22" t="s">
        <v>32</v>
      </c>
      <c r="PE9" s="23" t="s">
        <v>32</v>
      </c>
      <c r="PF9" s="22" t="s">
        <v>32</v>
      </c>
      <c r="PG9" s="23" t="s">
        <v>32</v>
      </c>
      <c r="PH9" s="22" t="s">
        <v>32</v>
      </c>
      <c r="PI9" s="23" t="s">
        <v>32</v>
      </c>
      <c r="PJ9" s="22" t="s">
        <v>32</v>
      </c>
      <c r="PK9" s="23" t="s">
        <v>32</v>
      </c>
      <c r="PL9" s="22" t="s">
        <v>32</v>
      </c>
      <c r="PM9" s="23" t="s">
        <v>32</v>
      </c>
      <c r="PN9" s="22" t="s">
        <v>32</v>
      </c>
      <c r="PO9" s="23" t="s">
        <v>32</v>
      </c>
      <c r="PP9" s="22" t="s">
        <v>32</v>
      </c>
      <c r="PQ9" s="23" t="s">
        <v>32</v>
      </c>
      <c r="PR9" s="22" t="s">
        <v>32</v>
      </c>
      <c r="PS9" s="23" t="s">
        <v>32</v>
      </c>
      <c r="PT9" s="22" t="s">
        <v>32</v>
      </c>
      <c r="PU9" s="23" t="s">
        <v>32</v>
      </c>
      <c r="PV9" s="22" t="s">
        <v>32</v>
      </c>
      <c r="PW9" s="23" t="s">
        <v>32</v>
      </c>
      <c r="PX9" s="22" t="s">
        <v>32</v>
      </c>
      <c r="PY9" s="23" t="s">
        <v>32</v>
      </c>
      <c r="PZ9" s="22" t="s">
        <v>32</v>
      </c>
      <c r="QA9" s="23" t="s">
        <v>32</v>
      </c>
      <c r="QB9" s="22" t="s">
        <v>32</v>
      </c>
      <c r="QC9" s="23" t="s">
        <v>32</v>
      </c>
      <c r="QD9" s="22" t="s">
        <v>32</v>
      </c>
      <c r="QE9" s="23" t="s">
        <v>32</v>
      </c>
      <c r="QF9" s="22" t="s">
        <v>32</v>
      </c>
      <c r="QG9" s="23" t="s">
        <v>32</v>
      </c>
      <c r="QH9" s="22" t="s">
        <v>32</v>
      </c>
      <c r="QI9" s="23" t="s">
        <v>32</v>
      </c>
      <c r="QJ9" s="22" t="s">
        <v>32</v>
      </c>
      <c r="QK9" s="23" t="s">
        <v>32</v>
      </c>
      <c r="QL9" s="22" t="s">
        <v>32</v>
      </c>
      <c r="QM9" s="23" t="s">
        <v>32</v>
      </c>
      <c r="QN9" s="22" t="s">
        <v>32</v>
      </c>
      <c r="QO9" s="23" t="s">
        <v>32</v>
      </c>
      <c r="QP9" s="22" t="s">
        <v>32</v>
      </c>
      <c r="QQ9" s="23" t="s">
        <v>32</v>
      </c>
      <c r="QR9" s="22" t="s">
        <v>32</v>
      </c>
      <c r="QS9" s="23" t="s">
        <v>32</v>
      </c>
      <c r="QT9" s="22" t="s">
        <v>32</v>
      </c>
      <c r="QU9" s="23" t="s">
        <v>32</v>
      </c>
      <c r="QV9" s="22" t="s">
        <v>32</v>
      </c>
      <c r="QW9" s="23" t="s">
        <v>32</v>
      </c>
      <c r="QX9" s="22" t="s">
        <v>32</v>
      </c>
      <c r="QY9" s="23" t="s">
        <v>32</v>
      </c>
      <c r="QZ9" s="22" t="s">
        <v>32</v>
      </c>
      <c r="RA9" s="23" t="s">
        <v>32</v>
      </c>
      <c r="RB9" s="22" t="s">
        <v>32</v>
      </c>
      <c r="RC9" s="23" t="s">
        <v>32</v>
      </c>
      <c r="RD9" s="22" t="s">
        <v>32</v>
      </c>
      <c r="RE9" s="23" t="s">
        <v>32</v>
      </c>
      <c r="RF9" s="22" t="s">
        <v>32</v>
      </c>
      <c r="RG9" s="23" t="s">
        <v>32</v>
      </c>
      <c r="RH9" s="22" t="s">
        <v>32</v>
      </c>
      <c r="RI9" s="23" t="s">
        <v>32</v>
      </c>
      <c r="RJ9" s="22" t="s">
        <v>32</v>
      </c>
      <c r="RK9" s="23" t="s">
        <v>32</v>
      </c>
      <c r="RL9" s="22" t="s">
        <v>32</v>
      </c>
      <c r="RM9" s="23" t="s">
        <v>32</v>
      </c>
      <c r="RN9" s="22" t="s">
        <v>32</v>
      </c>
      <c r="RO9" s="23" t="s">
        <v>32</v>
      </c>
      <c r="RP9" s="22" t="s">
        <v>32</v>
      </c>
      <c r="RQ9" s="23" t="s">
        <v>32</v>
      </c>
      <c r="RR9" s="22" t="s">
        <v>32</v>
      </c>
      <c r="RS9" s="23" t="s">
        <v>32</v>
      </c>
      <c r="RT9" s="22" t="s">
        <v>32</v>
      </c>
      <c r="RU9" s="23" t="s">
        <v>32</v>
      </c>
      <c r="RV9" s="22" t="s">
        <v>32</v>
      </c>
      <c r="RW9" s="23" t="s">
        <v>32</v>
      </c>
      <c r="RX9" s="22" t="s">
        <v>32</v>
      </c>
      <c r="RY9" s="23" t="s">
        <v>32</v>
      </c>
      <c r="RZ9" s="22" t="s">
        <v>32</v>
      </c>
      <c r="SA9" s="23" t="s">
        <v>32</v>
      </c>
      <c r="SB9" s="22" t="s">
        <v>32</v>
      </c>
      <c r="SC9" s="23" t="s">
        <v>32</v>
      </c>
      <c r="SD9" s="22" t="s">
        <v>32</v>
      </c>
      <c r="SE9" s="23" t="s">
        <v>32</v>
      </c>
      <c r="SF9" s="22" t="s">
        <v>32</v>
      </c>
      <c r="SG9" s="23" t="s">
        <v>32</v>
      </c>
      <c r="SH9" s="22" t="s">
        <v>32</v>
      </c>
      <c r="SI9" s="23" t="s">
        <v>32</v>
      </c>
      <c r="SJ9" s="22" t="s">
        <v>32</v>
      </c>
      <c r="SK9" s="23" t="s">
        <v>32</v>
      </c>
      <c r="SL9" s="22" t="s">
        <v>32</v>
      </c>
      <c r="SM9" s="23" t="s">
        <v>32</v>
      </c>
      <c r="SN9" s="22" t="s">
        <v>32</v>
      </c>
      <c r="SO9" s="23" t="s">
        <v>32</v>
      </c>
      <c r="SP9" s="22" t="s">
        <v>32</v>
      </c>
      <c r="SQ9" s="23" t="s">
        <v>32</v>
      </c>
      <c r="SR9" s="22" t="s">
        <v>32</v>
      </c>
      <c r="SS9" s="23" t="s">
        <v>32</v>
      </c>
      <c r="ST9" s="22" t="s">
        <v>32</v>
      </c>
      <c r="SU9" s="23" t="s">
        <v>32</v>
      </c>
      <c r="SV9" s="22" t="s">
        <v>32</v>
      </c>
      <c r="SW9" s="23" t="s">
        <v>32</v>
      </c>
      <c r="SX9" s="22" t="s">
        <v>32</v>
      </c>
      <c r="SY9" s="23" t="s">
        <v>32</v>
      </c>
      <c r="SZ9" s="22" t="s">
        <v>32</v>
      </c>
      <c r="TA9" s="23" t="s">
        <v>32</v>
      </c>
      <c r="TB9" s="22" t="s">
        <v>32</v>
      </c>
      <c r="TC9" s="23" t="s">
        <v>32</v>
      </c>
      <c r="TD9" s="22" t="s">
        <v>32</v>
      </c>
      <c r="TE9" s="23" t="s">
        <v>32</v>
      </c>
      <c r="TF9" s="22" t="s">
        <v>32</v>
      </c>
      <c r="TG9" s="23" t="s">
        <v>32</v>
      </c>
      <c r="TH9" s="22" t="s">
        <v>32</v>
      </c>
      <c r="TI9" s="23" t="s">
        <v>32</v>
      </c>
      <c r="TJ9" s="22" t="s">
        <v>32</v>
      </c>
      <c r="TK9" s="23" t="s">
        <v>32</v>
      </c>
      <c r="TL9" s="22" t="s">
        <v>32</v>
      </c>
      <c r="TM9" s="23" t="s">
        <v>32</v>
      </c>
      <c r="TN9" s="22" t="s">
        <v>32</v>
      </c>
      <c r="TO9" s="23" t="s">
        <v>32</v>
      </c>
      <c r="TP9" s="22" t="s">
        <v>32</v>
      </c>
      <c r="TQ9" s="23" t="s">
        <v>32</v>
      </c>
      <c r="TR9" s="22" t="s">
        <v>32</v>
      </c>
      <c r="TS9" s="23" t="s">
        <v>32</v>
      </c>
      <c r="TT9" s="22" t="s">
        <v>32</v>
      </c>
      <c r="TU9" s="23" t="s">
        <v>32</v>
      </c>
      <c r="TV9" s="22" t="s">
        <v>32</v>
      </c>
      <c r="TW9" s="23" t="s">
        <v>32</v>
      </c>
      <c r="TX9" s="22" t="s">
        <v>32</v>
      </c>
      <c r="TY9" s="23" t="s">
        <v>32</v>
      </c>
      <c r="TZ9" s="22" t="s">
        <v>32</v>
      </c>
      <c r="UA9" s="23" t="s">
        <v>32</v>
      </c>
      <c r="UB9" s="22" t="s">
        <v>32</v>
      </c>
      <c r="UC9" s="23" t="s">
        <v>32</v>
      </c>
      <c r="UD9" s="22" t="s">
        <v>32</v>
      </c>
      <c r="UE9" s="23" t="s">
        <v>32</v>
      </c>
      <c r="UF9" s="22" t="s">
        <v>32</v>
      </c>
      <c r="UG9" s="23" t="s">
        <v>32</v>
      </c>
      <c r="UH9" s="22" t="s">
        <v>32</v>
      </c>
      <c r="UI9" s="23" t="s">
        <v>32</v>
      </c>
      <c r="UJ9" s="22" t="s">
        <v>32</v>
      </c>
      <c r="UK9" s="23" t="s">
        <v>32</v>
      </c>
      <c r="UL9" s="22" t="s">
        <v>32</v>
      </c>
      <c r="UM9" s="23" t="s">
        <v>32</v>
      </c>
      <c r="UN9" s="22" t="s">
        <v>32</v>
      </c>
      <c r="UO9" s="23" t="s">
        <v>32</v>
      </c>
      <c r="UP9" s="22" t="s">
        <v>32</v>
      </c>
      <c r="UQ9" s="23" t="s">
        <v>32</v>
      </c>
      <c r="UR9" s="22" t="s">
        <v>32</v>
      </c>
      <c r="US9" s="23" t="s">
        <v>32</v>
      </c>
      <c r="UT9" s="22" t="s">
        <v>32</v>
      </c>
      <c r="UU9" s="23" t="s">
        <v>32</v>
      </c>
      <c r="UV9" s="22" t="s">
        <v>32</v>
      </c>
      <c r="UW9" s="23" t="s">
        <v>32</v>
      </c>
      <c r="UX9" s="22" t="s">
        <v>32</v>
      </c>
      <c r="UY9" s="23" t="s">
        <v>32</v>
      </c>
      <c r="UZ9" s="22" t="s">
        <v>32</v>
      </c>
      <c r="VA9" s="23" t="s">
        <v>32</v>
      </c>
      <c r="VB9" s="22" t="s">
        <v>32</v>
      </c>
      <c r="VC9" s="23" t="s">
        <v>32</v>
      </c>
      <c r="VD9" s="22" t="s">
        <v>32</v>
      </c>
      <c r="VE9" s="23" t="s">
        <v>32</v>
      </c>
      <c r="VF9" s="22" t="s">
        <v>32</v>
      </c>
      <c r="VG9" s="23" t="s">
        <v>32</v>
      </c>
      <c r="VH9" s="22" t="s">
        <v>32</v>
      </c>
      <c r="VI9" s="23" t="s">
        <v>32</v>
      </c>
      <c r="VJ9" s="22" t="s">
        <v>32</v>
      </c>
      <c r="VK9" s="23" t="s">
        <v>32</v>
      </c>
      <c r="VL9" s="22" t="s">
        <v>32</v>
      </c>
      <c r="VM9" s="23" t="s">
        <v>32</v>
      </c>
      <c r="VN9" s="22" t="s">
        <v>32</v>
      </c>
      <c r="VO9" s="23" t="s">
        <v>32</v>
      </c>
      <c r="VP9" s="22" t="s">
        <v>32</v>
      </c>
      <c r="VQ9" s="23" t="s">
        <v>32</v>
      </c>
      <c r="VR9" s="22" t="s">
        <v>32</v>
      </c>
      <c r="VS9" s="23" t="s">
        <v>32</v>
      </c>
      <c r="VT9" s="22" t="s">
        <v>32</v>
      </c>
      <c r="VU9" s="23" t="s">
        <v>32</v>
      </c>
      <c r="VV9" s="22" t="s">
        <v>32</v>
      </c>
      <c r="VW9" s="23" t="s">
        <v>32</v>
      </c>
      <c r="VX9" s="22" t="s">
        <v>32</v>
      </c>
      <c r="VY9" s="23" t="s">
        <v>32</v>
      </c>
      <c r="VZ9" s="22" t="s">
        <v>32</v>
      </c>
      <c r="WA9" s="23" t="s">
        <v>32</v>
      </c>
      <c r="WB9" s="22" t="s">
        <v>32</v>
      </c>
      <c r="WC9" s="23" t="s">
        <v>32</v>
      </c>
      <c r="WD9" s="22" t="s">
        <v>32</v>
      </c>
      <c r="WE9" s="23" t="s">
        <v>32</v>
      </c>
      <c r="WF9" s="22" t="s">
        <v>32</v>
      </c>
      <c r="WG9" s="23" t="s">
        <v>32</v>
      </c>
      <c r="WH9" s="22" t="s">
        <v>32</v>
      </c>
      <c r="WI9" s="23" t="s">
        <v>32</v>
      </c>
      <c r="WJ9" s="22" t="s">
        <v>32</v>
      </c>
      <c r="WK9" s="23" t="s">
        <v>32</v>
      </c>
      <c r="WL9" s="22" t="s">
        <v>32</v>
      </c>
      <c r="WM9" s="23" t="s">
        <v>32</v>
      </c>
      <c r="WN9" s="22" t="s">
        <v>32</v>
      </c>
      <c r="WO9" s="23" t="s">
        <v>32</v>
      </c>
      <c r="WP9" s="22" t="s">
        <v>32</v>
      </c>
      <c r="WQ9" s="23" t="s">
        <v>32</v>
      </c>
      <c r="WR9" s="22" t="s">
        <v>32</v>
      </c>
      <c r="WS9" s="23" t="s">
        <v>32</v>
      </c>
      <c r="WT9" s="22" t="s">
        <v>32</v>
      </c>
      <c r="WU9" s="23" t="s">
        <v>32</v>
      </c>
      <c r="WV9" s="22" t="s">
        <v>32</v>
      </c>
      <c r="WW9" s="23" t="s">
        <v>32</v>
      </c>
      <c r="WX9" s="22" t="s">
        <v>32</v>
      </c>
      <c r="WY9" s="23" t="s">
        <v>32</v>
      </c>
      <c r="WZ9" s="22" t="s">
        <v>32</v>
      </c>
      <c r="XA9" s="23" t="s">
        <v>32</v>
      </c>
      <c r="XB9" s="22" t="s">
        <v>32</v>
      </c>
      <c r="XC9" s="23" t="s">
        <v>32</v>
      </c>
      <c r="XD9" s="22" t="s">
        <v>32</v>
      </c>
      <c r="XE9" s="23" t="s">
        <v>32</v>
      </c>
      <c r="XF9" s="22" t="s">
        <v>32</v>
      </c>
      <c r="XG9" s="23" t="s">
        <v>32</v>
      </c>
      <c r="XH9" s="22" t="s">
        <v>32</v>
      </c>
      <c r="XI9" s="23" t="s">
        <v>32</v>
      </c>
      <c r="XJ9" s="22" t="s">
        <v>32</v>
      </c>
      <c r="XK9" s="23" t="s">
        <v>32</v>
      </c>
      <c r="XL9" s="22" t="s">
        <v>32</v>
      </c>
      <c r="XM9" s="23" t="s">
        <v>32</v>
      </c>
      <c r="XN9" s="22" t="s">
        <v>32</v>
      </c>
      <c r="XO9" s="23" t="s">
        <v>32</v>
      </c>
      <c r="XP9" s="22" t="s">
        <v>32</v>
      </c>
      <c r="XQ9" s="23" t="s">
        <v>32</v>
      </c>
      <c r="XR9" s="22" t="s">
        <v>32</v>
      </c>
      <c r="XS9" s="23" t="s">
        <v>32</v>
      </c>
      <c r="XT9" s="22" t="s">
        <v>32</v>
      </c>
      <c r="XU9" s="23" t="s">
        <v>32</v>
      </c>
      <c r="XV9" s="22" t="s">
        <v>32</v>
      </c>
      <c r="XW9" s="23" t="s">
        <v>32</v>
      </c>
      <c r="XX9" s="22" t="s">
        <v>32</v>
      </c>
      <c r="XY9" s="23" t="s">
        <v>32</v>
      </c>
      <c r="XZ9" s="22" t="s">
        <v>32</v>
      </c>
      <c r="YA9" s="23" t="s">
        <v>32</v>
      </c>
      <c r="YB9" s="22" t="s">
        <v>32</v>
      </c>
      <c r="YC9" s="23" t="s">
        <v>32</v>
      </c>
      <c r="YD9" s="22" t="s">
        <v>32</v>
      </c>
      <c r="YE9" s="23" t="s">
        <v>32</v>
      </c>
      <c r="YF9" s="22" t="s">
        <v>32</v>
      </c>
      <c r="YG9" s="23" t="s">
        <v>32</v>
      </c>
      <c r="YH9" s="22" t="s">
        <v>32</v>
      </c>
      <c r="YI9" s="23" t="s">
        <v>32</v>
      </c>
      <c r="YJ9" s="22" t="s">
        <v>32</v>
      </c>
      <c r="YK9" s="23" t="s">
        <v>32</v>
      </c>
      <c r="YL9" s="22" t="s">
        <v>32</v>
      </c>
      <c r="YM9" s="23" t="s">
        <v>32</v>
      </c>
      <c r="YN9" s="22" t="s">
        <v>32</v>
      </c>
      <c r="YO9" s="23" t="s">
        <v>32</v>
      </c>
      <c r="YP9" s="22" t="s">
        <v>32</v>
      </c>
      <c r="YQ9" s="23" t="s">
        <v>32</v>
      </c>
      <c r="YR9" s="22" t="s">
        <v>32</v>
      </c>
      <c r="YS9" s="23" t="s">
        <v>32</v>
      </c>
      <c r="YT9" s="22" t="s">
        <v>32</v>
      </c>
      <c r="YU9" s="23" t="s">
        <v>32</v>
      </c>
      <c r="YV9" s="22" t="s">
        <v>32</v>
      </c>
      <c r="YW9" s="23" t="s">
        <v>32</v>
      </c>
      <c r="YX9" s="22" t="s">
        <v>32</v>
      </c>
      <c r="YY9" s="23" t="s">
        <v>32</v>
      </c>
      <c r="YZ9" s="22" t="s">
        <v>32</v>
      </c>
      <c r="ZA9" s="23" t="s">
        <v>32</v>
      </c>
      <c r="ZB9" s="22" t="s">
        <v>32</v>
      </c>
      <c r="ZC9" s="23" t="s">
        <v>32</v>
      </c>
      <c r="ZD9" s="22" t="s">
        <v>32</v>
      </c>
      <c r="ZE9" s="23" t="s">
        <v>32</v>
      </c>
      <c r="ZF9" s="22" t="s">
        <v>32</v>
      </c>
      <c r="ZG9" s="23" t="s">
        <v>32</v>
      </c>
      <c r="ZH9" s="22" t="s">
        <v>32</v>
      </c>
      <c r="ZI9" s="23" t="s">
        <v>32</v>
      </c>
      <c r="ZJ9" s="22" t="s">
        <v>32</v>
      </c>
      <c r="ZK9" s="23" t="s">
        <v>32</v>
      </c>
      <c r="ZL9" s="22" t="s">
        <v>32</v>
      </c>
      <c r="ZM9" s="23" t="s">
        <v>32</v>
      </c>
      <c r="ZN9" s="22" t="s">
        <v>32</v>
      </c>
      <c r="ZO9" s="23" t="s">
        <v>32</v>
      </c>
      <c r="ZP9" s="22" t="s">
        <v>32</v>
      </c>
      <c r="ZQ9" s="23" t="s">
        <v>32</v>
      </c>
      <c r="ZR9" s="22" t="s">
        <v>32</v>
      </c>
      <c r="ZS9" s="23" t="s">
        <v>32</v>
      </c>
      <c r="ZT9" s="22" t="s">
        <v>32</v>
      </c>
      <c r="ZU9" s="23" t="s">
        <v>32</v>
      </c>
      <c r="ZV9" s="22" t="s">
        <v>32</v>
      </c>
      <c r="ZW9" s="23" t="s">
        <v>32</v>
      </c>
      <c r="ZX9" s="22" t="s">
        <v>32</v>
      </c>
      <c r="ZY9" s="23" t="s">
        <v>32</v>
      </c>
      <c r="ZZ9" s="22" t="s">
        <v>32</v>
      </c>
      <c r="AAA9" s="23" t="s">
        <v>32</v>
      </c>
      <c r="AAB9" s="22" t="s">
        <v>32</v>
      </c>
      <c r="AAC9" s="23" t="s">
        <v>32</v>
      </c>
      <c r="AAD9" s="22" t="s">
        <v>32</v>
      </c>
      <c r="AAE9" s="23" t="s">
        <v>32</v>
      </c>
      <c r="AAF9" s="22" t="s">
        <v>32</v>
      </c>
      <c r="AAG9" s="23" t="s">
        <v>32</v>
      </c>
      <c r="AAH9" s="22" t="s">
        <v>32</v>
      </c>
      <c r="AAI9" s="23" t="s">
        <v>32</v>
      </c>
      <c r="AAJ9" s="22" t="s">
        <v>32</v>
      </c>
      <c r="AAK9" s="23" t="s">
        <v>32</v>
      </c>
      <c r="AAL9" s="22" t="s">
        <v>32</v>
      </c>
      <c r="AAM9" s="23" t="s">
        <v>32</v>
      </c>
      <c r="AAN9" s="22" t="s">
        <v>32</v>
      </c>
      <c r="AAO9" s="23" t="s">
        <v>32</v>
      </c>
      <c r="AAP9" s="22" t="s">
        <v>32</v>
      </c>
      <c r="AAQ9" s="23" t="s">
        <v>32</v>
      </c>
      <c r="AAR9" s="22" t="s">
        <v>32</v>
      </c>
      <c r="AAS9" s="23" t="s">
        <v>32</v>
      </c>
      <c r="AAT9" s="22" t="s">
        <v>32</v>
      </c>
      <c r="AAU9" s="23" t="s">
        <v>32</v>
      </c>
      <c r="AAV9" s="22" t="s">
        <v>32</v>
      </c>
      <c r="AAW9" s="23" t="s">
        <v>32</v>
      </c>
      <c r="AAX9" s="22" t="s">
        <v>32</v>
      </c>
      <c r="AAY9" s="23" t="s">
        <v>32</v>
      </c>
      <c r="AAZ9" s="22" t="s">
        <v>32</v>
      </c>
      <c r="ABA9" s="23" t="s">
        <v>32</v>
      </c>
      <c r="ABB9" s="22" t="s">
        <v>32</v>
      </c>
      <c r="ABC9" s="23" t="s">
        <v>32</v>
      </c>
      <c r="ABD9" s="22" t="s">
        <v>32</v>
      </c>
      <c r="ABE9" s="23" t="s">
        <v>32</v>
      </c>
      <c r="ABF9" s="22" t="s">
        <v>32</v>
      </c>
      <c r="ABG9" s="23" t="s">
        <v>32</v>
      </c>
      <c r="ABH9" s="22" t="s">
        <v>32</v>
      </c>
      <c r="ABI9" s="23" t="s">
        <v>32</v>
      </c>
      <c r="ABJ9" s="22" t="s">
        <v>32</v>
      </c>
      <c r="ABK9" s="23" t="s">
        <v>32</v>
      </c>
      <c r="ABL9" s="22" t="s">
        <v>32</v>
      </c>
      <c r="ABM9" s="23" t="s">
        <v>32</v>
      </c>
      <c r="ABN9" s="22" t="s">
        <v>32</v>
      </c>
      <c r="ABO9" s="23" t="s">
        <v>32</v>
      </c>
      <c r="ABP9" s="22" t="s">
        <v>32</v>
      </c>
      <c r="ABQ9" s="23" t="s">
        <v>32</v>
      </c>
      <c r="ABR9" s="22" t="s">
        <v>32</v>
      </c>
      <c r="ABS9" s="23" t="s">
        <v>32</v>
      </c>
      <c r="ABT9" s="22" t="s">
        <v>32</v>
      </c>
      <c r="ABU9" s="23" t="s">
        <v>32</v>
      </c>
      <c r="ABV9" s="22" t="s">
        <v>32</v>
      </c>
      <c r="ABW9" s="23" t="s">
        <v>32</v>
      </c>
      <c r="ABX9" s="22" t="s">
        <v>32</v>
      </c>
      <c r="ABY9" s="23" t="s">
        <v>32</v>
      </c>
      <c r="ABZ9" s="22" t="s">
        <v>32</v>
      </c>
      <c r="ACA9" s="23" t="s">
        <v>32</v>
      </c>
      <c r="ACB9" s="22" t="s">
        <v>32</v>
      </c>
      <c r="ACC9" s="23" t="s">
        <v>32</v>
      </c>
      <c r="ACD9" s="22" t="s">
        <v>32</v>
      </c>
      <c r="ACE9" s="23" t="s">
        <v>32</v>
      </c>
      <c r="ACF9" s="22" t="s">
        <v>32</v>
      </c>
      <c r="ACG9" s="23" t="s">
        <v>32</v>
      </c>
      <c r="ACH9" s="22" t="s">
        <v>32</v>
      </c>
      <c r="ACI9" s="23" t="s">
        <v>32</v>
      </c>
      <c r="ACJ9" s="22" t="s">
        <v>32</v>
      </c>
      <c r="ACK9" s="23" t="s">
        <v>32</v>
      </c>
      <c r="ACL9" s="22" t="s">
        <v>32</v>
      </c>
      <c r="ACM9" s="23" t="s">
        <v>32</v>
      </c>
      <c r="ACN9" s="22" t="s">
        <v>32</v>
      </c>
      <c r="ACO9" s="23" t="s">
        <v>32</v>
      </c>
      <c r="ACP9" s="22" t="s">
        <v>32</v>
      </c>
      <c r="ACQ9" s="23" t="s">
        <v>32</v>
      </c>
      <c r="ACR9" s="22" t="s">
        <v>32</v>
      </c>
      <c r="ACS9" s="23" t="s">
        <v>32</v>
      </c>
      <c r="ACT9" s="22" t="s">
        <v>32</v>
      </c>
      <c r="ACU9" s="23" t="s">
        <v>32</v>
      </c>
      <c r="ACV9" s="22" t="s">
        <v>32</v>
      </c>
      <c r="ACW9" s="23" t="s">
        <v>32</v>
      </c>
      <c r="ACX9" s="22" t="s">
        <v>32</v>
      </c>
      <c r="ACY9" s="23" t="s">
        <v>32</v>
      </c>
      <c r="ACZ9" s="22" t="s">
        <v>32</v>
      </c>
      <c r="ADA9" s="23" t="s">
        <v>32</v>
      </c>
      <c r="ADB9" s="22" t="s">
        <v>32</v>
      </c>
      <c r="ADC9" s="23" t="s">
        <v>32</v>
      </c>
      <c r="ADD9" s="22" t="s">
        <v>32</v>
      </c>
      <c r="ADE9" s="23" t="s">
        <v>32</v>
      </c>
      <c r="ADF9" s="22" t="s">
        <v>32</v>
      </c>
      <c r="ADG9" s="23" t="s">
        <v>32</v>
      </c>
      <c r="ADH9" s="22" t="s">
        <v>32</v>
      </c>
      <c r="ADI9" s="23" t="s">
        <v>32</v>
      </c>
      <c r="ADJ9" s="22" t="s">
        <v>32</v>
      </c>
      <c r="ADK9" s="23" t="s">
        <v>32</v>
      </c>
      <c r="ADL9" s="22" t="s">
        <v>32</v>
      </c>
      <c r="ADM9" s="23" t="s">
        <v>32</v>
      </c>
      <c r="ADN9" s="22" t="s">
        <v>32</v>
      </c>
      <c r="ADO9" s="23" t="s">
        <v>32</v>
      </c>
      <c r="ADP9" s="22" t="s">
        <v>32</v>
      </c>
      <c r="ADQ9" s="23" t="s">
        <v>32</v>
      </c>
      <c r="ADR9" s="22" t="s">
        <v>32</v>
      </c>
      <c r="ADS9" s="23" t="s">
        <v>32</v>
      </c>
      <c r="ADT9" s="22" t="s">
        <v>32</v>
      </c>
      <c r="ADU9" s="23" t="s">
        <v>32</v>
      </c>
      <c r="ADV9" s="22" t="s">
        <v>32</v>
      </c>
      <c r="ADW9" s="23" t="s">
        <v>32</v>
      </c>
      <c r="ADX9" s="22" t="s">
        <v>32</v>
      </c>
      <c r="ADY9" s="23" t="s">
        <v>32</v>
      </c>
      <c r="ADZ9" s="22" t="s">
        <v>32</v>
      </c>
      <c r="AEA9" s="23" t="s">
        <v>32</v>
      </c>
      <c r="AEB9" s="22" t="s">
        <v>32</v>
      </c>
      <c r="AEC9" s="23" t="s">
        <v>32</v>
      </c>
      <c r="AED9" s="22" t="s">
        <v>32</v>
      </c>
      <c r="AEE9" s="23" t="s">
        <v>32</v>
      </c>
      <c r="AEF9" s="22" t="s">
        <v>32</v>
      </c>
      <c r="AEG9" s="23" t="s">
        <v>32</v>
      </c>
      <c r="AEH9" s="22" t="s">
        <v>32</v>
      </c>
      <c r="AEI9" s="23" t="s">
        <v>32</v>
      </c>
      <c r="AEJ9" s="22" t="s">
        <v>32</v>
      </c>
      <c r="AEK9" s="23" t="s">
        <v>32</v>
      </c>
      <c r="AEL9" s="22" t="s">
        <v>32</v>
      </c>
      <c r="AEM9" s="23" t="s">
        <v>32</v>
      </c>
      <c r="AEN9" s="22" t="s">
        <v>32</v>
      </c>
      <c r="AEO9" s="23" t="s">
        <v>32</v>
      </c>
      <c r="AEP9" s="22" t="s">
        <v>32</v>
      </c>
      <c r="AEQ9" s="23" t="s">
        <v>32</v>
      </c>
      <c r="AER9" s="22" t="s">
        <v>32</v>
      </c>
      <c r="AES9" s="23" t="s">
        <v>32</v>
      </c>
      <c r="AET9" s="22" t="s">
        <v>32</v>
      </c>
      <c r="AEU9" s="23" t="s">
        <v>32</v>
      </c>
      <c r="AEV9" s="22" t="s">
        <v>32</v>
      </c>
      <c r="AEW9" s="23" t="s">
        <v>32</v>
      </c>
      <c r="AEX9" s="22" t="s">
        <v>32</v>
      </c>
      <c r="AEY9" s="23" t="s">
        <v>32</v>
      </c>
      <c r="AEZ9" s="22" t="s">
        <v>32</v>
      </c>
      <c r="AFA9" s="23" t="s">
        <v>32</v>
      </c>
      <c r="AFB9" s="22" t="s">
        <v>32</v>
      </c>
      <c r="AFC9" s="23" t="s">
        <v>32</v>
      </c>
      <c r="AFD9" s="22" t="s">
        <v>32</v>
      </c>
      <c r="AFE9" s="23" t="s">
        <v>32</v>
      </c>
      <c r="AFF9" s="22" t="s">
        <v>32</v>
      </c>
      <c r="AFG9" s="23" t="s">
        <v>32</v>
      </c>
      <c r="AFH9" s="22" t="s">
        <v>32</v>
      </c>
      <c r="AFI9" s="23" t="s">
        <v>32</v>
      </c>
      <c r="AFJ9" s="22" t="s">
        <v>32</v>
      </c>
      <c r="AFK9" s="23" t="s">
        <v>32</v>
      </c>
      <c r="AFL9" s="22" t="s">
        <v>32</v>
      </c>
      <c r="AFM9" s="23" t="s">
        <v>32</v>
      </c>
      <c r="AFN9" s="22" t="s">
        <v>32</v>
      </c>
      <c r="AFO9" s="23" t="s">
        <v>32</v>
      </c>
      <c r="AFP9" s="22" t="s">
        <v>32</v>
      </c>
      <c r="AFQ9" s="23" t="s">
        <v>32</v>
      </c>
      <c r="AFR9" s="22" t="s">
        <v>32</v>
      </c>
      <c r="AFS9" s="23" t="s">
        <v>32</v>
      </c>
      <c r="AFT9" s="22" t="s">
        <v>32</v>
      </c>
      <c r="AFU9" s="23" t="s">
        <v>32</v>
      </c>
      <c r="AFV9" s="22" t="s">
        <v>32</v>
      </c>
      <c r="AFW9" s="23" t="s">
        <v>32</v>
      </c>
      <c r="AFX9" s="22" t="s">
        <v>32</v>
      </c>
      <c r="AFY9" s="23" t="s">
        <v>32</v>
      </c>
      <c r="AFZ9" s="22" t="s">
        <v>32</v>
      </c>
      <c r="AGA9" s="23" t="s">
        <v>32</v>
      </c>
      <c r="AGB9" s="22" t="s">
        <v>32</v>
      </c>
      <c r="AGC9" s="23" t="s">
        <v>32</v>
      </c>
      <c r="AGD9" s="22" t="s">
        <v>32</v>
      </c>
      <c r="AGE9" s="23" t="s">
        <v>32</v>
      </c>
      <c r="AGF9" s="22" t="s">
        <v>32</v>
      </c>
      <c r="AGG9" s="23" t="s">
        <v>32</v>
      </c>
      <c r="AGH9" s="22" t="s">
        <v>32</v>
      </c>
      <c r="AGI9" s="23" t="s">
        <v>32</v>
      </c>
      <c r="AGJ9" s="22" t="s">
        <v>32</v>
      </c>
      <c r="AGK9" s="23" t="s">
        <v>32</v>
      </c>
      <c r="AGL9" s="22" t="s">
        <v>32</v>
      </c>
      <c r="AGM9" s="23" t="s">
        <v>32</v>
      </c>
      <c r="AGN9" s="22" t="s">
        <v>32</v>
      </c>
      <c r="AGO9" s="23" t="s">
        <v>32</v>
      </c>
      <c r="AGP9" s="22" t="s">
        <v>32</v>
      </c>
      <c r="AGQ9" s="23" t="s">
        <v>32</v>
      </c>
      <c r="AGR9" s="22" t="s">
        <v>32</v>
      </c>
      <c r="AGS9" s="23" t="s">
        <v>32</v>
      </c>
      <c r="AGT9" s="22" t="s">
        <v>32</v>
      </c>
      <c r="AGU9" s="23" t="s">
        <v>32</v>
      </c>
      <c r="AGV9" s="22" t="s">
        <v>32</v>
      </c>
      <c r="AGW9" s="23" t="s">
        <v>32</v>
      </c>
      <c r="AGX9" s="22" t="s">
        <v>32</v>
      </c>
      <c r="AGY9" s="23" t="s">
        <v>32</v>
      </c>
      <c r="AGZ9" s="22" t="s">
        <v>32</v>
      </c>
      <c r="AHA9" s="23" t="s">
        <v>32</v>
      </c>
      <c r="AHB9" s="22" t="s">
        <v>32</v>
      </c>
      <c r="AHC9" s="23" t="s">
        <v>32</v>
      </c>
      <c r="AHD9" s="22" t="s">
        <v>32</v>
      </c>
      <c r="AHE9" s="23" t="s">
        <v>32</v>
      </c>
      <c r="AHF9" s="22" t="s">
        <v>32</v>
      </c>
      <c r="AHG9" s="23" t="s">
        <v>32</v>
      </c>
      <c r="AHH9" s="22" t="s">
        <v>32</v>
      </c>
      <c r="AHI9" s="23" t="s">
        <v>32</v>
      </c>
      <c r="AHJ9" s="22" t="s">
        <v>32</v>
      </c>
      <c r="AHK9" s="23" t="s">
        <v>32</v>
      </c>
      <c r="AHL9" s="22" t="s">
        <v>32</v>
      </c>
      <c r="AHM9" s="23" t="s">
        <v>32</v>
      </c>
      <c r="AHN9" s="22" t="s">
        <v>32</v>
      </c>
      <c r="AHO9" s="23" t="s">
        <v>32</v>
      </c>
      <c r="AHP9" s="22" t="s">
        <v>32</v>
      </c>
      <c r="AHQ9" s="23" t="s">
        <v>32</v>
      </c>
      <c r="AHR9" s="22" t="s">
        <v>32</v>
      </c>
      <c r="AHS9" s="23" t="s">
        <v>32</v>
      </c>
      <c r="AHT9" s="22" t="s">
        <v>32</v>
      </c>
      <c r="AHU9" s="23" t="s">
        <v>32</v>
      </c>
      <c r="AHV9" s="22" t="s">
        <v>32</v>
      </c>
      <c r="AHW9" s="23" t="s">
        <v>32</v>
      </c>
      <c r="AHX9" s="22" t="s">
        <v>32</v>
      </c>
      <c r="AHY9" s="23" t="s">
        <v>32</v>
      </c>
      <c r="AHZ9" s="22" t="s">
        <v>32</v>
      </c>
      <c r="AIA9" s="23" t="s">
        <v>32</v>
      </c>
      <c r="AIB9" s="22" t="s">
        <v>32</v>
      </c>
      <c r="AIC9" s="23" t="s">
        <v>32</v>
      </c>
      <c r="AID9" s="22" t="s">
        <v>32</v>
      </c>
      <c r="AIE9" s="23" t="s">
        <v>32</v>
      </c>
      <c r="AIF9" s="22" t="s">
        <v>32</v>
      </c>
      <c r="AIG9" s="23" t="s">
        <v>32</v>
      </c>
      <c r="AIH9" s="22" t="s">
        <v>32</v>
      </c>
      <c r="AII9" s="23" t="s">
        <v>32</v>
      </c>
      <c r="AIJ9" s="22" t="s">
        <v>32</v>
      </c>
      <c r="AIK9" s="23" t="s">
        <v>32</v>
      </c>
      <c r="AIL9" s="22" t="s">
        <v>32</v>
      </c>
      <c r="AIM9" s="23" t="s">
        <v>32</v>
      </c>
      <c r="AIN9" s="22" t="s">
        <v>32</v>
      </c>
      <c r="AIO9" s="23" t="s">
        <v>32</v>
      </c>
      <c r="AIP9" s="22" t="s">
        <v>32</v>
      </c>
      <c r="AIQ9" s="23" t="s">
        <v>32</v>
      </c>
      <c r="AIR9" s="22" t="s">
        <v>32</v>
      </c>
      <c r="AIS9" s="23" t="s">
        <v>32</v>
      </c>
      <c r="AIT9" s="22" t="s">
        <v>32</v>
      </c>
      <c r="AIU9" s="23" t="s">
        <v>32</v>
      </c>
      <c r="AIV9" s="22" t="s">
        <v>32</v>
      </c>
      <c r="AIW9" s="23" t="s">
        <v>32</v>
      </c>
      <c r="AIX9" s="22" t="s">
        <v>32</v>
      </c>
      <c r="AIY9" s="23" t="s">
        <v>32</v>
      </c>
      <c r="AIZ9" s="22" t="s">
        <v>32</v>
      </c>
      <c r="AJA9" s="23" t="s">
        <v>32</v>
      </c>
      <c r="AJB9" s="22" t="s">
        <v>32</v>
      </c>
      <c r="AJC9" s="23" t="s">
        <v>32</v>
      </c>
      <c r="AJD9" s="22" t="s">
        <v>32</v>
      </c>
      <c r="AJE9" s="23" t="s">
        <v>32</v>
      </c>
      <c r="AJF9" s="22" t="s">
        <v>32</v>
      </c>
      <c r="AJG9" s="23" t="s">
        <v>32</v>
      </c>
      <c r="AJH9" s="22" t="s">
        <v>32</v>
      </c>
      <c r="AJI9" s="23" t="s">
        <v>32</v>
      </c>
      <c r="AJJ9" s="22" t="s">
        <v>32</v>
      </c>
      <c r="AJK9" s="23" t="s">
        <v>32</v>
      </c>
      <c r="AJL9" s="22" t="s">
        <v>32</v>
      </c>
      <c r="AJM9" s="23" t="s">
        <v>32</v>
      </c>
      <c r="AJN9" s="22" t="s">
        <v>32</v>
      </c>
      <c r="AJO9" s="23" t="s">
        <v>32</v>
      </c>
      <c r="AJP9" s="22" t="s">
        <v>32</v>
      </c>
      <c r="AJQ9" s="23" t="s">
        <v>32</v>
      </c>
      <c r="AJR9" s="22" t="s">
        <v>32</v>
      </c>
      <c r="AJS9" s="23" t="s">
        <v>32</v>
      </c>
      <c r="AJT9" s="22" t="s">
        <v>32</v>
      </c>
      <c r="AJU9" s="23" t="s">
        <v>32</v>
      </c>
      <c r="AJV9" s="22" t="s">
        <v>32</v>
      </c>
      <c r="AJW9" s="23" t="s">
        <v>32</v>
      </c>
      <c r="AJX9" s="22" t="s">
        <v>32</v>
      </c>
      <c r="AJY9" s="23" t="s">
        <v>32</v>
      </c>
      <c r="AJZ9" s="22" t="s">
        <v>32</v>
      </c>
      <c r="AKA9" s="23" t="s">
        <v>32</v>
      </c>
      <c r="AKB9" s="22" t="s">
        <v>32</v>
      </c>
      <c r="AKC9" s="23" t="s">
        <v>32</v>
      </c>
      <c r="AKD9" s="22" t="s">
        <v>32</v>
      </c>
      <c r="AKE9" s="23" t="s">
        <v>32</v>
      </c>
      <c r="AKF9" s="22" t="s">
        <v>32</v>
      </c>
      <c r="AKG9" s="23" t="s">
        <v>32</v>
      </c>
      <c r="AKH9" s="22" t="s">
        <v>32</v>
      </c>
      <c r="AKI9" s="23" t="s">
        <v>32</v>
      </c>
      <c r="AKJ9" s="22" t="s">
        <v>32</v>
      </c>
      <c r="AKK9" s="23" t="s">
        <v>32</v>
      </c>
      <c r="AKL9" s="22" t="s">
        <v>32</v>
      </c>
      <c r="AKM9" s="23" t="s">
        <v>32</v>
      </c>
      <c r="AKN9" s="22" t="s">
        <v>32</v>
      </c>
      <c r="AKO9" s="23" t="s">
        <v>32</v>
      </c>
      <c r="AKP9" s="22" t="s">
        <v>32</v>
      </c>
      <c r="AKQ9" s="23" t="s">
        <v>32</v>
      </c>
      <c r="AKR9" s="22" t="s">
        <v>32</v>
      </c>
      <c r="AKS9" s="23" t="s">
        <v>32</v>
      </c>
      <c r="AKT9" s="22" t="s">
        <v>32</v>
      </c>
      <c r="AKU9" s="23" t="s">
        <v>32</v>
      </c>
      <c r="AKV9" s="22" t="s">
        <v>32</v>
      </c>
      <c r="AKW9" s="23" t="s">
        <v>32</v>
      </c>
      <c r="AKX9" s="22" t="s">
        <v>32</v>
      </c>
      <c r="AKY9" s="23" t="s">
        <v>32</v>
      </c>
      <c r="AKZ9" s="22" t="s">
        <v>32</v>
      </c>
      <c r="ALA9" s="23" t="s">
        <v>32</v>
      </c>
      <c r="ALB9" s="22" t="s">
        <v>32</v>
      </c>
      <c r="ALC9" s="23" t="s">
        <v>32</v>
      </c>
      <c r="ALD9" s="22" t="s">
        <v>32</v>
      </c>
      <c r="ALE9" s="23" t="s">
        <v>32</v>
      </c>
      <c r="ALF9" s="22" t="s">
        <v>32</v>
      </c>
      <c r="ALG9" s="23" t="s">
        <v>32</v>
      </c>
      <c r="ALH9" s="22" t="s">
        <v>32</v>
      </c>
      <c r="ALI9" s="23" t="s">
        <v>32</v>
      </c>
      <c r="ALJ9" s="22" t="s">
        <v>32</v>
      </c>
      <c r="ALK9" s="23" t="s">
        <v>32</v>
      </c>
      <c r="ALL9" s="22" t="s">
        <v>32</v>
      </c>
      <c r="ALM9" s="23" t="s">
        <v>32</v>
      </c>
      <c r="ALN9" s="22" t="s">
        <v>32</v>
      </c>
      <c r="ALO9" s="23" t="s">
        <v>32</v>
      </c>
      <c r="ALP9" s="22" t="s">
        <v>32</v>
      </c>
      <c r="ALQ9" s="23" t="s">
        <v>32</v>
      </c>
      <c r="ALR9" s="22" t="s">
        <v>32</v>
      </c>
      <c r="ALS9" s="23" t="s">
        <v>32</v>
      </c>
      <c r="ALT9" s="22" t="s">
        <v>32</v>
      </c>
      <c r="ALU9" s="23" t="s">
        <v>32</v>
      </c>
      <c r="ALV9" s="22" t="s">
        <v>32</v>
      </c>
      <c r="ALW9" s="23" t="s">
        <v>32</v>
      </c>
      <c r="ALX9" s="22" t="s">
        <v>32</v>
      </c>
      <c r="ALY9" s="23" t="s">
        <v>32</v>
      </c>
      <c r="ALZ9" s="22" t="s">
        <v>32</v>
      </c>
      <c r="AMA9" s="23" t="s">
        <v>32</v>
      </c>
      <c r="AMB9" s="22" t="s">
        <v>32</v>
      </c>
      <c r="AMC9" s="23" t="s">
        <v>32</v>
      </c>
      <c r="AMD9" s="22" t="s">
        <v>32</v>
      </c>
      <c r="AME9" s="23" t="s">
        <v>32</v>
      </c>
      <c r="AMF9" s="22" t="s">
        <v>32</v>
      </c>
      <c r="AMG9" s="23" t="s">
        <v>32</v>
      </c>
      <c r="AMH9" s="22" t="s">
        <v>32</v>
      </c>
      <c r="AMI9" s="23" t="s">
        <v>32</v>
      </c>
      <c r="AMJ9" s="22" t="s">
        <v>32</v>
      </c>
      <c r="AMK9" s="23" t="s">
        <v>32</v>
      </c>
      <c r="AML9" s="22" t="s">
        <v>32</v>
      </c>
      <c r="AMM9" s="23" t="s">
        <v>32</v>
      </c>
      <c r="AMN9" s="22" t="s">
        <v>32</v>
      </c>
      <c r="AMO9" s="23" t="s">
        <v>32</v>
      </c>
      <c r="AMP9" s="22" t="s">
        <v>32</v>
      </c>
      <c r="AMQ9" s="23" t="s">
        <v>32</v>
      </c>
      <c r="AMR9" s="22" t="s">
        <v>32</v>
      </c>
      <c r="AMS9" s="23" t="s">
        <v>32</v>
      </c>
      <c r="AMT9" s="22" t="s">
        <v>32</v>
      </c>
      <c r="AMU9" s="23" t="s">
        <v>32</v>
      </c>
      <c r="AMV9" s="22" t="s">
        <v>32</v>
      </c>
      <c r="AMW9" s="23" t="s">
        <v>32</v>
      </c>
      <c r="AMX9" s="22" t="s">
        <v>32</v>
      </c>
      <c r="AMY9" s="23" t="s">
        <v>32</v>
      </c>
      <c r="AMZ9" s="22" t="s">
        <v>32</v>
      </c>
      <c r="ANA9" s="23" t="s">
        <v>32</v>
      </c>
      <c r="ANB9" s="22" t="s">
        <v>32</v>
      </c>
      <c r="ANC9" s="23" t="s">
        <v>32</v>
      </c>
      <c r="AND9" s="22" t="s">
        <v>32</v>
      </c>
      <c r="ANE9" s="23" t="s">
        <v>32</v>
      </c>
      <c r="ANF9" s="22" t="s">
        <v>32</v>
      </c>
      <c r="ANG9" s="23" t="s">
        <v>32</v>
      </c>
      <c r="ANH9" s="22" t="s">
        <v>32</v>
      </c>
      <c r="ANI9" s="23" t="s">
        <v>32</v>
      </c>
      <c r="ANJ9" s="22" t="s">
        <v>32</v>
      </c>
      <c r="ANK9" s="23" t="s">
        <v>32</v>
      </c>
      <c r="ANL9" s="22" t="s">
        <v>32</v>
      </c>
      <c r="ANM9" s="23" t="s">
        <v>32</v>
      </c>
      <c r="ANN9" s="22" t="s">
        <v>32</v>
      </c>
      <c r="ANO9" s="23" t="s">
        <v>32</v>
      </c>
      <c r="ANP9" s="22" t="s">
        <v>32</v>
      </c>
      <c r="ANQ9" s="23" t="s">
        <v>32</v>
      </c>
      <c r="ANR9" s="22" t="s">
        <v>32</v>
      </c>
      <c r="ANS9" s="23" t="s">
        <v>32</v>
      </c>
      <c r="ANT9" s="22" t="s">
        <v>32</v>
      </c>
      <c r="ANU9" s="23" t="s">
        <v>32</v>
      </c>
      <c r="ANV9" s="22" t="s">
        <v>32</v>
      </c>
      <c r="ANW9" s="23" t="s">
        <v>32</v>
      </c>
      <c r="ANX9" s="22" t="s">
        <v>32</v>
      </c>
      <c r="ANY9" s="23" t="s">
        <v>32</v>
      </c>
      <c r="ANZ9" s="22" t="s">
        <v>32</v>
      </c>
      <c r="AOA9" s="23" t="s">
        <v>32</v>
      </c>
      <c r="AOB9" s="22" t="s">
        <v>32</v>
      </c>
      <c r="AOC9" s="23" t="s">
        <v>32</v>
      </c>
      <c r="AOD9" s="22" t="s">
        <v>32</v>
      </c>
      <c r="AOE9" s="23" t="s">
        <v>32</v>
      </c>
      <c r="AOF9" s="22" t="s">
        <v>32</v>
      </c>
      <c r="AOG9" s="23" t="s">
        <v>32</v>
      </c>
      <c r="AOH9" s="22" t="s">
        <v>32</v>
      </c>
      <c r="AOI9" s="23" t="s">
        <v>32</v>
      </c>
      <c r="AOJ9" s="22" t="s">
        <v>32</v>
      </c>
      <c r="AOK9" s="23" t="s">
        <v>32</v>
      </c>
      <c r="AOL9" s="22" t="s">
        <v>32</v>
      </c>
      <c r="AOM9" s="23" t="s">
        <v>32</v>
      </c>
      <c r="AON9" s="22" t="s">
        <v>32</v>
      </c>
      <c r="AOO9" s="23" t="s">
        <v>32</v>
      </c>
      <c r="AOP9" s="22" t="s">
        <v>32</v>
      </c>
      <c r="AOQ9" s="23" t="s">
        <v>32</v>
      </c>
      <c r="AOR9" s="22" t="s">
        <v>32</v>
      </c>
      <c r="AOS9" s="23" t="s">
        <v>32</v>
      </c>
      <c r="AOT9" s="22" t="s">
        <v>32</v>
      </c>
      <c r="AOU9" s="23" t="s">
        <v>32</v>
      </c>
      <c r="AOV9" s="22" t="s">
        <v>32</v>
      </c>
      <c r="AOW9" s="23" t="s">
        <v>32</v>
      </c>
      <c r="AOX9" s="22" t="s">
        <v>32</v>
      </c>
      <c r="AOY9" s="23" t="s">
        <v>32</v>
      </c>
      <c r="AOZ9" s="22" t="s">
        <v>32</v>
      </c>
      <c r="APA9" s="23" t="s">
        <v>32</v>
      </c>
      <c r="APB9" s="22" t="s">
        <v>32</v>
      </c>
      <c r="APC9" s="23" t="s">
        <v>32</v>
      </c>
      <c r="APD9" s="22" t="s">
        <v>32</v>
      </c>
      <c r="APE9" s="23" t="s">
        <v>32</v>
      </c>
      <c r="APF9" s="22" t="s">
        <v>32</v>
      </c>
      <c r="APG9" s="23" t="s">
        <v>32</v>
      </c>
      <c r="APH9" s="22" t="s">
        <v>32</v>
      </c>
      <c r="API9" s="23" t="s">
        <v>32</v>
      </c>
      <c r="APJ9" s="22" t="s">
        <v>32</v>
      </c>
      <c r="APK9" s="23" t="s">
        <v>32</v>
      </c>
      <c r="APL9" s="22" t="s">
        <v>32</v>
      </c>
      <c r="APM9" s="23" t="s">
        <v>32</v>
      </c>
      <c r="APN9" s="22" t="s">
        <v>32</v>
      </c>
      <c r="APO9" s="23" t="s">
        <v>32</v>
      </c>
      <c r="APP9" s="22" t="s">
        <v>32</v>
      </c>
      <c r="APQ9" s="23" t="s">
        <v>32</v>
      </c>
      <c r="APR9" s="22" t="s">
        <v>32</v>
      </c>
      <c r="APS9" s="23" t="s">
        <v>32</v>
      </c>
      <c r="APT9" s="22" t="s">
        <v>32</v>
      </c>
      <c r="APU9" s="23" t="s">
        <v>32</v>
      </c>
      <c r="APV9" s="22" t="s">
        <v>32</v>
      </c>
      <c r="APW9" s="23" t="s">
        <v>32</v>
      </c>
      <c r="APX9" s="22" t="s">
        <v>32</v>
      </c>
      <c r="APY9" s="23" t="s">
        <v>32</v>
      </c>
      <c r="APZ9" s="22" t="s">
        <v>32</v>
      </c>
      <c r="AQA9" s="23" t="s">
        <v>32</v>
      </c>
      <c r="AQB9" s="22" t="s">
        <v>32</v>
      </c>
      <c r="AQC9" s="23" t="s">
        <v>32</v>
      </c>
      <c r="AQD9" s="22" t="s">
        <v>32</v>
      </c>
      <c r="AQE9" s="23" t="s">
        <v>32</v>
      </c>
      <c r="AQF9" s="22" t="s">
        <v>32</v>
      </c>
      <c r="AQG9" s="23" t="s">
        <v>32</v>
      </c>
      <c r="AQH9" s="22" t="s">
        <v>32</v>
      </c>
      <c r="AQI9" s="23" t="s">
        <v>32</v>
      </c>
      <c r="AQJ9" s="22" t="s">
        <v>32</v>
      </c>
      <c r="AQK9" s="23" t="s">
        <v>32</v>
      </c>
      <c r="AQL9" s="22" t="s">
        <v>32</v>
      </c>
      <c r="AQM9" s="23" t="s">
        <v>32</v>
      </c>
      <c r="AQN9" s="22" t="s">
        <v>32</v>
      </c>
      <c r="AQO9" s="23" t="s">
        <v>32</v>
      </c>
      <c r="AQP9" s="22" t="s">
        <v>32</v>
      </c>
      <c r="AQQ9" s="23" t="s">
        <v>32</v>
      </c>
      <c r="AQR9" s="22" t="s">
        <v>32</v>
      </c>
      <c r="AQS9" s="23" t="s">
        <v>32</v>
      </c>
      <c r="AQT9" s="22" t="s">
        <v>32</v>
      </c>
      <c r="AQU9" s="23" t="s">
        <v>32</v>
      </c>
      <c r="AQV9" s="22" t="s">
        <v>32</v>
      </c>
      <c r="AQW9" s="23" t="s">
        <v>32</v>
      </c>
      <c r="AQX9" s="22" t="s">
        <v>32</v>
      </c>
      <c r="AQY9" s="23" t="s">
        <v>32</v>
      </c>
      <c r="AQZ9" s="22" t="s">
        <v>32</v>
      </c>
      <c r="ARA9" s="23" t="s">
        <v>32</v>
      </c>
      <c r="ARB9" s="22" t="s">
        <v>32</v>
      </c>
      <c r="ARC9" s="23" t="s">
        <v>32</v>
      </c>
      <c r="ARD9" s="22" t="s">
        <v>32</v>
      </c>
      <c r="ARE9" s="23" t="s">
        <v>32</v>
      </c>
      <c r="ARF9" s="22" t="s">
        <v>32</v>
      </c>
      <c r="ARG9" s="23" t="s">
        <v>32</v>
      </c>
      <c r="ARH9" s="22" t="s">
        <v>32</v>
      </c>
      <c r="ARI9" s="23" t="s">
        <v>32</v>
      </c>
      <c r="ARJ9" s="22" t="s">
        <v>32</v>
      </c>
      <c r="ARK9" s="23" t="s">
        <v>32</v>
      </c>
      <c r="ARL9" s="22" t="s">
        <v>32</v>
      </c>
      <c r="ARM9" s="23" t="s">
        <v>32</v>
      </c>
      <c r="ARN9" s="22" t="s">
        <v>32</v>
      </c>
      <c r="ARO9" s="23" t="s">
        <v>32</v>
      </c>
      <c r="ARP9" s="22" t="s">
        <v>32</v>
      </c>
      <c r="ARQ9" s="23" t="s">
        <v>32</v>
      </c>
      <c r="ARR9" s="22" t="s">
        <v>32</v>
      </c>
      <c r="ARS9" s="23" t="s">
        <v>32</v>
      </c>
      <c r="ART9" s="22" t="s">
        <v>32</v>
      </c>
      <c r="ARU9" s="23" t="s">
        <v>32</v>
      </c>
      <c r="ARV9" s="22" t="s">
        <v>32</v>
      </c>
      <c r="ARW9" s="23" t="s">
        <v>32</v>
      </c>
      <c r="ARX9" s="22" t="s">
        <v>32</v>
      </c>
      <c r="ARY9" s="23" t="s">
        <v>32</v>
      </c>
      <c r="ARZ9" s="22" t="s">
        <v>32</v>
      </c>
      <c r="ASA9" s="23" t="s">
        <v>32</v>
      </c>
      <c r="ASB9" s="22" t="s">
        <v>32</v>
      </c>
      <c r="ASC9" s="23" t="s">
        <v>32</v>
      </c>
      <c r="ASD9" s="22" t="s">
        <v>32</v>
      </c>
      <c r="ASE9" s="23" t="s">
        <v>32</v>
      </c>
      <c r="ASF9" s="22" t="s">
        <v>32</v>
      </c>
      <c r="ASG9" s="23" t="s">
        <v>32</v>
      </c>
      <c r="ASH9" s="22" t="s">
        <v>32</v>
      </c>
      <c r="ASI9" s="23" t="s">
        <v>32</v>
      </c>
      <c r="ASJ9" s="22" t="s">
        <v>32</v>
      </c>
      <c r="ASK9" s="23" t="s">
        <v>32</v>
      </c>
      <c r="ASL9" s="22" t="s">
        <v>32</v>
      </c>
      <c r="ASM9" s="23" t="s">
        <v>32</v>
      </c>
      <c r="ASN9" s="22" t="s">
        <v>32</v>
      </c>
      <c r="ASO9" s="23" t="s">
        <v>32</v>
      </c>
      <c r="ASP9" s="22" t="s">
        <v>32</v>
      </c>
      <c r="ASQ9" s="23" t="s">
        <v>32</v>
      </c>
      <c r="ASR9" s="22" t="s">
        <v>32</v>
      </c>
      <c r="ASS9" s="23" t="s">
        <v>32</v>
      </c>
      <c r="AST9" s="22" t="s">
        <v>32</v>
      </c>
      <c r="ASU9" s="23" t="s">
        <v>32</v>
      </c>
      <c r="ASV9" s="22" t="s">
        <v>32</v>
      </c>
      <c r="ASW9" s="23" t="s">
        <v>32</v>
      </c>
      <c r="ASX9" s="22" t="s">
        <v>32</v>
      </c>
      <c r="ASY9" s="23" t="s">
        <v>32</v>
      </c>
      <c r="ASZ9" s="22" t="s">
        <v>32</v>
      </c>
      <c r="ATA9" s="23" t="s">
        <v>32</v>
      </c>
      <c r="ATB9" s="22" t="s">
        <v>32</v>
      </c>
      <c r="ATC9" s="23" t="s">
        <v>32</v>
      </c>
      <c r="ATD9" s="22" t="s">
        <v>32</v>
      </c>
      <c r="ATE9" s="23" t="s">
        <v>32</v>
      </c>
      <c r="ATF9" s="22" t="s">
        <v>32</v>
      </c>
      <c r="ATG9" s="23" t="s">
        <v>32</v>
      </c>
      <c r="ATH9" s="22" t="s">
        <v>32</v>
      </c>
      <c r="ATI9" s="23" t="s">
        <v>32</v>
      </c>
      <c r="ATJ9" s="22" t="s">
        <v>32</v>
      </c>
      <c r="ATK9" s="23" t="s">
        <v>32</v>
      </c>
      <c r="ATL9" s="22" t="s">
        <v>32</v>
      </c>
      <c r="ATM9" s="23" t="s">
        <v>32</v>
      </c>
      <c r="ATN9" s="22" t="s">
        <v>32</v>
      </c>
      <c r="ATO9" s="23" t="s">
        <v>32</v>
      </c>
      <c r="ATP9" s="22" t="s">
        <v>32</v>
      </c>
      <c r="ATQ9" s="23" t="s">
        <v>32</v>
      </c>
      <c r="ATR9" s="22" t="s">
        <v>32</v>
      </c>
      <c r="ATS9" s="23" t="s">
        <v>32</v>
      </c>
      <c r="ATT9" s="22" t="s">
        <v>32</v>
      </c>
      <c r="ATU9" s="23" t="s">
        <v>32</v>
      </c>
      <c r="ATV9" s="22" t="s">
        <v>32</v>
      </c>
      <c r="ATW9" s="23" t="s">
        <v>32</v>
      </c>
      <c r="ATX9" s="22" t="s">
        <v>32</v>
      </c>
      <c r="ATY9" s="23" t="s">
        <v>32</v>
      </c>
      <c r="ATZ9" s="22" t="s">
        <v>32</v>
      </c>
      <c r="AUA9" s="23" t="s">
        <v>32</v>
      </c>
      <c r="AUB9" s="22" t="s">
        <v>32</v>
      </c>
      <c r="AUC9" s="23" t="s">
        <v>32</v>
      </c>
      <c r="AUD9" s="22" t="s">
        <v>32</v>
      </c>
      <c r="AUE9" s="23" t="s">
        <v>32</v>
      </c>
      <c r="AUF9" s="22" t="s">
        <v>32</v>
      </c>
      <c r="AUG9" s="23" t="s">
        <v>32</v>
      </c>
      <c r="AUH9" s="22" t="s">
        <v>32</v>
      </c>
      <c r="AUI9" s="23" t="s">
        <v>32</v>
      </c>
      <c r="AUJ9" s="22" t="s">
        <v>32</v>
      </c>
      <c r="AUK9" s="23" t="s">
        <v>32</v>
      </c>
      <c r="AUL9" s="22" t="s">
        <v>32</v>
      </c>
      <c r="AUM9" s="23" t="s">
        <v>32</v>
      </c>
      <c r="AUN9" s="22" t="s">
        <v>32</v>
      </c>
      <c r="AUO9" s="23" t="s">
        <v>32</v>
      </c>
      <c r="AUP9" s="22" t="s">
        <v>32</v>
      </c>
      <c r="AUQ9" s="23" t="s">
        <v>32</v>
      </c>
      <c r="AUR9" s="22" t="s">
        <v>32</v>
      </c>
      <c r="AUS9" s="23" t="s">
        <v>32</v>
      </c>
      <c r="AUT9" s="22" t="s">
        <v>32</v>
      </c>
      <c r="AUU9" s="23" t="s">
        <v>32</v>
      </c>
      <c r="AUV9" s="22" t="s">
        <v>32</v>
      </c>
      <c r="AUW9" s="23" t="s">
        <v>32</v>
      </c>
      <c r="AUX9" s="22" t="s">
        <v>32</v>
      </c>
      <c r="AUY9" s="23" t="s">
        <v>32</v>
      </c>
      <c r="AUZ9" s="22" t="s">
        <v>32</v>
      </c>
      <c r="AVA9" s="23" t="s">
        <v>32</v>
      </c>
      <c r="AVB9" s="22" t="s">
        <v>32</v>
      </c>
      <c r="AVC9" s="23" t="s">
        <v>32</v>
      </c>
      <c r="AVD9" s="22" t="s">
        <v>32</v>
      </c>
      <c r="AVE9" s="23" t="s">
        <v>32</v>
      </c>
      <c r="AVF9" s="22" t="s">
        <v>32</v>
      </c>
      <c r="AVG9" s="23" t="s">
        <v>32</v>
      </c>
      <c r="AVH9" s="22" t="s">
        <v>32</v>
      </c>
      <c r="AVI9" s="23" t="s">
        <v>32</v>
      </c>
      <c r="AVJ9" s="22" t="s">
        <v>32</v>
      </c>
      <c r="AVK9" s="23" t="s">
        <v>32</v>
      </c>
      <c r="AVL9" s="22" t="s">
        <v>32</v>
      </c>
      <c r="AVM9" s="23" t="s">
        <v>32</v>
      </c>
      <c r="AVN9" s="22" t="s">
        <v>32</v>
      </c>
      <c r="AVO9" s="23" t="s">
        <v>32</v>
      </c>
      <c r="AVP9" s="22" t="s">
        <v>32</v>
      </c>
      <c r="AVQ9" s="23" t="s">
        <v>32</v>
      </c>
      <c r="AVR9" s="22" t="s">
        <v>32</v>
      </c>
      <c r="AVS9" s="23" t="s">
        <v>32</v>
      </c>
      <c r="AVT9" s="22" t="s">
        <v>32</v>
      </c>
      <c r="AVU9" s="23" t="s">
        <v>32</v>
      </c>
      <c r="AVV9" s="22" t="s">
        <v>32</v>
      </c>
      <c r="AVW9" s="23" t="s">
        <v>32</v>
      </c>
      <c r="AVX9" s="22" t="s">
        <v>32</v>
      </c>
      <c r="AVY9" s="23" t="s">
        <v>32</v>
      </c>
      <c r="AVZ9" s="22" t="s">
        <v>32</v>
      </c>
      <c r="AWA9" s="23" t="s">
        <v>32</v>
      </c>
      <c r="AWB9" s="22" t="s">
        <v>32</v>
      </c>
      <c r="AWC9" s="23" t="s">
        <v>32</v>
      </c>
      <c r="AWD9" s="22" t="s">
        <v>32</v>
      </c>
      <c r="AWE9" s="23" t="s">
        <v>32</v>
      </c>
      <c r="AWF9" s="22" t="s">
        <v>32</v>
      </c>
      <c r="AWG9" s="23" t="s">
        <v>32</v>
      </c>
      <c r="AWH9" s="22" t="s">
        <v>32</v>
      </c>
      <c r="AWI9" s="23" t="s">
        <v>32</v>
      </c>
      <c r="AWJ9" s="22" t="s">
        <v>32</v>
      </c>
      <c r="AWK9" s="23" t="s">
        <v>32</v>
      </c>
      <c r="AWL9" s="22" t="s">
        <v>32</v>
      </c>
      <c r="AWM9" s="23" t="s">
        <v>32</v>
      </c>
      <c r="AWN9" s="22" t="s">
        <v>32</v>
      </c>
      <c r="AWO9" s="23" t="s">
        <v>32</v>
      </c>
      <c r="AWP9" s="22" t="s">
        <v>32</v>
      </c>
      <c r="AWQ9" s="23" t="s">
        <v>32</v>
      </c>
      <c r="AWR9" s="22" t="s">
        <v>32</v>
      </c>
      <c r="AWS9" s="23" t="s">
        <v>32</v>
      </c>
      <c r="AWT9" s="22" t="s">
        <v>32</v>
      </c>
      <c r="AWU9" s="23" t="s">
        <v>32</v>
      </c>
      <c r="AWV9" s="22" t="s">
        <v>32</v>
      </c>
      <c r="AWW9" s="23" t="s">
        <v>32</v>
      </c>
      <c r="AWX9" s="22" t="s">
        <v>32</v>
      </c>
      <c r="AWY9" s="23" t="s">
        <v>32</v>
      </c>
      <c r="AWZ9" s="22" t="s">
        <v>32</v>
      </c>
      <c r="AXA9" s="23" t="s">
        <v>32</v>
      </c>
      <c r="AXB9" s="22" t="s">
        <v>32</v>
      </c>
      <c r="AXC9" s="23" t="s">
        <v>32</v>
      </c>
      <c r="AXD9" s="22" t="s">
        <v>32</v>
      </c>
      <c r="AXE9" s="23" t="s">
        <v>32</v>
      </c>
      <c r="AXF9" s="22" t="s">
        <v>32</v>
      </c>
      <c r="AXG9" s="23" t="s">
        <v>32</v>
      </c>
      <c r="AXH9" s="22" t="s">
        <v>32</v>
      </c>
      <c r="AXI9" s="23" t="s">
        <v>32</v>
      </c>
      <c r="AXJ9" s="22" t="s">
        <v>32</v>
      </c>
      <c r="AXK9" s="23" t="s">
        <v>32</v>
      </c>
      <c r="AXL9" s="22" t="s">
        <v>32</v>
      </c>
      <c r="AXM9" s="23" t="s">
        <v>32</v>
      </c>
      <c r="AXN9" s="22" t="s">
        <v>32</v>
      </c>
      <c r="AXO9" s="23" t="s">
        <v>32</v>
      </c>
      <c r="AXP9" s="22" t="s">
        <v>32</v>
      </c>
      <c r="AXQ9" s="23" t="s">
        <v>32</v>
      </c>
      <c r="AXR9" s="22" t="s">
        <v>32</v>
      </c>
      <c r="AXS9" s="23" t="s">
        <v>32</v>
      </c>
      <c r="AXT9" s="22" t="s">
        <v>32</v>
      </c>
      <c r="AXU9" s="23" t="s">
        <v>32</v>
      </c>
      <c r="AXV9" s="22" t="s">
        <v>32</v>
      </c>
      <c r="AXW9" s="23" t="s">
        <v>32</v>
      </c>
      <c r="AXX9" s="22" t="s">
        <v>32</v>
      </c>
      <c r="AXY9" s="23" t="s">
        <v>32</v>
      </c>
      <c r="AXZ9" s="22" t="s">
        <v>32</v>
      </c>
      <c r="AYA9" s="23" t="s">
        <v>32</v>
      </c>
      <c r="AYB9" s="22" t="s">
        <v>32</v>
      </c>
      <c r="AYC9" s="23" t="s">
        <v>32</v>
      </c>
      <c r="AYD9" s="22" t="s">
        <v>32</v>
      </c>
      <c r="AYE9" s="23" t="s">
        <v>32</v>
      </c>
      <c r="AYF9" s="22" t="s">
        <v>32</v>
      </c>
      <c r="AYG9" s="23" t="s">
        <v>32</v>
      </c>
      <c r="AYH9" s="22" t="s">
        <v>32</v>
      </c>
      <c r="AYI9" s="23" t="s">
        <v>32</v>
      </c>
      <c r="AYJ9" s="22" t="s">
        <v>32</v>
      </c>
      <c r="AYK9" s="23" t="s">
        <v>32</v>
      </c>
      <c r="AYL9" s="22" t="s">
        <v>32</v>
      </c>
      <c r="AYM9" s="23" t="s">
        <v>32</v>
      </c>
      <c r="AYN9" s="22" t="s">
        <v>32</v>
      </c>
      <c r="AYO9" s="23" t="s">
        <v>32</v>
      </c>
      <c r="AYP9" s="22" t="s">
        <v>32</v>
      </c>
      <c r="AYQ9" s="23" t="s">
        <v>32</v>
      </c>
      <c r="AYR9" s="22" t="s">
        <v>32</v>
      </c>
      <c r="AYS9" s="23" t="s">
        <v>32</v>
      </c>
      <c r="AYT9" s="22" t="s">
        <v>32</v>
      </c>
      <c r="AYU9" s="23" t="s">
        <v>32</v>
      </c>
      <c r="AYV9" s="22" t="s">
        <v>32</v>
      </c>
      <c r="AYW9" s="23" t="s">
        <v>32</v>
      </c>
      <c r="AYX9" s="22" t="s">
        <v>32</v>
      </c>
      <c r="AYY9" s="23" t="s">
        <v>32</v>
      </c>
      <c r="AYZ9" s="22" t="s">
        <v>32</v>
      </c>
      <c r="AZA9" s="23" t="s">
        <v>32</v>
      </c>
      <c r="AZB9" s="22" t="s">
        <v>32</v>
      </c>
      <c r="AZC9" s="23" t="s">
        <v>32</v>
      </c>
      <c r="AZD9" s="22" t="s">
        <v>32</v>
      </c>
      <c r="AZE9" s="23" t="s">
        <v>32</v>
      </c>
      <c r="AZF9" s="22" t="s">
        <v>32</v>
      </c>
      <c r="AZG9" s="23" t="s">
        <v>32</v>
      </c>
      <c r="AZH9" s="22" t="s">
        <v>32</v>
      </c>
      <c r="AZI9" s="23" t="s">
        <v>32</v>
      </c>
      <c r="AZJ9" s="22" t="s">
        <v>32</v>
      </c>
      <c r="AZK9" s="23" t="s">
        <v>32</v>
      </c>
      <c r="AZL9" s="22" t="s">
        <v>32</v>
      </c>
      <c r="AZM9" s="23" t="s">
        <v>32</v>
      </c>
      <c r="AZN9" s="22" t="s">
        <v>32</v>
      </c>
      <c r="AZO9" s="23" t="s">
        <v>32</v>
      </c>
      <c r="AZP9" s="22" t="s">
        <v>32</v>
      </c>
      <c r="AZQ9" s="23" t="s">
        <v>32</v>
      </c>
      <c r="AZR9" s="22" t="s">
        <v>32</v>
      </c>
      <c r="AZS9" s="23" t="s">
        <v>32</v>
      </c>
      <c r="AZT9" s="22" t="s">
        <v>32</v>
      </c>
      <c r="AZU9" s="23" t="s">
        <v>32</v>
      </c>
      <c r="AZV9" s="22" t="s">
        <v>32</v>
      </c>
      <c r="AZW9" s="23" t="s">
        <v>32</v>
      </c>
      <c r="AZX9" s="22" t="s">
        <v>32</v>
      </c>
      <c r="AZY9" s="23" t="s">
        <v>32</v>
      </c>
      <c r="AZZ9" s="22" t="s">
        <v>32</v>
      </c>
      <c r="BAA9" s="23" t="s">
        <v>32</v>
      </c>
      <c r="BAB9" s="22" t="s">
        <v>32</v>
      </c>
      <c r="BAC9" s="23" t="s">
        <v>32</v>
      </c>
      <c r="BAD9" s="22" t="s">
        <v>32</v>
      </c>
      <c r="BAE9" s="23" t="s">
        <v>32</v>
      </c>
      <c r="BAF9" s="22" t="s">
        <v>32</v>
      </c>
      <c r="BAG9" s="23" t="s">
        <v>32</v>
      </c>
      <c r="BAH9" s="22" t="s">
        <v>32</v>
      </c>
      <c r="BAI9" s="23" t="s">
        <v>32</v>
      </c>
      <c r="BAJ9" s="22" t="s">
        <v>32</v>
      </c>
      <c r="BAK9" s="23" t="s">
        <v>32</v>
      </c>
      <c r="BAL9" s="22" t="s">
        <v>32</v>
      </c>
      <c r="BAM9" s="23" t="s">
        <v>32</v>
      </c>
      <c r="BAN9" s="22" t="s">
        <v>32</v>
      </c>
      <c r="BAO9" s="23" t="s">
        <v>32</v>
      </c>
      <c r="BAP9" s="22" t="s">
        <v>32</v>
      </c>
      <c r="BAQ9" s="23" t="s">
        <v>32</v>
      </c>
      <c r="BAR9" s="22" t="s">
        <v>32</v>
      </c>
      <c r="BAS9" s="23" t="s">
        <v>32</v>
      </c>
      <c r="BAT9" s="22" t="s">
        <v>32</v>
      </c>
      <c r="BAU9" s="23" t="s">
        <v>32</v>
      </c>
      <c r="BAV9" s="22" t="s">
        <v>32</v>
      </c>
      <c r="BAW9" s="23" t="s">
        <v>32</v>
      </c>
      <c r="BAX9" s="22" t="s">
        <v>32</v>
      </c>
      <c r="BAY9" s="23" t="s">
        <v>32</v>
      </c>
      <c r="BAZ9" s="22" t="s">
        <v>32</v>
      </c>
      <c r="BBA9" s="23" t="s">
        <v>32</v>
      </c>
      <c r="BBB9" s="22" t="s">
        <v>32</v>
      </c>
      <c r="BBC9" s="23" t="s">
        <v>32</v>
      </c>
      <c r="BBD9" s="22" t="s">
        <v>32</v>
      </c>
      <c r="BBE9" s="23" t="s">
        <v>32</v>
      </c>
      <c r="BBF9" s="22" t="s">
        <v>32</v>
      </c>
      <c r="BBG9" s="23" t="s">
        <v>32</v>
      </c>
      <c r="BBH9" s="22" t="s">
        <v>32</v>
      </c>
      <c r="BBI9" s="23" t="s">
        <v>32</v>
      </c>
      <c r="BBJ9" s="22" t="s">
        <v>32</v>
      </c>
      <c r="BBK9" s="23" t="s">
        <v>32</v>
      </c>
      <c r="BBL9" s="22" t="s">
        <v>32</v>
      </c>
      <c r="BBM9" s="23" t="s">
        <v>32</v>
      </c>
      <c r="BBN9" s="22" t="s">
        <v>32</v>
      </c>
      <c r="BBO9" s="23" t="s">
        <v>32</v>
      </c>
      <c r="BBP9" s="22" t="s">
        <v>32</v>
      </c>
      <c r="BBQ9" s="23" t="s">
        <v>32</v>
      </c>
      <c r="BBR9" s="22" t="s">
        <v>32</v>
      </c>
      <c r="BBS9" s="23" t="s">
        <v>32</v>
      </c>
      <c r="BBT9" s="22" t="s">
        <v>32</v>
      </c>
      <c r="BBU9" s="23" t="s">
        <v>32</v>
      </c>
      <c r="BBV9" s="22" t="s">
        <v>32</v>
      </c>
      <c r="BBW9" s="23" t="s">
        <v>32</v>
      </c>
      <c r="BBX9" s="22" t="s">
        <v>32</v>
      </c>
      <c r="BBY9" s="23" t="s">
        <v>32</v>
      </c>
      <c r="BBZ9" s="22" t="s">
        <v>32</v>
      </c>
      <c r="BCA9" s="23" t="s">
        <v>32</v>
      </c>
      <c r="BCB9" s="22" t="s">
        <v>32</v>
      </c>
      <c r="BCC9" s="23" t="s">
        <v>32</v>
      </c>
      <c r="BCD9" s="22" t="s">
        <v>32</v>
      </c>
      <c r="BCE9" s="23" t="s">
        <v>32</v>
      </c>
      <c r="BCF9" s="22" t="s">
        <v>32</v>
      </c>
      <c r="BCG9" s="23" t="s">
        <v>32</v>
      </c>
      <c r="BCH9" s="22" t="s">
        <v>32</v>
      </c>
      <c r="BCI9" s="23" t="s">
        <v>32</v>
      </c>
      <c r="BCJ9" s="22" t="s">
        <v>32</v>
      </c>
      <c r="BCK9" s="23" t="s">
        <v>32</v>
      </c>
      <c r="BCL9" s="22" t="s">
        <v>32</v>
      </c>
      <c r="BCM9" s="23" t="s">
        <v>32</v>
      </c>
      <c r="BCN9" s="22" t="s">
        <v>32</v>
      </c>
      <c r="BCO9" s="23" t="s">
        <v>32</v>
      </c>
      <c r="BCP9" s="22" t="s">
        <v>32</v>
      </c>
      <c r="BCQ9" s="23" t="s">
        <v>32</v>
      </c>
      <c r="BCR9" s="22" t="s">
        <v>32</v>
      </c>
      <c r="BCS9" s="23" t="s">
        <v>32</v>
      </c>
      <c r="BCT9" s="22" t="s">
        <v>32</v>
      </c>
      <c r="BCU9" s="23" t="s">
        <v>32</v>
      </c>
      <c r="BCV9" s="22" t="s">
        <v>32</v>
      </c>
      <c r="BCW9" s="23" t="s">
        <v>32</v>
      </c>
      <c r="BCX9" s="22" t="s">
        <v>32</v>
      </c>
      <c r="BCY9" s="23" t="s">
        <v>32</v>
      </c>
      <c r="BCZ9" s="22" t="s">
        <v>32</v>
      </c>
      <c r="BDA9" s="23" t="s">
        <v>32</v>
      </c>
      <c r="BDB9" s="22" t="s">
        <v>32</v>
      </c>
      <c r="BDC9" s="23" t="s">
        <v>32</v>
      </c>
      <c r="BDD9" s="22" t="s">
        <v>32</v>
      </c>
      <c r="BDE9" s="23" t="s">
        <v>32</v>
      </c>
      <c r="BDF9" s="22" t="s">
        <v>32</v>
      </c>
      <c r="BDG9" s="23" t="s">
        <v>32</v>
      </c>
      <c r="BDH9" s="22" t="s">
        <v>32</v>
      </c>
      <c r="BDI9" s="23" t="s">
        <v>32</v>
      </c>
      <c r="BDJ9" s="22" t="s">
        <v>32</v>
      </c>
      <c r="BDK9" s="23" t="s">
        <v>32</v>
      </c>
      <c r="BDL9" s="22" t="s">
        <v>32</v>
      </c>
      <c r="BDM9" s="23" t="s">
        <v>32</v>
      </c>
      <c r="BDN9" s="22" t="s">
        <v>32</v>
      </c>
      <c r="BDO9" s="23" t="s">
        <v>32</v>
      </c>
      <c r="BDP9" s="22" t="s">
        <v>32</v>
      </c>
      <c r="BDQ9" s="23" t="s">
        <v>32</v>
      </c>
      <c r="BDR9" s="22" t="s">
        <v>32</v>
      </c>
      <c r="BDS9" s="23" t="s">
        <v>32</v>
      </c>
      <c r="BDT9" s="22" t="s">
        <v>32</v>
      </c>
      <c r="BDU9" s="23" t="s">
        <v>32</v>
      </c>
      <c r="BDV9" s="22" t="s">
        <v>32</v>
      </c>
      <c r="BDW9" s="23" t="s">
        <v>32</v>
      </c>
      <c r="BDX9" s="22" t="s">
        <v>32</v>
      </c>
      <c r="BDY9" s="23" t="s">
        <v>32</v>
      </c>
      <c r="BDZ9" s="22" t="s">
        <v>32</v>
      </c>
      <c r="BEA9" s="23" t="s">
        <v>32</v>
      </c>
      <c r="BEB9" s="22" t="s">
        <v>32</v>
      </c>
      <c r="BEC9" s="23" t="s">
        <v>32</v>
      </c>
      <c r="BED9" s="22" t="s">
        <v>32</v>
      </c>
      <c r="BEE9" s="23" t="s">
        <v>32</v>
      </c>
      <c r="BEF9" s="22" t="s">
        <v>32</v>
      </c>
      <c r="BEG9" s="23" t="s">
        <v>32</v>
      </c>
      <c r="BEH9" s="22" t="s">
        <v>32</v>
      </c>
      <c r="BEI9" s="23" t="s">
        <v>32</v>
      </c>
      <c r="BEJ9" s="22" t="s">
        <v>32</v>
      </c>
      <c r="BEK9" s="23" t="s">
        <v>32</v>
      </c>
      <c r="BEL9" s="22" t="s">
        <v>32</v>
      </c>
      <c r="BEM9" s="23" t="s">
        <v>32</v>
      </c>
      <c r="BEN9" s="22" t="s">
        <v>32</v>
      </c>
      <c r="BEO9" s="23" t="s">
        <v>32</v>
      </c>
      <c r="BEP9" s="22" t="s">
        <v>32</v>
      </c>
      <c r="BEQ9" s="23" t="s">
        <v>32</v>
      </c>
      <c r="BER9" s="22" t="s">
        <v>32</v>
      </c>
      <c r="BES9" s="23" t="s">
        <v>32</v>
      </c>
      <c r="BET9" s="22" t="s">
        <v>32</v>
      </c>
      <c r="BEU9" s="23" t="s">
        <v>32</v>
      </c>
      <c r="BEV9" s="22" t="s">
        <v>32</v>
      </c>
      <c r="BEW9" s="23" t="s">
        <v>32</v>
      </c>
      <c r="BEX9" s="22" t="s">
        <v>32</v>
      </c>
      <c r="BEY9" s="23" t="s">
        <v>32</v>
      </c>
      <c r="BEZ9" s="22" t="s">
        <v>32</v>
      </c>
      <c r="BFA9" s="23" t="s">
        <v>32</v>
      </c>
      <c r="BFB9" s="22" t="s">
        <v>32</v>
      </c>
      <c r="BFC9" s="23" t="s">
        <v>32</v>
      </c>
      <c r="BFD9" s="22" t="s">
        <v>32</v>
      </c>
      <c r="BFE9" s="23" t="s">
        <v>32</v>
      </c>
      <c r="BFF9" s="22" t="s">
        <v>32</v>
      </c>
      <c r="BFG9" s="23" t="s">
        <v>32</v>
      </c>
      <c r="BFH9" s="22" t="s">
        <v>32</v>
      </c>
      <c r="BFI9" s="23" t="s">
        <v>32</v>
      </c>
      <c r="BFJ9" s="22" t="s">
        <v>32</v>
      </c>
      <c r="BFK9" s="23" t="s">
        <v>32</v>
      </c>
      <c r="BFL9" s="22" t="s">
        <v>32</v>
      </c>
      <c r="BFM9" s="23" t="s">
        <v>32</v>
      </c>
      <c r="BFN9" s="22" t="s">
        <v>32</v>
      </c>
      <c r="BFO9" s="23" t="s">
        <v>32</v>
      </c>
      <c r="BFP9" s="22" t="s">
        <v>32</v>
      </c>
      <c r="BFQ9" s="23" t="s">
        <v>32</v>
      </c>
      <c r="BFR9" s="22" t="s">
        <v>32</v>
      </c>
      <c r="BFS9" s="23" t="s">
        <v>32</v>
      </c>
      <c r="BFT9" s="22" t="s">
        <v>32</v>
      </c>
      <c r="BFU9" s="23" t="s">
        <v>32</v>
      </c>
      <c r="BFV9" s="22" t="s">
        <v>32</v>
      </c>
      <c r="BFW9" s="23" t="s">
        <v>32</v>
      </c>
      <c r="BFX9" s="22" t="s">
        <v>32</v>
      </c>
      <c r="BFY9" s="23" t="s">
        <v>32</v>
      </c>
      <c r="BFZ9" s="22" t="s">
        <v>32</v>
      </c>
      <c r="BGA9" s="23" t="s">
        <v>32</v>
      </c>
      <c r="BGB9" s="22" t="s">
        <v>32</v>
      </c>
      <c r="BGC9" s="23" t="s">
        <v>32</v>
      </c>
      <c r="BGD9" s="22" t="s">
        <v>32</v>
      </c>
      <c r="BGE9" s="23" t="s">
        <v>32</v>
      </c>
      <c r="BGF9" s="22" t="s">
        <v>32</v>
      </c>
      <c r="BGG9" s="23" t="s">
        <v>32</v>
      </c>
      <c r="BGH9" s="22" t="s">
        <v>32</v>
      </c>
      <c r="BGI9" s="23" t="s">
        <v>32</v>
      </c>
      <c r="BGJ9" s="22" t="s">
        <v>32</v>
      </c>
      <c r="BGK9" s="23" t="s">
        <v>32</v>
      </c>
      <c r="BGL9" s="22" t="s">
        <v>32</v>
      </c>
      <c r="BGM9" s="23" t="s">
        <v>32</v>
      </c>
      <c r="BGN9" s="22" t="s">
        <v>32</v>
      </c>
      <c r="BGO9" s="23" t="s">
        <v>32</v>
      </c>
      <c r="BGP9" s="22" t="s">
        <v>32</v>
      </c>
      <c r="BGQ9" s="23" t="s">
        <v>32</v>
      </c>
      <c r="BGR9" s="22" t="s">
        <v>32</v>
      </c>
      <c r="BGS9" s="23" t="s">
        <v>32</v>
      </c>
      <c r="BGT9" s="22" t="s">
        <v>32</v>
      </c>
      <c r="BGU9" s="23" t="s">
        <v>32</v>
      </c>
      <c r="BGV9" s="22" t="s">
        <v>32</v>
      </c>
    </row>
    <row r="10" spans="1:1556">
      <c r="A10" s="21" t="s">
        <v>9</v>
      </c>
      <c r="B10" s="22" t="s">
        <v>33</v>
      </c>
      <c r="C10" s="23" t="s">
        <v>47</v>
      </c>
      <c r="D10" s="22" t="s">
        <v>57</v>
      </c>
      <c r="E10" s="23" t="s">
        <v>57</v>
      </c>
      <c r="F10" s="22" t="s">
        <v>57</v>
      </c>
      <c r="G10" s="23" t="s">
        <v>33</v>
      </c>
      <c r="H10" s="22" t="s">
        <v>33</v>
      </c>
      <c r="I10" s="23" t="s">
        <v>57</v>
      </c>
      <c r="J10" s="22" t="s">
        <v>102</v>
      </c>
      <c r="K10" s="23" t="s">
        <v>102</v>
      </c>
      <c r="L10" s="22" t="s">
        <v>57</v>
      </c>
      <c r="M10" s="23" t="s">
        <v>33</v>
      </c>
      <c r="N10" s="22" t="s">
        <v>33</v>
      </c>
      <c r="O10" s="23" t="s">
        <v>57</v>
      </c>
      <c r="P10" s="22" t="s">
        <v>57</v>
      </c>
      <c r="Q10" s="23" t="s">
        <v>33</v>
      </c>
      <c r="R10" s="22" t="s">
        <v>33</v>
      </c>
      <c r="S10" s="23" t="s">
        <v>57</v>
      </c>
      <c r="T10" s="22" t="s">
        <v>33</v>
      </c>
      <c r="U10" s="23" t="s">
        <v>102</v>
      </c>
      <c r="V10" s="22" t="s">
        <v>102</v>
      </c>
      <c r="W10" s="23" t="s">
        <v>57</v>
      </c>
      <c r="X10" s="22" t="s">
        <v>33</v>
      </c>
      <c r="Y10" s="23" t="s">
        <v>33</v>
      </c>
      <c r="Z10" s="22" t="s">
        <v>57</v>
      </c>
      <c r="AA10" s="23" t="s">
        <v>33</v>
      </c>
      <c r="AB10" s="22" t="s">
        <v>33</v>
      </c>
      <c r="AC10" s="23" t="s">
        <v>33</v>
      </c>
      <c r="AD10" s="22" t="s">
        <v>102</v>
      </c>
      <c r="AE10" s="23" t="s">
        <v>33</v>
      </c>
      <c r="AF10" s="22" t="s">
        <v>102</v>
      </c>
      <c r="AG10" s="23" t="s">
        <v>102</v>
      </c>
      <c r="AH10" s="22" t="s">
        <v>47</v>
      </c>
      <c r="AI10" s="23" t="s">
        <v>57</v>
      </c>
      <c r="AJ10" s="22" t="s">
        <v>102</v>
      </c>
      <c r="AK10" s="23" t="s">
        <v>47</v>
      </c>
      <c r="AL10" s="22" t="s">
        <v>57</v>
      </c>
      <c r="AM10" s="23" t="s">
        <v>57</v>
      </c>
      <c r="AN10" s="22" t="s">
        <v>102</v>
      </c>
      <c r="AO10" s="23" t="s">
        <v>33</v>
      </c>
      <c r="AP10" s="22" t="s">
        <v>57</v>
      </c>
      <c r="AQ10" s="23" t="s">
        <v>57</v>
      </c>
      <c r="AR10" s="22" t="s">
        <v>102</v>
      </c>
      <c r="AS10" s="23" t="s">
        <v>102</v>
      </c>
      <c r="AT10" s="22" t="s">
        <v>47</v>
      </c>
      <c r="AU10" s="23" t="s">
        <v>47</v>
      </c>
      <c r="AV10" s="22" t="s">
        <v>57</v>
      </c>
      <c r="AW10" s="23" t="s">
        <v>57</v>
      </c>
      <c r="AX10" s="22" t="s">
        <v>47</v>
      </c>
      <c r="AY10" s="23" t="s">
        <v>57</v>
      </c>
      <c r="AZ10" s="22" t="s">
        <v>33</v>
      </c>
      <c r="BA10" s="23" t="s">
        <v>47</v>
      </c>
      <c r="BB10" s="22" t="s">
        <v>102</v>
      </c>
      <c r="BC10" s="23" t="s">
        <v>33</v>
      </c>
      <c r="BD10" s="22" t="s">
        <v>33</v>
      </c>
      <c r="BE10" s="23" t="s">
        <v>102</v>
      </c>
      <c r="BF10" s="22" t="s">
        <v>57</v>
      </c>
      <c r="BG10" s="23" t="s">
        <v>57</v>
      </c>
      <c r="BH10" s="22" t="s">
        <v>57</v>
      </c>
      <c r="BI10" s="23" t="s">
        <v>57</v>
      </c>
      <c r="BJ10" s="22" t="s">
        <v>57</v>
      </c>
      <c r="BK10" s="23" t="s">
        <v>102</v>
      </c>
      <c r="BL10" s="22" t="s">
        <v>57</v>
      </c>
      <c r="BM10" s="23" t="s">
        <v>57</v>
      </c>
      <c r="BN10" s="22" t="s">
        <v>33</v>
      </c>
      <c r="BO10" s="23" t="s">
        <v>102</v>
      </c>
      <c r="BP10" s="22" t="s">
        <v>57</v>
      </c>
      <c r="BQ10" s="23" t="s">
        <v>57</v>
      </c>
      <c r="BR10" s="22" t="s">
        <v>57</v>
      </c>
      <c r="BS10" s="23" t="s">
        <v>57</v>
      </c>
      <c r="BT10" s="22" t="s">
        <v>102</v>
      </c>
      <c r="BU10" s="23" t="s">
        <v>47</v>
      </c>
      <c r="BV10" s="22" t="s">
        <v>57</v>
      </c>
      <c r="BW10" s="23" t="s">
        <v>102</v>
      </c>
      <c r="BX10" s="22" t="s">
        <v>57</v>
      </c>
      <c r="BY10" s="23" t="s">
        <v>33</v>
      </c>
      <c r="BZ10" s="22" t="s">
        <v>33</v>
      </c>
      <c r="CA10" s="23" t="s">
        <v>33</v>
      </c>
      <c r="CB10" s="22" t="s">
        <v>33</v>
      </c>
      <c r="CC10" s="23" t="s">
        <v>47</v>
      </c>
      <c r="CD10" s="22" t="s">
        <v>102</v>
      </c>
      <c r="CE10" s="23" t="s">
        <v>33</v>
      </c>
      <c r="CF10" s="22" t="s">
        <v>57</v>
      </c>
      <c r="CG10" s="23" t="s">
        <v>47</v>
      </c>
      <c r="CH10" s="22" t="s">
        <v>102</v>
      </c>
      <c r="CI10" s="23" t="s">
        <v>33</v>
      </c>
      <c r="CJ10" s="22" t="s">
        <v>57</v>
      </c>
      <c r="CK10" s="23" t="s">
        <v>33</v>
      </c>
      <c r="CL10" s="22" t="s">
        <v>47</v>
      </c>
      <c r="CM10" s="23" t="s">
        <v>102</v>
      </c>
      <c r="CN10" s="22" t="s">
        <v>33</v>
      </c>
      <c r="CO10" s="23" t="s">
        <v>102</v>
      </c>
      <c r="CP10" s="22" t="s">
        <v>102</v>
      </c>
      <c r="CQ10" s="23" t="s">
        <v>57</v>
      </c>
      <c r="CR10" s="22" t="s">
        <v>47</v>
      </c>
      <c r="CS10" s="23" t="s">
        <v>33</v>
      </c>
      <c r="CT10" s="22" t="s">
        <v>33</v>
      </c>
      <c r="CU10" s="23" t="s">
        <v>102</v>
      </c>
      <c r="CV10" s="22" t="s">
        <v>33</v>
      </c>
      <c r="CW10" s="23" t="s">
        <v>102</v>
      </c>
      <c r="CX10" s="22" t="s">
        <v>57</v>
      </c>
      <c r="CY10" s="23" t="s">
        <v>33</v>
      </c>
      <c r="CZ10" s="22" t="s">
        <v>57</v>
      </c>
      <c r="DA10" s="23" t="s">
        <v>33</v>
      </c>
      <c r="DB10" s="22" t="s">
        <v>57</v>
      </c>
      <c r="DC10" s="23" t="s">
        <v>57</v>
      </c>
      <c r="DD10" s="22" t="s">
        <v>57</v>
      </c>
      <c r="DE10" s="23" t="s">
        <v>33</v>
      </c>
      <c r="DF10" s="22" t="s">
        <v>33</v>
      </c>
      <c r="DG10" s="23" t="s">
        <v>33</v>
      </c>
      <c r="DH10" s="22" t="s">
        <v>33</v>
      </c>
      <c r="DI10" s="23" t="s">
        <v>102</v>
      </c>
      <c r="DJ10" s="22" t="s">
        <v>33</v>
      </c>
      <c r="DK10" s="23" t="s">
        <v>57</v>
      </c>
      <c r="DL10" s="22" t="s">
        <v>33</v>
      </c>
      <c r="DM10" s="23" t="s">
        <v>57</v>
      </c>
      <c r="DN10" s="22" t="s">
        <v>33</v>
      </c>
      <c r="DO10" s="23" t="s">
        <v>47</v>
      </c>
      <c r="DP10" s="22" t="s">
        <v>102</v>
      </c>
      <c r="DQ10" s="23" t="s">
        <v>33</v>
      </c>
      <c r="DR10" s="22" t="s">
        <v>47</v>
      </c>
      <c r="DS10" s="23" t="s">
        <v>47</v>
      </c>
      <c r="DT10" s="22" t="s">
        <v>102</v>
      </c>
      <c r="DU10" s="23" t="s">
        <v>33</v>
      </c>
      <c r="DV10" s="22" t="s">
        <v>57</v>
      </c>
      <c r="DW10" s="23" t="s">
        <v>57</v>
      </c>
      <c r="DX10" s="22" t="s">
        <v>47</v>
      </c>
      <c r="DY10" s="23" t="s">
        <v>33</v>
      </c>
      <c r="DZ10" s="22" t="s">
        <v>33</v>
      </c>
      <c r="EA10" s="23" t="s">
        <v>102</v>
      </c>
      <c r="EB10" s="22" t="s">
        <v>57</v>
      </c>
      <c r="EC10" s="23" t="s">
        <v>33</v>
      </c>
      <c r="ED10" s="22" t="s">
        <v>33</v>
      </c>
      <c r="EE10" s="23" t="s">
        <v>33</v>
      </c>
      <c r="EF10" s="22" t="s">
        <v>33</v>
      </c>
      <c r="EG10" s="23" t="s">
        <v>33</v>
      </c>
      <c r="EH10" s="22" t="s">
        <v>57</v>
      </c>
      <c r="EI10" s="23" t="s">
        <v>47</v>
      </c>
      <c r="EJ10" s="22" t="s">
        <v>57</v>
      </c>
      <c r="EK10" s="23" t="s">
        <v>102</v>
      </c>
      <c r="EL10" s="22" t="s">
        <v>102</v>
      </c>
      <c r="EM10" s="23" t="s">
        <v>57</v>
      </c>
      <c r="EN10" s="22" t="s">
        <v>57</v>
      </c>
      <c r="EO10" s="23" t="s">
        <v>102</v>
      </c>
      <c r="EP10" s="22" t="s">
        <v>57</v>
      </c>
      <c r="EQ10" s="23" t="s">
        <v>57</v>
      </c>
      <c r="ER10" s="22" t="s">
        <v>102</v>
      </c>
      <c r="ES10" s="23" t="s">
        <v>102</v>
      </c>
      <c r="ET10" s="22" t="s">
        <v>47</v>
      </c>
      <c r="EU10" s="23" t="s">
        <v>57</v>
      </c>
      <c r="EV10" s="22" t="s">
        <v>33</v>
      </c>
      <c r="EW10" s="23" t="s">
        <v>102</v>
      </c>
      <c r="EX10" s="22" t="s">
        <v>57</v>
      </c>
      <c r="EY10" s="23" t="s">
        <v>102</v>
      </c>
      <c r="EZ10" s="22" t="s">
        <v>33</v>
      </c>
      <c r="FA10" s="23" t="s">
        <v>102</v>
      </c>
      <c r="FB10" s="22" t="s">
        <v>33</v>
      </c>
      <c r="FC10" s="23" t="s">
        <v>47</v>
      </c>
      <c r="FD10" s="22" t="s">
        <v>47</v>
      </c>
      <c r="FE10" s="23" t="s">
        <v>57</v>
      </c>
      <c r="FF10" s="22" t="s">
        <v>102</v>
      </c>
      <c r="FG10" s="23" t="s">
        <v>57</v>
      </c>
      <c r="FH10" s="22" t="s">
        <v>33</v>
      </c>
      <c r="FI10" s="23" t="s">
        <v>33</v>
      </c>
      <c r="FJ10" s="22" t="s">
        <v>102</v>
      </c>
      <c r="FK10" s="23" t="s">
        <v>33</v>
      </c>
      <c r="FL10" s="22" t="s">
        <v>57</v>
      </c>
      <c r="FM10" s="23" t="s">
        <v>47</v>
      </c>
      <c r="FN10" s="22" t="s">
        <v>57</v>
      </c>
      <c r="FO10" s="23" t="s">
        <v>102</v>
      </c>
      <c r="FP10" s="22" t="s">
        <v>47</v>
      </c>
      <c r="FQ10" s="23" t="s">
        <v>102</v>
      </c>
      <c r="FR10" s="22" t="s">
        <v>33</v>
      </c>
      <c r="FS10" s="23" t="s">
        <v>102</v>
      </c>
      <c r="FT10" s="22" t="s">
        <v>57</v>
      </c>
      <c r="FU10" s="23" t="s">
        <v>102</v>
      </c>
      <c r="FV10" s="22" t="s">
        <v>33</v>
      </c>
      <c r="FW10" s="23" t="s">
        <v>102</v>
      </c>
      <c r="FX10" s="22" t="s">
        <v>33</v>
      </c>
      <c r="FY10" s="23" t="s">
        <v>102</v>
      </c>
      <c r="FZ10" s="22" t="s">
        <v>57</v>
      </c>
      <c r="GA10" s="23" t="s">
        <v>102</v>
      </c>
      <c r="GB10" s="22" t="s">
        <v>33</v>
      </c>
      <c r="GC10" s="23" t="s">
        <v>102</v>
      </c>
      <c r="GD10" s="22" t="s">
        <v>47</v>
      </c>
      <c r="GE10" s="23" t="s">
        <v>47</v>
      </c>
      <c r="GF10" s="22" t="s">
        <v>33</v>
      </c>
      <c r="GG10" s="23" t="s">
        <v>102</v>
      </c>
      <c r="GH10" s="22" t="s">
        <v>33</v>
      </c>
      <c r="GI10" s="23" t="s">
        <v>47</v>
      </c>
      <c r="GJ10" s="22" t="s">
        <v>57</v>
      </c>
      <c r="GK10" s="23" t="s">
        <v>102</v>
      </c>
      <c r="GL10" s="22" t="s">
        <v>33</v>
      </c>
      <c r="GM10" s="23" t="s">
        <v>102</v>
      </c>
      <c r="GN10" s="22" t="s">
        <v>33</v>
      </c>
      <c r="GO10" s="23" t="s">
        <v>33</v>
      </c>
      <c r="GP10" s="22" t="s">
        <v>47</v>
      </c>
      <c r="GQ10" s="23" t="s">
        <v>47</v>
      </c>
      <c r="GR10" s="22" t="s">
        <v>102</v>
      </c>
      <c r="GS10" s="23" t="s">
        <v>102</v>
      </c>
      <c r="GT10" s="22" t="s">
        <v>102</v>
      </c>
      <c r="GU10" s="23" t="s">
        <v>102</v>
      </c>
      <c r="GV10" s="22" t="s">
        <v>47</v>
      </c>
      <c r="GW10" s="23" t="s">
        <v>102</v>
      </c>
      <c r="GX10" s="22" t="s">
        <v>33</v>
      </c>
      <c r="GY10" s="23" t="s">
        <v>33</v>
      </c>
      <c r="GZ10" s="22" t="s">
        <v>33</v>
      </c>
      <c r="HA10" s="23" t="s">
        <v>33</v>
      </c>
      <c r="HB10" s="22" t="s">
        <v>33</v>
      </c>
      <c r="HC10" s="23" t="s">
        <v>102</v>
      </c>
      <c r="HD10" s="22" t="s">
        <v>33</v>
      </c>
      <c r="HE10" s="23" t="s">
        <v>33</v>
      </c>
      <c r="HF10" s="22" t="s">
        <v>102</v>
      </c>
      <c r="HG10" s="23" t="s">
        <v>57</v>
      </c>
      <c r="HH10" s="22" t="s">
        <v>57</v>
      </c>
      <c r="HI10" s="23" t="s">
        <v>57</v>
      </c>
      <c r="HJ10" s="22" t="s">
        <v>57</v>
      </c>
      <c r="HK10" s="23" t="s">
        <v>57</v>
      </c>
      <c r="HL10" s="22" t="s">
        <v>57</v>
      </c>
      <c r="HM10" s="23" t="s">
        <v>47</v>
      </c>
      <c r="HN10" s="22" t="s">
        <v>47</v>
      </c>
      <c r="HO10" s="23" t="s">
        <v>33</v>
      </c>
      <c r="HP10" s="22" t="s">
        <v>102</v>
      </c>
      <c r="HQ10" s="23" t="s">
        <v>33</v>
      </c>
      <c r="HR10" s="22" t="s">
        <v>102</v>
      </c>
      <c r="HS10" s="23" t="s">
        <v>47</v>
      </c>
      <c r="HT10" s="22" t="s">
        <v>57</v>
      </c>
      <c r="HU10" s="23" t="s">
        <v>33</v>
      </c>
      <c r="HV10" s="22" t="s">
        <v>57</v>
      </c>
      <c r="HW10" s="23" t="s">
        <v>33</v>
      </c>
      <c r="HX10" s="22" t="s">
        <v>33</v>
      </c>
      <c r="HY10" s="23" t="s">
        <v>47</v>
      </c>
      <c r="HZ10" s="22" t="s">
        <v>102</v>
      </c>
      <c r="IA10" s="23" t="s">
        <v>33</v>
      </c>
      <c r="IB10" s="22" t="s">
        <v>57</v>
      </c>
      <c r="IC10" s="23" t="s">
        <v>33</v>
      </c>
      <c r="ID10" s="22" t="s">
        <v>33</v>
      </c>
      <c r="IE10" s="23" t="s">
        <v>33</v>
      </c>
      <c r="IF10" s="22" t="s">
        <v>102</v>
      </c>
      <c r="IG10" s="23" t="s">
        <v>33</v>
      </c>
      <c r="IH10" s="22" t="s">
        <v>47</v>
      </c>
      <c r="II10" s="23" t="s">
        <v>33</v>
      </c>
      <c r="IJ10" s="22" t="s">
        <v>102</v>
      </c>
      <c r="IK10" s="23" t="s">
        <v>47</v>
      </c>
      <c r="IL10" s="22" t="s">
        <v>57</v>
      </c>
      <c r="IM10" s="23" t="s">
        <v>33</v>
      </c>
      <c r="IN10" s="22" t="s">
        <v>102</v>
      </c>
      <c r="IO10" s="23" t="s">
        <v>57</v>
      </c>
      <c r="IP10" s="22" t="s">
        <v>102</v>
      </c>
      <c r="IQ10" s="23" t="s">
        <v>102</v>
      </c>
      <c r="IR10" s="22" t="s">
        <v>33</v>
      </c>
      <c r="IS10" s="23" t="s">
        <v>47</v>
      </c>
      <c r="IT10" s="22" t="s">
        <v>33</v>
      </c>
      <c r="IU10" s="23" t="s">
        <v>33</v>
      </c>
      <c r="IV10" s="22" t="s">
        <v>57</v>
      </c>
      <c r="IW10" s="23" t="s">
        <v>102</v>
      </c>
      <c r="IX10" s="22" t="s">
        <v>57</v>
      </c>
      <c r="IY10" s="23" t="s">
        <v>102</v>
      </c>
      <c r="IZ10" s="22" t="s">
        <v>47</v>
      </c>
      <c r="JA10" s="23" t="s">
        <v>33</v>
      </c>
      <c r="JB10" s="22" t="s">
        <v>102</v>
      </c>
      <c r="JC10" s="23" t="s">
        <v>102</v>
      </c>
      <c r="JD10" s="22" t="s">
        <v>57</v>
      </c>
      <c r="JE10" s="23" t="s">
        <v>47</v>
      </c>
      <c r="JF10" s="22" t="s">
        <v>33</v>
      </c>
      <c r="JG10" s="23" t="s">
        <v>57</v>
      </c>
      <c r="JH10" s="22" t="s">
        <v>102</v>
      </c>
      <c r="JI10" s="23" t="s">
        <v>33</v>
      </c>
      <c r="JJ10" s="22" t="s">
        <v>102</v>
      </c>
      <c r="JK10" s="23" t="s">
        <v>33</v>
      </c>
      <c r="JL10" s="22" t="s">
        <v>102</v>
      </c>
      <c r="JM10" s="23" t="s">
        <v>47</v>
      </c>
      <c r="JN10" s="22" t="s">
        <v>33</v>
      </c>
      <c r="JO10" s="23" t="s">
        <v>47</v>
      </c>
      <c r="JP10" s="22" t="s">
        <v>102</v>
      </c>
      <c r="JQ10" s="23" t="s">
        <v>102</v>
      </c>
      <c r="JR10" s="22" t="s">
        <v>33</v>
      </c>
      <c r="JS10" s="23" t="s">
        <v>33</v>
      </c>
      <c r="JT10" s="22" t="s">
        <v>57</v>
      </c>
      <c r="JU10" s="23" t="s">
        <v>102</v>
      </c>
      <c r="JV10" s="22" t="s">
        <v>57</v>
      </c>
      <c r="JW10" s="23" t="s">
        <v>57</v>
      </c>
      <c r="JX10" s="22" t="s">
        <v>102</v>
      </c>
      <c r="JY10" s="23" t="s">
        <v>47</v>
      </c>
      <c r="JZ10" s="22" t="s">
        <v>102</v>
      </c>
      <c r="KA10" s="23" t="s">
        <v>33</v>
      </c>
      <c r="KB10" s="22" t="s">
        <v>33</v>
      </c>
      <c r="KC10" s="23" t="s">
        <v>33</v>
      </c>
      <c r="KD10" s="22" t="s">
        <v>102</v>
      </c>
      <c r="KE10" s="23" t="s">
        <v>47</v>
      </c>
      <c r="KF10" s="22" t="s">
        <v>47</v>
      </c>
      <c r="KG10" s="23" t="s">
        <v>33</v>
      </c>
      <c r="KH10" s="22" t="s">
        <v>33</v>
      </c>
      <c r="KI10" s="23" t="s">
        <v>33</v>
      </c>
      <c r="KJ10" s="22" t="s">
        <v>33</v>
      </c>
      <c r="KK10" s="23" t="s">
        <v>102</v>
      </c>
      <c r="KL10" s="22" t="s">
        <v>33</v>
      </c>
      <c r="KM10" s="23" t="s">
        <v>102</v>
      </c>
      <c r="KN10" s="22" t="s">
        <v>57</v>
      </c>
      <c r="KO10" s="23" t="s">
        <v>102</v>
      </c>
      <c r="KP10" s="22" t="s">
        <v>47</v>
      </c>
      <c r="KQ10" s="23" t="s">
        <v>57</v>
      </c>
      <c r="KR10" s="22" t="s">
        <v>102</v>
      </c>
      <c r="KS10" s="23" t="s">
        <v>102</v>
      </c>
      <c r="KT10" s="22" t="s">
        <v>33</v>
      </c>
      <c r="KU10" s="23" t="s">
        <v>33</v>
      </c>
      <c r="KV10" s="22" t="s">
        <v>33</v>
      </c>
      <c r="KW10" s="23" t="s">
        <v>57</v>
      </c>
      <c r="KX10" s="22" t="s">
        <v>33</v>
      </c>
      <c r="KY10" s="23" t="s">
        <v>33</v>
      </c>
      <c r="KZ10" s="22" t="s">
        <v>33</v>
      </c>
      <c r="LA10" s="23" t="s">
        <v>57</v>
      </c>
      <c r="LB10" s="22" t="s">
        <v>33</v>
      </c>
      <c r="LC10" s="23" t="s">
        <v>33</v>
      </c>
      <c r="LD10" s="22" t="s">
        <v>33</v>
      </c>
      <c r="LE10" s="23" t="s">
        <v>102</v>
      </c>
      <c r="LF10" s="22" t="s">
        <v>33</v>
      </c>
      <c r="LG10" s="23" t="s">
        <v>102</v>
      </c>
      <c r="LH10" s="22" t="s">
        <v>57</v>
      </c>
      <c r="LI10" s="23" t="s">
        <v>102</v>
      </c>
      <c r="LJ10" s="22" t="s">
        <v>102</v>
      </c>
      <c r="LK10" s="23" t="s">
        <v>102</v>
      </c>
      <c r="LL10" s="22" t="s">
        <v>33</v>
      </c>
      <c r="LM10" s="23" t="s">
        <v>102</v>
      </c>
      <c r="LN10" s="22" t="s">
        <v>33</v>
      </c>
      <c r="LO10" s="23" t="s">
        <v>47</v>
      </c>
      <c r="LP10" s="22" t="s">
        <v>33</v>
      </c>
      <c r="LQ10" s="23" t="s">
        <v>33</v>
      </c>
      <c r="LR10" s="22" t="s">
        <v>57</v>
      </c>
      <c r="LS10" s="23" t="s">
        <v>33</v>
      </c>
      <c r="LT10" s="22" t="s">
        <v>33</v>
      </c>
      <c r="LU10" s="23" t="s">
        <v>57</v>
      </c>
      <c r="LV10" s="22" t="s">
        <v>57</v>
      </c>
      <c r="LW10" s="23" t="s">
        <v>33</v>
      </c>
      <c r="LX10" s="22" t="s">
        <v>33</v>
      </c>
      <c r="LY10" s="23" t="s">
        <v>33</v>
      </c>
      <c r="LZ10" s="22" t="s">
        <v>33</v>
      </c>
      <c r="MA10" s="23" t="s">
        <v>33</v>
      </c>
      <c r="MB10" s="22" t="s">
        <v>57</v>
      </c>
      <c r="MC10" s="23" t="s">
        <v>102</v>
      </c>
      <c r="MD10" s="22" t="s">
        <v>57</v>
      </c>
      <c r="ME10" s="23" t="s">
        <v>57</v>
      </c>
      <c r="MF10" s="22" t="s">
        <v>57</v>
      </c>
      <c r="MG10" s="23" t="s">
        <v>57</v>
      </c>
      <c r="MH10" s="22" t="s">
        <v>102</v>
      </c>
      <c r="MI10" s="23" t="s">
        <v>33</v>
      </c>
      <c r="MJ10" s="22" t="s">
        <v>102</v>
      </c>
      <c r="MK10" s="23" t="s">
        <v>57</v>
      </c>
      <c r="ML10" s="22" t="s">
        <v>102</v>
      </c>
      <c r="MM10" s="23" t="s">
        <v>57</v>
      </c>
      <c r="MN10" s="22" t="s">
        <v>33</v>
      </c>
      <c r="MO10" s="23" t="s">
        <v>47</v>
      </c>
      <c r="MP10" s="22" t="s">
        <v>33</v>
      </c>
      <c r="MQ10" s="23" t="s">
        <v>57</v>
      </c>
      <c r="MR10" s="22" t="s">
        <v>57</v>
      </c>
      <c r="MS10" s="23" t="s">
        <v>102</v>
      </c>
      <c r="MT10" s="22" t="s">
        <v>57</v>
      </c>
      <c r="MU10" s="23" t="s">
        <v>33</v>
      </c>
      <c r="MV10" s="22" t="s">
        <v>47</v>
      </c>
      <c r="MW10" s="23" t="s">
        <v>47</v>
      </c>
      <c r="MX10" s="22" t="s">
        <v>47</v>
      </c>
      <c r="MY10" s="23" t="s">
        <v>33</v>
      </c>
      <c r="MZ10" s="22" t="s">
        <v>33</v>
      </c>
      <c r="NA10" s="23" t="s">
        <v>57</v>
      </c>
      <c r="NB10" s="22" t="s">
        <v>102</v>
      </c>
      <c r="NC10" s="23" t="s">
        <v>33</v>
      </c>
      <c r="ND10" s="22" t="s">
        <v>33</v>
      </c>
      <c r="NE10" s="23" t="s">
        <v>102</v>
      </c>
      <c r="NF10" s="22" t="s">
        <v>57</v>
      </c>
      <c r="NG10" s="23" t="s">
        <v>33</v>
      </c>
      <c r="NH10" s="22" t="s">
        <v>57</v>
      </c>
      <c r="NI10" s="23" t="s">
        <v>33</v>
      </c>
      <c r="NJ10" s="22" t="s">
        <v>33</v>
      </c>
      <c r="NK10" s="23" t="s">
        <v>57</v>
      </c>
      <c r="NL10" s="22" t="s">
        <v>33</v>
      </c>
      <c r="NM10" s="23" t="s">
        <v>102</v>
      </c>
      <c r="NN10" s="22" t="s">
        <v>57</v>
      </c>
      <c r="NO10" s="23" t="s">
        <v>57</v>
      </c>
      <c r="NP10" s="22" t="s">
        <v>57</v>
      </c>
      <c r="NQ10" s="23" t="s">
        <v>57</v>
      </c>
      <c r="NR10" s="22" t="s">
        <v>102</v>
      </c>
      <c r="NS10" s="23" t="s">
        <v>57</v>
      </c>
      <c r="NT10" s="22" t="s">
        <v>47</v>
      </c>
      <c r="NU10" s="23" t="s">
        <v>33</v>
      </c>
      <c r="NV10" s="22" t="s">
        <v>102</v>
      </c>
      <c r="NW10" s="23" t="s">
        <v>47</v>
      </c>
      <c r="NX10" s="22" t="s">
        <v>33</v>
      </c>
      <c r="NY10" s="23" t="s">
        <v>57</v>
      </c>
      <c r="NZ10" s="22" t="s">
        <v>57</v>
      </c>
      <c r="OA10" s="23" t="s">
        <v>102</v>
      </c>
      <c r="OB10" s="22" t="s">
        <v>57</v>
      </c>
      <c r="OC10" s="23" t="s">
        <v>57</v>
      </c>
      <c r="OD10" s="22" t="s">
        <v>33</v>
      </c>
      <c r="OE10" s="23" t="s">
        <v>102</v>
      </c>
      <c r="OF10" s="22" t="s">
        <v>57</v>
      </c>
      <c r="OG10" s="23" t="s">
        <v>33</v>
      </c>
      <c r="OH10" s="22" t="s">
        <v>33</v>
      </c>
      <c r="OI10" s="23" t="s">
        <v>102</v>
      </c>
      <c r="OJ10" s="22" t="s">
        <v>102</v>
      </c>
      <c r="OK10" s="23" t="s">
        <v>102</v>
      </c>
      <c r="OL10" s="22" t="s">
        <v>33</v>
      </c>
      <c r="OM10" s="23" t="s">
        <v>57</v>
      </c>
      <c r="ON10" s="22" t="s">
        <v>57</v>
      </c>
      <c r="OO10" s="23" t="s">
        <v>33</v>
      </c>
      <c r="OP10" s="22" t="s">
        <v>102</v>
      </c>
      <c r="OQ10" s="23" t="s">
        <v>33</v>
      </c>
      <c r="OR10" s="22" t="s">
        <v>33</v>
      </c>
      <c r="OS10" s="23" t="s">
        <v>102</v>
      </c>
      <c r="OT10" s="22" t="s">
        <v>57</v>
      </c>
      <c r="OU10" s="23" t="s">
        <v>57</v>
      </c>
      <c r="OV10" s="22" t="s">
        <v>33</v>
      </c>
      <c r="OW10" s="23" t="s">
        <v>47</v>
      </c>
      <c r="OX10" s="22" t="s">
        <v>33</v>
      </c>
      <c r="OY10" s="23" t="s">
        <v>102</v>
      </c>
      <c r="OZ10" s="22" t="s">
        <v>33</v>
      </c>
      <c r="PA10" s="23" t="s">
        <v>57</v>
      </c>
      <c r="PB10" s="22" t="s">
        <v>33</v>
      </c>
      <c r="PC10" s="23" t="s">
        <v>47</v>
      </c>
      <c r="PD10" s="22" t="s">
        <v>33</v>
      </c>
      <c r="PE10" s="23" t="s">
        <v>33</v>
      </c>
      <c r="PF10" s="22" t="s">
        <v>102</v>
      </c>
      <c r="PG10" s="23" t="s">
        <v>33</v>
      </c>
      <c r="PH10" s="22" t="s">
        <v>33</v>
      </c>
      <c r="PI10" s="23" t="s">
        <v>102</v>
      </c>
      <c r="PJ10" s="22" t="s">
        <v>57</v>
      </c>
      <c r="PK10" s="23" t="s">
        <v>33</v>
      </c>
      <c r="PL10" s="22" t="s">
        <v>33</v>
      </c>
      <c r="PM10" s="23" t="s">
        <v>33</v>
      </c>
      <c r="PN10" s="22" t="s">
        <v>57</v>
      </c>
      <c r="PO10" s="23" t="s">
        <v>47</v>
      </c>
      <c r="PP10" s="22" t="s">
        <v>57</v>
      </c>
      <c r="PQ10" s="23" t="s">
        <v>57</v>
      </c>
      <c r="PR10" s="22" t="s">
        <v>33</v>
      </c>
      <c r="PS10" s="23" t="s">
        <v>102</v>
      </c>
      <c r="PT10" s="22" t="s">
        <v>102</v>
      </c>
      <c r="PU10" s="23" t="s">
        <v>57</v>
      </c>
      <c r="PV10" s="22" t="s">
        <v>47</v>
      </c>
      <c r="PW10" s="23" t="s">
        <v>33</v>
      </c>
      <c r="PX10" s="22" t="s">
        <v>102</v>
      </c>
      <c r="PY10" s="23" t="s">
        <v>33</v>
      </c>
      <c r="PZ10" s="22" t="s">
        <v>102</v>
      </c>
      <c r="QA10" s="23" t="s">
        <v>102</v>
      </c>
      <c r="QB10" s="22" t="s">
        <v>57</v>
      </c>
      <c r="QC10" s="23" t="s">
        <v>57</v>
      </c>
      <c r="QD10" s="22" t="s">
        <v>102</v>
      </c>
      <c r="QE10" s="23" t="s">
        <v>57</v>
      </c>
      <c r="QF10" s="22" t="s">
        <v>33</v>
      </c>
      <c r="QG10" s="23" t="s">
        <v>57</v>
      </c>
      <c r="QH10" s="22" t="s">
        <v>102</v>
      </c>
      <c r="QI10" s="23" t="s">
        <v>33</v>
      </c>
      <c r="QJ10" s="22" t="s">
        <v>47</v>
      </c>
      <c r="QK10" s="23" t="s">
        <v>57</v>
      </c>
      <c r="QL10" s="22" t="s">
        <v>47</v>
      </c>
      <c r="QM10" s="23" t="s">
        <v>102</v>
      </c>
      <c r="QN10" s="22" t="s">
        <v>47</v>
      </c>
      <c r="QO10" s="23" t="s">
        <v>102</v>
      </c>
      <c r="QP10" s="22" t="s">
        <v>102</v>
      </c>
      <c r="QQ10" s="23" t="s">
        <v>33</v>
      </c>
      <c r="QR10" s="22" t="s">
        <v>33</v>
      </c>
      <c r="QS10" s="23" t="s">
        <v>102</v>
      </c>
      <c r="QT10" s="22" t="s">
        <v>57</v>
      </c>
      <c r="QU10" s="23" t="s">
        <v>57</v>
      </c>
      <c r="QV10" s="22" t="s">
        <v>102</v>
      </c>
      <c r="QW10" s="23" t="s">
        <v>102</v>
      </c>
      <c r="QX10" s="22" t="s">
        <v>57</v>
      </c>
      <c r="QY10" s="23" t="s">
        <v>47</v>
      </c>
      <c r="QZ10" s="22" t="s">
        <v>33</v>
      </c>
      <c r="RA10" s="23" t="s">
        <v>57</v>
      </c>
      <c r="RB10" s="22" t="s">
        <v>57</v>
      </c>
      <c r="RC10" s="23" t="s">
        <v>57</v>
      </c>
      <c r="RD10" s="22" t="s">
        <v>57</v>
      </c>
      <c r="RE10" s="23" t="s">
        <v>57</v>
      </c>
      <c r="RF10" s="22" t="s">
        <v>33</v>
      </c>
      <c r="RG10" s="23" t="s">
        <v>102</v>
      </c>
      <c r="RH10" s="22" t="s">
        <v>57</v>
      </c>
      <c r="RI10" s="23" t="s">
        <v>47</v>
      </c>
      <c r="RJ10" s="22" t="s">
        <v>57</v>
      </c>
      <c r="RK10" s="23" t="s">
        <v>102</v>
      </c>
      <c r="RL10" s="22" t="s">
        <v>102</v>
      </c>
      <c r="RM10" s="23" t="s">
        <v>57</v>
      </c>
      <c r="RN10" s="22" t="s">
        <v>102</v>
      </c>
      <c r="RO10" s="23" t="s">
        <v>57</v>
      </c>
      <c r="RP10" s="22" t="s">
        <v>33</v>
      </c>
      <c r="RQ10" s="23" t="s">
        <v>57</v>
      </c>
      <c r="RR10" s="22" t="s">
        <v>33</v>
      </c>
      <c r="RS10" s="23" t="s">
        <v>33</v>
      </c>
      <c r="RT10" s="22" t="s">
        <v>47</v>
      </c>
      <c r="RU10" s="23" t="s">
        <v>57</v>
      </c>
      <c r="RV10" s="22" t="s">
        <v>47</v>
      </c>
      <c r="RW10" s="23" t="s">
        <v>33</v>
      </c>
      <c r="RX10" s="22" t="s">
        <v>47</v>
      </c>
      <c r="RY10" s="23" t="s">
        <v>33</v>
      </c>
      <c r="RZ10" s="22" t="s">
        <v>33</v>
      </c>
      <c r="SA10" s="23" t="s">
        <v>47</v>
      </c>
      <c r="SB10" s="22" t="s">
        <v>33</v>
      </c>
      <c r="SC10" s="23" t="s">
        <v>33</v>
      </c>
      <c r="SD10" s="22" t="s">
        <v>57</v>
      </c>
      <c r="SE10" s="23" t="s">
        <v>102</v>
      </c>
      <c r="SF10" s="22" t="s">
        <v>57</v>
      </c>
      <c r="SG10" s="23" t="s">
        <v>102</v>
      </c>
      <c r="SH10" s="22" t="s">
        <v>47</v>
      </c>
      <c r="SI10" s="23" t="s">
        <v>102</v>
      </c>
      <c r="SJ10" s="22" t="s">
        <v>47</v>
      </c>
      <c r="SK10" s="23" t="s">
        <v>102</v>
      </c>
      <c r="SL10" s="22" t="s">
        <v>102</v>
      </c>
      <c r="SM10" s="23" t="s">
        <v>102</v>
      </c>
      <c r="SN10" s="22" t="s">
        <v>33</v>
      </c>
      <c r="SO10" s="23" t="s">
        <v>57</v>
      </c>
      <c r="SP10" s="22" t="s">
        <v>33</v>
      </c>
      <c r="SQ10" s="23" t="s">
        <v>57</v>
      </c>
      <c r="SR10" s="22" t="s">
        <v>102</v>
      </c>
      <c r="SS10" s="23" t="s">
        <v>33</v>
      </c>
      <c r="ST10" s="22" t="s">
        <v>33</v>
      </c>
      <c r="SU10" s="23" t="s">
        <v>33</v>
      </c>
      <c r="SV10" s="22" t="s">
        <v>47</v>
      </c>
      <c r="SW10" s="23" t="s">
        <v>102</v>
      </c>
      <c r="SX10" s="22" t="s">
        <v>102</v>
      </c>
      <c r="SY10" s="23" t="s">
        <v>102</v>
      </c>
      <c r="SZ10" s="22" t="s">
        <v>33</v>
      </c>
      <c r="TA10" s="23" t="s">
        <v>33</v>
      </c>
      <c r="TB10" s="22" t="s">
        <v>33</v>
      </c>
      <c r="TC10" s="23" t="s">
        <v>57</v>
      </c>
      <c r="TD10" s="22" t="s">
        <v>57</v>
      </c>
      <c r="TE10" s="23" t="s">
        <v>33</v>
      </c>
      <c r="TF10" s="22" t="s">
        <v>102</v>
      </c>
      <c r="TG10" s="23" t="s">
        <v>33</v>
      </c>
      <c r="TH10" s="22" t="s">
        <v>33</v>
      </c>
      <c r="TI10" s="23" t="s">
        <v>57</v>
      </c>
      <c r="TJ10" s="22" t="s">
        <v>33</v>
      </c>
      <c r="TK10" s="23" t="s">
        <v>102</v>
      </c>
      <c r="TL10" s="22" t="s">
        <v>57</v>
      </c>
      <c r="TM10" s="23" t="s">
        <v>102</v>
      </c>
      <c r="TN10" s="22" t="s">
        <v>47</v>
      </c>
      <c r="TO10" s="23" t="s">
        <v>102</v>
      </c>
      <c r="TP10" s="22" t="s">
        <v>47</v>
      </c>
      <c r="TQ10" s="23" t="s">
        <v>102</v>
      </c>
      <c r="TR10" s="22" t="s">
        <v>33</v>
      </c>
      <c r="TS10" s="23" t="s">
        <v>33</v>
      </c>
      <c r="TT10" s="22" t="s">
        <v>33</v>
      </c>
      <c r="TU10" s="23" t="s">
        <v>47</v>
      </c>
      <c r="TV10" s="22" t="s">
        <v>57</v>
      </c>
      <c r="TW10" s="23" t="s">
        <v>47</v>
      </c>
      <c r="TX10" s="22" t="s">
        <v>57</v>
      </c>
      <c r="TY10" s="23" t="s">
        <v>47</v>
      </c>
      <c r="TZ10" s="22" t="s">
        <v>57</v>
      </c>
      <c r="UA10" s="23" t="s">
        <v>102</v>
      </c>
      <c r="UB10" s="22" t="s">
        <v>33</v>
      </c>
      <c r="UC10" s="23" t="s">
        <v>33</v>
      </c>
      <c r="UD10" s="22" t="s">
        <v>33</v>
      </c>
      <c r="UE10" s="23" t="s">
        <v>102</v>
      </c>
      <c r="UF10" s="22" t="s">
        <v>47</v>
      </c>
      <c r="UG10" s="23" t="s">
        <v>102</v>
      </c>
      <c r="UH10" s="22" t="s">
        <v>33</v>
      </c>
      <c r="UI10" s="23" t="s">
        <v>47</v>
      </c>
      <c r="UJ10" s="22" t="s">
        <v>102</v>
      </c>
      <c r="UK10" s="23" t="s">
        <v>102</v>
      </c>
      <c r="UL10" s="22" t="s">
        <v>33</v>
      </c>
      <c r="UM10" s="23" t="s">
        <v>33</v>
      </c>
      <c r="UN10" s="22" t="s">
        <v>102</v>
      </c>
      <c r="UO10" s="23" t="s">
        <v>102</v>
      </c>
      <c r="UP10" s="22" t="s">
        <v>102</v>
      </c>
      <c r="UQ10" s="23" t="s">
        <v>47</v>
      </c>
      <c r="UR10" s="22" t="s">
        <v>33</v>
      </c>
      <c r="US10" s="23" t="s">
        <v>33</v>
      </c>
      <c r="UT10" s="22" t="s">
        <v>57</v>
      </c>
      <c r="UU10" s="23" t="s">
        <v>57</v>
      </c>
      <c r="UV10" s="22" t="s">
        <v>47</v>
      </c>
      <c r="UW10" s="23" t="s">
        <v>102</v>
      </c>
      <c r="UX10" s="22" t="s">
        <v>33</v>
      </c>
      <c r="UY10" s="23" t="s">
        <v>33</v>
      </c>
      <c r="UZ10" s="22" t="s">
        <v>33</v>
      </c>
      <c r="VA10" s="23" t="s">
        <v>102</v>
      </c>
      <c r="VB10" s="22" t="s">
        <v>47</v>
      </c>
      <c r="VC10" s="23" t="s">
        <v>47</v>
      </c>
      <c r="VD10" s="22" t="s">
        <v>33</v>
      </c>
      <c r="VE10" s="23" t="s">
        <v>102</v>
      </c>
      <c r="VF10" s="22" t="s">
        <v>33</v>
      </c>
      <c r="VG10" s="23" t="s">
        <v>57</v>
      </c>
      <c r="VH10" s="22" t="s">
        <v>57</v>
      </c>
      <c r="VI10" s="23" t="s">
        <v>102</v>
      </c>
      <c r="VJ10" s="22" t="s">
        <v>57</v>
      </c>
      <c r="VK10" s="23" t="s">
        <v>102</v>
      </c>
      <c r="VL10" s="22" t="s">
        <v>57</v>
      </c>
      <c r="VM10" s="23" t="s">
        <v>102</v>
      </c>
      <c r="VN10" s="22" t="s">
        <v>33</v>
      </c>
      <c r="VO10" s="23" t="s">
        <v>33</v>
      </c>
      <c r="VP10" s="22" t="s">
        <v>102</v>
      </c>
      <c r="VQ10" s="23" t="s">
        <v>33</v>
      </c>
      <c r="VR10" s="22" t="s">
        <v>102</v>
      </c>
      <c r="VS10" s="23" t="s">
        <v>102</v>
      </c>
      <c r="VT10" s="22" t="s">
        <v>33</v>
      </c>
      <c r="VU10" s="23" t="s">
        <v>33</v>
      </c>
      <c r="VV10" s="22" t="s">
        <v>33</v>
      </c>
      <c r="VW10" s="23" t="s">
        <v>57</v>
      </c>
      <c r="VX10" s="22" t="s">
        <v>33</v>
      </c>
      <c r="VY10" s="23" t="s">
        <v>33</v>
      </c>
      <c r="VZ10" s="22" t="s">
        <v>33</v>
      </c>
      <c r="WA10" s="23" t="s">
        <v>33</v>
      </c>
      <c r="WB10" s="22" t="s">
        <v>57</v>
      </c>
      <c r="WC10" s="23" t="s">
        <v>33</v>
      </c>
      <c r="WD10" s="22" t="s">
        <v>33</v>
      </c>
      <c r="WE10" s="23" t="s">
        <v>57</v>
      </c>
      <c r="WF10" s="22" t="s">
        <v>102</v>
      </c>
      <c r="WG10" s="23" t="s">
        <v>47</v>
      </c>
      <c r="WH10" s="22" t="s">
        <v>57</v>
      </c>
      <c r="WI10" s="23" t="s">
        <v>33</v>
      </c>
      <c r="WJ10" s="22" t="s">
        <v>33</v>
      </c>
      <c r="WK10" s="23" t="s">
        <v>33</v>
      </c>
      <c r="WL10" s="22" t="s">
        <v>102</v>
      </c>
      <c r="WM10" s="23" t="s">
        <v>33</v>
      </c>
      <c r="WN10" s="22" t="s">
        <v>47</v>
      </c>
      <c r="WO10" s="23" t="s">
        <v>57</v>
      </c>
      <c r="WP10" s="22" t="s">
        <v>102</v>
      </c>
      <c r="WQ10" s="23" t="s">
        <v>57</v>
      </c>
      <c r="WR10" s="22" t="s">
        <v>57</v>
      </c>
      <c r="WS10" s="23" t="s">
        <v>102</v>
      </c>
      <c r="WT10" s="22" t="s">
        <v>57</v>
      </c>
      <c r="WU10" s="23" t="s">
        <v>47</v>
      </c>
      <c r="WV10" s="22" t="s">
        <v>102</v>
      </c>
      <c r="WW10" s="23" t="s">
        <v>33</v>
      </c>
      <c r="WX10" s="22" t="s">
        <v>47</v>
      </c>
      <c r="WY10" s="23" t="s">
        <v>33</v>
      </c>
      <c r="WZ10" s="22" t="s">
        <v>102</v>
      </c>
      <c r="XA10" s="23" t="s">
        <v>102</v>
      </c>
      <c r="XB10" s="22" t="s">
        <v>47</v>
      </c>
      <c r="XC10" s="23" t="s">
        <v>47</v>
      </c>
      <c r="XD10" s="22" t="s">
        <v>47</v>
      </c>
      <c r="XE10" s="23" t="s">
        <v>33</v>
      </c>
      <c r="XF10" s="22" t="s">
        <v>33</v>
      </c>
      <c r="XG10" s="23" t="s">
        <v>47</v>
      </c>
      <c r="XH10" s="22" t="s">
        <v>47</v>
      </c>
      <c r="XI10" s="23" t="s">
        <v>47</v>
      </c>
      <c r="XJ10" s="22" t="s">
        <v>33</v>
      </c>
      <c r="XK10" s="23" t="s">
        <v>57</v>
      </c>
      <c r="XL10" s="22" t="s">
        <v>33</v>
      </c>
      <c r="XM10" s="23" t="s">
        <v>57</v>
      </c>
      <c r="XN10" s="22" t="s">
        <v>102</v>
      </c>
      <c r="XO10" s="23" t="s">
        <v>33</v>
      </c>
      <c r="XP10" s="22" t="s">
        <v>33</v>
      </c>
      <c r="XQ10" s="23" t="s">
        <v>33</v>
      </c>
      <c r="XR10" s="22" t="s">
        <v>57</v>
      </c>
      <c r="XS10" s="23" t="s">
        <v>57</v>
      </c>
      <c r="XT10" s="22" t="s">
        <v>57</v>
      </c>
      <c r="XU10" s="23" t="s">
        <v>102</v>
      </c>
      <c r="XV10" s="22" t="s">
        <v>57</v>
      </c>
      <c r="XW10" s="23" t="s">
        <v>102</v>
      </c>
      <c r="XX10" s="22" t="s">
        <v>102</v>
      </c>
      <c r="XY10" s="23" t="s">
        <v>33</v>
      </c>
      <c r="XZ10" s="22" t="s">
        <v>102</v>
      </c>
      <c r="YA10" s="23" t="s">
        <v>57</v>
      </c>
      <c r="YB10" s="22" t="s">
        <v>47</v>
      </c>
      <c r="YC10" s="23" t="s">
        <v>57</v>
      </c>
      <c r="YD10" s="22" t="s">
        <v>33</v>
      </c>
      <c r="YE10" s="23" t="s">
        <v>47</v>
      </c>
      <c r="YF10" s="22" t="s">
        <v>33</v>
      </c>
      <c r="YG10" s="23" t="s">
        <v>33</v>
      </c>
      <c r="YH10" s="22" t="s">
        <v>102</v>
      </c>
      <c r="YI10" s="23" t="s">
        <v>47</v>
      </c>
      <c r="YJ10" s="22" t="s">
        <v>33</v>
      </c>
      <c r="YK10" s="23" t="s">
        <v>57</v>
      </c>
      <c r="YL10" s="22" t="s">
        <v>57</v>
      </c>
      <c r="YM10" s="23" t="s">
        <v>102</v>
      </c>
      <c r="YN10" s="22" t="s">
        <v>33</v>
      </c>
      <c r="YO10" s="23" t="s">
        <v>102</v>
      </c>
      <c r="YP10" s="22" t="s">
        <v>33</v>
      </c>
      <c r="YQ10" s="23" t="s">
        <v>102</v>
      </c>
      <c r="YR10" s="22" t="s">
        <v>33</v>
      </c>
      <c r="YS10" s="23" t="s">
        <v>33</v>
      </c>
      <c r="YT10" s="22" t="s">
        <v>33</v>
      </c>
      <c r="YU10" s="23" t="s">
        <v>102</v>
      </c>
      <c r="YV10" s="22" t="s">
        <v>47</v>
      </c>
      <c r="YW10" s="23" t="s">
        <v>47</v>
      </c>
      <c r="YX10" s="22" t="s">
        <v>33</v>
      </c>
      <c r="YY10" s="23" t="s">
        <v>47</v>
      </c>
      <c r="YZ10" s="22" t="s">
        <v>47</v>
      </c>
      <c r="ZA10" s="23" t="s">
        <v>47</v>
      </c>
      <c r="ZB10" s="22" t="s">
        <v>33</v>
      </c>
      <c r="ZC10" s="23" t="s">
        <v>102</v>
      </c>
      <c r="ZD10" s="22" t="s">
        <v>57</v>
      </c>
      <c r="ZE10" s="23" t="s">
        <v>47</v>
      </c>
      <c r="ZF10" s="22" t="s">
        <v>102</v>
      </c>
      <c r="ZG10" s="23" t="s">
        <v>102</v>
      </c>
      <c r="ZH10" s="22" t="s">
        <v>57</v>
      </c>
      <c r="ZI10" s="23" t="s">
        <v>47</v>
      </c>
      <c r="ZJ10" s="22" t="s">
        <v>57</v>
      </c>
      <c r="ZK10" s="23" t="s">
        <v>57</v>
      </c>
      <c r="ZL10" s="22" t="s">
        <v>33</v>
      </c>
      <c r="ZM10" s="23" t="s">
        <v>57</v>
      </c>
      <c r="ZN10" s="22" t="s">
        <v>57</v>
      </c>
      <c r="ZO10" s="23" t="s">
        <v>57</v>
      </c>
      <c r="ZP10" s="22" t="s">
        <v>33</v>
      </c>
      <c r="ZQ10" s="23" t="s">
        <v>57</v>
      </c>
      <c r="ZR10" s="22" t="s">
        <v>57</v>
      </c>
      <c r="ZS10" s="23" t="s">
        <v>102</v>
      </c>
      <c r="ZT10" s="22" t="s">
        <v>33</v>
      </c>
      <c r="ZU10" s="23" t="s">
        <v>102</v>
      </c>
      <c r="ZV10" s="22" t="s">
        <v>33</v>
      </c>
      <c r="ZW10" s="23" t="s">
        <v>57</v>
      </c>
      <c r="ZX10" s="22" t="s">
        <v>33</v>
      </c>
      <c r="ZY10" s="23" t="s">
        <v>47</v>
      </c>
      <c r="ZZ10" s="22" t="s">
        <v>57</v>
      </c>
      <c r="AAA10" s="23" t="s">
        <v>33</v>
      </c>
      <c r="AAB10" s="22" t="s">
        <v>102</v>
      </c>
      <c r="AAC10" s="23" t="s">
        <v>47</v>
      </c>
      <c r="AAD10" s="22" t="s">
        <v>33</v>
      </c>
      <c r="AAE10" s="23" t="s">
        <v>57</v>
      </c>
      <c r="AAF10" s="22" t="s">
        <v>33</v>
      </c>
      <c r="AAG10" s="23" t="s">
        <v>33</v>
      </c>
      <c r="AAH10" s="22" t="s">
        <v>102</v>
      </c>
      <c r="AAI10" s="23" t="s">
        <v>33</v>
      </c>
      <c r="AAJ10" s="22" t="s">
        <v>102</v>
      </c>
      <c r="AAK10" s="23" t="s">
        <v>57</v>
      </c>
      <c r="AAL10" s="22" t="s">
        <v>33</v>
      </c>
      <c r="AAM10" s="23" t="s">
        <v>33</v>
      </c>
      <c r="AAN10" s="22" t="s">
        <v>47</v>
      </c>
      <c r="AAO10" s="23" t="s">
        <v>102</v>
      </c>
      <c r="AAP10" s="22" t="s">
        <v>33</v>
      </c>
      <c r="AAQ10" s="23" t="s">
        <v>33</v>
      </c>
      <c r="AAR10" s="22" t="s">
        <v>102</v>
      </c>
      <c r="AAS10" s="23" t="s">
        <v>102</v>
      </c>
      <c r="AAT10" s="22" t="s">
        <v>102</v>
      </c>
      <c r="AAU10" s="23" t="s">
        <v>47</v>
      </c>
      <c r="AAV10" s="22" t="s">
        <v>47</v>
      </c>
      <c r="AAW10" s="23" t="s">
        <v>47</v>
      </c>
      <c r="AAX10" s="22" t="s">
        <v>33</v>
      </c>
      <c r="AAY10" s="23" t="s">
        <v>102</v>
      </c>
      <c r="AAZ10" s="22" t="s">
        <v>33</v>
      </c>
      <c r="ABA10" s="23" t="s">
        <v>102</v>
      </c>
      <c r="ABB10" s="22" t="s">
        <v>57</v>
      </c>
      <c r="ABC10" s="23" t="s">
        <v>57</v>
      </c>
      <c r="ABD10" s="22" t="s">
        <v>102</v>
      </c>
      <c r="ABE10" s="23" t="s">
        <v>57</v>
      </c>
      <c r="ABF10" s="22" t="s">
        <v>33</v>
      </c>
      <c r="ABG10" s="23" t="s">
        <v>102</v>
      </c>
      <c r="ABH10" s="22" t="s">
        <v>33</v>
      </c>
      <c r="ABI10" s="23" t="s">
        <v>57</v>
      </c>
      <c r="ABJ10" s="22" t="s">
        <v>33</v>
      </c>
      <c r="ABK10" s="23" t="s">
        <v>47</v>
      </c>
      <c r="ABL10" s="22" t="s">
        <v>57</v>
      </c>
      <c r="ABM10" s="23" t="s">
        <v>102</v>
      </c>
      <c r="ABN10" s="22" t="s">
        <v>33</v>
      </c>
      <c r="ABO10" s="23" t="s">
        <v>33</v>
      </c>
      <c r="ABP10" s="22" t="s">
        <v>47</v>
      </c>
      <c r="ABQ10" s="23" t="s">
        <v>47</v>
      </c>
      <c r="ABR10" s="22" t="s">
        <v>33</v>
      </c>
      <c r="ABS10" s="23" t="s">
        <v>33</v>
      </c>
      <c r="ABT10" s="22" t="s">
        <v>33</v>
      </c>
      <c r="ABU10" s="23" t="s">
        <v>33</v>
      </c>
      <c r="ABV10" s="22" t="s">
        <v>57</v>
      </c>
      <c r="ABW10" s="23" t="s">
        <v>57</v>
      </c>
      <c r="ABX10" s="22" t="s">
        <v>102</v>
      </c>
      <c r="ABY10" s="23" t="s">
        <v>33</v>
      </c>
      <c r="ABZ10" s="22" t="s">
        <v>57</v>
      </c>
      <c r="ACA10" s="23" t="s">
        <v>33</v>
      </c>
      <c r="ACB10" s="22" t="s">
        <v>47</v>
      </c>
      <c r="ACC10" s="23" t="s">
        <v>102</v>
      </c>
      <c r="ACD10" s="22" t="s">
        <v>33</v>
      </c>
      <c r="ACE10" s="23" t="s">
        <v>33</v>
      </c>
      <c r="ACF10" s="22" t="s">
        <v>102</v>
      </c>
      <c r="ACG10" s="23" t="s">
        <v>102</v>
      </c>
      <c r="ACH10" s="22" t="s">
        <v>33</v>
      </c>
      <c r="ACI10" s="23" t="s">
        <v>57</v>
      </c>
      <c r="ACJ10" s="22" t="s">
        <v>33</v>
      </c>
      <c r="ACK10" s="23" t="s">
        <v>102</v>
      </c>
      <c r="ACL10" s="22" t="s">
        <v>102</v>
      </c>
      <c r="ACM10" s="23" t="s">
        <v>57</v>
      </c>
      <c r="ACN10" s="22" t="s">
        <v>102</v>
      </c>
      <c r="ACO10" s="23" t="s">
        <v>33</v>
      </c>
      <c r="ACP10" s="22" t="s">
        <v>47</v>
      </c>
      <c r="ACQ10" s="23" t="s">
        <v>102</v>
      </c>
      <c r="ACR10" s="22" t="s">
        <v>102</v>
      </c>
      <c r="ACS10" s="23" t="s">
        <v>33</v>
      </c>
      <c r="ACT10" s="22" t="s">
        <v>57</v>
      </c>
      <c r="ACU10" s="23" t="s">
        <v>33</v>
      </c>
      <c r="ACV10" s="22" t="s">
        <v>33</v>
      </c>
      <c r="ACW10" s="23" t="s">
        <v>47</v>
      </c>
      <c r="ACX10" s="22" t="s">
        <v>33</v>
      </c>
      <c r="ACY10" s="23" t="s">
        <v>33</v>
      </c>
      <c r="ACZ10" s="22" t="s">
        <v>57</v>
      </c>
      <c r="ADA10" s="23" t="s">
        <v>33</v>
      </c>
      <c r="ADB10" s="22" t="s">
        <v>33</v>
      </c>
      <c r="ADC10" s="23" t="s">
        <v>57</v>
      </c>
      <c r="ADD10" s="22" t="s">
        <v>102</v>
      </c>
      <c r="ADE10" s="23" t="s">
        <v>33</v>
      </c>
      <c r="ADF10" s="22" t="s">
        <v>102</v>
      </c>
      <c r="ADG10" s="23" t="s">
        <v>47</v>
      </c>
      <c r="ADH10" s="22" t="s">
        <v>102</v>
      </c>
      <c r="ADI10" s="23" t="s">
        <v>102</v>
      </c>
      <c r="ADJ10" s="22" t="s">
        <v>102</v>
      </c>
      <c r="ADK10" s="23" t="s">
        <v>57</v>
      </c>
      <c r="ADL10" s="22" t="s">
        <v>102</v>
      </c>
      <c r="ADM10" s="23" t="s">
        <v>33</v>
      </c>
      <c r="ADN10" s="22" t="s">
        <v>33</v>
      </c>
      <c r="ADO10" s="23" t="s">
        <v>102</v>
      </c>
      <c r="ADP10" s="22" t="s">
        <v>33</v>
      </c>
      <c r="ADQ10" s="23" t="s">
        <v>47</v>
      </c>
      <c r="ADR10" s="22" t="s">
        <v>33</v>
      </c>
      <c r="ADS10" s="23" t="s">
        <v>102</v>
      </c>
      <c r="ADT10" s="22" t="s">
        <v>102</v>
      </c>
      <c r="ADU10" s="23" t="s">
        <v>33</v>
      </c>
      <c r="ADV10" s="22" t="s">
        <v>102</v>
      </c>
      <c r="ADW10" s="23" t="s">
        <v>57</v>
      </c>
      <c r="ADX10" s="22" t="s">
        <v>33</v>
      </c>
      <c r="ADY10" s="23" t="s">
        <v>102</v>
      </c>
      <c r="ADZ10" s="22" t="s">
        <v>57</v>
      </c>
      <c r="AEA10" s="23" t="s">
        <v>57</v>
      </c>
      <c r="AEB10" s="22" t="s">
        <v>33</v>
      </c>
      <c r="AEC10" s="23" t="s">
        <v>33</v>
      </c>
      <c r="AED10" s="22" t="s">
        <v>57</v>
      </c>
      <c r="AEE10" s="23" t="s">
        <v>57</v>
      </c>
      <c r="AEF10" s="22" t="s">
        <v>102</v>
      </c>
      <c r="AEG10" s="23" t="s">
        <v>102</v>
      </c>
      <c r="AEH10" s="22" t="s">
        <v>33</v>
      </c>
      <c r="AEI10" s="23" t="s">
        <v>33</v>
      </c>
      <c r="AEJ10" s="22" t="s">
        <v>33</v>
      </c>
      <c r="AEK10" s="23" t="s">
        <v>102</v>
      </c>
      <c r="AEL10" s="22" t="s">
        <v>102</v>
      </c>
      <c r="AEM10" s="23" t="s">
        <v>33</v>
      </c>
      <c r="AEN10" s="22" t="s">
        <v>57</v>
      </c>
      <c r="AEO10" s="23" t="s">
        <v>102</v>
      </c>
      <c r="AEP10" s="22" t="s">
        <v>102</v>
      </c>
      <c r="AEQ10" s="23" t="s">
        <v>33</v>
      </c>
      <c r="AER10" s="22" t="s">
        <v>33</v>
      </c>
      <c r="AES10" s="23" t="s">
        <v>102</v>
      </c>
      <c r="AET10" s="22" t="s">
        <v>57</v>
      </c>
      <c r="AEU10" s="23" t="s">
        <v>102</v>
      </c>
      <c r="AEV10" s="22" t="s">
        <v>33</v>
      </c>
      <c r="AEW10" s="23" t="s">
        <v>33</v>
      </c>
      <c r="AEX10" s="22" t="s">
        <v>33</v>
      </c>
      <c r="AEY10" s="23" t="s">
        <v>57</v>
      </c>
      <c r="AEZ10" s="22" t="s">
        <v>33</v>
      </c>
      <c r="AFA10" s="23" t="s">
        <v>102</v>
      </c>
      <c r="AFB10" s="22" t="s">
        <v>33</v>
      </c>
      <c r="AFC10" s="23" t="s">
        <v>33</v>
      </c>
      <c r="AFD10" s="22" t="s">
        <v>33</v>
      </c>
      <c r="AFE10" s="23" t="s">
        <v>57</v>
      </c>
      <c r="AFF10" s="22" t="s">
        <v>33</v>
      </c>
      <c r="AFG10" s="23" t="s">
        <v>57</v>
      </c>
      <c r="AFH10" s="22" t="s">
        <v>33</v>
      </c>
      <c r="AFI10" s="23" t="s">
        <v>102</v>
      </c>
      <c r="AFJ10" s="22" t="s">
        <v>102</v>
      </c>
      <c r="AFK10" s="23" t="s">
        <v>57</v>
      </c>
      <c r="AFL10" s="22" t="s">
        <v>33</v>
      </c>
      <c r="AFM10" s="23" t="s">
        <v>33</v>
      </c>
      <c r="AFN10" s="22" t="s">
        <v>47</v>
      </c>
      <c r="AFO10" s="23" t="s">
        <v>102</v>
      </c>
      <c r="AFP10" s="22" t="s">
        <v>102</v>
      </c>
      <c r="AFQ10" s="23" t="s">
        <v>33</v>
      </c>
      <c r="AFR10" s="22" t="s">
        <v>33</v>
      </c>
      <c r="AFS10" s="23" t="s">
        <v>102</v>
      </c>
      <c r="AFT10" s="22" t="s">
        <v>102</v>
      </c>
      <c r="AFU10" s="23" t="s">
        <v>33</v>
      </c>
      <c r="AFV10" s="22" t="s">
        <v>102</v>
      </c>
      <c r="AFW10" s="23" t="s">
        <v>57</v>
      </c>
      <c r="AFX10" s="22" t="s">
        <v>33</v>
      </c>
      <c r="AFY10" s="23" t="s">
        <v>102</v>
      </c>
      <c r="AFZ10" s="22" t="s">
        <v>102</v>
      </c>
      <c r="AGA10" s="23" t="s">
        <v>33</v>
      </c>
      <c r="AGB10" s="22" t="s">
        <v>102</v>
      </c>
      <c r="AGC10" s="23" t="s">
        <v>102</v>
      </c>
      <c r="AGD10" s="22" t="s">
        <v>57</v>
      </c>
      <c r="AGE10" s="23" t="s">
        <v>33</v>
      </c>
      <c r="AGF10" s="22" t="s">
        <v>33</v>
      </c>
      <c r="AGG10" s="23" t="s">
        <v>33</v>
      </c>
      <c r="AGH10" s="22" t="s">
        <v>102</v>
      </c>
      <c r="AGI10" s="23" t="s">
        <v>33</v>
      </c>
      <c r="AGJ10" s="22" t="s">
        <v>33</v>
      </c>
      <c r="AGK10" s="23" t="s">
        <v>33</v>
      </c>
      <c r="AGL10" s="22" t="s">
        <v>57</v>
      </c>
      <c r="AGM10" s="23" t="s">
        <v>57</v>
      </c>
      <c r="AGN10" s="22" t="s">
        <v>33</v>
      </c>
      <c r="AGO10" s="23" t="s">
        <v>33</v>
      </c>
      <c r="AGP10" s="22" t="s">
        <v>33</v>
      </c>
      <c r="AGQ10" s="23" t="s">
        <v>33</v>
      </c>
      <c r="AGR10" s="22" t="s">
        <v>57</v>
      </c>
      <c r="AGS10" s="23" t="s">
        <v>33</v>
      </c>
      <c r="AGT10" s="22" t="s">
        <v>57</v>
      </c>
      <c r="AGU10" s="23" t="s">
        <v>102</v>
      </c>
      <c r="AGV10" s="22" t="s">
        <v>102</v>
      </c>
      <c r="AGW10" s="23" t="s">
        <v>33</v>
      </c>
      <c r="AGX10" s="22" t="s">
        <v>33</v>
      </c>
      <c r="AGY10" s="23" t="s">
        <v>57</v>
      </c>
      <c r="AGZ10" s="22" t="s">
        <v>57</v>
      </c>
      <c r="AHA10" s="23" t="s">
        <v>57</v>
      </c>
      <c r="AHB10" s="22" t="s">
        <v>47</v>
      </c>
      <c r="AHC10" s="23" t="s">
        <v>47</v>
      </c>
      <c r="AHD10" s="22" t="s">
        <v>102</v>
      </c>
      <c r="AHE10" s="23" t="s">
        <v>47</v>
      </c>
      <c r="AHF10" s="22" t="s">
        <v>33</v>
      </c>
      <c r="AHG10" s="23" t="s">
        <v>57</v>
      </c>
      <c r="AHH10" s="22" t="s">
        <v>57</v>
      </c>
      <c r="AHI10" s="23" t="s">
        <v>33</v>
      </c>
      <c r="AHJ10" s="22" t="s">
        <v>57</v>
      </c>
      <c r="AHK10" s="23" t="s">
        <v>33</v>
      </c>
      <c r="AHL10" s="22" t="s">
        <v>102</v>
      </c>
      <c r="AHM10" s="23" t="s">
        <v>33</v>
      </c>
      <c r="AHN10" s="22" t="s">
        <v>102</v>
      </c>
      <c r="AHO10" s="23" t="s">
        <v>102</v>
      </c>
      <c r="AHP10" s="22" t="s">
        <v>57</v>
      </c>
      <c r="AHQ10" s="23" t="s">
        <v>102</v>
      </c>
      <c r="AHR10" s="22" t="s">
        <v>57</v>
      </c>
      <c r="AHS10" s="23" t="s">
        <v>57</v>
      </c>
      <c r="AHT10" s="22" t="s">
        <v>33</v>
      </c>
      <c r="AHU10" s="23" t="s">
        <v>102</v>
      </c>
      <c r="AHV10" s="22" t="s">
        <v>33</v>
      </c>
      <c r="AHW10" s="23" t="s">
        <v>57</v>
      </c>
      <c r="AHX10" s="22" t="s">
        <v>57</v>
      </c>
      <c r="AHY10" s="23" t="s">
        <v>102</v>
      </c>
      <c r="AHZ10" s="22" t="s">
        <v>102</v>
      </c>
      <c r="AIA10" s="23" t="s">
        <v>102</v>
      </c>
      <c r="AIB10" s="22" t="s">
        <v>33</v>
      </c>
      <c r="AIC10" s="23" t="s">
        <v>33</v>
      </c>
      <c r="AID10" s="22" t="s">
        <v>33</v>
      </c>
      <c r="AIE10" s="23" t="s">
        <v>33</v>
      </c>
      <c r="AIF10" s="22" t="s">
        <v>47</v>
      </c>
      <c r="AIG10" s="23" t="s">
        <v>33</v>
      </c>
      <c r="AIH10" s="22" t="s">
        <v>57</v>
      </c>
      <c r="AII10" s="23" t="s">
        <v>57</v>
      </c>
      <c r="AIJ10" s="22" t="s">
        <v>102</v>
      </c>
      <c r="AIK10" s="23" t="s">
        <v>102</v>
      </c>
      <c r="AIL10" s="22" t="s">
        <v>33</v>
      </c>
      <c r="AIM10" s="23" t="s">
        <v>102</v>
      </c>
      <c r="AIN10" s="22" t="s">
        <v>33</v>
      </c>
      <c r="AIO10" s="23" t="s">
        <v>33</v>
      </c>
      <c r="AIP10" s="22" t="s">
        <v>102</v>
      </c>
      <c r="AIQ10" s="23" t="s">
        <v>33</v>
      </c>
      <c r="AIR10" s="22" t="s">
        <v>102</v>
      </c>
      <c r="AIS10" s="23" t="s">
        <v>57</v>
      </c>
      <c r="AIT10" s="22" t="s">
        <v>33</v>
      </c>
      <c r="AIU10" s="23" t="s">
        <v>102</v>
      </c>
      <c r="AIV10" s="22" t="s">
        <v>47</v>
      </c>
      <c r="AIW10" s="23" t="s">
        <v>102</v>
      </c>
      <c r="AIX10" s="22" t="s">
        <v>102</v>
      </c>
      <c r="AIY10" s="23" t="s">
        <v>102</v>
      </c>
      <c r="AIZ10" s="22" t="s">
        <v>102</v>
      </c>
      <c r="AJA10" s="23" t="s">
        <v>47</v>
      </c>
      <c r="AJB10" s="22" t="s">
        <v>47</v>
      </c>
      <c r="AJC10" s="23" t="s">
        <v>102</v>
      </c>
      <c r="AJD10" s="22" t="s">
        <v>33</v>
      </c>
      <c r="AJE10" s="23" t="s">
        <v>33</v>
      </c>
      <c r="AJF10" s="22" t="s">
        <v>102</v>
      </c>
      <c r="AJG10" s="23" t="s">
        <v>33</v>
      </c>
      <c r="AJH10" s="22" t="s">
        <v>102</v>
      </c>
      <c r="AJI10" s="23" t="s">
        <v>33</v>
      </c>
      <c r="AJJ10" s="22" t="s">
        <v>102</v>
      </c>
      <c r="AJK10" s="23" t="s">
        <v>57</v>
      </c>
      <c r="AJL10" s="22" t="s">
        <v>102</v>
      </c>
      <c r="AJM10" s="23" t="s">
        <v>33</v>
      </c>
      <c r="AJN10" s="22" t="s">
        <v>102</v>
      </c>
      <c r="AJO10" s="23" t="s">
        <v>102</v>
      </c>
      <c r="AJP10" s="22" t="s">
        <v>33</v>
      </c>
      <c r="AJQ10" s="23" t="s">
        <v>33</v>
      </c>
      <c r="AJR10" s="22" t="s">
        <v>57</v>
      </c>
      <c r="AJS10" s="23" t="s">
        <v>102</v>
      </c>
      <c r="AJT10" s="22" t="s">
        <v>57</v>
      </c>
      <c r="AJU10" s="23" t="s">
        <v>33</v>
      </c>
      <c r="AJV10" s="22" t="s">
        <v>33</v>
      </c>
      <c r="AJW10" s="23" t="s">
        <v>33</v>
      </c>
      <c r="AJX10" s="22" t="s">
        <v>33</v>
      </c>
      <c r="AJY10" s="23" t="s">
        <v>33</v>
      </c>
      <c r="AJZ10" s="22" t="s">
        <v>33</v>
      </c>
      <c r="AKA10" s="23" t="s">
        <v>47</v>
      </c>
      <c r="AKB10" s="22" t="s">
        <v>33</v>
      </c>
      <c r="AKC10" s="23" t="s">
        <v>102</v>
      </c>
      <c r="AKD10" s="22" t="s">
        <v>33</v>
      </c>
      <c r="AKE10" s="23" t="s">
        <v>57</v>
      </c>
      <c r="AKF10" s="22" t="s">
        <v>57</v>
      </c>
      <c r="AKG10" s="23" t="s">
        <v>102</v>
      </c>
      <c r="AKH10" s="22" t="s">
        <v>57</v>
      </c>
      <c r="AKI10" s="23" t="s">
        <v>33</v>
      </c>
      <c r="AKJ10" s="22" t="s">
        <v>102</v>
      </c>
      <c r="AKK10" s="23" t="s">
        <v>57</v>
      </c>
      <c r="AKL10" s="22" t="s">
        <v>57</v>
      </c>
      <c r="AKM10" s="23" t="s">
        <v>33</v>
      </c>
      <c r="AKN10" s="22" t="s">
        <v>57</v>
      </c>
      <c r="AKO10" s="23" t="s">
        <v>57</v>
      </c>
      <c r="AKP10" s="22" t="s">
        <v>57</v>
      </c>
      <c r="AKQ10" s="23" t="s">
        <v>102</v>
      </c>
      <c r="AKR10" s="22" t="s">
        <v>47</v>
      </c>
      <c r="AKS10" s="23" t="s">
        <v>102</v>
      </c>
      <c r="AKT10" s="22" t="s">
        <v>102</v>
      </c>
      <c r="AKU10" s="23" t="s">
        <v>33</v>
      </c>
      <c r="AKV10" s="22" t="s">
        <v>47</v>
      </c>
      <c r="AKW10" s="23" t="s">
        <v>102</v>
      </c>
      <c r="AKX10" s="22" t="s">
        <v>33</v>
      </c>
      <c r="AKY10" s="23" t="s">
        <v>33</v>
      </c>
      <c r="AKZ10" s="22" t="s">
        <v>33</v>
      </c>
      <c r="ALA10" s="23" t="s">
        <v>102</v>
      </c>
      <c r="ALB10" s="22" t="s">
        <v>102</v>
      </c>
      <c r="ALC10" s="23" t="s">
        <v>33</v>
      </c>
      <c r="ALD10" s="22" t="s">
        <v>47</v>
      </c>
      <c r="ALE10" s="23" t="s">
        <v>102</v>
      </c>
      <c r="ALF10" s="22" t="s">
        <v>102</v>
      </c>
      <c r="ALG10" s="23" t="s">
        <v>33</v>
      </c>
      <c r="ALH10" s="22" t="s">
        <v>57</v>
      </c>
      <c r="ALI10" s="23" t="s">
        <v>47</v>
      </c>
      <c r="ALJ10" s="22" t="s">
        <v>47</v>
      </c>
      <c r="ALK10" s="23" t="s">
        <v>47</v>
      </c>
      <c r="ALL10" s="22" t="s">
        <v>33</v>
      </c>
      <c r="ALM10" s="23" t="s">
        <v>47</v>
      </c>
      <c r="ALN10" s="22" t="s">
        <v>102</v>
      </c>
      <c r="ALO10" s="23" t="s">
        <v>102</v>
      </c>
      <c r="ALP10" s="22" t="s">
        <v>57</v>
      </c>
      <c r="ALQ10" s="23" t="s">
        <v>33</v>
      </c>
      <c r="ALR10" s="22" t="s">
        <v>57</v>
      </c>
      <c r="ALS10" s="23" t="s">
        <v>47</v>
      </c>
      <c r="ALT10" s="22" t="s">
        <v>57</v>
      </c>
      <c r="ALU10" s="23" t="s">
        <v>33</v>
      </c>
      <c r="ALV10" s="22" t="s">
        <v>33</v>
      </c>
      <c r="ALW10" s="23" t="s">
        <v>57</v>
      </c>
      <c r="ALX10" s="22" t="s">
        <v>33</v>
      </c>
      <c r="ALY10" s="23" t="s">
        <v>33</v>
      </c>
      <c r="ALZ10" s="22" t="s">
        <v>33</v>
      </c>
      <c r="AMA10" s="23" t="s">
        <v>33</v>
      </c>
      <c r="AMB10" s="22" t="s">
        <v>33</v>
      </c>
      <c r="AMC10" s="23" t="s">
        <v>102</v>
      </c>
      <c r="AMD10" s="22" t="s">
        <v>57</v>
      </c>
      <c r="AME10" s="23" t="s">
        <v>33</v>
      </c>
      <c r="AMF10" s="22" t="s">
        <v>47</v>
      </c>
      <c r="AMG10" s="23" t="s">
        <v>47</v>
      </c>
      <c r="AMH10" s="22" t="s">
        <v>33</v>
      </c>
      <c r="AMI10" s="23" t="s">
        <v>33</v>
      </c>
      <c r="AMJ10" s="22" t="s">
        <v>102</v>
      </c>
      <c r="AMK10" s="23" t="s">
        <v>33</v>
      </c>
      <c r="AML10" s="22" t="s">
        <v>102</v>
      </c>
      <c r="AMM10" s="23" t="s">
        <v>47</v>
      </c>
      <c r="AMN10" s="22" t="s">
        <v>102</v>
      </c>
      <c r="AMO10" s="23" t="s">
        <v>33</v>
      </c>
      <c r="AMP10" s="22" t="s">
        <v>102</v>
      </c>
      <c r="AMQ10" s="23" t="s">
        <v>33</v>
      </c>
      <c r="AMR10" s="22" t="s">
        <v>102</v>
      </c>
      <c r="AMS10" s="23" t="s">
        <v>47</v>
      </c>
      <c r="AMT10" s="22" t="s">
        <v>33</v>
      </c>
      <c r="AMU10" s="23" t="s">
        <v>33</v>
      </c>
      <c r="AMV10" s="22" t="s">
        <v>57</v>
      </c>
      <c r="AMW10" s="23" t="s">
        <v>33</v>
      </c>
      <c r="AMX10" s="22" t="s">
        <v>57</v>
      </c>
      <c r="AMY10" s="23" t="s">
        <v>33</v>
      </c>
      <c r="AMZ10" s="22" t="s">
        <v>33</v>
      </c>
      <c r="ANA10" s="23" t="s">
        <v>33</v>
      </c>
      <c r="ANB10" s="22" t="s">
        <v>33</v>
      </c>
      <c r="ANC10" s="23" t="s">
        <v>102</v>
      </c>
      <c r="AND10" s="22" t="s">
        <v>47</v>
      </c>
      <c r="ANE10" s="23" t="s">
        <v>57</v>
      </c>
      <c r="ANF10" s="22" t="s">
        <v>102</v>
      </c>
      <c r="ANG10" s="23" t="s">
        <v>47</v>
      </c>
      <c r="ANH10" s="22" t="s">
        <v>57</v>
      </c>
      <c r="ANI10" s="23" t="s">
        <v>33</v>
      </c>
      <c r="ANJ10" s="22" t="s">
        <v>47</v>
      </c>
      <c r="ANK10" s="23" t="s">
        <v>33</v>
      </c>
      <c r="ANL10" s="22" t="s">
        <v>33</v>
      </c>
      <c r="ANM10" s="23" t="s">
        <v>33</v>
      </c>
      <c r="ANN10" s="22" t="s">
        <v>33</v>
      </c>
      <c r="ANO10" s="23" t="s">
        <v>33</v>
      </c>
      <c r="ANP10" s="22" t="s">
        <v>102</v>
      </c>
      <c r="ANQ10" s="23" t="s">
        <v>47</v>
      </c>
      <c r="ANR10" s="22" t="s">
        <v>102</v>
      </c>
      <c r="ANS10" s="23" t="s">
        <v>47</v>
      </c>
      <c r="ANT10" s="22" t="s">
        <v>33</v>
      </c>
      <c r="ANU10" s="23" t="s">
        <v>33</v>
      </c>
      <c r="ANV10" s="22" t="s">
        <v>57</v>
      </c>
      <c r="ANW10" s="23" t="s">
        <v>33</v>
      </c>
      <c r="ANX10" s="22" t="s">
        <v>33</v>
      </c>
      <c r="ANY10" s="23" t="s">
        <v>57</v>
      </c>
      <c r="ANZ10" s="22" t="s">
        <v>47</v>
      </c>
      <c r="AOA10" s="23" t="s">
        <v>47</v>
      </c>
      <c r="AOB10" s="22" t="s">
        <v>47</v>
      </c>
      <c r="AOC10" s="23" t="s">
        <v>102</v>
      </c>
      <c r="AOD10" s="22" t="s">
        <v>33</v>
      </c>
      <c r="AOE10" s="23" t="s">
        <v>102</v>
      </c>
      <c r="AOF10" s="22" t="s">
        <v>33</v>
      </c>
      <c r="AOG10" s="23" t="s">
        <v>102</v>
      </c>
      <c r="AOH10" s="22" t="s">
        <v>33</v>
      </c>
      <c r="AOI10" s="23" t="s">
        <v>33</v>
      </c>
      <c r="AOJ10" s="22" t="s">
        <v>57</v>
      </c>
      <c r="AOK10" s="23" t="s">
        <v>102</v>
      </c>
      <c r="AOL10" s="22" t="s">
        <v>33</v>
      </c>
      <c r="AOM10" s="23" t="s">
        <v>33</v>
      </c>
      <c r="AON10" s="22" t="s">
        <v>102</v>
      </c>
      <c r="AOO10" s="23" t="s">
        <v>102</v>
      </c>
      <c r="AOP10" s="22" t="s">
        <v>47</v>
      </c>
      <c r="AOQ10" s="23" t="s">
        <v>102</v>
      </c>
      <c r="AOR10" s="22" t="s">
        <v>102</v>
      </c>
      <c r="AOS10" s="23" t="s">
        <v>33</v>
      </c>
      <c r="AOT10" s="22" t="s">
        <v>102</v>
      </c>
      <c r="AOU10" s="23" t="s">
        <v>102</v>
      </c>
      <c r="AOV10" s="22" t="s">
        <v>33</v>
      </c>
      <c r="AOW10" s="23" t="s">
        <v>57</v>
      </c>
      <c r="AOX10" s="22" t="s">
        <v>33</v>
      </c>
      <c r="AOY10" s="23" t="s">
        <v>57</v>
      </c>
      <c r="AOZ10" s="22" t="s">
        <v>57</v>
      </c>
      <c r="APA10" s="23" t="s">
        <v>33</v>
      </c>
      <c r="APB10" s="22" t="s">
        <v>33</v>
      </c>
      <c r="APC10" s="23" t="s">
        <v>102</v>
      </c>
      <c r="APD10" s="22" t="s">
        <v>102</v>
      </c>
      <c r="APE10" s="23" t="s">
        <v>57</v>
      </c>
      <c r="APF10" s="22" t="s">
        <v>102</v>
      </c>
      <c r="APG10" s="23" t="s">
        <v>33</v>
      </c>
      <c r="APH10" s="22" t="s">
        <v>33</v>
      </c>
      <c r="API10" s="23" t="s">
        <v>57</v>
      </c>
      <c r="APJ10" s="22" t="s">
        <v>33</v>
      </c>
      <c r="APK10" s="23" t="s">
        <v>33</v>
      </c>
      <c r="APL10" s="22" t="s">
        <v>33</v>
      </c>
      <c r="APM10" s="23" t="s">
        <v>33</v>
      </c>
      <c r="APN10" s="22" t="s">
        <v>57</v>
      </c>
      <c r="APO10" s="23" t="s">
        <v>47</v>
      </c>
      <c r="APP10" s="22" t="s">
        <v>57</v>
      </c>
      <c r="APQ10" s="23" t="s">
        <v>102</v>
      </c>
      <c r="APR10" s="22" t="s">
        <v>47</v>
      </c>
      <c r="APS10" s="23" t="s">
        <v>47</v>
      </c>
      <c r="APT10" s="22" t="s">
        <v>102</v>
      </c>
      <c r="APU10" s="23" t="s">
        <v>57</v>
      </c>
      <c r="APV10" s="22" t="s">
        <v>57</v>
      </c>
      <c r="APW10" s="23" t="s">
        <v>57</v>
      </c>
      <c r="APX10" s="22" t="s">
        <v>33</v>
      </c>
      <c r="APY10" s="23" t="s">
        <v>57</v>
      </c>
      <c r="APZ10" s="22" t="s">
        <v>102</v>
      </c>
      <c r="AQA10" s="23" t="s">
        <v>33</v>
      </c>
      <c r="AQB10" s="22" t="s">
        <v>102</v>
      </c>
      <c r="AQC10" s="23" t="s">
        <v>102</v>
      </c>
      <c r="AQD10" s="22" t="s">
        <v>102</v>
      </c>
      <c r="AQE10" s="23" t="s">
        <v>57</v>
      </c>
      <c r="AQF10" s="22" t="s">
        <v>33</v>
      </c>
      <c r="AQG10" s="23" t="s">
        <v>102</v>
      </c>
      <c r="AQH10" s="22" t="s">
        <v>57</v>
      </c>
      <c r="AQI10" s="23" t="s">
        <v>33</v>
      </c>
      <c r="AQJ10" s="22" t="s">
        <v>33</v>
      </c>
      <c r="AQK10" s="23" t="s">
        <v>33</v>
      </c>
      <c r="AQL10" s="22" t="s">
        <v>102</v>
      </c>
      <c r="AQM10" s="23" t="s">
        <v>33</v>
      </c>
      <c r="AQN10" s="22" t="s">
        <v>47</v>
      </c>
      <c r="AQO10" s="23" t="s">
        <v>102</v>
      </c>
      <c r="AQP10" s="22" t="s">
        <v>102</v>
      </c>
      <c r="AQQ10" s="23" t="s">
        <v>33</v>
      </c>
      <c r="AQR10" s="22" t="s">
        <v>33</v>
      </c>
      <c r="AQS10" s="23" t="s">
        <v>33</v>
      </c>
      <c r="AQT10" s="22" t="s">
        <v>57</v>
      </c>
      <c r="AQU10" s="23" t="s">
        <v>57</v>
      </c>
      <c r="AQV10" s="22" t="s">
        <v>47</v>
      </c>
      <c r="AQW10" s="23" t="s">
        <v>47</v>
      </c>
      <c r="AQX10" s="22" t="s">
        <v>47</v>
      </c>
      <c r="AQY10" s="23" t="s">
        <v>33</v>
      </c>
      <c r="AQZ10" s="22" t="s">
        <v>33</v>
      </c>
      <c r="ARA10" s="23" t="s">
        <v>57</v>
      </c>
      <c r="ARB10" s="22" t="s">
        <v>33</v>
      </c>
      <c r="ARC10" s="23" t="s">
        <v>57</v>
      </c>
      <c r="ARD10" s="22" t="s">
        <v>33</v>
      </c>
      <c r="ARE10" s="23" t="s">
        <v>33</v>
      </c>
      <c r="ARF10" s="22" t="s">
        <v>57</v>
      </c>
      <c r="ARG10" s="23" t="s">
        <v>57</v>
      </c>
      <c r="ARH10" s="22" t="s">
        <v>102</v>
      </c>
      <c r="ARI10" s="23" t="s">
        <v>33</v>
      </c>
      <c r="ARJ10" s="22" t="s">
        <v>33</v>
      </c>
      <c r="ARK10" s="23" t="s">
        <v>47</v>
      </c>
      <c r="ARL10" s="22" t="s">
        <v>33</v>
      </c>
      <c r="ARM10" s="23" t="s">
        <v>102</v>
      </c>
      <c r="ARN10" s="22" t="s">
        <v>47</v>
      </c>
      <c r="ARO10" s="23" t="s">
        <v>102</v>
      </c>
      <c r="ARP10" s="22" t="s">
        <v>47</v>
      </c>
      <c r="ARQ10" s="23" t="s">
        <v>33</v>
      </c>
      <c r="ARR10" s="22" t="s">
        <v>47</v>
      </c>
      <c r="ARS10" s="23" t="s">
        <v>102</v>
      </c>
      <c r="ART10" s="22" t="s">
        <v>102</v>
      </c>
      <c r="ARU10" s="23" t="s">
        <v>47</v>
      </c>
      <c r="ARV10" s="22" t="s">
        <v>102</v>
      </c>
      <c r="ARW10" s="23" t="s">
        <v>33</v>
      </c>
      <c r="ARX10" s="22" t="s">
        <v>47</v>
      </c>
      <c r="ARY10" s="23" t="s">
        <v>57</v>
      </c>
      <c r="ARZ10" s="22" t="s">
        <v>102</v>
      </c>
      <c r="ASA10" s="23" t="s">
        <v>57</v>
      </c>
      <c r="ASB10" s="22" t="s">
        <v>57</v>
      </c>
      <c r="ASC10" s="23" t="s">
        <v>57</v>
      </c>
      <c r="ASD10" s="22" t="s">
        <v>102</v>
      </c>
      <c r="ASE10" s="23" t="s">
        <v>102</v>
      </c>
      <c r="ASF10" s="22" t="s">
        <v>102</v>
      </c>
      <c r="ASG10" s="23" t="s">
        <v>47</v>
      </c>
      <c r="ASH10" s="22" t="s">
        <v>102</v>
      </c>
      <c r="ASI10" s="23" t="s">
        <v>47</v>
      </c>
      <c r="ASJ10" s="22" t="s">
        <v>102</v>
      </c>
      <c r="ASK10" s="23" t="s">
        <v>57</v>
      </c>
      <c r="ASL10" s="22" t="s">
        <v>102</v>
      </c>
      <c r="ASM10" s="23" t="s">
        <v>33</v>
      </c>
      <c r="ASN10" s="22" t="s">
        <v>33</v>
      </c>
      <c r="ASO10" s="23" t="s">
        <v>102</v>
      </c>
      <c r="ASP10" s="22" t="s">
        <v>57</v>
      </c>
      <c r="ASQ10" s="23" t="s">
        <v>33</v>
      </c>
      <c r="ASR10" s="22" t="s">
        <v>33</v>
      </c>
      <c r="ASS10" s="23" t="s">
        <v>33</v>
      </c>
      <c r="AST10" s="22" t="s">
        <v>57</v>
      </c>
      <c r="ASU10" s="23" t="s">
        <v>57</v>
      </c>
      <c r="ASV10" s="22" t="s">
        <v>47</v>
      </c>
      <c r="ASW10" s="23" t="s">
        <v>57</v>
      </c>
      <c r="ASX10" s="22" t="s">
        <v>57</v>
      </c>
      <c r="ASY10" s="23" t="s">
        <v>33</v>
      </c>
      <c r="ASZ10" s="22" t="s">
        <v>57</v>
      </c>
      <c r="ATA10" s="23" t="s">
        <v>33</v>
      </c>
      <c r="ATB10" s="22" t="s">
        <v>47</v>
      </c>
      <c r="ATC10" s="23" t="s">
        <v>102</v>
      </c>
      <c r="ATD10" s="22" t="s">
        <v>57</v>
      </c>
      <c r="ATE10" s="23" t="s">
        <v>102</v>
      </c>
      <c r="ATF10" s="22" t="s">
        <v>33</v>
      </c>
      <c r="ATG10" s="23" t="s">
        <v>33</v>
      </c>
      <c r="ATH10" s="22" t="s">
        <v>102</v>
      </c>
      <c r="ATI10" s="23" t="s">
        <v>102</v>
      </c>
      <c r="ATJ10" s="22" t="s">
        <v>102</v>
      </c>
      <c r="ATK10" s="23" t="s">
        <v>33</v>
      </c>
      <c r="ATL10" s="22" t="s">
        <v>57</v>
      </c>
      <c r="ATM10" s="23" t="s">
        <v>102</v>
      </c>
      <c r="ATN10" s="22" t="s">
        <v>57</v>
      </c>
      <c r="ATO10" s="23" t="s">
        <v>33</v>
      </c>
      <c r="ATP10" s="22" t="s">
        <v>57</v>
      </c>
      <c r="ATQ10" s="23" t="s">
        <v>57</v>
      </c>
      <c r="ATR10" s="22" t="s">
        <v>102</v>
      </c>
      <c r="ATS10" s="23" t="s">
        <v>102</v>
      </c>
      <c r="ATT10" s="22" t="s">
        <v>102</v>
      </c>
      <c r="ATU10" s="23" t="s">
        <v>57</v>
      </c>
      <c r="ATV10" s="22" t="s">
        <v>33</v>
      </c>
      <c r="ATW10" s="23" t="s">
        <v>57</v>
      </c>
      <c r="ATX10" s="22" t="s">
        <v>102</v>
      </c>
      <c r="ATY10" s="23" t="s">
        <v>33</v>
      </c>
      <c r="ATZ10" s="22" t="s">
        <v>33</v>
      </c>
      <c r="AUA10" s="23" t="s">
        <v>102</v>
      </c>
      <c r="AUB10" s="22" t="s">
        <v>102</v>
      </c>
      <c r="AUC10" s="23" t="s">
        <v>102</v>
      </c>
      <c r="AUD10" s="22" t="s">
        <v>102</v>
      </c>
      <c r="AUE10" s="23" t="s">
        <v>102</v>
      </c>
      <c r="AUF10" s="22" t="s">
        <v>102</v>
      </c>
      <c r="AUG10" s="23" t="s">
        <v>47</v>
      </c>
      <c r="AUH10" s="22" t="s">
        <v>102</v>
      </c>
      <c r="AUI10" s="23" t="s">
        <v>33</v>
      </c>
      <c r="AUJ10" s="22" t="s">
        <v>33</v>
      </c>
      <c r="AUK10" s="23" t="s">
        <v>57</v>
      </c>
      <c r="AUL10" s="22" t="s">
        <v>33</v>
      </c>
      <c r="AUM10" s="23" t="s">
        <v>33</v>
      </c>
      <c r="AUN10" s="22" t="s">
        <v>33</v>
      </c>
      <c r="AUO10" s="23" t="s">
        <v>33</v>
      </c>
      <c r="AUP10" s="22" t="s">
        <v>57</v>
      </c>
      <c r="AUQ10" s="23" t="s">
        <v>57</v>
      </c>
      <c r="AUR10" s="22" t="s">
        <v>33</v>
      </c>
      <c r="AUS10" s="23" t="s">
        <v>57</v>
      </c>
      <c r="AUT10" s="22" t="s">
        <v>57</v>
      </c>
      <c r="AUU10" s="23" t="s">
        <v>33</v>
      </c>
      <c r="AUV10" s="22" t="s">
        <v>57</v>
      </c>
      <c r="AUW10" s="23" t="s">
        <v>33</v>
      </c>
      <c r="AUX10" s="22" t="s">
        <v>57</v>
      </c>
      <c r="AUY10" s="23" t="s">
        <v>57</v>
      </c>
      <c r="AUZ10" s="22" t="s">
        <v>47</v>
      </c>
      <c r="AVA10" s="23" t="s">
        <v>47</v>
      </c>
      <c r="AVB10" s="22" t="s">
        <v>33</v>
      </c>
      <c r="AVC10" s="23" t="s">
        <v>102</v>
      </c>
      <c r="AVD10" s="22" t="s">
        <v>47</v>
      </c>
      <c r="AVE10" s="23" t="s">
        <v>33</v>
      </c>
      <c r="AVF10" s="22" t="s">
        <v>33</v>
      </c>
      <c r="AVG10" s="23" t="s">
        <v>102</v>
      </c>
      <c r="AVH10" s="22" t="s">
        <v>47</v>
      </c>
      <c r="AVI10" s="23" t="s">
        <v>33</v>
      </c>
      <c r="AVJ10" s="22" t="s">
        <v>102</v>
      </c>
      <c r="AVK10" s="23" t="s">
        <v>47</v>
      </c>
      <c r="AVL10" s="22" t="s">
        <v>47</v>
      </c>
      <c r="AVM10" s="23" t="s">
        <v>57</v>
      </c>
      <c r="AVN10" s="22" t="s">
        <v>57</v>
      </c>
      <c r="AVO10" s="23" t="s">
        <v>33</v>
      </c>
      <c r="AVP10" s="22" t="s">
        <v>57</v>
      </c>
      <c r="AVQ10" s="23" t="s">
        <v>33</v>
      </c>
      <c r="AVR10" s="22" t="s">
        <v>57</v>
      </c>
      <c r="AVS10" s="23" t="s">
        <v>47</v>
      </c>
      <c r="AVT10" s="22" t="s">
        <v>47</v>
      </c>
      <c r="AVU10" s="23" t="s">
        <v>47</v>
      </c>
      <c r="AVV10" s="22" t="s">
        <v>47</v>
      </c>
      <c r="AVW10" s="23" t="s">
        <v>33</v>
      </c>
      <c r="AVX10" s="22" t="s">
        <v>47</v>
      </c>
      <c r="AVY10" s="23" t="s">
        <v>33</v>
      </c>
      <c r="AVZ10" s="22" t="s">
        <v>57</v>
      </c>
      <c r="AWA10" s="23" t="s">
        <v>102</v>
      </c>
      <c r="AWB10" s="22" t="s">
        <v>57</v>
      </c>
      <c r="AWC10" s="23" t="s">
        <v>102</v>
      </c>
      <c r="AWD10" s="22" t="s">
        <v>57</v>
      </c>
      <c r="AWE10" s="23" t="s">
        <v>57</v>
      </c>
      <c r="AWF10" s="22" t="s">
        <v>47</v>
      </c>
      <c r="AWG10" s="23" t="s">
        <v>47</v>
      </c>
      <c r="AWH10" s="22" t="s">
        <v>57</v>
      </c>
      <c r="AWI10" s="23" t="s">
        <v>102</v>
      </c>
      <c r="AWJ10" s="22" t="s">
        <v>102</v>
      </c>
      <c r="AWK10" s="23" t="s">
        <v>33</v>
      </c>
      <c r="AWL10" s="22" t="s">
        <v>33</v>
      </c>
      <c r="AWM10" s="23" t="s">
        <v>33</v>
      </c>
      <c r="AWN10" s="22" t="s">
        <v>33</v>
      </c>
      <c r="AWO10" s="23" t="s">
        <v>33</v>
      </c>
      <c r="AWP10" s="22" t="s">
        <v>102</v>
      </c>
      <c r="AWQ10" s="23" t="s">
        <v>33</v>
      </c>
      <c r="AWR10" s="22" t="s">
        <v>57</v>
      </c>
      <c r="AWS10" s="23" t="s">
        <v>102</v>
      </c>
      <c r="AWT10" s="22" t="s">
        <v>57</v>
      </c>
      <c r="AWU10" s="23" t="s">
        <v>57</v>
      </c>
      <c r="AWV10" s="22" t="s">
        <v>57</v>
      </c>
      <c r="AWW10" s="23" t="s">
        <v>102</v>
      </c>
      <c r="AWX10" s="22" t="s">
        <v>47</v>
      </c>
      <c r="AWY10" s="23" t="s">
        <v>33</v>
      </c>
      <c r="AWZ10" s="22" t="s">
        <v>47</v>
      </c>
      <c r="AXA10" s="23" t="s">
        <v>33</v>
      </c>
      <c r="AXB10" s="22" t="s">
        <v>102</v>
      </c>
      <c r="AXC10" s="23" t="s">
        <v>47</v>
      </c>
      <c r="AXD10" s="22" t="s">
        <v>33</v>
      </c>
      <c r="AXE10" s="23" t="s">
        <v>102</v>
      </c>
      <c r="AXF10" s="22" t="s">
        <v>57</v>
      </c>
      <c r="AXG10" s="23" t="s">
        <v>33</v>
      </c>
      <c r="AXH10" s="22" t="s">
        <v>57</v>
      </c>
      <c r="AXI10" s="23" t="s">
        <v>102</v>
      </c>
      <c r="AXJ10" s="22" t="s">
        <v>102</v>
      </c>
      <c r="AXK10" s="23" t="s">
        <v>47</v>
      </c>
      <c r="AXL10" s="22" t="s">
        <v>47</v>
      </c>
      <c r="AXM10" s="23" t="s">
        <v>33</v>
      </c>
      <c r="AXN10" s="22" t="s">
        <v>57</v>
      </c>
      <c r="AXO10" s="23" t="s">
        <v>33</v>
      </c>
      <c r="AXP10" s="22" t="s">
        <v>57</v>
      </c>
      <c r="AXQ10" s="23" t="s">
        <v>33</v>
      </c>
      <c r="AXR10" s="22" t="s">
        <v>57</v>
      </c>
      <c r="AXS10" s="23" t="s">
        <v>33</v>
      </c>
      <c r="AXT10" s="22" t="s">
        <v>57</v>
      </c>
      <c r="AXU10" s="23" t="s">
        <v>57</v>
      </c>
      <c r="AXV10" s="22" t="s">
        <v>33</v>
      </c>
      <c r="AXW10" s="23" t="s">
        <v>57</v>
      </c>
      <c r="AXX10" s="22" t="s">
        <v>57</v>
      </c>
      <c r="AXY10" s="23" t="s">
        <v>33</v>
      </c>
      <c r="AXZ10" s="22" t="s">
        <v>57</v>
      </c>
      <c r="AYA10" s="23" t="s">
        <v>57</v>
      </c>
      <c r="AYB10" s="22" t="s">
        <v>102</v>
      </c>
      <c r="AYC10" s="23" t="s">
        <v>57</v>
      </c>
      <c r="AYD10" s="22" t="s">
        <v>102</v>
      </c>
      <c r="AYE10" s="23" t="s">
        <v>102</v>
      </c>
      <c r="AYF10" s="22" t="s">
        <v>102</v>
      </c>
      <c r="AYG10" s="23" t="s">
        <v>33</v>
      </c>
      <c r="AYH10" s="22" t="s">
        <v>47</v>
      </c>
      <c r="AYI10" s="23" t="s">
        <v>33</v>
      </c>
      <c r="AYJ10" s="22" t="s">
        <v>47</v>
      </c>
      <c r="AYK10" s="23" t="s">
        <v>33</v>
      </c>
      <c r="AYL10" s="22" t="s">
        <v>33</v>
      </c>
      <c r="AYM10" s="23" t="s">
        <v>47</v>
      </c>
      <c r="AYN10" s="22" t="s">
        <v>57</v>
      </c>
      <c r="AYO10" s="23" t="s">
        <v>102</v>
      </c>
      <c r="AYP10" s="22" t="s">
        <v>47</v>
      </c>
      <c r="AYQ10" s="23" t="s">
        <v>33</v>
      </c>
      <c r="AYR10" s="22" t="s">
        <v>57</v>
      </c>
      <c r="AYS10" s="23" t="s">
        <v>47</v>
      </c>
      <c r="AYT10" s="22" t="s">
        <v>33</v>
      </c>
      <c r="AYU10" s="23" t="s">
        <v>47</v>
      </c>
      <c r="AYV10" s="22" t="s">
        <v>33</v>
      </c>
      <c r="AYW10" s="23" t="s">
        <v>47</v>
      </c>
      <c r="AYX10" s="22" t="s">
        <v>47</v>
      </c>
      <c r="AYY10" s="23" t="s">
        <v>33</v>
      </c>
      <c r="AYZ10" s="22" t="s">
        <v>33</v>
      </c>
      <c r="AZA10" s="23" t="s">
        <v>102</v>
      </c>
      <c r="AZB10" s="22" t="s">
        <v>102</v>
      </c>
      <c r="AZC10" s="23" t="s">
        <v>47</v>
      </c>
      <c r="AZD10" s="22" t="s">
        <v>102</v>
      </c>
      <c r="AZE10" s="23" t="s">
        <v>57</v>
      </c>
      <c r="AZF10" s="22" t="s">
        <v>57</v>
      </c>
      <c r="AZG10" s="23" t="s">
        <v>47</v>
      </c>
      <c r="AZH10" s="22" t="s">
        <v>33</v>
      </c>
      <c r="AZI10" s="23" t="s">
        <v>102</v>
      </c>
      <c r="AZJ10" s="22" t="s">
        <v>102</v>
      </c>
      <c r="AZK10" s="23" t="s">
        <v>57</v>
      </c>
      <c r="AZL10" s="22" t="s">
        <v>57</v>
      </c>
      <c r="AZM10" s="23" t="s">
        <v>102</v>
      </c>
      <c r="AZN10" s="22" t="s">
        <v>57</v>
      </c>
      <c r="AZO10" s="23" t="s">
        <v>47</v>
      </c>
      <c r="AZP10" s="22" t="s">
        <v>47</v>
      </c>
      <c r="AZQ10" s="23" t="s">
        <v>47</v>
      </c>
      <c r="AZR10" s="22" t="s">
        <v>57</v>
      </c>
      <c r="AZS10" s="23" t="s">
        <v>102</v>
      </c>
      <c r="AZT10" s="22" t="s">
        <v>57</v>
      </c>
      <c r="AZU10" s="23" t="s">
        <v>33</v>
      </c>
      <c r="AZV10" s="22" t="s">
        <v>47</v>
      </c>
      <c r="AZW10" s="23" t="s">
        <v>33</v>
      </c>
      <c r="AZX10" s="22" t="s">
        <v>57</v>
      </c>
      <c r="AZY10" s="23" t="s">
        <v>33</v>
      </c>
      <c r="AZZ10" s="22" t="s">
        <v>57</v>
      </c>
      <c r="BAA10" s="23" t="s">
        <v>33</v>
      </c>
      <c r="BAB10" s="22" t="s">
        <v>57</v>
      </c>
      <c r="BAC10" s="23" t="s">
        <v>33</v>
      </c>
      <c r="BAD10" s="22" t="s">
        <v>57</v>
      </c>
      <c r="BAE10" s="23" t="s">
        <v>102</v>
      </c>
      <c r="BAF10" s="22" t="s">
        <v>57</v>
      </c>
      <c r="BAG10" s="23" t="s">
        <v>57</v>
      </c>
      <c r="BAH10" s="22" t="s">
        <v>102</v>
      </c>
      <c r="BAI10" s="23" t="s">
        <v>33</v>
      </c>
      <c r="BAJ10" s="22" t="s">
        <v>33</v>
      </c>
      <c r="BAK10" s="23" t="s">
        <v>57</v>
      </c>
      <c r="BAL10" s="22" t="s">
        <v>57</v>
      </c>
      <c r="BAM10" s="23" t="s">
        <v>57</v>
      </c>
      <c r="BAN10" s="22" t="s">
        <v>47</v>
      </c>
      <c r="BAO10" s="23" t="s">
        <v>33</v>
      </c>
      <c r="BAP10" s="22" t="s">
        <v>57</v>
      </c>
      <c r="BAQ10" s="23" t="s">
        <v>33</v>
      </c>
      <c r="BAR10" s="22" t="s">
        <v>33</v>
      </c>
      <c r="BAS10" s="23" t="s">
        <v>33</v>
      </c>
      <c r="BAT10" s="22" t="s">
        <v>33</v>
      </c>
      <c r="BAU10" s="23" t="s">
        <v>102</v>
      </c>
      <c r="BAV10" s="22" t="s">
        <v>33</v>
      </c>
      <c r="BAW10" s="23" t="s">
        <v>102</v>
      </c>
      <c r="BAX10" s="22" t="s">
        <v>57</v>
      </c>
      <c r="BAY10" s="23" t="s">
        <v>33</v>
      </c>
      <c r="BAZ10" s="22" t="s">
        <v>57</v>
      </c>
      <c r="BBA10" s="23" t="s">
        <v>57</v>
      </c>
      <c r="BBB10" s="22" t="s">
        <v>102</v>
      </c>
      <c r="BBC10" s="23" t="s">
        <v>33</v>
      </c>
      <c r="BBD10" s="22" t="s">
        <v>102</v>
      </c>
      <c r="BBE10" s="23" t="s">
        <v>33</v>
      </c>
      <c r="BBF10" s="22" t="s">
        <v>57</v>
      </c>
      <c r="BBG10" s="23" t="s">
        <v>57</v>
      </c>
      <c r="BBH10" s="22" t="s">
        <v>33</v>
      </c>
      <c r="BBI10" s="23" t="s">
        <v>47</v>
      </c>
      <c r="BBJ10" s="22" t="s">
        <v>57</v>
      </c>
      <c r="BBK10" s="23" t="s">
        <v>33</v>
      </c>
      <c r="BBL10" s="22" t="s">
        <v>47</v>
      </c>
      <c r="BBM10" s="23" t="s">
        <v>33</v>
      </c>
      <c r="BBN10" s="22" t="s">
        <v>33</v>
      </c>
      <c r="BBO10" s="23" t="s">
        <v>57</v>
      </c>
      <c r="BBP10" s="22" t="s">
        <v>33</v>
      </c>
      <c r="BBQ10" s="23" t="s">
        <v>57</v>
      </c>
      <c r="BBR10" s="22" t="s">
        <v>102</v>
      </c>
      <c r="BBS10" s="23" t="s">
        <v>47</v>
      </c>
      <c r="BBT10" s="22" t="s">
        <v>33</v>
      </c>
      <c r="BBU10" s="23" t="s">
        <v>102</v>
      </c>
      <c r="BBV10" s="22" t="s">
        <v>57</v>
      </c>
      <c r="BBW10" s="23" t="s">
        <v>57</v>
      </c>
      <c r="BBX10" s="22" t="s">
        <v>57</v>
      </c>
      <c r="BBY10" s="23" t="s">
        <v>57</v>
      </c>
      <c r="BBZ10" s="22" t="s">
        <v>47</v>
      </c>
      <c r="BCA10" s="23" t="s">
        <v>47</v>
      </c>
      <c r="BCB10" s="22" t="s">
        <v>47</v>
      </c>
      <c r="BCC10" s="23" t="s">
        <v>33</v>
      </c>
      <c r="BCD10" s="22" t="s">
        <v>57</v>
      </c>
      <c r="BCE10" s="23" t="s">
        <v>102</v>
      </c>
      <c r="BCF10" s="22" t="s">
        <v>47</v>
      </c>
      <c r="BCG10" s="23" t="s">
        <v>47</v>
      </c>
      <c r="BCH10" s="22" t="s">
        <v>102</v>
      </c>
      <c r="BCI10" s="23" t="s">
        <v>33</v>
      </c>
      <c r="BCJ10" s="22" t="s">
        <v>33</v>
      </c>
      <c r="BCK10" s="23" t="s">
        <v>33</v>
      </c>
      <c r="BCL10" s="22" t="s">
        <v>33</v>
      </c>
      <c r="BCM10" s="23" t="s">
        <v>33</v>
      </c>
      <c r="BCN10" s="22" t="s">
        <v>33</v>
      </c>
      <c r="BCO10" s="23" t="s">
        <v>47</v>
      </c>
      <c r="BCP10" s="22" t="s">
        <v>102</v>
      </c>
      <c r="BCQ10" s="23" t="s">
        <v>33</v>
      </c>
      <c r="BCR10" s="22" t="s">
        <v>57</v>
      </c>
      <c r="BCS10" s="23" t="s">
        <v>57</v>
      </c>
      <c r="BCT10" s="22" t="s">
        <v>33</v>
      </c>
      <c r="BCU10" s="23" t="s">
        <v>33</v>
      </c>
      <c r="BCV10" s="22" t="s">
        <v>102</v>
      </c>
      <c r="BCW10" s="23" t="s">
        <v>33</v>
      </c>
      <c r="BCX10" s="22" t="s">
        <v>102</v>
      </c>
      <c r="BCY10" s="23" t="s">
        <v>102</v>
      </c>
      <c r="BCZ10" s="22" t="s">
        <v>47</v>
      </c>
      <c r="BDA10" s="23" t="s">
        <v>33</v>
      </c>
      <c r="BDB10" s="22" t="s">
        <v>47</v>
      </c>
      <c r="BDC10" s="23" t="s">
        <v>47</v>
      </c>
      <c r="BDD10" s="22" t="s">
        <v>57</v>
      </c>
      <c r="BDE10" s="23" t="s">
        <v>47</v>
      </c>
      <c r="BDF10" s="22" t="s">
        <v>57</v>
      </c>
      <c r="BDG10" s="23" t="s">
        <v>57</v>
      </c>
      <c r="BDH10" s="22" t="s">
        <v>47</v>
      </c>
      <c r="BDI10" s="23" t="s">
        <v>102</v>
      </c>
      <c r="BDJ10" s="22" t="s">
        <v>102</v>
      </c>
      <c r="BDK10" s="23" t="s">
        <v>33</v>
      </c>
      <c r="BDL10" s="22" t="s">
        <v>57</v>
      </c>
      <c r="BDM10" s="23" t="s">
        <v>33</v>
      </c>
      <c r="BDN10" s="22" t="s">
        <v>57</v>
      </c>
      <c r="BDO10" s="23" t="s">
        <v>102</v>
      </c>
      <c r="BDP10" s="22" t="s">
        <v>102</v>
      </c>
      <c r="BDQ10" s="23" t="s">
        <v>47</v>
      </c>
      <c r="BDR10" s="22" t="s">
        <v>33</v>
      </c>
      <c r="BDS10" s="23" t="s">
        <v>102</v>
      </c>
      <c r="BDT10" s="22" t="s">
        <v>102</v>
      </c>
      <c r="BDU10" s="23" t="s">
        <v>33</v>
      </c>
      <c r="BDV10" s="22" t="s">
        <v>57</v>
      </c>
      <c r="BDW10" s="23" t="s">
        <v>47</v>
      </c>
      <c r="BDX10" s="22" t="s">
        <v>57</v>
      </c>
      <c r="BDY10" s="23" t="s">
        <v>57</v>
      </c>
      <c r="BDZ10" s="22" t="s">
        <v>57</v>
      </c>
      <c r="BEA10" s="23" t="s">
        <v>57</v>
      </c>
      <c r="BEB10" s="22" t="s">
        <v>33</v>
      </c>
      <c r="BEC10" s="23" t="s">
        <v>102</v>
      </c>
      <c r="BED10" s="22" t="s">
        <v>57</v>
      </c>
      <c r="BEE10" s="23" t="s">
        <v>57</v>
      </c>
      <c r="BEF10" s="22" t="s">
        <v>57</v>
      </c>
      <c r="BEG10" s="23" t="s">
        <v>47</v>
      </c>
      <c r="BEH10" s="22" t="s">
        <v>47</v>
      </c>
      <c r="BEI10" s="23" t="s">
        <v>57</v>
      </c>
      <c r="BEJ10" s="22" t="s">
        <v>102</v>
      </c>
      <c r="BEK10" s="23" t="s">
        <v>47</v>
      </c>
      <c r="BEL10" s="22" t="s">
        <v>57</v>
      </c>
      <c r="BEM10" s="23" t="s">
        <v>102</v>
      </c>
      <c r="BEN10" s="22" t="s">
        <v>102</v>
      </c>
      <c r="BEO10" s="23" t="s">
        <v>33</v>
      </c>
      <c r="BEP10" s="22" t="s">
        <v>33</v>
      </c>
      <c r="BEQ10" s="23" t="s">
        <v>33</v>
      </c>
      <c r="BER10" s="22" t="s">
        <v>102</v>
      </c>
      <c r="BES10" s="23" t="s">
        <v>33</v>
      </c>
      <c r="BET10" s="22" t="s">
        <v>33</v>
      </c>
      <c r="BEU10" s="23" t="s">
        <v>57</v>
      </c>
      <c r="BEV10" s="22" t="s">
        <v>57</v>
      </c>
      <c r="BEW10" s="23" t="s">
        <v>47</v>
      </c>
      <c r="BEX10" s="22" t="s">
        <v>57</v>
      </c>
      <c r="BEY10" s="23" t="s">
        <v>33</v>
      </c>
      <c r="BEZ10" s="22" t="s">
        <v>102</v>
      </c>
      <c r="BFA10" s="23" t="s">
        <v>33</v>
      </c>
      <c r="BFB10" s="22" t="s">
        <v>57</v>
      </c>
      <c r="BFC10" s="23" t="s">
        <v>57</v>
      </c>
      <c r="BFD10" s="22" t="s">
        <v>47</v>
      </c>
      <c r="BFE10" s="23" t="s">
        <v>57</v>
      </c>
      <c r="BFF10" s="22" t="s">
        <v>33</v>
      </c>
      <c r="BFG10" s="23" t="s">
        <v>33</v>
      </c>
      <c r="BFH10" s="22" t="s">
        <v>33</v>
      </c>
      <c r="BFI10" s="23" t="s">
        <v>33</v>
      </c>
      <c r="BFJ10" s="22" t="s">
        <v>57</v>
      </c>
      <c r="BFK10" s="23" t="s">
        <v>47</v>
      </c>
      <c r="BFL10" s="22" t="s">
        <v>33</v>
      </c>
      <c r="BFM10" s="23" t="s">
        <v>33</v>
      </c>
      <c r="BFN10" s="22" t="s">
        <v>57</v>
      </c>
      <c r="BFO10" s="23" t="s">
        <v>33</v>
      </c>
      <c r="BFP10" s="22" t="s">
        <v>57</v>
      </c>
      <c r="BFQ10" s="23" t="s">
        <v>57</v>
      </c>
      <c r="BFR10" s="22" t="s">
        <v>33</v>
      </c>
      <c r="BFS10" s="23" t="s">
        <v>33</v>
      </c>
      <c r="BFT10" s="22" t="s">
        <v>57</v>
      </c>
      <c r="BFU10" s="23" t="s">
        <v>57</v>
      </c>
      <c r="BFV10" s="22" t="s">
        <v>102</v>
      </c>
      <c r="BFW10" s="23" t="s">
        <v>57</v>
      </c>
      <c r="BFX10" s="22" t="s">
        <v>33</v>
      </c>
      <c r="BFY10" s="23" t="s">
        <v>47</v>
      </c>
      <c r="BFZ10" s="22" t="s">
        <v>47</v>
      </c>
      <c r="BGA10" s="23" t="s">
        <v>47</v>
      </c>
      <c r="BGB10" s="22" t="s">
        <v>33</v>
      </c>
      <c r="BGC10" s="23" t="s">
        <v>47</v>
      </c>
      <c r="BGD10" s="22" t="s">
        <v>47</v>
      </c>
      <c r="BGE10" s="23" t="s">
        <v>57</v>
      </c>
      <c r="BGF10" s="22" t="s">
        <v>47</v>
      </c>
      <c r="BGG10" s="23" t="s">
        <v>57</v>
      </c>
      <c r="BGH10" s="22" t="s">
        <v>33</v>
      </c>
      <c r="BGI10" s="23" t="s">
        <v>102</v>
      </c>
      <c r="BGJ10" s="22" t="s">
        <v>33</v>
      </c>
      <c r="BGK10" s="23" t="s">
        <v>57</v>
      </c>
      <c r="BGL10" s="22" t="s">
        <v>47</v>
      </c>
      <c r="BGM10" s="23" t="s">
        <v>47</v>
      </c>
      <c r="BGN10" s="22" t="s">
        <v>102</v>
      </c>
      <c r="BGO10" s="23" t="s">
        <v>47</v>
      </c>
      <c r="BGP10" s="22" t="s">
        <v>33</v>
      </c>
      <c r="BGQ10" s="23" t="s">
        <v>102</v>
      </c>
      <c r="BGR10" s="22" t="s">
        <v>102</v>
      </c>
      <c r="BGS10" s="23" t="s">
        <v>33</v>
      </c>
      <c r="BGT10" s="22" t="s">
        <v>33</v>
      </c>
      <c r="BGU10" s="23" t="s">
        <v>33</v>
      </c>
      <c r="BGV10" s="22" t="s">
        <v>102</v>
      </c>
    </row>
    <row r="11" spans="1:1556">
      <c r="A11" s="21" t="s">
        <v>10</v>
      </c>
      <c r="B11" s="22" t="s">
        <v>34</v>
      </c>
      <c r="C11" s="23" t="s">
        <v>48</v>
      </c>
      <c r="D11" s="22" t="s">
        <v>58</v>
      </c>
      <c r="E11" s="23" t="s">
        <v>65</v>
      </c>
      <c r="F11" s="22" t="s">
        <v>73</v>
      </c>
      <c r="G11" s="23" t="s">
        <v>81</v>
      </c>
      <c r="H11" s="22" t="s">
        <v>88</v>
      </c>
      <c r="I11" s="23" t="s">
        <v>95</v>
      </c>
      <c r="J11" s="22" t="s">
        <v>103</v>
      </c>
      <c r="K11" s="23" t="s">
        <v>110</v>
      </c>
      <c r="L11" s="22" t="s">
        <v>115</v>
      </c>
      <c r="M11" s="23" t="s">
        <v>122</v>
      </c>
      <c r="N11" s="22" t="s">
        <v>129</v>
      </c>
      <c r="O11" s="23" t="s">
        <v>132</v>
      </c>
      <c r="P11" s="22" t="s">
        <v>139</v>
      </c>
      <c r="Q11" s="23" t="s">
        <v>146</v>
      </c>
      <c r="R11" s="22" t="s">
        <v>152</v>
      </c>
      <c r="S11" s="23" t="s">
        <v>158</v>
      </c>
      <c r="T11" s="22" t="s">
        <v>164</v>
      </c>
      <c r="U11" s="23" t="s">
        <v>166</v>
      </c>
      <c r="V11" s="22" t="s">
        <v>171</v>
      </c>
      <c r="W11" s="23" t="s">
        <v>177</v>
      </c>
      <c r="X11" s="22" t="s">
        <v>181</v>
      </c>
      <c r="Y11" s="23" t="s">
        <v>185</v>
      </c>
      <c r="Z11" s="22" t="s">
        <v>190</v>
      </c>
      <c r="AA11" s="23" t="s">
        <v>196</v>
      </c>
      <c r="AB11" s="22" t="s">
        <v>202</v>
      </c>
      <c r="AC11" s="23" t="s">
        <v>204</v>
      </c>
      <c r="AD11" s="22" t="s">
        <v>209</v>
      </c>
      <c r="AE11" s="23" t="s">
        <v>215</v>
      </c>
      <c r="AF11" s="22" t="s">
        <v>222</v>
      </c>
      <c r="AG11" s="23" t="s">
        <v>230</v>
      </c>
      <c r="AH11" s="22" t="s">
        <v>236</v>
      </c>
      <c r="AI11" s="23" t="s">
        <v>238</v>
      </c>
      <c r="AJ11" s="22" t="s">
        <v>244</v>
      </c>
      <c r="AK11" s="23" t="s">
        <v>251</v>
      </c>
      <c r="AL11" s="22" t="s">
        <v>253</v>
      </c>
      <c r="AM11" s="23" t="s">
        <v>255</v>
      </c>
      <c r="AN11" s="22" t="s">
        <v>260</v>
      </c>
      <c r="AO11" s="23" t="s">
        <v>266</v>
      </c>
      <c r="AP11" s="22" t="s">
        <v>272</v>
      </c>
      <c r="AQ11" s="23" t="s">
        <v>274</v>
      </c>
      <c r="AR11" s="22" t="s">
        <v>276</v>
      </c>
      <c r="AS11" s="23" t="s">
        <v>280</v>
      </c>
      <c r="AT11" s="22" t="s">
        <v>284</v>
      </c>
      <c r="AU11" s="23" t="s">
        <v>289</v>
      </c>
      <c r="AV11" s="22" t="s">
        <v>291</v>
      </c>
      <c r="AW11" s="23" t="s">
        <v>294</v>
      </c>
      <c r="AX11" s="22" t="s">
        <v>296</v>
      </c>
      <c r="AY11" s="23" t="s">
        <v>298</v>
      </c>
      <c r="AZ11" s="22" t="s">
        <v>305</v>
      </c>
      <c r="BA11" s="23" t="s">
        <v>311</v>
      </c>
      <c r="BB11" s="22" t="s">
        <v>316</v>
      </c>
      <c r="BC11" s="23" t="s">
        <v>321</v>
      </c>
      <c r="BD11" s="22" t="s">
        <v>95</v>
      </c>
      <c r="BE11" s="23" t="s">
        <v>329</v>
      </c>
      <c r="BF11" s="22" t="s">
        <v>333</v>
      </c>
      <c r="BG11" s="23" t="s">
        <v>340</v>
      </c>
      <c r="BH11" s="22" t="s">
        <v>345</v>
      </c>
      <c r="BI11" s="23" t="s">
        <v>73</v>
      </c>
      <c r="BJ11" s="22" t="s">
        <v>351</v>
      </c>
      <c r="BK11" s="23" t="s">
        <v>356</v>
      </c>
      <c r="BL11" s="22" t="s">
        <v>361</v>
      </c>
      <c r="BM11" s="23" t="s">
        <v>366</v>
      </c>
      <c r="BN11" s="22" t="s">
        <v>371</v>
      </c>
      <c r="BO11" s="23" t="s">
        <v>377</v>
      </c>
      <c r="BP11" s="22" t="s">
        <v>383</v>
      </c>
      <c r="BQ11" s="23" t="s">
        <v>389</v>
      </c>
      <c r="BR11" s="22" t="s">
        <v>394</v>
      </c>
      <c r="BS11" s="23" t="s">
        <v>399</v>
      </c>
      <c r="BT11" s="22" t="s">
        <v>405</v>
      </c>
      <c r="BU11" s="23" t="s">
        <v>411</v>
      </c>
      <c r="BV11" s="22" t="s">
        <v>413</v>
      </c>
      <c r="BW11" s="23" t="s">
        <v>416</v>
      </c>
      <c r="BX11" s="22" t="s">
        <v>422</v>
      </c>
      <c r="BY11" s="23" t="s">
        <v>428</v>
      </c>
      <c r="BZ11" s="22" t="s">
        <v>434</v>
      </c>
      <c r="CA11" s="23" t="s">
        <v>413</v>
      </c>
      <c r="CB11" s="22" t="s">
        <v>436</v>
      </c>
      <c r="CC11" s="23" t="s">
        <v>442</v>
      </c>
      <c r="CD11" s="22" t="s">
        <v>447</v>
      </c>
      <c r="CE11" s="23" t="s">
        <v>453</v>
      </c>
      <c r="CF11" s="22" t="s">
        <v>455</v>
      </c>
      <c r="CG11" s="23" t="s">
        <v>460</v>
      </c>
      <c r="CH11" s="22" t="s">
        <v>158</v>
      </c>
      <c r="CI11" s="23" t="s">
        <v>465</v>
      </c>
      <c r="CJ11" s="22" t="s">
        <v>470</v>
      </c>
      <c r="CK11" s="23" t="s">
        <v>475</v>
      </c>
      <c r="CL11" s="22" t="s">
        <v>477</v>
      </c>
      <c r="CM11" s="23" t="s">
        <v>479</v>
      </c>
      <c r="CN11" s="22" t="s">
        <v>485</v>
      </c>
      <c r="CO11" s="23" t="s">
        <v>492</v>
      </c>
      <c r="CP11" s="22" t="s">
        <v>498</v>
      </c>
      <c r="CQ11" s="23" t="s">
        <v>503</v>
      </c>
      <c r="CR11" s="22" t="s">
        <v>510</v>
      </c>
      <c r="CS11" s="23" t="s">
        <v>516</v>
      </c>
      <c r="CT11" s="22" t="s">
        <v>522</v>
      </c>
      <c r="CU11" s="23" t="s">
        <v>527</v>
      </c>
      <c r="CV11" s="22" t="s">
        <v>532</v>
      </c>
      <c r="CW11" s="23" t="s">
        <v>538</v>
      </c>
      <c r="CX11" s="22" t="s">
        <v>545</v>
      </c>
      <c r="CY11" s="23" t="s">
        <v>551</v>
      </c>
      <c r="CZ11" s="22" t="s">
        <v>122</v>
      </c>
      <c r="DA11" s="23" t="s">
        <v>560</v>
      </c>
      <c r="DB11" s="22" t="s">
        <v>566</v>
      </c>
      <c r="DC11" s="23" t="s">
        <v>571</v>
      </c>
      <c r="DD11" s="22" t="s">
        <v>576</v>
      </c>
      <c r="DE11" s="23" t="s">
        <v>578</v>
      </c>
      <c r="DF11" s="22" t="s">
        <v>580</v>
      </c>
      <c r="DG11" s="23" t="s">
        <v>583</v>
      </c>
      <c r="DH11" s="22" t="s">
        <v>589</v>
      </c>
      <c r="DI11" s="23" t="s">
        <v>594</v>
      </c>
      <c r="DJ11" s="22" t="s">
        <v>366</v>
      </c>
      <c r="DK11" s="23" t="s">
        <v>603</v>
      </c>
      <c r="DL11" s="22" t="s">
        <v>609</v>
      </c>
      <c r="DM11" s="23" t="s">
        <v>614</v>
      </c>
      <c r="DN11" s="22" t="s">
        <v>619</v>
      </c>
      <c r="DO11" s="23" t="s">
        <v>624</v>
      </c>
      <c r="DP11" s="22" t="s">
        <v>631</v>
      </c>
      <c r="DQ11" s="23" t="s">
        <v>636</v>
      </c>
      <c r="DR11" s="22" t="s">
        <v>641</v>
      </c>
      <c r="DS11" s="23" t="s">
        <v>646</v>
      </c>
      <c r="DT11" s="22" t="s">
        <v>578</v>
      </c>
      <c r="DU11" s="23" t="s">
        <v>653</v>
      </c>
      <c r="DV11" s="22" t="s">
        <v>659</v>
      </c>
      <c r="DW11" s="23" t="s">
        <v>665</v>
      </c>
      <c r="DX11" s="22" t="s">
        <v>670</v>
      </c>
      <c r="DY11" s="23" t="s">
        <v>676</v>
      </c>
      <c r="DZ11" s="22" t="s">
        <v>683</v>
      </c>
      <c r="EA11" s="23" t="s">
        <v>688</v>
      </c>
      <c r="EB11" s="22" t="s">
        <v>693</v>
      </c>
      <c r="EC11" s="23" t="s">
        <v>695</v>
      </c>
      <c r="ED11" s="22" t="s">
        <v>700</v>
      </c>
      <c r="EE11" s="23" t="s">
        <v>196</v>
      </c>
      <c r="EF11" s="22" t="s">
        <v>139</v>
      </c>
      <c r="EG11" s="23" t="s">
        <v>712</v>
      </c>
      <c r="EH11" s="22" t="s">
        <v>717</v>
      </c>
      <c r="EI11" s="23" t="s">
        <v>253</v>
      </c>
      <c r="EJ11" s="22" t="s">
        <v>725</v>
      </c>
      <c r="EK11" s="23" t="s">
        <v>731</v>
      </c>
      <c r="EL11" s="22" t="s">
        <v>738</v>
      </c>
      <c r="EM11" s="23" t="s">
        <v>744</v>
      </c>
      <c r="EN11" s="22" t="s">
        <v>746</v>
      </c>
      <c r="EO11" s="23" t="s">
        <v>752</v>
      </c>
      <c r="EP11" s="22" t="s">
        <v>756</v>
      </c>
      <c r="EQ11" s="23" t="s">
        <v>762</v>
      </c>
      <c r="ER11" s="22" t="s">
        <v>768</v>
      </c>
      <c r="ES11" s="23" t="s">
        <v>773</v>
      </c>
      <c r="ET11" s="22" t="s">
        <v>780</v>
      </c>
      <c r="EU11" s="23" t="s">
        <v>782</v>
      </c>
      <c r="EV11" s="22" t="s">
        <v>787</v>
      </c>
      <c r="EW11" s="23" t="s">
        <v>793</v>
      </c>
      <c r="EX11" s="22" t="s">
        <v>798</v>
      </c>
      <c r="EY11" s="23" t="s">
        <v>804</v>
      </c>
      <c r="EZ11" s="22" t="s">
        <v>810</v>
      </c>
      <c r="FA11" s="23" t="s">
        <v>816</v>
      </c>
      <c r="FB11" s="22" t="s">
        <v>819</v>
      </c>
      <c r="FC11" s="23" t="s">
        <v>825</v>
      </c>
      <c r="FD11" s="22" t="s">
        <v>832</v>
      </c>
      <c r="FE11" s="23" t="s">
        <v>244</v>
      </c>
      <c r="FF11" s="22" t="s">
        <v>841</v>
      </c>
      <c r="FG11" s="23" t="s">
        <v>846</v>
      </c>
      <c r="FH11" s="22" t="s">
        <v>158</v>
      </c>
      <c r="FI11" s="23" t="s">
        <v>852</v>
      </c>
      <c r="FJ11" s="22" t="s">
        <v>857</v>
      </c>
      <c r="FK11" s="23" t="s">
        <v>859</v>
      </c>
      <c r="FL11" s="22" t="s">
        <v>864</v>
      </c>
      <c r="FM11" s="23" t="s">
        <v>867</v>
      </c>
      <c r="FN11" s="22" t="s">
        <v>872</v>
      </c>
      <c r="FO11" s="23" t="s">
        <v>878</v>
      </c>
      <c r="FP11" s="22" t="s">
        <v>884</v>
      </c>
      <c r="FQ11" s="23" t="s">
        <v>889</v>
      </c>
      <c r="FR11" s="22" t="s">
        <v>793</v>
      </c>
      <c r="FS11" s="23" t="s">
        <v>895</v>
      </c>
      <c r="FT11" s="22" t="s">
        <v>901</v>
      </c>
      <c r="FU11" s="23" t="s">
        <v>906</v>
      </c>
      <c r="FV11" s="22" t="s">
        <v>910</v>
      </c>
      <c r="FW11" s="23" t="s">
        <v>912</v>
      </c>
      <c r="FX11" s="22" t="s">
        <v>918</v>
      </c>
      <c r="FY11" s="23" t="s">
        <v>923</v>
      </c>
      <c r="FZ11" s="22" t="s">
        <v>928</v>
      </c>
      <c r="GA11" s="23" t="s">
        <v>934</v>
      </c>
      <c r="GB11" s="22" t="s">
        <v>939</v>
      </c>
      <c r="GC11" s="23" t="s">
        <v>516</v>
      </c>
      <c r="GD11" s="22" t="s">
        <v>944</v>
      </c>
      <c r="GE11" s="23" t="s">
        <v>949</v>
      </c>
      <c r="GF11" s="22" t="s">
        <v>416</v>
      </c>
      <c r="GG11" s="23" t="s">
        <v>955</v>
      </c>
      <c r="GH11" s="22" t="s">
        <v>960</v>
      </c>
      <c r="GI11" s="23" t="s">
        <v>966</v>
      </c>
      <c r="GJ11" s="22" t="s">
        <v>971</v>
      </c>
      <c r="GK11" s="23" t="s">
        <v>624</v>
      </c>
      <c r="GL11" s="22" t="s">
        <v>976</v>
      </c>
      <c r="GM11" s="23" t="s">
        <v>981</v>
      </c>
      <c r="GN11" s="22" t="s">
        <v>986</v>
      </c>
      <c r="GO11" s="23" t="s">
        <v>988</v>
      </c>
      <c r="GP11" s="22" t="s">
        <v>991</v>
      </c>
      <c r="GQ11" s="23" t="s">
        <v>816</v>
      </c>
      <c r="GR11" s="22" t="s">
        <v>1000</v>
      </c>
      <c r="GS11" s="23" t="s">
        <v>1004</v>
      </c>
      <c r="GT11" s="22" t="s">
        <v>1006</v>
      </c>
      <c r="GU11" s="23" t="s">
        <v>1011</v>
      </c>
      <c r="GV11" s="22" t="s">
        <v>1017</v>
      </c>
      <c r="GW11" s="23" t="s">
        <v>1023</v>
      </c>
      <c r="GX11" s="22" t="s">
        <v>1025</v>
      </c>
      <c r="GY11" s="23" t="s">
        <v>1027</v>
      </c>
      <c r="GZ11" s="22" t="s">
        <v>1033</v>
      </c>
      <c r="HA11" s="23" t="s">
        <v>1038</v>
      </c>
      <c r="HB11" s="22" t="s">
        <v>1041</v>
      </c>
      <c r="HC11" s="23" t="s">
        <v>1046</v>
      </c>
      <c r="HD11" s="22" t="s">
        <v>1048</v>
      </c>
      <c r="HE11" s="23" t="s">
        <v>1050</v>
      </c>
      <c r="HF11" s="22" t="s">
        <v>1055</v>
      </c>
      <c r="HG11" s="23" t="s">
        <v>1058</v>
      </c>
      <c r="HH11" s="22" t="s">
        <v>1060</v>
      </c>
      <c r="HI11" s="23" t="s">
        <v>1066</v>
      </c>
      <c r="HJ11" s="22" t="s">
        <v>1072</v>
      </c>
      <c r="HK11" s="23" t="s">
        <v>1078</v>
      </c>
      <c r="HL11" s="22" t="s">
        <v>1083</v>
      </c>
      <c r="HM11" s="23" t="s">
        <v>1089</v>
      </c>
      <c r="HN11" s="22" t="s">
        <v>1094</v>
      </c>
      <c r="HO11" s="23" t="s">
        <v>1100</v>
      </c>
      <c r="HP11" s="22" t="s">
        <v>1102</v>
      </c>
      <c r="HQ11" s="23" t="s">
        <v>1108</v>
      </c>
      <c r="HR11" s="22" t="s">
        <v>1113</v>
      </c>
      <c r="HS11" s="23" t="s">
        <v>1115</v>
      </c>
      <c r="HT11" s="22" t="s">
        <v>1120</v>
      </c>
      <c r="HU11" s="23" t="s">
        <v>1125</v>
      </c>
      <c r="HV11" s="22" t="s">
        <v>1128</v>
      </c>
      <c r="HW11" s="23" t="s">
        <v>1134</v>
      </c>
      <c r="HX11" s="22" t="s">
        <v>1139</v>
      </c>
      <c r="HY11" s="23" t="s">
        <v>1144</v>
      </c>
      <c r="HZ11" s="22" t="s">
        <v>1149</v>
      </c>
      <c r="IA11" s="23" t="s">
        <v>1154</v>
      </c>
      <c r="IB11" s="22" t="s">
        <v>1156</v>
      </c>
      <c r="IC11" s="23" t="s">
        <v>1158</v>
      </c>
      <c r="ID11" s="22" t="s">
        <v>1160</v>
      </c>
      <c r="IE11" s="23" t="s">
        <v>1165</v>
      </c>
      <c r="IF11" s="22" t="s">
        <v>1170</v>
      </c>
      <c r="IG11" s="23" t="s">
        <v>1175</v>
      </c>
      <c r="IH11" s="22" t="s">
        <v>1177</v>
      </c>
      <c r="II11" s="23" t="s">
        <v>1182</v>
      </c>
      <c r="IJ11" s="22" t="s">
        <v>1187</v>
      </c>
      <c r="IK11" s="23" t="s">
        <v>1189</v>
      </c>
      <c r="IL11" s="22" t="s">
        <v>1165</v>
      </c>
      <c r="IM11" s="23" t="s">
        <v>1194</v>
      </c>
      <c r="IN11" s="22" t="s">
        <v>1196</v>
      </c>
      <c r="IO11" s="23" t="s">
        <v>1165</v>
      </c>
      <c r="IP11" s="22" t="s">
        <v>1205</v>
      </c>
      <c r="IQ11" s="23" t="s">
        <v>1210</v>
      </c>
      <c r="IR11" s="22" t="s">
        <v>1212</v>
      </c>
      <c r="IS11" s="23" t="s">
        <v>1217</v>
      </c>
      <c r="IT11" s="22" t="s">
        <v>1219</v>
      </c>
      <c r="IU11" s="23" t="s">
        <v>1221</v>
      </c>
      <c r="IV11" s="22" t="s">
        <v>1226</v>
      </c>
      <c r="IW11" s="23" t="s">
        <v>1232</v>
      </c>
      <c r="IX11" s="22" t="s">
        <v>1237</v>
      </c>
      <c r="IY11" s="23" t="s">
        <v>1239</v>
      </c>
      <c r="IZ11" s="22" t="s">
        <v>1241</v>
      </c>
      <c r="JA11" s="23" t="s">
        <v>1243</v>
      </c>
      <c r="JB11" s="22" t="s">
        <v>1187</v>
      </c>
      <c r="JC11" s="23" t="s">
        <v>1251</v>
      </c>
      <c r="JD11" s="22" t="s">
        <v>1253</v>
      </c>
      <c r="JE11" s="23" t="s">
        <v>1259</v>
      </c>
      <c r="JF11" s="22" t="s">
        <v>1264</v>
      </c>
      <c r="JG11" s="23" t="s">
        <v>1269</v>
      </c>
      <c r="JH11" s="22" t="s">
        <v>1274</v>
      </c>
      <c r="JI11" s="23" t="s">
        <v>1276</v>
      </c>
      <c r="JJ11" s="22" t="s">
        <v>1281</v>
      </c>
      <c r="JK11" s="23" t="s">
        <v>1283</v>
      </c>
      <c r="JL11" s="22" t="s">
        <v>1286</v>
      </c>
      <c r="JM11" s="23" t="s">
        <v>1291</v>
      </c>
      <c r="JN11" s="22" t="s">
        <v>1296</v>
      </c>
      <c r="JO11" s="23" t="s">
        <v>1302</v>
      </c>
      <c r="JP11" s="22" t="s">
        <v>1304</v>
      </c>
      <c r="JQ11" s="23" t="s">
        <v>1306</v>
      </c>
      <c r="JR11" s="22" t="s">
        <v>1309</v>
      </c>
      <c r="JS11" s="23" t="s">
        <v>1314</v>
      </c>
      <c r="JT11" s="22" t="s">
        <v>1319</v>
      </c>
      <c r="JU11" s="23" t="s">
        <v>1306</v>
      </c>
      <c r="JV11" s="22" t="s">
        <v>1324</v>
      </c>
      <c r="JW11" s="23" t="s">
        <v>1328</v>
      </c>
      <c r="JX11" s="22" t="s">
        <v>1330</v>
      </c>
      <c r="JY11" s="23" t="s">
        <v>1309</v>
      </c>
      <c r="JZ11" s="22" t="s">
        <v>1332</v>
      </c>
      <c r="KA11" s="23" t="s">
        <v>1339</v>
      </c>
      <c r="KB11" s="22" t="s">
        <v>1341</v>
      </c>
      <c r="KC11" s="23" t="s">
        <v>1343</v>
      </c>
      <c r="KD11" s="22" t="s">
        <v>1348</v>
      </c>
      <c r="KE11" s="23" t="s">
        <v>1352</v>
      </c>
      <c r="KF11" s="22" t="s">
        <v>1286</v>
      </c>
      <c r="KG11" s="23" t="s">
        <v>1362</v>
      </c>
      <c r="KH11" s="22" t="s">
        <v>1367</v>
      </c>
      <c r="KI11" s="23" t="s">
        <v>1352</v>
      </c>
      <c r="KJ11" s="22" t="s">
        <v>1217</v>
      </c>
      <c r="KK11" s="23" t="s">
        <v>1373</v>
      </c>
      <c r="KL11" s="22" t="s">
        <v>1375</v>
      </c>
      <c r="KM11" s="23" t="s">
        <v>1377</v>
      </c>
      <c r="KN11" s="22" t="s">
        <v>1383</v>
      </c>
      <c r="KO11" s="23" t="s">
        <v>1388</v>
      </c>
      <c r="KP11" s="22" t="s">
        <v>1393</v>
      </c>
      <c r="KQ11" s="23" t="s">
        <v>1398</v>
      </c>
      <c r="KR11" s="22" t="s">
        <v>1403</v>
      </c>
      <c r="KS11" s="23" t="s">
        <v>1408</v>
      </c>
      <c r="KT11" s="22" t="s">
        <v>1410</v>
      </c>
      <c r="KU11" s="23" t="s">
        <v>1413</v>
      </c>
      <c r="KV11" s="22" t="s">
        <v>1314</v>
      </c>
      <c r="KW11" s="23" t="s">
        <v>1421</v>
      </c>
      <c r="KX11" s="22" t="s">
        <v>1426</v>
      </c>
      <c r="KY11" s="23" t="s">
        <v>1428</v>
      </c>
      <c r="KZ11" s="22" t="s">
        <v>1433</v>
      </c>
      <c r="LA11" s="23" t="s">
        <v>1436</v>
      </c>
      <c r="LB11" s="22" t="s">
        <v>1438</v>
      </c>
      <c r="LC11" s="23" t="s">
        <v>1440</v>
      </c>
      <c r="LD11" s="22" t="s">
        <v>1445</v>
      </c>
      <c r="LE11" s="23" t="s">
        <v>1450</v>
      </c>
      <c r="LF11" s="22" t="s">
        <v>1196</v>
      </c>
      <c r="LG11" s="23" t="s">
        <v>1454</v>
      </c>
      <c r="LH11" s="22" t="s">
        <v>1459</v>
      </c>
      <c r="LI11" s="23" t="s">
        <v>1461</v>
      </c>
      <c r="LJ11" s="22" t="s">
        <v>1463</v>
      </c>
      <c r="LK11" s="23" t="s">
        <v>1465</v>
      </c>
      <c r="LL11" s="22" t="s">
        <v>1470</v>
      </c>
      <c r="LM11" s="23" t="s">
        <v>1475</v>
      </c>
      <c r="LN11" s="22" t="s">
        <v>1480</v>
      </c>
      <c r="LO11" s="23" t="s">
        <v>1482</v>
      </c>
      <c r="LP11" s="22" t="s">
        <v>1487</v>
      </c>
      <c r="LQ11" s="23" t="s">
        <v>1489</v>
      </c>
      <c r="LR11" s="22" t="s">
        <v>1494</v>
      </c>
      <c r="LS11" s="23" t="s">
        <v>1496</v>
      </c>
      <c r="LT11" s="22" t="s">
        <v>1498</v>
      </c>
      <c r="LU11" s="23" t="s">
        <v>1500</v>
      </c>
      <c r="LV11" s="22" t="s">
        <v>1505</v>
      </c>
      <c r="LW11" s="23" t="s">
        <v>1509</v>
      </c>
      <c r="LX11" s="22" t="s">
        <v>1514</v>
      </c>
      <c r="LY11" s="23" t="s">
        <v>1519</v>
      </c>
      <c r="LZ11" s="22" t="s">
        <v>1274</v>
      </c>
      <c r="MA11" s="23" t="s">
        <v>1527</v>
      </c>
      <c r="MB11" s="22" t="s">
        <v>1532</v>
      </c>
      <c r="MC11" s="23" t="s">
        <v>1226</v>
      </c>
      <c r="MD11" s="22" t="s">
        <v>1538</v>
      </c>
      <c r="ME11" s="23" t="s">
        <v>1543</v>
      </c>
      <c r="MF11" s="22" t="s">
        <v>1548</v>
      </c>
      <c r="MG11" s="23" t="s">
        <v>1550</v>
      </c>
      <c r="MH11" s="22" t="s">
        <v>1552</v>
      </c>
      <c r="MI11" s="23" t="s">
        <v>1496</v>
      </c>
      <c r="MJ11" s="22" t="s">
        <v>1555</v>
      </c>
      <c r="MK11" s="23" t="s">
        <v>1561</v>
      </c>
      <c r="ML11" s="22" t="s">
        <v>1566</v>
      </c>
      <c r="MM11" s="23" t="s">
        <v>1568</v>
      </c>
      <c r="MN11" s="22" t="s">
        <v>1571</v>
      </c>
      <c r="MO11" s="23" t="s">
        <v>1576</v>
      </c>
      <c r="MP11" s="22" t="s">
        <v>1578</v>
      </c>
      <c r="MQ11" s="23" t="s">
        <v>1580</v>
      </c>
      <c r="MR11" s="22" t="s">
        <v>1582</v>
      </c>
      <c r="MS11" s="23" t="s">
        <v>1306</v>
      </c>
      <c r="MT11" s="22" t="s">
        <v>1587</v>
      </c>
      <c r="MU11" s="23" t="s">
        <v>1590</v>
      </c>
      <c r="MV11" s="22" t="s">
        <v>1592</v>
      </c>
      <c r="MW11" s="23" t="s">
        <v>1594</v>
      </c>
      <c r="MX11" s="22" t="s">
        <v>1600</v>
      </c>
      <c r="MY11" s="23" t="s">
        <v>1144</v>
      </c>
      <c r="MZ11" s="22" t="s">
        <v>1602</v>
      </c>
      <c r="NA11" s="23" t="s">
        <v>1608</v>
      </c>
      <c r="NB11" s="22" t="s">
        <v>1610</v>
      </c>
      <c r="NC11" s="23" t="s">
        <v>1615</v>
      </c>
      <c r="ND11" s="22" t="s">
        <v>1205</v>
      </c>
      <c r="NE11" s="23" t="s">
        <v>1619</v>
      </c>
      <c r="NF11" s="22" t="s">
        <v>1055</v>
      </c>
      <c r="NG11" s="23" t="s">
        <v>1623</v>
      </c>
      <c r="NH11" s="22" t="s">
        <v>1628</v>
      </c>
      <c r="NI11" s="23" t="s">
        <v>1555</v>
      </c>
      <c r="NJ11" s="22" t="s">
        <v>1571</v>
      </c>
      <c r="NK11" s="23" t="s">
        <v>1636</v>
      </c>
      <c r="NL11" s="22" t="s">
        <v>1641</v>
      </c>
      <c r="NM11" s="23" t="s">
        <v>1647</v>
      </c>
      <c r="NN11" s="22" t="s">
        <v>1649</v>
      </c>
      <c r="NO11" s="23" t="s">
        <v>1651</v>
      </c>
      <c r="NP11" s="22" t="s">
        <v>1656</v>
      </c>
      <c r="NQ11" s="23" t="s">
        <v>1662</v>
      </c>
      <c r="NR11" s="22" t="s">
        <v>1667</v>
      </c>
      <c r="NS11" s="23" t="s">
        <v>1669</v>
      </c>
      <c r="NT11" s="22" t="s">
        <v>1089</v>
      </c>
      <c r="NU11" s="23" t="s">
        <v>1675</v>
      </c>
      <c r="NV11" s="22" t="s">
        <v>1680</v>
      </c>
      <c r="NW11" s="23" t="s">
        <v>1684</v>
      </c>
      <c r="NX11" s="22" t="s">
        <v>1686</v>
      </c>
      <c r="NY11" s="23" t="s">
        <v>1662</v>
      </c>
      <c r="NZ11" s="22" t="s">
        <v>1688</v>
      </c>
      <c r="OA11" s="23" t="s">
        <v>1693</v>
      </c>
      <c r="OB11" s="22" t="s">
        <v>1695</v>
      </c>
      <c r="OC11" s="23" t="s">
        <v>1698</v>
      </c>
      <c r="OD11" s="22" t="s">
        <v>1700</v>
      </c>
      <c r="OE11" s="23" t="s">
        <v>1705</v>
      </c>
      <c r="OF11" s="22" t="s">
        <v>1707</v>
      </c>
      <c r="OG11" s="23" t="s">
        <v>1712</v>
      </c>
      <c r="OH11" s="22" t="s">
        <v>1717</v>
      </c>
      <c r="OI11" s="23" t="s">
        <v>1720</v>
      </c>
      <c r="OJ11" s="22" t="s">
        <v>1723</v>
      </c>
      <c r="OK11" s="23" t="s">
        <v>1066</v>
      </c>
      <c r="OL11" s="22" t="s">
        <v>1725</v>
      </c>
      <c r="OM11" s="23" t="s">
        <v>1728</v>
      </c>
      <c r="ON11" s="22" t="s">
        <v>1730</v>
      </c>
      <c r="OO11" s="23" t="s">
        <v>236</v>
      </c>
      <c r="OP11" s="22" t="s">
        <v>1735</v>
      </c>
      <c r="OQ11" s="23" t="s">
        <v>1741</v>
      </c>
      <c r="OR11" s="22" t="s">
        <v>1745</v>
      </c>
      <c r="OS11" s="23" t="s">
        <v>1751</v>
      </c>
      <c r="OT11" s="22" t="s">
        <v>1756</v>
      </c>
      <c r="OU11" s="23" t="s">
        <v>1758</v>
      </c>
      <c r="OV11" s="22" t="s">
        <v>1760</v>
      </c>
      <c r="OW11" s="23" t="s">
        <v>1762</v>
      </c>
      <c r="OX11" s="22" t="s">
        <v>1764</v>
      </c>
      <c r="OY11" s="23" t="s">
        <v>1766</v>
      </c>
      <c r="OZ11" s="22" t="s">
        <v>1768</v>
      </c>
      <c r="PA11" s="23" t="s">
        <v>1773</v>
      </c>
      <c r="PB11" s="22" t="s">
        <v>1778</v>
      </c>
      <c r="PC11" s="23" t="s">
        <v>1785</v>
      </c>
      <c r="PD11" s="22" t="s">
        <v>1787</v>
      </c>
      <c r="PE11" s="23" t="s">
        <v>1758</v>
      </c>
      <c r="PF11" s="22" t="s">
        <v>1790</v>
      </c>
      <c r="PG11" s="23" t="s">
        <v>377</v>
      </c>
      <c r="PH11" s="22" t="s">
        <v>1794</v>
      </c>
      <c r="PI11" s="23" t="s">
        <v>872</v>
      </c>
      <c r="PJ11" s="22" t="s">
        <v>1800</v>
      </c>
      <c r="PK11" s="23" t="s">
        <v>1803</v>
      </c>
      <c r="PL11" s="22" t="s">
        <v>1805</v>
      </c>
      <c r="PM11" s="23" t="s">
        <v>1807</v>
      </c>
      <c r="PN11" s="22" t="s">
        <v>1812</v>
      </c>
      <c r="PO11" s="23" t="s">
        <v>614</v>
      </c>
      <c r="PP11" s="22" t="s">
        <v>1814</v>
      </c>
      <c r="PQ11" s="23" t="s">
        <v>1816</v>
      </c>
      <c r="PR11" s="22" t="s">
        <v>1818</v>
      </c>
      <c r="PS11" s="23" t="s">
        <v>793</v>
      </c>
      <c r="PT11" s="22" t="s">
        <v>1820</v>
      </c>
      <c r="PU11" s="23" t="s">
        <v>1822</v>
      </c>
      <c r="PV11" s="22" t="s">
        <v>1827</v>
      </c>
      <c r="PW11" s="23" t="s">
        <v>1830</v>
      </c>
      <c r="PX11" s="22" t="s">
        <v>1832</v>
      </c>
      <c r="PY11" s="23" t="s">
        <v>1835</v>
      </c>
      <c r="PZ11" s="22" t="s">
        <v>1841</v>
      </c>
      <c r="QA11" s="23" t="s">
        <v>1846</v>
      </c>
      <c r="QB11" s="22" t="s">
        <v>1851</v>
      </c>
      <c r="QC11" s="23" t="s">
        <v>1853</v>
      </c>
      <c r="QD11" s="22" t="s">
        <v>1855</v>
      </c>
      <c r="QE11" s="23" t="s">
        <v>1764</v>
      </c>
      <c r="QF11" s="22" t="s">
        <v>1764</v>
      </c>
      <c r="QG11" s="23" t="s">
        <v>1857</v>
      </c>
      <c r="QH11" s="22" t="s">
        <v>1859</v>
      </c>
      <c r="QI11" s="23" t="s">
        <v>1864</v>
      </c>
      <c r="QJ11" s="22" t="s">
        <v>527</v>
      </c>
      <c r="QK11" s="23" t="s">
        <v>1870</v>
      </c>
      <c r="QL11" s="22" t="s">
        <v>230</v>
      </c>
      <c r="QM11" s="23" t="s">
        <v>1872</v>
      </c>
      <c r="QN11" s="22" t="s">
        <v>1877</v>
      </c>
      <c r="QO11" s="23" t="s">
        <v>1879</v>
      </c>
      <c r="QP11" s="22" t="s">
        <v>1884</v>
      </c>
      <c r="QQ11" s="23" t="s">
        <v>1886</v>
      </c>
      <c r="QR11" s="22" t="s">
        <v>1888</v>
      </c>
      <c r="QS11" s="23" t="s">
        <v>405</v>
      </c>
      <c r="QT11" s="22" t="s">
        <v>1890</v>
      </c>
      <c r="QU11" s="23" t="s">
        <v>1894</v>
      </c>
      <c r="QV11" s="22" t="s">
        <v>571</v>
      </c>
      <c r="QW11" s="23" t="s">
        <v>1902</v>
      </c>
      <c r="QX11" s="22" t="s">
        <v>1904</v>
      </c>
      <c r="QY11" s="23" t="s">
        <v>447</v>
      </c>
      <c r="QZ11" s="22" t="s">
        <v>95</v>
      </c>
      <c r="RA11" s="23" t="s">
        <v>1916</v>
      </c>
      <c r="RB11" s="22" t="s">
        <v>1921</v>
      </c>
      <c r="RC11" s="23" t="s">
        <v>1923</v>
      </c>
      <c r="RD11" s="22" t="s">
        <v>1928</v>
      </c>
      <c r="RE11" s="23" t="s">
        <v>416</v>
      </c>
      <c r="RF11" s="22" t="s">
        <v>1937</v>
      </c>
      <c r="RG11" s="23" t="s">
        <v>1939</v>
      </c>
      <c r="RH11" s="22" t="s">
        <v>1941</v>
      </c>
      <c r="RI11" s="23" t="s">
        <v>1944</v>
      </c>
      <c r="RJ11" s="22" t="s">
        <v>1949</v>
      </c>
      <c r="RK11" s="23" t="s">
        <v>1951</v>
      </c>
      <c r="RL11" s="22" t="s">
        <v>1953</v>
      </c>
      <c r="RM11" s="23" t="s">
        <v>1955</v>
      </c>
      <c r="RN11" s="22" t="s">
        <v>1960</v>
      </c>
      <c r="RO11" s="23" t="s">
        <v>1962</v>
      </c>
      <c r="RP11" s="22" t="s">
        <v>1964</v>
      </c>
      <c r="RQ11" s="23" t="s">
        <v>1966</v>
      </c>
      <c r="RR11" s="22" t="s">
        <v>1969</v>
      </c>
      <c r="RS11" s="23" t="s">
        <v>1884</v>
      </c>
      <c r="RT11" s="22" t="s">
        <v>1975</v>
      </c>
      <c r="RU11" s="23" t="s">
        <v>1977</v>
      </c>
      <c r="RV11" s="22" t="s">
        <v>238</v>
      </c>
      <c r="RW11" s="23" t="s">
        <v>1985</v>
      </c>
      <c r="RX11" s="22" t="s">
        <v>1990</v>
      </c>
      <c r="RY11" s="23" t="s">
        <v>1995</v>
      </c>
      <c r="RZ11" s="22" t="s">
        <v>825</v>
      </c>
      <c r="SA11" s="23" t="s">
        <v>1998</v>
      </c>
      <c r="SB11" s="22" t="s">
        <v>2000</v>
      </c>
      <c r="SC11" s="23" t="s">
        <v>2002</v>
      </c>
      <c r="SD11" s="22" t="s">
        <v>2007</v>
      </c>
      <c r="SE11" s="23" t="s">
        <v>2012</v>
      </c>
      <c r="SF11" s="22" t="s">
        <v>2015</v>
      </c>
      <c r="SG11" s="23" t="s">
        <v>2021</v>
      </c>
      <c r="SH11" s="22" t="s">
        <v>2026</v>
      </c>
      <c r="SI11" s="23" t="s">
        <v>2030</v>
      </c>
      <c r="SJ11" s="22" t="s">
        <v>1939</v>
      </c>
      <c r="SK11" s="23" t="s">
        <v>2038</v>
      </c>
      <c r="SL11" s="22" t="s">
        <v>2040</v>
      </c>
      <c r="SM11" s="23" t="s">
        <v>2045</v>
      </c>
      <c r="SN11" s="22" t="s">
        <v>2047</v>
      </c>
      <c r="SO11" s="23" t="s">
        <v>2052</v>
      </c>
      <c r="SP11" s="22" t="s">
        <v>485</v>
      </c>
      <c r="SQ11" s="23" t="s">
        <v>603</v>
      </c>
      <c r="SR11" s="22" t="s">
        <v>1812</v>
      </c>
      <c r="SS11" s="23" t="s">
        <v>1794</v>
      </c>
      <c r="ST11" s="22" t="s">
        <v>971</v>
      </c>
      <c r="SU11" s="23" t="s">
        <v>2057</v>
      </c>
      <c r="SV11" s="22" t="s">
        <v>2059</v>
      </c>
      <c r="SW11" s="23" t="s">
        <v>2064</v>
      </c>
      <c r="SX11" s="22" t="s">
        <v>2069</v>
      </c>
      <c r="SY11" s="23" t="s">
        <v>2071</v>
      </c>
      <c r="SZ11" s="22" t="s">
        <v>688</v>
      </c>
      <c r="TA11" s="23" t="s">
        <v>2076</v>
      </c>
      <c r="TB11" s="22" t="s">
        <v>731</v>
      </c>
      <c r="TC11" s="23" t="s">
        <v>2079</v>
      </c>
      <c r="TD11" s="22" t="s">
        <v>2081</v>
      </c>
      <c r="TE11" s="23" t="s">
        <v>1764</v>
      </c>
      <c r="TF11" s="22" t="s">
        <v>2089</v>
      </c>
      <c r="TG11" s="23" t="s">
        <v>2094</v>
      </c>
      <c r="TH11" s="22" t="s">
        <v>971</v>
      </c>
      <c r="TI11" s="23" t="s">
        <v>2100</v>
      </c>
      <c r="TJ11" s="22" t="s">
        <v>2105</v>
      </c>
      <c r="TK11" s="23" t="s">
        <v>2107</v>
      </c>
      <c r="TL11" s="22" t="s">
        <v>185</v>
      </c>
      <c r="TM11" s="23" t="s">
        <v>2113</v>
      </c>
      <c r="TN11" s="22" t="s">
        <v>2115</v>
      </c>
      <c r="TO11" s="23" t="s">
        <v>1966</v>
      </c>
      <c r="TP11" s="22" t="s">
        <v>2059</v>
      </c>
      <c r="TQ11" s="23" t="s">
        <v>2118</v>
      </c>
      <c r="TR11" s="22" t="s">
        <v>2124</v>
      </c>
      <c r="TS11" s="23" t="s">
        <v>2126</v>
      </c>
      <c r="TT11" s="22" t="s">
        <v>744</v>
      </c>
      <c r="TU11" s="23" t="s">
        <v>2134</v>
      </c>
      <c r="TV11" s="22" t="s">
        <v>2136</v>
      </c>
      <c r="TW11" s="23" t="s">
        <v>1928</v>
      </c>
      <c r="TX11" s="22" t="s">
        <v>2138</v>
      </c>
      <c r="TY11" s="23" t="s">
        <v>2140</v>
      </c>
      <c r="TZ11" s="22" t="s">
        <v>2142</v>
      </c>
      <c r="UA11" s="23" t="s">
        <v>2145</v>
      </c>
      <c r="UB11" s="22" t="s">
        <v>2147</v>
      </c>
      <c r="UC11" s="23" t="s">
        <v>2152</v>
      </c>
      <c r="UD11" s="22" t="s">
        <v>2157</v>
      </c>
      <c r="UE11" s="23" t="s">
        <v>2162</v>
      </c>
      <c r="UF11" s="22" t="s">
        <v>2167</v>
      </c>
      <c r="UG11" s="23" t="s">
        <v>867</v>
      </c>
      <c r="UH11" s="22" t="s">
        <v>2169</v>
      </c>
      <c r="UI11" s="23" t="s">
        <v>2171</v>
      </c>
      <c r="UJ11" s="22" t="s">
        <v>215</v>
      </c>
      <c r="UK11" s="23" t="s">
        <v>2177</v>
      </c>
      <c r="UL11" s="22" t="s">
        <v>2179</v>
      </c>
      <c r="UM11" s="23" t="s">
        <v>2181</v>
      </c>
      <c r="UN11" s="22" t="s">
        <v>103</v>
      </c>
      <c r="UO11" s="23" t="s">
        <v>2183</v>
      </c>
      <c r="UP11" s="22" t="s">
        <v>2185</v>
      </c>
      <c r="UQ11" s="23" t="s">
        <v>2187</v>
      </c>
      <c r="UR11" s="22" t="s">
        <v>132</v>
      </c>
      <c r="US11" s="23" t="s">
        <v>2193</v>
      </c>
      <c r="UT11" s="22" t="s">
        <v>2198</v>
      </c>
      <c r="UU11" s="23" t="s">
        <v>2201</v>
      </c>
      <c r="UV11" s="22" t="s">
        <v>2206</v>
      </c>
      <c r="UW11" s="23" t="s">
        <v>695</v>
      </c>
      <c r="UX11" s="22" t="s">
        <v>132</v>
      </c>
      <c r="UY11" s="23" t="s">
        <v>2209</v>
      </c>
      <c r="UZ11" s="22" t="s">
        <v>345</v>
      </c>
      <c r="VA11" s="23" t="s">
        <v>2211</v>
      </c>
      <c r="VB11" s="22" t="s">
        <v>2183</v>
      </c>
      <c r="VC11" s="23" t="s">
        <v>2057</v>
      </c>
      <c r="VD11" s="22" t="s">
        <v>2219</v>
      </c>
      <c r="VE11" s="23" t="s">
        <v>819</v>
      </c>
      <c r="VF11" s="22" t="s">
        <v>2225</v>
      </c>
      <c r="VG11" s="23" t="s">
        <v>2227</v>
      </c>
      <c r="VH11" s="22" t="s">
        <v>1975</v>
      </c>
      <c r="VI11" s="23" t="s">
        <v>2230</v>
      </c>
      <c r="VJ11" s="22" t="s">
        <v>2234</v>
      </c>
      <c r="VK11" s="23" t="s">
        <v>1969</v>
      </c>
      <c r="VL11" s="22" t="s">
        <v>2239</v>
      </c>
      <c r="VM11" s="23" t="s">
        <v>2100</v>
      </c>
      <c r="VN11" s="22" t="s">
        <v>2245</v>
      </c>
      <c r="VO11" s="23" t="s">
        <v>2248</v>
      </c>
      <c r="VP11" s="22" t="s">
        <v>2251</v>
      </c>
      <c r="VQ11" s="23" t="s">
        <v>1953</v>
      </c>
      <c r="VR11" s="22" t="s">
        <v>2255</v>
      </c>
      <c r="VS11" s="23" t="s">
        <v>2260</v>
      </c>
      <c r="VT11" s="22" t="s">
        <v>2265</v>
      </c>
      <c r="VU11" s="23" t="s">
        <v>2267</v>
      </c>
      <c r="VV11" s="22" t="s">
        <v>580</v>
      </c>
      <c r="VW11" s="23" t="s">
        <v>2272</v>
      </c>
      <c r="VX11" s="22" t="s">
        <v>2193</v>
      </c>
      <c r="VY11" s="23" t="s">
        <v>2275</v>
      </c>
      <c r="VZ11" s="22" t="s">
        <v>2278</v>
      </c>
      <c r="WA11" s="23" t="s">
        <v>780</v>
      </c>
      <c r="WB11" s="22" t="s">
        <v>1964</v>
      </c>
      <c r="WC11" s="23" t="s">
        <v>2284</v>
      </c>
      <c r="WD11" s="22" t="s">
        <v>416</v>
      </c>
      <c r="WE11" s="23" t="s">
        <v>614</v>
      </c>
      <c r="WF11" s="22" t="s">
        <v>1785</v>
      </c>
      <c r="WG11" s="23" t="s">
        <v>1964</v>
      </c>
      <c r="WH11" s="22" t="s">
        <v>2288</v>
      </c>
      <c r="WI11" s="23" t="s">
        <v>2206</v>
      </c>
      <c r="WJ11" s="22" t="s">
        <v>2293</v>
      </c>
      <c r="WK11" s="23" t="s">
        <v>2295</v>
      </c>
      <c r="WL11" s="22" t="s">
        <v>2300</v>
      </c>
      <c r="WM11" s="23" t="s">
        <v>2198</v>
      </c>
      <c r="WN11" s="22" t="s">
        <v>2302</v>
      </c>
      <c r="WO11" s="23" t="s">
        <v>2230</v>
      </c>
      <c r="WP11" s="22" t="s">
        <v>2309</v>
      </c>
      <c r="WQ11" s="23" t="s">
        <v>81</v>
      </c>
      <c r="WR11" s="22" t="s">
        <v>2312</v>
      </c>
      <c r="WS11" s="23" t="s">
        <v>2317</v>
      </c>
      <c r="WT11" s="22" t="s">
        <v>115</v>
      </c>
      <c r="WU11" s="23" t="s">
        <v>2323</v>
      </c>
      <c r="WV11" s="22" t="s">
        <v>2325</v>
      </c>
      <c r="WW11" s="23" t="s">
        <v>413</v>
      </c>
      <c r="WX11" s="22" t="s">
        <v>2331</v>
      </c>
      <c r="WY11" s="23" t="s">
        <v>238</v>
      </c>
      <c r="WZ11" s="22" t="s">
        <v>2336</v>
      </c>
      <c r="XA11" s="23" t="s">
        <v>2341</v>
      </c>
      <c r="XB11" s="22" t="s">
        <v>2343</v>
      </c>
      <c r="XC11" s="23" t="s">
        <v>2345</v>
      </c>
      <c r="XD11" s="22" t="s">
        <v>2347</v>
      </c>
      <c r="XE11" s="23" t="s">
        <v>2348</v>
      </c>
      <c r="XF11" s="22" t="s">
        <v>2351</v>
      </c>
      <c r="XG11" s="23" t="s">
        <v>2354</v>
      </c>
      <c r="XH11" s="22" t="s">
        <v>2356</v>
      </c>
      <c r="XI11" s="23" t="s">
        <v>2358</v>
      </c>
      <c r="XJ11" s="22" t="s">
        <v>2360</v>
      </c>
      <c r="XK11" s="23" t="s">
        <v>2362</v>
      </c>
      <c r="XL11" s="22" t="s">
        <v>2367</v>
      </c>
      <c r="XM11" s="23" t="s">
        <v>2371</v>
      </c>
      <c r="XN11" s="22" t="s">
        <v>2373</v>
      </c>
      <c r="XO11" s="23" t="s">
        <v>2375</v>
      </c>
      <c r="XP11" s="22" t="s">
        <v>2377</v>
      </c>
      <c r="XQ11" s="23" t="s">
        <v>2379</v>
      </c>
      <c r="XR11" s="22" t="s">
        <v>2381</v>
      </c>
      <c r="XS11" s="23" t="s">
        <v>2383</v>
      </c>
      <c r="XT11" s="22" t="s">
        <v>2385</v>
      </c>
      <c r="XU11" s="23" t="s">
        <v>2387</v>
      </c>
      <c r="XV11" s="22" t="s">
        <v>2390</v>
      </c>
      <c r="XW11" s="23" t="s">
        <v>2392</v>
      </c>
      <c r="XX11" s="22" t="s">
        <v>1083</v>
      </c>
      <c r="XY11" s="23" t="s">
        <v>2400</v>
      </c>
      <c r="XZ11" s="22" t="s">
        <v>2403</v>
      </c>
      <c r="YA11" s="23" t="s">
        <v>2408</v>
      </c>
      <c r="YB11" s="22" t="s">
        <v>2410</v>
      </c>
      <c r="YC11" s="23" t="s">
        <v>1566</v>
      </c>
      <c r="YD11" s="22" t="s">
        <v>2415</v>
      </c>
      <c r="YE11" s="23" t="s">
        <v>2420</v>
      </c>
      <c r="YF11" s="22" t="s">
        <v>1078</v>
      </c>
      <c r="YG11" s="23" t="s">
        <v>2423</v>
      </c>
      <c r="YH11" s="22" t="s">
        <v>2425</v>
      </c>
      <c r="YI11" s="23" t="s">
        <v>2427</v>
      </c>
      <c r="YJ11" s="22" t="s">
        <v>2429</v>
      </c>
      <c r="YK11" s="23" t="s">
        <v>2432</v>
      </c>
      <c r="YL11" s="22" t="s">
        <v>2435</v>
      </c>
      <c r="YM11" s="23" t="s">
        <v>2440</v>
      </c>
      <c r="YN11" s="22" t="s">
        <v>2443</v>
      </c>
      <c r="YO11" s="23" t="s">
        <v>2445</v>
      </c>
      <c r="YP11" s="22" t="s">
        <v>1144</v>
      </c>
      <c r="YQ11" s="23" t="s">
        <v>2448</v>
      </c>
      <c r="YR11" s="22" t="s">
        <v>2450</v>
      </c>
      <c r="YS11" s="23" t="s">
        <v>2455</v>
      </c>
      <c r="YT11" s="22" t="s">
        <v>2448</v>
      </c>
      <c r="YU11" s="23" t="s">
        <v>2461</v>
      </c>
      <c r="YV11" s="22" t="s">
        <v>1498</v>
      </c>
      <c r="YW11" s="23" t="s">
        <v>1377</v>
      </c>
      <c r="YX11" s="22" t="s">
        <v>2465</v>
      </c>
      <c r="YY11" s="23" t="s">
        <v>2467</v>
      </c>
      <c r="YZ11" s="22" t="s">
        <v>2470</v>
      </c>
      <c r="ZA11" s="23" t="s">
        <v>2472</v>
      </c>
      <c r="ZB11" s="22" t="s">
        <v>2474</v>
      </c>
      <c r="ZC11" s="23" t="s">
        <v>2476</v>
      </c>
      <c r="ZD11" s="22" t="s">
        <v>1219</v>
      </c>
      <c r="ZE11" s="23" t="s">
        <v>2478</v>
      </c>
      <c r="ZF11" s="22" t="s">
        <v>1717</v>
      </c>
      <c r="ZG11" s="23" t="s">
        <v>2480</v>
      </c>
      <c r="ZH11" s="22" t="s">
        <v>2482</v>
      </c>
      <c r="ZI11" s="23" t="s">
        <v>1532</v>
      </c>
      <c r="ZJ11" s="22" t="s">
        <v>2487</v>
      </c>
      <c r="ZK11" s="23" t="s">
        <v>2489</v>
      </c>
      <c r="ZL11" s="22" t="s">
        <v>2491</v>
      </c>
      <c r="ZM11" s="23" t="s">
        <v>2496</v>
      </c>
      <c r="ZN11" s="22" t="s">
        <v>1538</v>
      </c>
      <c r="ZO11" s="23" t="s">
        <v>2501</v>
      </c>
      <c r="ZP11" s="22" t="s">
        <v>2487</v>
      </c>
      <c r="ZQ11" s="23" t="s">
        <v>2504</v>
      </c>
      <c r="ZR11" s="22" t="s">
        <v>1594</v>
      </c>
      <c r="ZS11" s="23" t="s">
        <v>2509</v>
      </c>
      <c r="ZT11" s="22" t="s">
        <v>2512</v>
      </c>
      <c r="ZU11" s="23" t="s">
        <v>2515</v>
      </c>
      <c r="ZV11" s="22" t="s">
        <v>2517</v>
      </c>
      <c r="ZW11" s="23" t="s">
        <v>2522</v>
      </c>
      <c r="ZX11" s="22" t="s">
        <v>2524</v>
      </c>
      <c r="ZY11" s="23" t="s">
        <v>2529</v>
      </c>
      <c r="ZZ11" s="22" t="s">
        <v>2531</v>
      </c>
      <c r="AAA11" s="23" t="s">
        <v>1700</v>
      </c>
      <c r="AAB11" s="22" t="s">
        <v>2535</v>
      </c>
      <c r="AAC11" s="23" t="s">
        <v>2535</v>
      </c>
      <c r="AAD11" s="22" t="s">
        <v>2540</v>
      </c>
      <c r="AAE11" s="23" t="s">
        <v>2542</v>
      </c>
      <c r="AAF11" s="22" t="s">
        <v>1500</v>
      </c>
      <c r="AAG11" s="23" t="s">
        <v>2545</v>
      </c>
      <c r="AAH11" s="22" t="s">
        <v>2547</v>
      </c>
      <c r="AAI11" s="23" t="s">
        <v>2550</v>
      </c>
      <c r="AAJ11" s="22" t="s">
        <v>2552</v>
      </c>
      <c r="AAK11" s="23" t="s">
        <v>2554</v>
      </c>
      <c r="AAL11" s="22" t="s">
        <v>2559</v>
      </c>
      <c r="AAM11" s="23" t="s">
        <v>1700</v>
      </c>
      <c r="AAN11" s="22" t="s">
        <v>2562</v>
      </c>
      <c r="AAO11" s="23" t="s">
        <v>2567</v>
      </c>
      <c r="AAP11" s="22" t="s">
        <v>1480</v>
      </c>
      <c r="AAQ11" s="23" t="s">
        <v>2569</v>
      </c>
      <c r="AAR11" s="22" t="s">
        <v>2574</v>
      </c>
      <c r="AAS11" s="23" t="s">
        <v>2576</v>
      </c>
      <c r="AAT11" s="22" t="s">
        <v>2578</v>
      </c>
      <c r="AAU11" s="23" t="s">
        <v>1149</v>
      </c>
      <c r="AAV11" s="22" t="s">
        <v>2580</v>
      </c>
      <c r="AAW11" s="23" t="s">
        <v>2582</v>
      </c>
      <c r="AAX11" s="22" t="s">
        <v>2584</v>
      </c>
      <c r="AAY11" s="23" t="s">
        <v>2586</v>
      </c>
      <c r="AAZ11" s="22" t="s">
        <v>2591</v>
      </c>
      <c r="ABA11" s="23" t="s">
        <v>2593</v>
      </c>
      <c r="ABB11" s="22" t="s">
        <v>1237</v>
      </c>
      <c r="ABC11" s="23" t="s">
        <v>2599</v>
      </c>
      <c r="ABD11" s="22" t="s">
        <v>1568</v>
      </c>
      <c r="ABE11" s="23" t="s">
        <v>1602</v>
      </c>
      <c r="ABF11" s="22" t="s">
        <v>2603</v>
      </c>
      <c r="ABG11" s="23" t="s">
        <v>2606</v>
      </c>
      <c r="ABH11" s="22" t="s">
        <v>2608</v>
      </c>
      <c r="ABI11" s="23" t="s">
        <v>2609</v>
      </c>
      <c r="ABJ11" s="22" t="s">
        <v>2614</v>
      </c>
      <c r="ABK11" s="23" t="s">
        <v>2616</v>
      </c>
      <c r="ABL11" s="22" t="s">
        <v>2620</v>
      </c>
      <c r="ABM11" s="23" t="s">
        <v>1187</v>
      </c>
      <c r="ABN11" s="22" t="s">
        <v>1194</v>
      </c>
      <c r="ABO11" s="23" t="s">
        <v>2545</v>
      </c>
      <c r="ABP11" s="22" t="s">
        <v>2623</v>
      </c>
      <c r="ABQ11" s="23" t="s">
        <v>2625</v>
      </c>
      <c r="ABR11" s="22" t="s">
        <v>1514</v>
      </c>
      <c r="ABS11" s="23" t="s">
        <v>2629</v>
      </c>
      <c r="ABT11" s="22" t="s">
        <v>2631</v>
      </c>
      <c r="ABU11" s="23" t="s">
        <v>2633</v>
      </c>
      <c r="ABV11" s="22" t="s">
        <v>1465</v>
      </c>
      <c r="ABW11" s="23" t="s">
        <v>2636</v>
      </c>
      <c r="ABX11" s="22" t="s">
        <v>2638</v>
      </c>
      <c r="ABY11" s="23" t="s">
        <v>2403</v>
      </c>
      <c r="ABZ11" s="22" t="s">
        <v>2641</v>
      </c>
      <c r="ACA11" s="23" t="s">
        <v>2643</v>
      </c>
      <c r="ACB11" s="22" t="s">
        <v>2645</v>
      </c>
      <c r="ACC11" s="23" t="s">
        <v>2648</v>
      </c>
      <c r="ACD11" s="22" t="s">
        <v>2649</v>
      </c>
      <c r="ACE11" s="23" t="s">
        <v>2652</v>
      </c>
      <c r="ACF11" s="22" t="s">
        <v>2654</v>
      </c>
      <c r="ACG11" s="23" t="s">
        <v>2659</v>
      </c>
      <c r="ACH11" s="22" t="s">
        <v>2664</v>
      </c>
      <c r="ACI11" s="23" t="s">
        <v>2666</v>
      </c>
      <c r="ACJ11" s="22" t="s">
        <v>2668</v>
      </c>
      <c r="ACK11" s="23" t="s">
        <v>2670</v>
      </c>
      <c r="ACL11" s="22" t="s">
        <v>2672</v>
      </c>
      <c r="ACM11" s="23" t="s">
        <v>2674</v>
      </c>
      <c r="ACN11" s="22" t="s">
        <v>2677</v>
      </c>
      <c r="ACO11" s="23" t="s">
        <v>2679</v>
      </c>
      <c r="ACP11" s="22" t="s">
        <v>2683</v>
      </c>
      <c r="ACQ11" s="23" t="s">
        <v>2685</v>
      </c>
      <c r="ACR11" s="22" t="s">
        <v>2687</v>
      </c>
      <c r="ACS11" s="23" t="s">
        <v>2689</v>
      </c>
      <c r="ACT11" s="22" t="s">
        <v>2472</v>
      </c>
      <c r="ACU11" s="23" t="s">
        <v>2691</v>
      </c>
      <c r="ACV11" s="22" t="s">
        <v>1205</v>
      </c>
      <c r="ACW11" s="23" t="s">
        <v>2693</v>
      </c>
      <c r="ACX11" s="22" t="s">
        <v>1304</v>
      </c>
      <c r="ACY11" s="23" t="s">
        <v>2700</v>
      </c>
      <c r="ACZ11" s="22" t="s">
        <v>2702</v>
      </c>
      <c r="ADA11" s="23" t="s">
        <v>2704</v>
      </c>
      <c r="ADB11" s="22" t="s">
        <v>2706</v>
      </c>
      <c r="ADC11" s="23" t="s">
        <v>2711</v>
      </c>
      <c r="ADD11" s="22" t="s">
        <v>2713</v>
      </c>
      <c r="ADE11" s="23" t="s">
        <v>2715</v>
      </c>
      <c r="ADF11" s="22" t="s">
        <v>2718</v>
      </c>
      <c r="ADG11" s="23" t="s">
        <v>1680</v>
      </c>
      <c r="ADH11" s="22" t="s">
        <v>2719</v>
      </c>
      <c r="ADI11" s="23" t="s">
        <v>1454</v>
      </c>
      <c r="ADJ11" s="22" t="s">
        <v>1027</v>
      </c>
      <c r="ADK11" s="23" t="s">
        <v>1046</v>
      </c>
      <c r="ADL11" s="22" t="s">
        <v>1651</v>
      </c>
      <c r="ADM11" s="23" t="s">
        <v>2726</v>
      </c>
      <c r="ADN11" s="22" t="s">
        <v>2728</v>
      </c>
      <c r="ADO11" s="23" t="s">
        <v>1475</v>
      </c>
      <c r="ADP11" s="22" t="s">
        <v>2467</v>
      </c>
      <c r="ADQ11" s="23" t="s">
        <v>2706</v>
      </c>
      <c r="ADR11" s="22" t="s">
        <v>2738</v>
      </c>
      <c r="ADS11" s="23" t="s">
        <v>2740</v>
      </c>
      <c r="ADT11" s="22" t="s">
        <v>2742</v>
      </c>
      <c r="ADU11" s="23" t="s">
        <v>2744</v>
      </c>
      <c r="ADV11" s="22" t="s">
        <v>2746</v>
      </c>
      <c r="ADW11" s="23" t="s">
        <v>2749</v>
      </c>
      <c r="ADX11" s="22" t="s">
        <v>2593</v>
      </c>
      <c r="ADY11" s="23" t="s">
        <v>1259</v>
      </c>
      <c r="ADZ11" s="22" t="s">
        <v>2754</v>
      </c>
      <c r="AEA11" s="23" t="s">
        <v>2664</v>
      </c>
      <c r="AEB11" s="22" t="s">
        <v>1128</v>
      </c>
      <c r="AEC11" s="23" t="s">
        <v>1060</v>
      </c>
      <c r="AED11" s="22" t="s">
        <v>2762</v>
      </c>
      <c r="AEE11" s="23" t="s">
        <v>2764</v>
      </c>
      <c r="AEF11" s="22" t="s">
        <v>2766</v>
      </c>
      <c r="AEG11" s="23" t="s">
        <v>2769</v>
      </c>
      <c r="AEH11" s="22" t="s">
        <v>2482</v>
      </c>
      <c r="AEI11" s="23" t="s">
        <v>2771</v>
      </c>
      <c r="AEJ11" s="22" t="s">
        <v>2773</v>
      </c>
      <c r="AEK11" s="23" t="s">
        <v>2778</v>
      </c>
      <c r="AEL11" s="22" t="s">
        <v>2781</v>
      </c>
      <c r="AEM11" s="23" t="s">
        <v>2783</v>
      </c>
      <c r="AEN11" s="22" t="s">
        <v>185</v>
      </c>
      <c r="AEO11" s="23" t="s">
        <v>576</v>
      </c>
      <c r="AEP11" s="22" t="s">
        <v>2267</v>
      </c>
      <c r="AEQ11" s="23" t="s">
        <v>2793</v>
      </c>
      <c r="AER11" s="22" t="s">
        <v>1766</v>
      </c>
      <c r="AES11" s="23" t="s">
        <v>2795</v>
      </c>
      <c r="AET11" s="22" t="s">
        <v>2797</v>
      </c>
      <c r="AEU11" s="23" t="s">
        <v>2800</v>
      </c>
      <c r="AEV11" s="22" t="s">
        <v>222</v>
      </c>
      <c r="AEW11" s="23" t="s">
        <v>345</v>
      </c>
      <c r="AEX11" s="22" t="s">
        <v>2802</v>
      </c>
      <c r="AEY11" s="23" t="s">
        <v>2805</v>
      </c>
      <c r="AEZ11" s="22" t="s">
        <v>2807</v>
      </c>
      <c r="AFA11" s="23" t="s">
        <v>2809</v>
      </c>
      <c r="AFB11" s="22" t="s">
        <v>139</v>
      </c>
      <c r="AFC11" s="23" t="s">
        <v>434</v>
      </c>
      <c r="AFD11" s="22" t="s">
        <v>171</v>
      </c>
      <c r="AFE11" s="23" t="s">
        <v>2815</v>
      </c>
      <c r="AFF11" s="22" t="s">
        <v>744</v>
      </c>
      <c r="AFG11" s="23" t="s">
        <v>2817</v>
      </c>
      <c r="AFH11" s="22" t="s">
        <v>1928</v>
      </c>
      <c r="AFI11" s="23" t="s">
        <v>560</v>
      </c>
      <c r="AFJ11" s="22" t="s">
        <v>1764</v>
      </c>
      <c r="AFK11" s="23" t="s">
        <v>2819</v>
      </c>
      <c r="AFL11" s="22" t="s">
        <v>2821</v>
      </c>
      <c r="AFM11" s="23" t="s">
        <v>2823</v>
      </c>
      <c r="AFN11" s="22" t="s">
        <v>2825</v>
      </c>
      <c r="AFO11" s="23" t="s">
        <v>1827</v>
      </c>
      <c r="AFP11" s="22" t="s">
        <v>2827</v>
      </c>
      <c r="AFQ11" s="23" t="s">
        <v>2832</v>
      </c>
      <c r="AFR11" s="22" t="s">
        <v>139</v>
      </c>
      <c r="AFS11" s="23" t="s">
        <v>2838</v>
      </c>
      <c r="AFT11" s="22" t="s">
        <v>2840</v>
      </c>
      <c r="AFU11" s="23" t="s">
        <v>2278</v>
      </c>
      <c r="AFV11" s="22" t="s">
        <v>2842</v>
      </c>
      <c r="AFW11" s="23" t="s">
        <v>2284</v>
      </c>
      <c r="AFX11" s="22" t="s">
        <v>181</v>
      </c>
      <c r="AFY11" s="23" t="s">
        <v>2847</v>
      </c>
      <c r="AFZ11" s="22" t="s">
        <v>2849</v>
      </c>
      <c r="AGA11" s="23" t="s">
        <v>2852</v>
      </c>
      <c r="AGB11" s="22" t="s">
        <v>2026</v>
      </c>
      <c r="AGC11" s="23" t="s">
        <v>912</v>
      </c>
      <c r="AGD11" s="22" t="s">
        <v>2858</v>
      </c>
      <c r="AGE11" s="23" t="s">
        <v>2862</v>
      </c>
      <c r="AGF11" s="22" t="s">
        <v>2865</v>
      </c>
      <c r="AGG11" s="23" t="s">
        <v>2198</v>
      </c>
      <c r="AGH11" s="22" t="s">
        <v>2867</v>
      </c>
      <c r="AGI11" s="23" t="s">
        <v>2869</v>
      </c>
      <c r="AGJ11" s="22" t="s">
        <v>2871</v>
      </c>
      <c r="AGK11" s="23" t="s">
        <v>2874</v>
      </c>
      <c r="AGL11" s="22" t="s">
        <v>2876</v>
      </c>
      <c r="AGM11" s="23" t="s">
        <v>1928</v>
      </c>
      <c r="AGN11" s="22" t="s">
        <v>2882</v>
      </c>
      <c r="AGO11" s="23" t="s">
        <v>2884</v>
      </c>
      <c r="AGP11" s="22" t="s">
        <v>981</v>
      </c>
      <c r="AGQ11" s="23" t="s">
        <v>2081</v>
      </c>
      <c r="AGR11" s="22" t="s">
        <v>2889</v>
      </c>
      <c r="AGS11" s="23" t="s">
        <v>2891</v>
      </c>
      <c r="AGT11" s="22" t="s">
        <v>538</v>
      </c>
      <c r="AGU11" s="23" t="s">
        <v>580</v>
      </c>
      <c r="AGV11" s="22" t="s">
        <v>291</v>
      </c>
      <c r="AGW11" s="23" t="s">
        <v>746</v>
      </c>
      <c r="AGX11" s="22" t="s">
        <v>383</v>
      </c>
      <c r="AGY11" s="23" t="s">
        <v>1886</v>
      </c>
      <c r="AGZ11" s="22" t="s">
        <v>2897</v>
      </c>
      <c r="AHA11" s="23" t="s">
        <v>2900</v>
      </c>
      <c r="AHB11" s="22" t="s">
        <v>2902</v>
      </c>
      <c r="AHC11" s="23" t="s">
        <v>2838</v>
      </c>
      <c r="AHD11" s="22" t="s">
        <v>2905</v>
      </c>
      <c r="AHE11" s="23" t="s">
        <v>2907</v>
      </c>
      <c r="AHF11" s="22" t="s">
        <v>321</v>
      </c>
      <c r="AHG11" s="23" t="s">
        <v>305</v>
      </c>
      <c r="AHH11" s="22" t="s">
        <v>2912</v>
      </c>
      <c r="AHI11" s="23" t="s">
        <v>2914</v>
      </c>
      <c r="AHJ11" s="22" t="s">
        <v>371</v>
      </c>
      <c r="AHK11" s="23" t="s">
        <v>2234</v>
      </c>
      <c r="AHL11" s="22" t="s">
        <v>2105</v>
      </c>
      <c r="AHM11" s="23" t="s">
        <v>2919</v>
      </c>
      <c r="AHN11" s="22" t="s">
        <v>2921</v>
      </c>
      <c r="AHO11" s="23" t="s">
        <v>2923</v>
      </c>
      <c r="AHP11" s="22" t="s">
        <v>2925</v>
      </c>
      <c r="AHQ11" s="23" t="s">
        <v>2927</v>
      </c>
      <c r="AHR11" s="22" t="s">
        <v>2932</v>
      </c>
      <c r="AHS11" s="23" t="s">
        <v>762</v>
      </c>
      <c r="AHT11" s="22" t="s">
        <v>2934</v>
      </c>
      <c r="AHU11" s="23" t="s">
        <v>2936</v>
      </c>
      <c r="AHV11" s="22" t="s">
        <v>34</v>
      </c>
      <c r="AHW11" s="23" t="s">
        <v>2938</v>
      </c>
      <c r="AHX11" s="22" t="s">
        <v>782</v>
      </c>
      <c r="AHY11" s="23" t="s">
        <v>230</v>
      </c>
      <c r="AHZ11" s="22" t="s">
        <v>2943</v>
      </c>
      <c r="AIA11" s="23" t="s">
        <v>2945</v>
      </c>
      <c r="AIB11" s="22" t="s">
        <v>2947</v>
      </c>
      <c r="AIC11" s="23" t="s">
        <v>2949</v>
      </c>
      <c r="AID11" s="22" t="s">
        <v>2954</v>
      </c>
      <c r="AIE11" s="23" t="s">
        <v>960</v>
      </c>
      <c r="AIF11" s="22" t="s">
        <v>2145</v>
      </c>
      <c r="AIG11" s="23" t="s">
        <v>2960</v>
      </c>
      <c r="AIH11" s="22" t="s">
        <v>2962</v>
      </c>
      <c r="AII11" s="23" t="s">
        <v>2967</v>
      </c>
      <c r="AIJ11" s="22" t="s">
        <v>371</v>
      </c>
      <c r="AIK11" s="23" t="s">
        <v>2969</v>
      </c>
      <c r="AIL11" s="22" t="s">
        <v>2972</v>
      </c>
      <c r="AIM11" s="23" t="s">
        <v>2974</v>
      </c>
      <c r="AIN11" s="22" t="s">
        <v>2976</v>
      </c>
      <c r="AIO11" s="23" t="s">
        <v>2981</v>
      </c>
      <c r="AIP11" s="22" t="s">
        <v>2982</v>
      </c>
      <c r="AIQ11" s="23" t="s">
        <v>2987</v>
      </c>
      <c r="AIR11" s="22" t="s">
        <v>2990</v>
      </c>
      <c r="AIS11" s="23" t="s">
        <v>185</v>
      </c>
      <c r="AIT11" s="22" t="s">
        <v>2996</v>
      </c>
      <c r="AIU11" s="23" t="s">
        <v>2998</v>
      </c>
      <c r="AIV11" s="22" t="s">
        <v>2325</v>
      </c>
      <c r="AIW11" s="23" t="s">
        <v>1923</v>
      </c>
      <c r="AIX11" s="22" t="s">
        <v>470</v>
      </c>
      <c r="AIY11" s="23" t="s">
        <v>3001</v>
      </c>
      <c r="AIZ11" s="22" t="s">
        <v>3002</v>
      </c>
      <c r="AJA11" s="23" t="s">
        <v>1977</v>
      </c>
      <c r="AJB11" s="22" t="s">
        <v>3004</v>
      </c>
      <c r="AJC11" s="23" t="s">
        <v>3006</v>
      </c>
      <c r="AJD11" s="22" t="s">
        <v>3011</v>
      </c>
      <c r="AJE11" s="23" t="s">
        <v>3013</v>
      </c>
      <c r="AJF11" s="22" t="s">
        <v>3016</v>
      </c>
      <c r="AJG11" s="23" t="s">
        <v>2052</v>
      </c>
      <c r="AJH11" s="22" t="s">
        <v>3019</v>
      </c>
      <c r="AJI11" s="23" t="s">
        <v>3021</v>
      </c>
      <c r="AJJ11" s="22" t="s">
        <v>3001</v>
      </c>
      <c r="AJK11" s="23" t="s">
        <v>2026</v>
      </c>
      <c r="AJL11" s="22" t="s">
        <v>110</v>
      </c>
      <c r="AJM11" s="23" t="s">
        <v>3028</v>
      </c>
      <c r="AJN11" s="22" t="s">
        <v>576</v>
      </c>
      <c r="AJO11" s="23" t="s">
        <v>2921</v>
      </c>
      <c r="AJP11" s="22" t="s">
        <v>3030</v>
      </c>
      <c r="AJQ11" s="23" t="s">
        <v>3033</v>
      </c>
      <c r="AJR11" s="22" t="s">
        <v>3035</v>
      </c>
      <c r="AJS11" s="23" t="s">
        <v>1962</v>
      </c>
      <c r="AJT11" s="22" t="s">
        <v>2309</v>
      </c>
      <c r="AJU11" s="23" t="s">
        <v>2100</v>
      </c>
      <c r="AJV11" s="22" t="s">
        <v>2138</v>
      </c>
      <c r="AJW11" s="23" t="s">
        <v>479</v>
      </c>
      <c r="AJX11" s="22" t="s">
        <v>3038</v>
      </c>
      <c r="AJY11" s="23" t="s">
        <v>470</v>
      </c>
      <c r="AJZ11" s="22" t="s">
        <v>3046</v>
      </c>
      <c r="AKA11" s="23" t="s">
        <v>981</v>
      </c>
      <c r="AKB11" s="22" t="s">
        <v>2181</v>
      </c>
      <c r="AKC11" s="23" t="s">
        <v>3051</v>
      </c>
      <c r="AKD11" s="22" t="s">
        <v>3056</v>
      </c>
      <c r="AKE11" s="23" t="s">
        <v>768</v>
      </c>
      <c r="AKF11" s="22" t="s">
        <v>3058</v>
      </c>
      <c r="AKG11" s="23" t="s">
        <v>485</v>
      </c>
      <c r="AKH11" s="22" t="s">
        <v>3060</v>
      </c>
      <c r="AKI11" s="23" t="s">
        <v>3062</v>
      </c>
      <c r="AKJ11" s="22" t="s">
        <v>3064</v>
      </c>
      <c r="AKK11" s="23" t="s">
        <v>3067</v>
      </c>
      <c r="AKL11" s="22" t="s">
        <v>3069</v>
      </c>
      <c r="AKM11" s="23" t="s">
        <v>1888</v>
      </c>
      <c r="AKN11" s="22" t="s">
        <v>3072</v>
      </c>
      <c r="AKO11" s="23" t="s">
        <v>3074</v>
      </c>
      <c r="AKP11" s="22" t="s">
        <v>3079</v>
      </c>
      <c r="AKQ11" s="23" t="s">
        <v>3081</v>
      </c>
      <c r="AKR11" s="22" t="s">
        <v>3083</v>
      </c>
      <c r="AKS11" s="23" t="s">
        <v>3085</v>
      </c>
      <c r="AKT11" s="22" t="s">
        <v>3087</v>
      </c>
      <c r="AKU11" s="23" t="s">
        <v>3089</v>
      </c>
      <c r="AKV11" s="22" t="s">
        <v>3092</v>
      </c>
      <c r="AKW11" s="23" t="s">
        <v>3094</v>
      </c>
      <c r="AKX11" s="22" t="s">
        <v>3096</v>
      </c>
      <c r="AKY11" s="23" t="s">
        <v>3098</v>
      </c>
      <c r="AKZ11" s="22" t="s">
        <v>906</v>
      </c>
      <c r="ALA11" s="23" t="s">
        <v>3106</v>
      </c>
      <c r="ALB11" s="22" t="s">
        <v>3108</v>
      </c>
      <c r="ALC11" s="23" t="s">
        <v>3110</v>
      </c>
      <c r="ALD11" s="22" t="s">
        <v>527</v>
      </c>
      <c r="ALE11" s="23" t="s">
        <v>793</v>
      </c>
      <c r="ALF11" s="22" t="s">
        <v>676</v>
      </c>
      <c r="ALG11" s="23" t="s">
        <v>260</v>
      </c>
      <c r="ALH11" s="22" t="s">
        <v>2919</v>
      </c>
      <c r="ALI11" s="23" t="s">
        <v>3117</v>
      </c>
      <c r="ALJ11" s="22" t="s">
        <v>2239</v>
      </c>
      <c r="ALK11" s="23" t="s">
        <v>3118</v>
      </c>
      <c r="ALL11" s="22" t="s">
        <v>2284</v>
      </c>
      <c r="ALM11" s="23" t="s">
        <v>3038</v>
      </c>
      <c r="ALN11" s="22" t="s">
        <v>3123</v>
      </c>
      <c r="ALO11" s="23" t="s">
        <v>2251</v>
      </c>
      <c r="ALP11" s="22" t="s">
        <v>960</v>
      </c>
      <c r="ALQ11" s="23" t="s">
        <v>58</v>
      </c>
      <c r="ALR11" s="22" t="s">
        <v>3129</v>
      </c>
      <c r="ALS11" s="23" t="s">
        <v>3131</v>
      </c>
      <c r="ALT11" s="22" t="s">
        <v>2134</v>
      </c>
      <c r="ALU11" s="23" t="s">
        <v>34</v>
      </c>
      <c r="ALV11" s="22" t="s">
        <v>1855</v>
      </c>
      <c r="ALW11" s="23" t="s">
        <v>3132</v>
      </c>
      <c r="ALX11" s="22" t="s">
        <v>3134</v>
      </c>
      <c r="ALY11" s="23" t="s">
        <v>3136</v>
      </c>
      <c r="ALZ11" s="22" t="s">
        <v>3138</v>
      </c>
      <c r="AMA11" s="23" t="s">
        <v>3140</v>
      </c>
      <c r="AMB11" s="22" t="s">
        <v>3142</v>
      </c>
      <c r="AMC11" s="23" t="s">
        <v>152</v>
      </c>
      <c r="AMD11" s="22" t="s">
        <v>1877</v>
      </c>
      <c r="AME11" s="23" t="s">
        <v>3144</v>
      </c>
      <c r="AMF11" s="22" t="s">
        <v>3146</v>
      </c>
      <c r="AMG11" s="23" t="s">
        <v>1794</v>
      </c>
      <c r="AMH11" s="22" t="s">
        <v>3152</v>
      </c>
      <c r="AMI11" s="23" t="s">
        <v>3123</v>
      </c>
      <c r="AMJ11" s="22" t="s">
        <v>3156</v>
      </c>
      <c r="AMK11" s="23" t="s">
        <v>3158</v>
      </c>
      <c r="AML11" s="22" t="s">
        <v>1998</v>
      </c>
      <c r="AMM11" s="23" t="s">
        <v>3163</v>
      </c>
      <c r="AMN11" s="22" t="s">
        <v>859</v>
      </c>
      <c r="AMO11" s="23" t="s">
        <v>190</v>
      </c>
      <c r="AMP11" s="22" t="s">
        <v>3165</v>
      </c>
      <c r="AMQ11" s="23" t="s">
        <v>3131</v>
      </c>
      <c r="AMR11" s="22" t="s">
        <v>3167</v>
      </c>
      <c r="AMS11" s="23" t="s">
        <v>1822</v>
      </c>
      <c r="AMT11" s="22" t="s">
        <v>3168</v>
      </c>
      <c r="AMU11" s="23" t="s">
        <v>2045</v>
      </c>
      <c r="AMV11" s="22" t="s">
        <v>949</v>
      </c>
      <c r="AMW11" s="23" t="s">
        <v>1855</v>
      </c>
      <c r="AMX11" s="22" t="s">
        <v>3170</v>
      </c>
      <c r="AMY11" s="23" t="s">
        <v>1870</v>
      </c>
      <c r="AMZ11" s="22" t="s">
        <v>3173</v>
      </c>
      <c r="ANA11" s="23" t="s">
        <v>3142</v>
      </c>
      <c r="ANB11" s="22" t="s">
        <v>2809</v>
      </c>
      <c r="ANC11" s="23" t="s">
        <v>3174</v>
      </c>
      <c r="AND11" s="22" t="s">
        <v>3179</v>
      </c>
      <c r="ANE11" s="23" t="s">
        <v>3181</v>
      </c>
      <c r="ANF11" s="22" t="s">
        <v>3183</v>
      </c>
      <c r="ANG11" s="23" t="s">
        <v>3185</v>
      </c>
      <c r="ANH11" s="22" t="s">
        <v>2227</v>
      </c>
      <c r="ANI11" s="23" t="s">
        <v>981</v>
      </c>
      <c r="ANJ11" s="22" t="s">
        <v>2976</v>
      </c>
      <c r="ANK11" s="23" t="s">
        <v>3190</v>
      </c>
      <c r="ANL11" s="22" t="s">
        <v>3192</v>
      </c>
      <c r="ANM11" s="23" t="s">
        <v>3194</v>
      </c>
      <c r="ANN11" s="22" t="s">
        <v>3196</v>
      </c>
      <c r="ANO11" s="23" t="s">
        <v>2234</v>
      </c>
      <c r="ANP11" s="22" t="s">
        <v>383</v>
      </c>
      <c r="ANQ11" s="23" t="s">
        <v>3202</v>
      </c>
      <c r="ANR11" s="22" t="s">
        <v>3204</v>
      </c>
      <c r="ANS11" s="23" t="s">
        <v>3205</v>
      </c>
      <c r="ANT11" s="22" t="s">
        <v>3208</v>
      </c>
      <c r="ANU11" s="23" t="s">
        <v>274</v>
      </c>
      <c r="ANV11" s="22" t="s">
        <v>1751</v>
      </c>
      <c r="ANW11" s="23" t="s">
        <v>498</v>
      </c>
      <c r="ANX11" s="22" t="s">
        <v>576</v>
      </c>
      <c r="ANY11" s="23" t="s">
        <v>3213</v>
      </c>
      <c r="ANZ11" s="22" t="s">
        <v>2609</v>
      </c>
      <c r="AOA11" s="23" t="s">
        <v>3216</v>
      </c>
      <c r="AOB11" s="22" t="s">
        <v>3218</v>
      </c>
      <c r="AOC11" s="23" t="s">
        <v>3223</v>
      </c>
      <c r="AOD11" s="22" t="s">
        <v>3225</v>
      </c>
      <c r="AOE11" s="23" t="s">
        <v>3227</v>
      </c>
      <c r="AOF11" s="22" t="s">
        <v>3229</v>
      </c>
      <c r="AOG11" s="23" t="s">
        <v>3231</v>
      </c>
      <c r="AOH11" s="22" t="s">
        <v>2379</v>
      </c>
      <c r="AOI11" s="23" t="s">
        <v>1017</v>
      </c>
      <c r="AOJ11" s="22" t="s">
        <v>3233</v>
      </c>
      <c r="AOK11" s="23" t="s">
        <v>1728</v>
      </c>
      <c r="AOL11" s="22" t="s">
        <v>1550</v>
      </c>
      <c r="AOM11" s="23" t="s">
        <v>3237</v>
      </c>
      <c r="AON11" s="22" t="s">
        <v>3242</v>
      </c>
      <c r="AOO11" s="23" t="s">
        <v>3244</v>
      </c>
      <c r="AOP11" s="22" t="s">
        <v>3246</v>
      </c>
      <c r="AOQ11" s="23" t="s">
        <v>3249</v>
      </c>
      <c r="AOR11" s="22" t="s">
        <v>3250</v>
      </c>
      <c r="AOS11" s="23" t="s">
        <v>3253</v>
      </c>
      <c r="AOT11" s="22" t="s">
        <v>3255</v>
      </c>
      <c r="AOU11" s="23" t="s">
        <v>3257</v>
      </c>
      <c r="AOV11" s="22" t="s">
        <v>1125</v>
      </c>
      <c r="AOW11" s="23" t="s">
        <v>3263</v>
      </c>
      <c r="AOX11" s="22" t="s">
        <v>3265</v>
      </c>
      <c r="AOY11" s="23" t="s">
        <v>3267</v>
      </c>
      <c r="AOZ11" s="22" t="s">
        <v>2781</v>
      </c>
      <c r="APA11" s="23" t="s">
        <v>2659</v>
      </c>
      <c r="APB11" s="22" t="s">
        <v>1182</v>
      </c>
      <c r="APC11" s="23" t="s">
        <v>3274</v>
      </c>
      <c r="APD11" s="22" t="s">
        <v>1170</v>
      </c>
      <c r="APE11" s="23" t="s">
        <v>1408</v>
      </c>
      <c r="APF11" s="22" t="s">
        <v>1548</v>
      </c>
      <c r="APG11" s="23" t="s">
        <v>2744</v>
      </c>
      <c r="APH11" s="22" t="s">
        <v>3277</v>
      </c>
      <c r="API11" s="23" t="s">
        <v>3279</v>
      </c>
      <c r="APJ11" s="22" t="s">
        <v>2718</v>
      </c>
      <c r="APK11" s="23" t="s">
        <v>3282</v>
      </c>
      <c r="APL11" s="22" t="s">
        <v>2529</v>
      </c>
      <c r="APM11" s="23" t="s">
        <v>1519</v>
      </c>
      <c r="APN11" s="22" t="s">
        <v>1675</v>
      </c>
      <c r="APO11" s="23" t="s">
        <v>2654</v>
      </c>
      <c r="APP11" s="22" t="s">
        <v>2693</v>
      </c>
      <c r="APQ11" s="23" t="s">
        <v>3292</v>
      </c>
      <c r="APR11" s="22" t="s">
        <v>3293</v>
      </c>
      <c r="APS11" s="23" t="s">
        <v>3293</v>
      </c>
      <c r="APT11" s="22" t="s">
        <v>3295</v>
      </c>
      <c r="APU11" s="23" t="s">
        <v>3297</v>
      </c>
      <c r="APV11" s="22" t="s">
        <v>3299</v>
      </c>
      <c r="APW11" s="23" t="s">
        <v>3302</v>
      </c>
      <c r="APX11" s="22" t="s">
        <v>2550</v>
      </c>
      <c r="APY11" s="23" t="s">
        <v>3305</v>
      </c>
      <c r="APZ11" s="22" t="s">
        <v>3308</v>
      </c>
      <c r="AQA11" s="23" t="s">
        <v>1707</v>
      </c>
      <c r="AQB11" s="22" t="s">
        <v>1505</v>
      </c>
      <c r="AQC11" s="23" t="s">
        <v>3310</v>
      </c>
      <c r="AQD11" s="22" t="s">
        <v>3312</v>
      </c>
      <c r="AQE11" s="23" t="s">
        <v>2522</v>
      </c>
      <c r="AQF11" s="22" t="s">
        <v>1226</v>
      </c>
      <c r="AQG11" s="23" t="s">
        <v>1433</v>
      </c>
      <c r="AQH11" s="22" t="s">
        <v>2512</v>
      </c>
      <c r="AQI11" s="23" t="s">
        <v>1519</v>
      </c>
      <c r="AQJ11" s="22" t="s">
        <v>3319</v>
      </c>
      <c r="AQK11" s="23" t="s">
        <v>3321</v>
      </c>
      <c r="AQL11" s="22" t="s">
        <v>3323</v>
      </c>
      <c r="AQM11" s="23" t="s">
        <v>1712</v>
      </c>
      <c r="AQN11" s="22" t="s">
        <v>2742</v>
      </c>
      <c r="AQO11" s="23" t="s">
        <v>1375</v>
      </c>
      <c r="AQP11" s="22" t="s">
        <v>2679</v>
      </c>
      <c r="AQQ11" s="23" t="s">
        <v>2440</v>
      </c>
      <c r="AQR11" s="22" t="s">
        <v>2580</v>
      </c>
      <c r="AQS11" s="23" t="s">
        <v>1160</v>
      </c>
      <c r="AQT11" s="22" t="s">
        <v>1688</v>
      </c>
      <c r="AQU11" s="23" t="s">
        <v>3267</v>
      </c>
      <c r="AQV11" s="22" t="s">
        <v>3282</v>
      </c>
      <c r="AQW11" s="23" t="s">
        <v>3331</v>
      </c>
      <c r="AQX11" s="22" t="s">
        <v>3334</v>
      </c>
      <c r="AQY11" s="23" t="s">
        <v>2542</v>
      </c>
      <c r="AQZ11" s="22" t="s">
        <v>2608</v>
      </c>
      <c r="ARA11" s="23" t="s">
        <v>3336</v>
      </c>
      <c r="ARB11" s="22" t="s">
        <v>2403</v>
      </c>
      <c r="ARC11" s="23" t="s">
        <v>3338</v>
      </c>
      <c r="ARD11" s="22" t="s">
        <v>3340</v>
      </c>
      <c r="ARE11" s="23" t="s">
        <v>2445</v>
      </c>
      <c r="ARF11" s="22" t="s">
        <v>3342</v>
      </c>
      <c r="ARG11" s="23" t="s">
        <v>1494</v>
      </c>
      <c r="ARH11" s="22" t="s">
        <v>3345</v>
      </c>
      <c r="ARI11" s="23" t="s">
        <v>2472</v>
      </c>
      <c r="ARJ11" s="22" t="s">
        <v>1296</v>
      </c>
      <c r="ARK11" s="23" t="s">
        <v>3350</v>
      </c>
      <c r="ARL11" s="22" t="s">
        <v>3352</v>
      </c>
      <c r="ARM11" s="23" t="s">
        <v>2531</v>
      </c>
      <c r="ARN11" s="22" t="s">
        <v>3279</v>
      </c>
      <c r="ARO11" s="23" t="s">
        <v>1286</v>
      </c>
      <c r="ARP11" s="22" t="s">
        <v>3354</v>
      </c>
      <c r="ARQ11" s="23" t="s">
        <v>3356</v>
      </c>
      <c r="ARR11" s="22" t="s">
        <v>1083</v>
      </c>
      <c r="ARS11" s="23" t="s">
        <v>3358</v>
      </c>
      <c r="ART11" s="22" t="s">
        <v>3360</v>
      </c>
      <c r="ARU11" s="23" t="s">
        <v>3362</v>
      </c>
      <c r="ARV11" s="22" t="s">
        <v>3364</v>
      </c>
      <c r="ARW11" s="23" t="s">
        <v>3367</v>
      </c>
      <c r="ARX11" s="22" t="s">
        <v>1667</v>
      </c>
      <c r="ARY11" s="23" t="s">
        <v>3308</v>
      </c>
      <c r="ARZ11" s="22" t="s">
        <v>1608</v>
      </c>
      <c r="ASA11" s="23" t="s">
        <v>2515</v>
      </c>
      <c r="ASB11" s="22" t="s">
        <v>1264</v>
      </c>
      <c r="ASC11" s="23" t="s">
        <v>2603</v>
      </c>
      <c r="ASD11" s="22" t="s">
        <v>3375</v>
      </c>
      <c r="ASE11" s="23" t="s">
        <v>3377</v>
      </c>
      <c r="ASF11" s="22" t="s">
        <v>3382</v>
      </c>
      <c r="ASG11" s="23" t="s">
        <v>1717</v>
      </c>
      <c r="ASH11" s="22" t="s">
        <v>1723</v>
      </c>
      <c r="ASI11" s="23" t="s">
        <v>2377</v>
      </c>
      <c r="ASJ11" s="22" t="s">
        <v>3384</v>
      </c>
      <c r="ASK11" s="23" t="s">
        <v>3386</v>
      </c>
      <c r="ASL11" s="22" t="s">
        <v>1480</v>
      </c>
      <c r="ASM11" s="23" t="s">
        <v>3388</v>
      </c>
      <c r="ASN11" s="22" t="s">
        <v>3393</v>
      </c>
      <c r="ASO11" s="23" t="s">
        <v>3396</v>
      </c>
      <c r="ASP11" s="22" t="s">
        <v>3398</v>
      </c>
      <c r="ASQ11" s="23" t="s">
        <v>1158</v>
      </c>
      <c r="ASR11" s="22" t="s">
        <v>3400</v>
      </c>
      <c r="ASS11" s="23" t="s">
        <v>2445</v>
      </c>
      <c r="AST11" s="22" t="s">
        <v>3406</v>
      </c>
      <c r="ASU11" s="23" t="s">
        <v>3411</v>
      </c>
      <c r="ASV11" s="22" t="s">
        <v>1089</v>
      </c>
      <c r="ASW11" s="23" t="s">
        <v>1158</v>
      </c>
      <c r="ASX11" s="22" t="s">
        <v>3413</v>
      </c>
      <c r="ASY11" s="23" t="s">
        <v>3419</v>
      </c>
      <c r="ASZ11" s="22" t="s">
        <v>3421</v>
      </c>
      <c r="ATA11" s="23" t="s">
        <v>3426</v>
      </c>
      <c r="ATB11" s="22" t="s">
        <v>3428</v>
      </c>
      <c r="ATC11" s="23" t="s">
        <v>2702</v>
      </c>
      <c r="ATD11" s="22" t="s">
        <v>3430</v>
      </c>
      <c r="ATE11" s="23" t="s">
        <v>3434</v>
      </c>
      <c r="ATF11" s="22" t="s">
        <v>3436</v>
      </c>
      <c r="ATG11" s="23" t="s">
        <v>1728</v>
      </c>
      <c r="ATH11" s="22" t="s">
        <v>3439</v>
      </c>
      <c r="ATI11" s="23" t="s">
        <v>3441</v>
      </c>
      <c r="ATJ11" s="22" t="s">
        <v>3444</v>
      </c>
      <c r="ATK11" s="23" t="s">
        <v>3447</v>
      </c>
      <c r="ATL11" s="22" t="s">
        <v>2687</v>
      </c>
      <c r="ATM11" s="23" t="s">
        <v>3449</v>
      </c>
      <c r="ATN11" s="22" t="s">
        <v>3451</v>
      </c>
      <c r="ATO11" s="23" t="s">
        <v>3453</v>
      </c>
      <c r="ATP11" s="22" t="s">
        <v>3455</v>
      </c>
      <c r="ATQ11" s="23" t="s">
        <v>2489</v>
      </c>
      <c r="ATR11" s="22" t="s">
        <v>3457</v>
      </c>
      <c r="ATS11" s="23" t="s">
        <v>3459</v>
      </c>
      <c r="ATT11" s="22" t="s">
        <v>3461</v>
      </c>
      <c r="ATU11" s="23" t="s">
        <v>3463</v>
      </c>
      <c r="ATV11" s="22" t="s">
        <v>3465</v>
      </c>
      <c r="ATW11" s="23" t="s">
        <v>3467</v>
      </c>
      <c r="ATX11" s="22" t="s">
        <v>3469</v>
      </c>
      <c r="ATY11" s="23" t="s">
        <v>1705</v>
      </c>
      <c r="ATZ11" s="22" t="s">
        <v>3471</v>
      </c>
      <c r="AUA11" s="23" t="s">
        <v>2383</v>
      </c>
      <c r="AUB11" s="22" t="s">
        <v>3473</v>
      </c>
      <c r="AUC11" s="23" t="s">
        <v>3475</v>
      </c>
      <c r="AUD11" s="22" t="s">
        <v>1647</v>
      </c>
      <c r="AUE11" s="23" t="s">
        <v>3312</v>
      </c>
      <c r="AUF11" s="22" t="s">
        <v>2740</v>
      </c>
      <c r="AUG11" s="23" t="s">
        <v>1717</v>
      </c>
      <c r="AUH11" s="22" t="s">
        <v>3478</v>
      </c>
      <c r="AUI11" s="23" t="s">
        <v>1367</v>
      </c>
      <c r="AUJ11" s="22" t="s">
        <v>2435</v>
      </c>
      <c r="AUK11" s="23" t="s">
        <v>3483</v>
      </c>
      <c r="AUL11" s="22" t="s">
        <v>1509</v>
      </c>
      <c r="AUM11" s="23" t="s">
        <v>3428</v>
      </c>
      <c r="AUN11" s="22" t="s">
        <v>1304</v>
      </c>
      <c r="AUO11" s="23" t="s">
        <v>1232</v>
      </c>
      <c r="AUP11" s="22" t="s">
        <v>3489</v>
      </c>
      <c r="AUQ11" s="23" t="s">
        <v>2425</v>
      </c>
      <c r="AUR11" s="22" t="s">
        <v>3491</v>
      </c>
      <c r="AUS11" s="23" t="s">
        <v>1602</v>
      </c>
      <c r="AUT11" s="22" t="s">
        <v>3496</v>
      </c>
      <c r="AUU11" s="23" t="s">
        <v>3439</v>
      </c>
      <c r="AUV11" s="22" t="s">
        <v>1038</v>
      </c>
      <c r="AUW11" s="23" t="s">
        <v>3500</v>
      </c>
      <c r="AUX11" s="22" t="s">
        <v>3505</v>
      </c>
      <c r="AUY11" s="23" t="s">
        <v>2251</v>
      </c>
      <c r="AUZ11" s="22" t="s">
        <v>688</v>
      </c>
      <c r="AVA11" s="23" t="s">
        <v>3514</v>
      </c>
      <c r="AVB11" s="22" t="s">
        <v>177</v>
      </c>
      <c r="AVC11" s="23" t="s">
        <v>3013</v>
      </c>
      <c r="AVD11" s="22" t="s">
        <v>361</v>
      </c>
      <c r="AVE11" s="23" t="s">
        <v>3524</v>
      </c>
      <c r="AVF11" s="22" t="s">
        <v>158</v>
      </c>
      <c r="AVG11" s="23" t="s">
        <v>3530</v>
      </c>
      <c r="AVH11" s="22" t="s">
        <v>864</v>
      </c>
      <c r="AVI11" s="23" t="s">
        <v>3535</v>
      </c>
      <c r="AVJ11" s="22" t="s">
        <v>2347</v>
      </c>
      <c r="AVK11" s="23" t="s">
        <v>2932</v>
      </c>
      <c r="AVL11" s="22" t="s">
        <v>589</v>
      </c>
      <c r="AVM11" s="23" t="s">
        <v>3542</v>
      </c>
      <c r="AVN11" s="22" t="s">
        <v>859</v>
      </c>
      <c r="AVO11" s="23" t="s">
        <v>3550</v>
      </c>
      <c r="AVP11" s="22" t="s">
        <v>3553</v>
      </c>
      <c r="AVQ11" s="23" t="s">
        <v>2187</v>
      </c>
      <c r="AVR11" s="22" t="s">
        <v>3559</v>
      </c>
      <c r="AVS11" s="23" t="s">
        <v>2234</v>
      </c>
      <c r="AVT11" s="22" t="s">
        <v>3565</v>
      </c>
      <c r="AVU11" s="23" t="s">
        <v>3570</v>
      </c>
      <c r="AVV11" s="22" t="s">
        <v>3572</v>
      </c>
      <c r="AVW11" s="23" t="s">
        <v>3575</v>
      </c>
      <c r="AVX11" s="22" t="s">
        <v>3156</v>
      </c>
      <c r="AVY11" s="23" t="s">
        <v>756</v>
      </c>
      <c r="AVZ11" s="22" t="s">
        <v>166</v>
      </c>
      <c r="AWA11" s="23" t="s">
        <v>3019</v>
      </c>
      <c r="AWB11" s="22" t="s">
        <v>3586</v>
      </c>
      <c r="AWC11" s="23" t="s">
        <v>3033</v>
      </c>
      <c r="AWD11" s="22" t="s">
        <v>2201</v>
      </c>
      <c r="AWE11" s="23" t="s">
        <v>3591</v>
      </c>
      <c r="AWF11" s="22" t="s">
        <v>2874</v>
      </c>
      <c r="AWG11" s="23" t="s">
        <v>2198</v>
      </c>
      <c r="AWH11" s="22" t="s">
        <v>2124</v>
      </c>
      <c r="AWI11" s="23" t="s">
        <v>3601</v>
      </c>
      <c r="AWJ11" s="22" t="s">
        <v>2914</v>
      </c>
      <c r="AWK11" s="23" t="s">
        <v>3606</v>
      </c>
      <c r="AWL11" s="22" t="s">
        <v>3611</v>
      </c>
      <c r="AWM11" s="23" t="s">
        <v>2000</v>
      </c>
      <c r="AWN11" s="22" t="s">
        <v>3615</v>
      </c>
      <c r="AWO11" s="23" t="s">
        <v>2012</v>
      </c>
      <c r="AWP11" s="22" t="s">
        <v>2325</v>
      </c>
      <c r="AWQ11" s="23" t="s">
        <v>3622</v>
      </c>
      <c r="AWR11" s="22" t="s">
        <v>3627</v>
      </c>
      <c r="AWS11" s="23" t="s">
        <v>298</v>
      </c>
      <c r="AWT11" s="22" t="s">
        <v>725</v>
      </c>
      <c r="AWU11" s="23" t="s">
        <v>236</v>
      </c>
      <c r="AWV11" s="22" t="s">
        <v>3632</v>
      </c>
      <c r="AWW11" s="23" t="s">
        <v>3635</v>
      </c>
      <c r="AWX11" s="22" t="s">
        <v>3640</v>
      </c>
      <c r="AWY11" s="23" t="s">
        <v>3643</v>
      </c>
      <c r="AWZ11" s="22" t="s">
        <v>2586</v>
      </c>
      <c r="AXA11" s="23" t="s">
        <v>1083</v>
      </c>
      <c r="AXB11" s="22" t="s">
        <v>3646</v>
      </c>
      <c r="AXC11" s="23" t="s">
        <v>3651</v>
      </c>
      <c r="AXD11" s="22" t="s">
        <v>3654</v>
      </c>
      <c r="AXE11" s="23" t="s">
        <v>2668</v>
      </c>
      <c r="AXF11" s="22" t="s">
        <v>3658</v>
      </c>
      <c r="AXG11" s="23" t="s">
        <v>3489</v>
      </c>
      <c r="AXH11" s="22" t="s">
        <v>3662</v>
      </c>
      <c r="AXI11" s="23" t="s">
        <v>3664</v>
      </c>
      <c r="AXJ11" s="22" t="s">
        <v>3667</v>
      </c>
      <c r="AXK11" s="23" t="s">
        <v>2603</v>
      </c>
      <c r="AXL11" s="22" t="s">
        <v>3672</v>
      </c>
      <c r="AXM11" s="23" t="s">
        <v>3677</v>
      </c>
      <c r="AXN11" s="22" t="s">
        <v>3680</v>
      </c>
      <c r="AXO11" s="23" t="s">
        <v>3682</v>
      </c>
      <c r="AXP11" s="22" t="s">
        <v>3685</v>
      </c>
      <c r="AXQ11" s="23" t="s">
        <v>3688</v>
      </c>
      <c r="AXR11" s="22" t="s">
        <v>2713</v>
      </c>
      <c r="AXS11" s="23" t="s">
        <v>3691</v>
      </c>
      <c r="AXT11" s="22" t="s">
        <v>3695</v>
      </c>
      <c r="AXU11" s="23" t="s">
        <v>3697</v>
      </c>
      <c r="AXV11" s="22" t="s">
        <v>3345</v>
      </c>
      <c r="AXW11" s="23" t="s">
        <v>2356</v>
      </c>
      <c r="AXX11" s="22" t="s">
        <v>2668</v>
      </c>
      <c r="AXY11" s="23" t="s">
        <v>2574</v>
      </c>
      <c r="AXZ11" s="22" t="s">
        <v>3706</v>
      </c>
      <c r="AYA11" s="23" t="s">
        <v>1561</v>
      </c>
      <c r="AYB11" s="22" t="s">
        <v>3714</v>
      </c>
      <c r="AYC11" s="23" t="s">
        <v>1375</v>
      </c>
      <c r="AYD11" s="22" t="s">
        <v>3267</v>
      </c>
      <c r="AYE11" s="23" t="s">
        <v>1066</v>
      </c>
      <c r="AYF11" s="22" t="s">
        <v>1154</v>
      </c>
      <c r="AYG11" s="23" t="s">
        <v>3724</v>
      </c>
      <c r="AYH11" s="22" t="s">
        <v>1286</v>
      </c>
      <c r="AYI11" s="23" t="s">
        <v>3727</v>
      </c>
      <c r="AYJ11" s="22" t="s">
        <v>1253</v>
      </c>
      <c r="AYK11" s="23" t="s">
        <v>1628</v>
      </c>
      <c r="AYL11" s="22" t="s">
        <v>3350</v>
      </c>
      <c r="AYM11" s="23" t="s">
        <v>3733</v>
      </c>
      <c r="AYN11" s="22" t="s">
        <v>1552</v>
      </c>
      <c r="AYO11" s="23" t="s">
        <v>3737</v>
      </c>
      <c r="AYP11" s="22" t="s">
        <v>3740</v>
      </c>
      <c r="AYQ11" s="23" t="s">
        <v>3743</v>
      </c>
      <c r="AYR11" s="22" t="s">
        <v>1566</v>
      </c>
      <c r="AYS11" s="23" t="s">
        <v>1281</v>
      </c>
      <c r="AYT11" s="22" t="s">
        <v>3747</v>
      </c>
      <c r="AYU11" s="23" t="s">
        <v>3749</v>
      </c>
      <c r="AYV11" s="22" t="s">
        <v>3752</v>
      </c>
      <c r="AYW11" s="23" t="s">
        <v>3046</v>
      </c>
      <c r="AYX11" s="22" t="s">
        <v>422</v>
      </c>
      <c r="AYY11" s="23" t="s">
        <v>3757</v>
      </c>
      <c r="AYZ11" s="22" t="s">
        <v>3762</v>
      </c>
      <c r="AZA11" s="23" t="s">
        <v>3765</v>
      </c>
      <c r="AZB11" s="22" t="s">
        <v>2945</v>
      </c>
      <c r="AZC11" s="23" t="s">
        <v>1960</v>
      </c>
      <c r="AZD11" s="22" t="s">
        <v>3770</v>
      </c>
      <c r="AZE11" s="23" t="s">
        <v>3772</v>
      </c>
      <c r="AZF11" s="22" t="s">
        <v>3774</v>
      </c>
      <c r="AZG11" s="23" t="s">
        <v>2147</v>
      </c>
      <c r="AZH11" s="22" t="s">
        <v>3778</v>
      </c>
      <c r="AZI11" s="23" t="s">
        <v>3782</v>
      </c>
      <c r="AZJ11" s="22" t="s">
        <v>1870</v>
      </c>
      <c r="AZK11" s="23" t="s">
        <v>3787</v>
      </c>
      <c r="AZL11" s="22" t="s">
        <v>3789</v>
      </c>
      <c r="AZM11" s="23" t="s">
        <v>3791</v>
      </c>
      <c r="AZN11" s="22" t="s">
        <v>3794</v>
      </c>
      <c r="AZO11" s="23" t="s">
        <v>2152</v>
      </c>
      <c r="AZP11" s="22" t="s">
        <v>3570</v>
      </c>
      <c r="AZQ11" s="23" t="s">
        <v>3802</v>
      </c>
      <c r="AZR11" s="22" t="s">
        <v>3805</v>
      </c>
      <c r="AZS11" s="23" t="s">
        <v>3810</v>
      </c>
      <c r="AZT11" s="22" t="s">
        <v>3812</v>
      </c>
      <c r="AZU11" s="23" t="s">
        <v>3815</v>
      </c>
      <c r="AZV11" s="22" t="s">
        <v>3820</v>
      </c>
      <c r="AZW11" s="23" t="s">
        <v>3118</v>
      </c>
      <c r="AZX11" s="22" t="s">
        <v>1855</v>
      </c>
      <c r="AZY11" s="23" t="s">
        <v>1855</v>
      </c>
      <c r="AZZ11" s="22" t="s">
        <v>3827</v>
      </c>
      <c r="BAA11" s="23" t="s">
        <v>3832</v>
      </c>
      <c r="BAB11" s="22" t="s">
        <v>2026</v>
      </c>
      <c r="BAC11" s="23" t="s">
        <v>2234</v>
      </c>
      <c r="BAD11" s="22" t="s">
        <v>810</v>
      </c>
      <c r="BAE11" s="23" t="s">
        <v>3030</v>
      </c>
      <c r="BAF11" s="22" t="s">
        <v>1794</v>
      </c>
      <c r="BAG11" s="23" t="s">
        <v>2317</v>
      </c>
      <c r="BAH11" s="22" t="s">
        <v>2331</v>
      </c>
      <c r="BAI11" s="23" t="s">
        <v>872</v>
      </c>
      <c r="BAJ11" s="22" t="s">
        <v>3851</v>
      </c>
      <c r="BAK11" s="23" t="s">
        <v>3096</v>
      </c>
      <c r="BAL11" s="22" t="s">
        <v>442</v>
      </c>
      <c r="BAM11" s="23" t="s">
        <v>3855</v>
      </c>
      <c r="BAN11" s="22" t="s">
        <v>2923</v>
      </c>
      <c r="BAO11" s="23" t="s">
        <v>3622</v>
      </c>
      <c r="BAP11" s="22" t="s">
        <v>966</v>
      </c>
      <c r="BAQ11" s="23" t="s">
        <v>2181</v>
      </c>
      <c r="BAR11" s="22" t="s">
        <v>3108</v>
      </c>
      <c r="BAS11" s="23" t="s">
        <v>3866</v>
      </c>
      <c r="BAT11" s="22" t="s">
        <v>1756</v>
      </c>
      <c r="BAU11" s="23" t="s">
        <v>3046</v>
      </c>
      <c r="BAV11" s="22" t="s">
        <v>3173</v>
      </c>
      <c r="BAW11" s="23" t="s">
        <v>3064</v>
      </c>
      <c r="BAX11" s="22" t="s">
        <v>2211</v>
      </c>
      <c r="BAY11" s="23" t="s">
        <v>2960</v>
      </c>
      <c r="BAZ11" s="22" t="s">
        <v>3878</v>
      </c>
      <c r="BBA11" s="23" t="s">
        <v>3572</v>
      </c>
      <c r="BBB11" s="22" t="s">
        <v>190</v>
      </c>
      <c r="BBC11" s="23" t="s">
        <v>3884</v>
      </c>
      <c r="BBD11" s="22" t="s">
        <v>3886</v>
      </c>
      <c r="BBE11" s="23" t="s">
        <v>3227</v>
      </c>
      <c r="BBF11" s="22" t="s">
        <v>3889</v>
      </c>
      <c r="BBG11" s="23" t="s">
        <v>1568</v>
      </c>
      <c r="BBH11" s="22" t="s">
        <v>3342</v>
      </c>
      <c r="BBI11" s="23" t="s">
        <v>3893</v>
      </c>
      <c r="BBJ11" s="22" t="s">
        <v>1594</v>
      </c>
      <c r="BBK11" s="23" t="s">
        <v>2496</v>
      </c>
      <c r="BBL11" s="22" t="s">
        <v>1707</v>
      </c>
      <c r="BBM11" s="23" t="s">
        <v>3896</v>
      </c>
      <c r="BBN11" s="22" t="s">
        <v>2623</v>
      </c>
      <c r="BBO11" s="23" t="s">
        <v>1182</v>
      </c>
      <c r="BBP11" s="22" t="s">
        <v>3899</v>
      </c>
      <c r="BBQ11" s="23" t="s">
        <v>3902</v>
      </c>
      <c r="BBR11" s="22" t="s">
        <v>1189</v>
      </c>
      <c r="BBS11" s="23" t="s">
        <v>3277</v>
      </c>
      <c r="BBT11" s="22" t="s">
        <v>3905</v>
      </c>
      <c r="BBU11" s="23" t="s">
        <v>3908</v>
      </c>
      <c r="BBV11" s="22" t="s">
        <v>3910</v>
      </c>
      <c r="BBW11" s="23" t="s">
        <v>3893</v>
      </c>
      <c r="BBX11" s="22" t="s">
        <v>3911</v>
      </c>
      <c r="BBY11" s="23" t="s">
        <v>1108</v>
      </c>
      <c r="BBZ11" s="22" t="s">
        <v>3915</v>
      </c>
      <c r="BCA11" s="23" t="s">
        <v>3295</v>
      </c>
      <c r="BCB11" s="22" t="s">
        <v>2606</v>
      </c>
      <c r="BCC11" s="23" t="s">
        <v>1189</v>
      </c>
      <c r="BCD11" s="22" t="s">
        <v>3918</v>
      </c>
      <c r="BCE11" s="23" t="s">
        <v>3920</v>
      </c>
      <c r="BCF11" s="22" t="s">
        <v>1072</v>
      </c>
      <c r="BCG11" s="23" t="s">
        <v>2749</v>
      </c>
      <c r="BCH11" s="22" t="s">
        <v>3923</v>
      </c>
      <c r="BCI11" s="23" t="s">
        <v>3926</v>
      </c>
      <c r="BCJ11" s="22" t="s">
        <v>3931</v>
      </c>
      <c r="BCK11" s="23" t="s">
        <v>3899</v>
      </c>
      <c r="BCL11" s="22" t="s">
        <v>3939</v>
      </c>
      <c r="BCM11" s="23" t="s">
        <v>3941</v>
      </c>
      <c r="BCN11" s="22" t="s">
        <v>3943</v>
      </c>
      <c r="BCO11" s="23" t="s">
        <v>3946</v>
      </c>
      <c r="BCP11" s="22" t="s">
        <v>3948</v>
      </c>
      <c r="BCQ11" s="23" t="s">
        <v>3953</v>
      </c>
      <c r="BCR11" s="22" t="s">
        <v>3478</v>
      </c>
      <c r="BCS11" s="23" t="s">
        <v>3958</v>
      </c>
      <c r="BCT11" s="22" t="s">
        <v>1830</v>
      </c>
      <c r="BCU11" s="23" t="s">
        <v>3960</v>
      </c>
      <c r="BCV11" s="22" t="s">
        <v>3185</v>
      </c>
      <c r="BCW11" s="23" t="s">
        <v>3963</v>
      </c>
      <c r="BCX11" s="22" t="s">
        <v>1904</v>
      </c>
      <c r="BCY11" s="23" t="s">
        <v>3968</v>
      </c>
      <c r="BCZ11" s="22" t="s">
        <v>345</v>
      </c>
      <c r="BDA11" s="23" t="s">
        <v>3971</v>
      </c>
      <c r="BDB11" s="22" t="s">
        <v>3976</v>
      </c>
      <c r="BDC11" s="23" t="s">
        <v>1941</v>
      </c>
      <c r="BDD11" s="22" t="s">
        <v>3782</v>
      </c>
      <c r="BDE11" s="23" t="s">
        <v>1951</v>
      </c>
      <c r="BDF11" s="22" t="s">
        <v>923</v>
      </c>
      <c r="BDG11" s="23" t="s">
        <v>1923</v>
      </c>
      <c r="BDH11" s="22" t="s">
        <v>864</v>
      </c>
      <c r="BDI11" s="23" t="s">
        <v>3984</v>
      </c>
      <c r="BDJ11" s="22" t="s">
        <v>3986</v>
      </c>
      <c r="BDK11" s="23" t="s">
        <v>3988</v>
      </c>
      <c r="BDL11" s="22" t="s">
        <v>3757</v>
      </c>
      <c r="BDM11" s="23" t="s">
        <v>3990</v>
      </c>
      <c r="BDN11" s="22" t="s">
        <v>3993</v>
      </c>
      <c r="BDO11" s="23" t="s">
        <v>3995</v>
      </c>
      <c r="BDP11" s="22" t="s">
        <v>3998</v>
      </c>
      <c r="BDQ11" s="23" t="s">
        <v>4000</v>
      </c>
      <c r="BDR11" s="22" t="s">
        <v>695</v>
      </c>
      <c r="BDS11" s="23" t="s">
        <v>4005</v>
      </c>
      <c r="BDT11" s="22" t="s">
        <v>2823</v>
      </c>
      <c r="BDU11" s="23" t="s">
        <v>4007</v>
      </c>
      <c r="BDV11" s="22" t="s">
        <v>4010</v>
      </c>
      <c r="BDW11" s="23" t="s">
        <v>2284</v>
      </c>
      <c r="BDX11" s="22" t="s">
        <v>4007</v>
      </c>
      <c r="BDY11" s="23" t="s">
        <v>4012</v>
      </c>
      <c r="BDZ11" s="22" t="s">
        <v>4014</v>
      </c>
      <c r="BEA11" s="23" t="s">
        <v>688</v>
      </c>
      <c r="BEB11" s="22" t="s">
        <v>2914</v>
      </c>
      <c r="BEC11" s="23" t="s">
        <v>222</v>
      </c>
      <c r="BED11" s="22" t="s">
        <v>4016</v>
      </c>
      <c r="BEE11" s="23" t="s">
        <v>329</v>
      </c>
      <c r="BEF11" s="22" t="s">
        <v>1962</v>
      </c>
      <c r="BEG11" s="23" t="s">
        <v>4018</v>
      </c>
      <c r="BEH11" s="22" t="s">
        <v>492</v>
      </c>
      <c r="BEI11" s="23" t="s">
        <v>4021</v>
      </c>
      <c r="BEJ11" s="22" t="s">
        <v>1762</v>
      </c>
      <c r="BEK11" s="23" t="s">
        <v>846</v>
      </c>
      <c r="BEL11" s="22" t="s">
        <v>4027</v>
      </c>
      <c r="BEM11" s="23" t="s">
        <v>3183</v>
      </c>
      <c r="BEN11" s="22" t="s">
        <v>2783</v>
      </c>
      <c r="BEO11" s="23" t="s">
        <v>4032</v>
      </c>
      <c r="BEP11" s="22" t="s">
        <v>4034</v>
      </c>
      <c r="BEQ11" s="23" t="s">
        <v>4036</v>
      </c>
      <c r="BER11" s="22" t="s">
        <v>1962</v>
      </c>
      <c r="BES11" s="23" t="s">
        <v>580</v>
      </c>
      <c r="BET11" s="22" t="s">
        <v>2100</v>
      </c>
      <c r="BEU11" s="23" t="s">
        <v>3958</v>
      </c>
      <c r="BEV11" s="22" t="s">
        <v>659</v>
      </c>
      <c r="BEW11" s="23" t="s">
        <v>4044</v>
      </c>
      <c r="BEX11" s="22" t="s">
        <v>4046</v>
      </c>
      <c r="BEY11" s="23" t="s">
        <v>3559</v>
      </c>
      <c r="BEZ11" s="22" t="s">
        <v>4049</v>
      </c>
      <c r="BFA11" s="23" t="s">
        <v>1651</v>
      </c>
      <c r="BFB11" s="22" t="s">
        <v>4054</v>
      </c>
      <c r="BFC11" s="23" t="s">
        <v>1072</v>
      </c>
      <c r="BFD11" s="22" t="s">
        <v>4057</v>
      </c>
      <c r="BFE11" s="23" t="s">
        <v>1494</v>
      </c>
      <c r="BFF11" s="22" t="s">
        <v>4060</v>
      </c>
      <c r="BFG11" s="23" t="s">
        <v>2666</v>
      </c>
      <c r="BFH11" s="22" t="s">
        <v>2535</v>
      </c>
      <c r="BFI11" s="23" t="s">
        <v>4065</v>
      </c>
      <c r="BFJ11" s="22" t="s">
        <v>3279</v>
      </c>
      <c r="BFK11" s="23" t="s">
        <v>1055</v>
      </c>
      <c r="BFL11" s="22" t="s">
        <v>4070</v>
      </c>
      <c r="BFM11" s="23" t="s">
        <v>4072</v>
      </c>
      <c r="BFN11" s="22" t="s">
        <v>1608</v>
      </c>
      <c r="BFO11" s="23" t="s">
        <v>4074</v>
      </c>
      <c r="BFP11" s="22" t="s">
        <v>1219</v>
      </c>
      <c r="BFQ11" s="23" t="s">
        <v>2702</v>
      </c>
      <c r="BFR11" s="22" t="s">
        <v>2371</v>
      </c>
      <c r="BFS11" s="23" t="s">
        <v>4076</v>
      </c>
      <c r="BFT11" s="22" t="s">
        <v>4078</v>
      </c>
      <c r="BFU11" s="23" t="s">
        <v>4080</v>
      </c>
      <c r="BFV11" s="22" t="s">
        <v>3896</v>
      </c>
      <c r="BFW11" s="23" t="s">
        <v>4083</v>
      </c>
      <c r="BFX11" s="22" t="s">
        <v>1027</v>
      </c>
      <c r="BFY11" s="23" t="s">
        <v>3893</v>
      </c>
      <c r="BFZ11" s="22" t="s">
        <v>4088</v>
      </c>
      <c r="BGA11" s="23" t="s">
        <v>2562</v>
      </c>
      <c r="BGB11" s="22" t="s">
        <v>4090</v>
      </c>
      <c r="BGC11" s="23" t="s">
        <v>1675</v>
      </c>
      <c r="BGD11" s="22" t="s">
        <v>4092</v>
      </c>
      <c r="BGE11" s="23" t="s">
        <v>4094</v>
      </c>
      <c r="BGF11" s="22" t="s">
        <v>1548</v>
      </c>
      <c r="BGG11" s="23" t="s">
        <v>4096</v>
      </c>
      <c r="BGH11" s="22" t="s">
        <v>2425</v>
      </c>
      <c r="BGI11" s="23" t="s">
        <v>1011</v>
      </c>
      <c r="BGJ11" s="22" t="s">
        <v>1623</v>
      </c>
      <c r="BGK11" s="23" t="s">
        <v>4098</v>
      </c>
      <c r="BGL11" s="22" t="s">
        <v>3496</v>
      </c>
      <c r="BGM11" s="23" t="s">
        <v>3478</v>
      </c>
      <c r="BGN11" s="22" t="s">
        <v>2472</v>
      </c>
      <c r="BGO11" s="23" t="s">
        <v>1217</v>
      </c>
      <c r="BGP11" s="22" t="s">
        <v>4103</v>
      </c>
      <c r="BGQ11" s="23" t="s">
        <v>4106</v>
      </c>
      <c r="BGR11" s="22" t="s">
        <v>4109</v>
      </c>
      <c r="BGS11" s="23" t="s">
        <v>4112</v>
      </c>
      <c r="BGT11" s="22" t="s">
        <v>1698</v>
      </c>
      <c r="BGU11" s="23" t="s">
        <v>2467</v>
      </c>
      <c r="BGV11" s="22" t="s">
        <v>4117</v>
      </c>
    </row>
    <row r="12" spans="1:1556">
      <c r="A12" s="21" t="s">
        <v>11</v>
      </c>
      <c r="B12" s="22" t="s">
        <v>35</v>
      </c>
      <c r="C12" s="23" t="s">
        <v>35</v>
      </c>
      <c r="D12" s="22" t="s">
        <v>35</v>
      </c>
      <c r="E12" s="23" t="s">
        <v>35</v>
      </c>
      <c r="F12" s="22" t="s">
        <v>35</v>
      </c>
      <c r="G12" s="23" t="s">
        <v>35</v>
      </c>
      <c r="H12" s="22" t="s">
        <v>35</v>
      </c>
      <c r="I12" s="23" t="s">
        <v>35</v>
      </c>
      <c r="J12" s="22" t="s">
        <v>35</v>
      </c>
      <c r="K12" s="23" t="s">
        <v>35</v>
      </c>
      <c r="L12" s="22" t="s">
        <v>35</v>
      </c>
      <c r="M12" s="23" t="s">
        <v>35</v>
      </c>
      <c r="N12" s="22" t="s">
        <v>35</v>
      </c>
      <c r="O12" s="23" t="s">
        <v>35</v>
      </c>
      <c r="P12" s="22" t="s">
        <v>35</v>
      </c>
      <c r="Q12" s="23" t="s">
        <v>35</v>
      </c>
      <c r="R12" s="22" t="s">
        <v>35</v>
      </c>
      <c r="S12" s="23" t="s">
        <v>35</v>
      </c>
      <c r="T12" s="22" t="s">
        <v>35</v>
      </c>
      <c r="U12" s="23" t="s">
        <v>35</v>
      </c>
      <c r="V12" s="22" t="s">
        <v>35</v>
      </c>
      <c r="W12" s="23" t="s">
        <v>35</v>
      </c>
      <c r="X12" s="22" t="s">
        <v>35</v>
      </c>
      <c r="Y12" s="23" t="s">
        <v>35</v>
      </c>
      <c r="Z12" s="22" t="s">
        <v>35</v>
      </c>
      <c r="AA12" s="23" t="s">
        <v>35</v>
      </c>
      <c r="AB12" s="22" t="s">
        <v>35</v>
      </c>
      <c r="AC12" s="23" t="s">
        <v>35</v>
      </c>
      <c r="AD12" s="22" t="s">
        <v>35</v>
      </c>
      <c r="AE12" s="23" t="s">
        <v>35</v>
      </c>
      <c r="AF12" s="22" t="s">
        <v>35</v>
      </c>
      <c r="AG12" s="23" t="s">
        <v>35</v>
      </c>
      <c r="AH12" s="22" t="s">
        <v>35</v>
      </c>
      <c r="AI12" s="23" t="s">
        <v>35</v>
      </c>
      <c r="AJ12" s="22" t="s">
        <v>35</v>
      </c>
      <c r="AK12" s="23" t="s">
        <v>35</v>
      </c>
      <c r="AL12" s="22" t="s">
        <v>35</v>
      </c>
      <c r="AM12" s="23" t="s">
        <v>35</v>
      </c>
      <c r="AN12" s="22" t="s">
        <v>35</v>
      </c>
      <c r="AO12" s="23" t="s">
        <v>35</v>
      </c>
      <c r="AP12" s="22" t="s">
        <v>35</v>
      </c>
      <c r="AQ12" s="23" t="s">
        <v>35</v>
      </c>
      <c r="AR12" s="22" t="s">
        <v>35</v>
      </c>
      <c r="AS12" s="23" t="s">
        <v>35</v>
      </c>
      <c r="AT12" s="22" t="s">
        <v>35</v>
      </c>
      <c r="AU12" s="23" t="s">
        <v>35</v>
      </c>
      <c r="AV12" s="22" t="s">
        <v>35</v>
      </c>
      <c r="AW12" s="23" t="s">
        <v>35</v>
      </c>
      <c r="AX12" s="22" t="s">
        <v>35</v>
      </c>
      <c r="AY12" s="23" t="s">
        <v>35</v>
      </c>
      <c r="AZ12" s="22" t="s">
        <v>35</v>
      </c>
      <c r="BA12" s="23" t="s">
        <v>35</v>
      </c>
      <c r="BB12" s="22" t="s">
        <v>35</v>
      </c>
      <c r="BC12" s="23" t="s">
        <v>35</v>
      </c>
      <c r="BD12" s="22" t="s">
        <v>35</v>
      </c>
      <c r="BE12" s="23" t="s">
        <v>35</v>
      </c>
      <c r="BF12" s="22" t="s">
        <v>35</v>
      </c>
      <c r="BG12" s="23" t="s">
        <v>35</v>
      </c>
      <c r="BH12" s="22" t="s">
        <v>35</v>
      </c>
      <c r="BI12" s="23" t="s">
        <v>35</v>
      </c>
      <c r="BJ12" s="22" t="s">
        <v>35</v>
      </c>
      <c r="BK12" s="23" t="s">
        <v>35</v>
      </c>
      <c r="BL12" s="22" t="s">
        <v>35</v>
      </c>
      <c r="BM12" s="23" t="s">
        <v>35</v>
      </c>
      <c r="BN12" s="22" t="s">
        <v>35</v>
      </c>
      <c r="BO12" s="23" t="s">
        <v>35</v>
      </c>
      <c r="BP12" s="22" t="s">
        <v>35</v>
      </c>
      <c r="BQ12" s="23" t="s">
        <v>35</v>
      </c>
      <c r="BR12" s="22" t="s">
        <v>35</v>
      </c>
      <c r="BS12" s="23" t="s">
        <v>35</v>
      </c>
      <c r="BT12" s="22" t="s">
        <v>35</v>
      </c>
      <c r="BU12" s="23" t="s">
        <v>35</v>
      </c>
      <c r="BV12" s="22" t="s">
        <v>35</v>
      </c>
      <c r="BW12" s="23" t="s">
        <v>35</v>
      </c>
      <c r="BX12" s="22" t="s">
        <v>35</v>
      </c>
      <c r="BY12" s="23" t="s">
        <v>35</v>
      </c>
      <c r="BZ12" s="22" t="s">
        <v>35</v>
      </c>
      <c r="CA12" s="23" t="s">
        <v>35</v>
      </c>
      <c r="CB12" s="22" t="s">
        <v>35</v>
      </c>
      <c r="CC12" s="23" t="s">
        <v>35</v>
      </c>
      <c r="CD12" s="22" t="s">
        <v>35</v>
      </c>
      <c r="CE12" s="23" t="s">
        <v>35</v>
      </c>
      <c r="CF12" s="22" t="s">
        <v>35</v>
      </c>
      <c r="CG12" s="23" t="s">
        <v>35</v>
      </c>
      <c r="CH12" s="22" t="s">
        <v>35</v>
      </c>
      <c r="CI12" s="23" t="s">
        <v>35</v>
      </c>
      <c r="CJ12" s="22" t="s">
        <v>35</v>
      </c>
      <c r="CK12" s="23" t="s">
        <v>35</v>
      </c>
      <c r="CL12" s="22" t="s">
        <v>35</v>
      </c>
      <c r="CM12" s="23" t="s">
        <v>35</v>
      </c>
      <c r="CN12" s="22" t="s">
        <v>35</v>
      </c>
      <c r="CO12" s="23" t="s">
        <v>35</v>
      </c>
      <c r="CP12" s="22" t="s">
        <v>35</v>
      </c>
      <c r="CQ12" s="23" t="s">
        <v>35</v>
      </c>
      <c r="CR12" s="22" t="s">
        <v>35</v>
      </c>
      <c r="CS12" s="23" t="s">
        <v>35</v>
      </c>
      <c r="CT12" s="22" t="s">
        <v>35</v>
      </c>
      <c r="CU12" s="23" t="s">
        <v>35</v>
      </c>
      <c r="CV12" s="22" t="s">
        <v>35</v>
      </c>
      <c r="CW12" s="23" t="s">
        <v>35</v>
      </c>
      <c r="CX12" s="22" t="s">
        <v>35</v>
      </c>
      <c r="CY12" s="23" t="s">
        <v>35</v>
      </c>
      <c r="CZ12" s="22" t="s">
        <v>35</v>
      </c>
      <c r="DA12" s="23" t="s">
        <v>35</v>
      </c>
      <c r="DB12" s="22" t="s">
        <v>35</v>
      </c>
      <c r="DC12" s="23" t="s">
        <v>35</v>
      </c>
      <c r="DD12" s="22" t="s">
        <v>35</v>
      </c>
      <c r="DE12" s="23" t="s">
        <v>35</v>
      </c>
      <c r="DF12" s="22" t="s">
        <v>35</v>
      </c>
      <c r="DG12" s="23" t="s">
        <v>35</v>
      </c>
      <c r="DH12" s="22" t="s">
        <v>35</v>
      </c>
      <c r="DI12" s="23" t="s">
        <v>35</v>
      </c>
      <c r="DJ12" s="22" t="s">
        <v>35</v>
      </c>
      <c r="DK12" s="23" t="s">
        <v>35</v>
      </c>
      <c r="DL12" s="22" t="s">
        <v>35</v>
      </c>
      <c r="DM12" s="23" t="s">
        <v>35</v>
      </c>
      <c r="DN12" s="22" t="s">
        <v>35</v>
      </c>
      <c r="DO12" s="23" t="s">
        <v>35</v>
      </c>
      <c r="DP12" s="22" t="s">
        <v>35</v>
      </c>
      <c r="DQ12" s="23" t="s">
        <v>35</v>
      </c>
      <c r="DR12" s="22" t="s">
        <v>35</v>
      </c>
      <c r="DS12" s="23" t="s">
        <v>35</v>
      </c>
      <c r="DT12" s="22" t="s">
        <v>35</v>
      </c>
      <c r="DU12" s="23" t="s">
        <v>35</v>
      </c>
      <c r="DV12" s="22" t="s">
        <v>35</v>
      </c>
      <c r="DW12" s="23" t="s">
        <v>35</v>
      </c>
      <c r="DX12" s="22" t="s">
        <v>35</v>
      </c>
      <c r="DY12" s="23" t="s">
        <v>35</v>
      </c>
      <c r="DZ12" s="22" t="s">
        <v>35</v>
      </c>
      <c r="EA12" s="23" t="s">
        <v>35</v>
      </c>
      <c r="EB12" s="22" t="s">
        <v>35</v>
      </c>
      <c r="EC12" s="23" t="s">
        <v>35</v>
      </c>
      <c r="ED12" s="22" t="s">
        <v>35</v>
      </c>
      <c r="EE12" s="23" t="s">
        <v>35</v>
      </c>
      <c r="EF12" s="22" t="s">
        <v>35</v>
      </c>
      <c r="EG12" s="23" t="s">
        <v>35</v>
      </c>
      <c r="EH12" s="22" t="s">
        <v>35</v>
      </c>
      <c r="EI12" s="23" t="s">
        <v>35</v>
      </c>
      <c r="EJ12" s="22" t="s">
        <v>35</v>
      </c>
      <c r="EK12" s="23" t="s">
        <v>35</v>
      </c>
      <c r="EL12" s="22" t="s">
        <v>35</v>
      </c>
      <c r="EM12" s="23" t="s">
        <v>35</v>
      </c>
      <c r="EN12" s="22" t="s">
        <v>35</v>
      </c>
      <c r="EO12" s="23" t="s">
        <v>35</v>
      </c>
      <c r="EP12" s="22" t="s">
        <v>35</v>
      </c>
      <c r="EQ12" s="23" t="s">
        <v>35</v>
      </c>
      <c r="ER12" s="22" t="s">
        <v>35</v>
      </c>
      <c r="ES12" s="23" t="s">
        <v>35</v>
      </c>
      <c r="ET12" s="22" t="s">
        <v>35</v>
      </c>
      <c r="EU12" s="23" t="s">
        <v>35</v>
      </c>
      <c r="EV12" s="22" t="s">
        <v>35</v>
      </c>
      <c r="EW12" s="23" t="s">
        <v>35</v>
      </c>
      <c r="EX12" s="22" t="s">
        <v>35</v>
      </c>
      <c r="EY12" s="23" t="s">
        <v>35</v>
      </c>
      <c r="EZ12" s="22" t="s">
        <v>35</v>
      </c>
      <c r="FA12" s="23" t="s">
        <v>35</v>
      </c>
      <c r="FB12" s="22" t="s">
        <v>35</v>
      </c>
      <c r="FC12" s="23" t="s">
        <v>35</v>
      </c>
      <c r="FD12" s="22" t="s">
        <v>35</v>
      </c>
      <c r="FE12" s="23" t="s">
        <v>35</v>
      </c>
      <c r="FF12" s="22" t="s">
        <v>35</v>
      </c>
      <c r="FG12" s="23" t="s">
        <v>35</v>
      </c>
      <c r="FH12" s="22" t="s">
        <v>35</v>
      </c>
      <c r="FI12" s="23" t="s">
        <v>35</v>
      </c>
      <c r="FJ12" s="22" t="s">
        <v>35</v>
      </c>
      <c r="FK12" s="23" t="s">
        <v>35</v>
      </c>
      <c r="FL12" s="22" t="s">
        <v>35</v>
      </c>
      <c r="FM12" s="23" t="s">
        <v>35</v>
      </c>
      <c r="FN12" s="22" t="s">
        <v>35</v>
      </c>
      <c r="FO12" s="23" t="s">
        <v>35</v>
      </c>
      <c r="FP12" s="22" t="s">
        <v>35</v>
      </c>
      <c r="FQ12" s="23" t="s">
        <v>35</v>
      </c>
      <c r="FR12" s="22" t="s">
        <v>35</v>
      </c>
      <c r="FS12" s="23" t="s">
        <v>35</v>
      </c>
      <c r="FT12" s="22" t="s">
        <v>35</v>
      </c>
      <c r="FU12" s="23" t="s">
        <v>35</v>
      </c>
      <c r="FV12" s="22" t="s">
        <v>35</v>
      </c>
      <c r="FW12" s="23" t="s">
        <v>35</v>
      </c>
      <c r="FX12" s="22" t="s">
        <v>35</v>
      </c>
      <c r="FY12" s="23" t="s">
        <v>35</v>
      </c>
      <c r="FZ12" s="22" t="s">
        <v>35</v>
      </c>
      <c r="GA12" s="23" t="s">
        <v>35</v>
      </c>
      <c r="GB12" s="22" t="s">
        <v>35</v>
      </c>
      <c r="GC12" s="23" t="s">
        <v>35</v>
      </c>
      <c r="GD12" s="22" t="s">
        <v>35</v>
      </c>
      <c r="GE12" s="23" t="s">
        <v>35</v>
      </c>
      <c r="GF12" s="22" t="s">
        <v>35</v>
      </c>
      <c r="GG12" s="23" t="s">
        <v>35</v>
      </c>
      <c r="GH12" s="22" t="s">
        <v>35</v>
      </c>
      <c r="GI12" s="23" t="s">
        <v>35</v>
      </c>
      <c r="GJ12" s="22" t="s">
        <v>35</v>
      </c>
      <c r="GK12" s="23" t="s">
        <v>35</v>
      </c>
      <c r="GL12" s="22" t="s">
        <v>35</v>
      </c>
      <c r="GM12" s="23" t="s">
        <v>35</v>
      </c>
      <c r="GN12" s="22" t="s">
        <v>35</v>
      </c>
      <c r="GO12" s="23" t="s">
        <v>35</v>
      </c>
      <c r="GP12" s="22" t="s">
        <v>35</v>
      </c>
      <c r="GQ12" s="23" t="s">
        <v>35</v>
      </c>
      <c r="GR12" s="22" t="s">
        <v>1001</v>
      </c>
      <c r="GS12" s="23" t="s">
        <v>1001</v>
      </c>
      <c r="GT12" s="22" t="s">
        <v>1001</v>
      </c>
      <c r="GU12" s="23" t="s">
        <v>1001</v>
      </c>
      <c r="GV12" s="22" t="s">
        <v>1001</v>
      </c>
      <c r="GW12" s="23" t="s">
        <v>1001</v>
      </c>
      <c r="GX12" s="22" t="s">
        <v>1001</v>
      </c>
      <c r="GY12" s="23" t="s">
        <v>1001</v>
      </c>
      <c r="GZ12" s="22" t="s">
        <v>1001</v>
      </c>
      <c r="HA12" s="23" t="s">
        <v>1001</v>
      </c>
      <c r="HB12" s="22" t="s">
        <v>1001</v>
      </c>
      <c r="HC12" s="23" t="s">
        <v>1001</v>
      </c>
      <c r="HD12" s="22" t="s">
        <v>1001</v>
      </c>
      <c r="HE12" s="23" t="s">
        <v>1001</v>
      </c>
      <c r="HF12" s="22" t="s">
        <v>1001</v>
      </c>
      <c r="HG12" s="23" t="s">
        <v>1001</v>
      </c>
      <c r="HH12" s="22" t="s">
        <v>1001</v>
      </c>
      <c r="HI12" s="23" t="s">
        <v>1001</v>
      </c>
      <c r="HJ12" s="22" t="s">
        <v>1001</v>
      </c>
      <c r="HK12" s="23" t="s">
        <v>1001</v>
      </c>
      <c r="HL12" s="22" t="s">
        <v>1001</v>
      </c>
      <c r="HM12" s="23" t="s">
        <v>1001</v>
      </c>
      <c r="HN12" s="22" t="s">
        <v>1001</v>
      </c>
      <c r="HO12" s="23" t="s">
        <v>1001</v>
      </c>
      <c r="HP12" s="22" t="s">
        <v>1001</v>
      </c>
      <c r="HQ12" s="23" t="s">
        <v>1001</v>
      </c>
      <c r="HR12" s="22" t="s">
        <v>1001</v>
      </c>
      <c r="HS12" s="23" t="s">
        <v>1001</v>
      </c>
      <c r="HT12" s="22" t="s">
        <v>1001</v>
      </c>
      <c r="HU12" s="23" t="s">
        <v>1001</v>
      </c>
      <c r="HV12" s="22" t="s">
        <v>1001</v>
      </c>
      <c r="HW12" s="23" t="s">
        <v>1001</v>
      </c>
      <c r="HX12" s="22" t="s">
        <v>1001</v>
      </c>
      <c r="HY12" s="23" t="s">
        <v>1001</v>
      </c>
      <c r="HZ12" s="22" t="s">
        <v>1001</v>
      </c>
      <c r="IA12" s="23" t="s">
        <v>1001</v>
      </c>
      <c r="IB12" s="22" t="s">
        <v>1001</v>
      </c>
      <c r="IC12" s="23" t="s">
        <v>1001</v>
      </c>
      <c r="ID12" s="22" t="s">
        <v>1001</v>
      </c>
      <c r="IE12" s="23" t="s">
        <v>1166</v>
      </c>
      <c r="IF12" s="22" t="s">
        <v>1166</v>
      </c>
      <c r="IG12" s="23" t="s">
        <v>1166</v>
      </c>
      <c r="IH12" s="22" t="s">
        <v>1166</v>
      </c>
      <c r="II12" s="23" t="s">
        <v>1166</v>
      </c>
      <c r="IJ12" s="22" t="s">
        <v>1166</v>
      </c>
      <c r="IK12" s="23" t="s">
        <v>1166</v>
      </c>
      <c r="IL12" s="22" t="s">
        <v>1166</v>
      </c>
      <c r="IM12" s="23" t="s">
        <v>1166</v>
      </c>
      <c r="IN12" s="22" t="s">
        <v>1166</v>
      </c>
      <c r="IO12" s="23" t="s">
        <v>1166</v>
      </c>
      <c r="IP12" s="22" t="s">
        <v>1166</v>
      </c>
      <c r="IQ12" s="23" t="s">
        <v>1166</v>
      </c>
      <c r="IR12" s="22" t="s">
        <v>1166</v>
      </c>
      <c r="IS12" s="23" t="s">
        <v>1166</v>
      </c>
      <c r="IT12" s="22" t="s">
        <v>1166</v>
      </c>
      <c r="IU12" s="23" t="s">
        <v>1166</v>
      </c>
      <c r="IV12" s="22" t="s">
        <v>1166</v>
      </c>
      <c r="IW12" s="23" t="s">
        <v>1166</v>
      </c>
      <c r="IX12" s="22" t="s">
        <v>1166</v>
      </c>
      <c r="IY12" s="23" t="s">
        <v>1166</v>
      </c>
      <c r="IZ12" s="22" t="s">
        <v>1166</v>
      </c>
      <c r="JA12" s="23" t="s">
        <v>1166</v>
      </c>
      <c r="JB12" s="22" t="s">
        <v>1166</v>
      </c>
      <c r="JC12" s="23" t="s">
        <v>1166</v>
      </c>
      <c r="JD12" s="22" t="s">
        <v>1166</v>
      </c>
      <c r="JE12" s="23" t="s">
        <v>1166</v>
      </c>
      <c r="JF12" s="22" t="s">
        <v>1166</v>
      </c>
      <c r="JG12" s="23" t="s">
        <v>1166</v>
      </c>
      <c r="JH12" s="22" t="s">
        <v>1166</v>
      </c>
      <c r="JI12" s="23" t="s">
        <v>1166</v>
      </c>
      <c r="JJ12" s="22" t="s">
        <v>1166</v>
      </c>
      <c r="JK12" s="23" t="s">
        <v>1166</v>
      </c>
      <c r="JL12" s="22" t="s">
        <v>1166</v>
      </c>
      <c r="JM12" s="23" t="s">
        <v>1166</v>
      </c>
      <c r="JN12" s="22" t="s">
        <v>1166</v>
      </c>
      <c r="JO12" s="23" t="s">
        <v>1166</v>
      </c>
      <c r="JP12" s="22" t="s">
        <v>1166</v>
      </c>
      <c r="JQ12" s="23" t="s">
        <v>1166</v>
      </c>
      <c r="JR12" s="22" t="s">
        <v>1166</v>
      </c>
      <c r="JS12" s="23" t="s">
        <v>1166</v>
      </c>
      <c r="JT12" s="22" t="s">
        <v>1166</v>
      </c>
      <c r="JU12" s="23" t="s">
        <v>1166</v>
      </c>
      <c r="JV12" s="22" t="s">
        <v>1166</v>
      </c>
      <c r="JW12" s="23" t="s">
        <v>1166</v>
      </c>
      <c r="JX12" s="22" t="s">
        <v>1166</v>
      </c>
      <c r="JY12" s="23" t="s">
        <v>1166</v>
      </c>
      <c r="JZ12" s="22" t="s">
        <v>1166</v>
      </c>
      <c r="KA12" s="23" t="s">
        <v>1166</v>
      </c>
      <c r="KB12" s="22" t="s">
        <v>1166</v>
      </c>
      <c r="KC12" s="23" t="s">
        <v>1001</v>
      </c>
      <c r="KD12" s="22" t="s">
        <v>1001</v>
      </c>
      <c r="KE12" s="23" t="s">
        <v>1166</v>
      </c>
      <c r="KF12" s="22" t="s">
        <v>1166</v>
      </c>
      <c r="KG12" s="23" t="s">
        <v>1166</v>
      </c>
      <c r="KH12" s="22" t="s">
        <v>1166</v>
      </c>
      <c r="KI12" s="23" t="s">
        <v>1166</v>
      </c>
      <c r="KJ12" s="22" t="s">
        <v>1166</v>
      </c>
      <c r="KK12" s="23" t="s">
        <v>1166</v>
      </c>
      <c r="KL12" s="22" t="s">
        <v>1001</v>
      </c>
      <c r="KM12" s="23" t="s">
        <v>1001</v>
      </c>
      <c r="KN12" s="22" t="s">
        <v>1001</v>
      </c>
      <c r="KO12" s="23" t="s">
        <v>1001</v>
      </c>
      <c r="KP12" s="22" t="s">
        <v>1166</v>
      </c>
      <c r="KQ12" s="23" t="s">
        <v>1166</v>
      </c>
      <c r="KR12" s="22" t="s">
        <v>1166</v>
      </c>
      <c r="KS12" s="23" t="s">
        <v>1166</v>
      </c>
      <c r="KT12" s="22" t="s">
        <v>1166</v>
      </c>
      <c r="KU12" s="23" t="s">
        <v>1166</v>
      </c>
      <c r="KV12" s="22" t="s">
        <v>1166</v>
      </c>
      <c r="KW12" s="23" t="s">
        <v>1001</v>
      </c>
      <c r="KX12" s="22" t="s">
        <v>1001</v>
      </c>
      <c r="KY12" s="23" t="s">
        <v>1001</v>
      </c>
      <c r="KZ12" s="22" t="s">
        <v>1001</v>
      </c>
      <c r="LA12" s="23" t="s">
        <v>1001</v>
      </c>
      <c r="LB12" s="22" t="s">
        <v>1001</v>
      </c>
      <c r="LC12" s="23" t="s">
        <v>1001</v>
      </c>
      <c r="LD12" s="22" t="s">
        <v>1166</v>
      </c>
      <c r="LE12" s="23" t="s">
        <v>1166</v>
      </c>
      <c r="LF12" s="22" t="s">
        <v>1166</v>
      </c>
      <c r="LG12" s="23" t="s">
        <v>1166</v>
      </c>
      <c r="LH12" s="22" t="s">
        <v>1166</v>
      </c>
      <c r="LI12" s="23" t="s">
        <v>1166</v>
      </c>
      <c r="LJ12" s="22" t="s">
        <v>1001</v>
      </c>
      <c r="LK12" s="23" t="s">
        <v>1001</v>
      </c>
      <c r="LL12" s="22" t="s">
        <v>1001</v>
      </c>
      <c r="LM12" s="23" t="s">
        <v>1001</v>
      </c>
      <c r="LN12" s="22" t="s">
        <v>1001</v>
      </c>
      <c r="LO12" s="23" t="s">
        <v>1001</v>
      </c>
      <c r="LP12" s="22" t="s">
        <v>1001</v>
      </c>
      <c r="LQ12" s="23" t="s">
        <v>1001</v>
      </c>
      <c r="LR12" s="22" t="s">
        <v>1001</v>
      </c>
      <c r="LS12" s="23" t="s">
        <v>1001</v>
      </c>
      <c r="LT12" s="22" t="s">
        <v>1001</v>
      </c>
      <c r="LU12" s="23" t="s">
        <v>1166</v>
      </c>
      <c r="LV12" s="22" t="s">
        <v>1166</v>
      </c>
      <c r="LW12" s="23" t="s">
        <v>1166</v>
      </c>
      <c r="LX12" s="22" t="s">
        <v>1166</v>
      </c>
      <c r="LY12" s="23" t="s">
        <v>1166</v>
      </c>
      <c r="LZ12" s="22" t="s">
        <v>1166</v>
      </c>
      <c r="MA12" s="23" t="s">
        <v>1166</v>
      </c>
      <c r="MB12" s="22" t="s">
        <v>1166</v>
      </c>
      <c r="MC12" s="23" t="s">
        <v>1166</v>
      </c>
      <c r="MD12" s="22" t="s">
        <v>1166</v>
      </c>
      <c r="ME12" s="23" t="s">
        <v>1166</v>
      </c>
      <c r="MF12" s="22" t="s">
        <v>1166</v>
      </c>
      <c r="MG12" s="23" t="s">
        <v>1001</v>
      </c>
      <c r="MH12" s="22" t="s">
        <v>1001</v>
      </c>
      <c r="MI12" s="23" t="s">
        <v>1001</v>
      </c>
      <c r="MJ12" s="22" t="s">
        <v>1001</v>
      </c>
      <c r="MK12" s="23" t="s">
        <v>1001</v>
      </c>
      <c r="ML12" s="22" t="s">
        <v>1001</v>
      </c>
      <c r="MM12" s="23" t="s">
        <v>1001</v>
      </c>
      <c r="MN12" s="22" t="s">
        <v>1001</v>
      </c>
      <c r="MO12" s="23" t="s">
        <v>1001</v>
      </c>
      <c r="MP12" s="22" t="s">
        <v>1001</v>
      </c>
      <c r="MQ12" s="23" t="s">
        <v>1001</v>
      </c>
      <c r="MR12" s="22" t="s">
        <v>1166</v>
      </c>
      <c r="MS12" s="23" t="s">
        <v>1166</v>
      </c>
      <c r="MT12" s="22" t="s">
        <v>1166</v>
      </c>
      <c r="MU12" s="23" t="s">
        <v>1166</v>
      </c>
      <c r="MV12" s="22" t="s">
        <v>1166</v>
      </c>
      <c r="MW12" s="23" t="s">
        <v>1166</v>
      </c>
      <c r="MX12" s="22" t="s">
        <v>1166</v>
      </c>
      <c r="MY12" s="23" t="s">
        <v>1001</v>
      </c>
      <c r="MZ12" s="22" t="s">
        <v>1001</v>
      </c>
      <c r="NA12" s="23" t="s">
        <v>1166</v>
      </c>
      <c r="NB12" s="22" t="s">
        <v>1166</v>
      </c>
      <c r="NC12" s="23" t="s">
        <v>1166</v>
      </c>
      <c r="ND12" s="22" t="s">
        <v>1166</v>
      </c>
      <c r="NE12" s="23" t="s">
        <v>1001</v>
      </c>
      <c r="NF12" s="22" t="s">
        <v>1001</v>
      </c>
      <c r="NG12" s="23" t="s">
        <v>1001</v>
      </c>
      <c r="NH12" s="22" t="s">
        <v>1166</v>
      </c>
      <c r="NI12" s="23" t="s">
        <v>1001</v>
      </c>
      <c r="NJ12" s="22" t="s">
        <v>1001</v>
      </c>
      <c r="NK12" s="23" t="s">
        <v>1001</v>
      </c>
      <c r="NL12" s="22" t="s">
        <v>1001</v>
      </c>
      <c r="NM12" s="23" t="s">
        <v>1001</v>
      </c>
      <c r="NN12" s="22" t="s">
        <v>1001</v>
      </c>
      <c r="NO12" s="23" t="s">
        <v>1001</v>
      </c>
      <c r="NP12" s="22" t="s">
        <v>1001</v>
      </c>
      <c r="NQ12" s="23" t="s">
        <v>1166</v>
      </c>
      <c r="NR12" s="22" t="s">
        <v>1166</v>
      </c>
      <c r="NS12" s="23" t="s">
        <v>1001</v>
      </c>
      <c r="NT12" s="22" t="s">
        <v>1001</v>
      </c>
      <c r="NU12" s="23" t="s">
        <v>1166</v>
      </c>
      <c r="NV12" s="22" t="s">
        <v>1166</v>
      </c>
      <c r="NW12" s="23" t="s">
        <v>1166</v>
      </c>
      <c r="NX12" s="22" t="s">
        <v>1166</v>
      </c>
      <c r="NY12" s="23" t="s">
        <v>1166</v>
      </c>
      <c r="NZ12" s="22" t="s">
        <v>1001</v>
      </c>
      <c r="OA12" s="23" t="s">
        <v>1001</v>
      </c>
      <c r="OB12" s="22" t="s">
        <v>1166</v>
      </c>
      <c r="OC12" s="23" t="s">
        <v>1166</v>
      </c>
      <c r="OD12" s="22" t="s">
        <v>1166</v>
      </c>
      <c r="OE12" s="23" t="s">
        <v>1166</v>
      </c>
      <c r="OF12" s="22" t="s">
        <v>1166</v>
      </c>
      <c r="OG12" s="23" t="s">
        <v>1166</v>
      </c>
      <c r="OH12" s="22" t="s">
        <v>1166</v>
      </c>
      <c r="OI12" s="23" t="s">
        <v>1001</v>
      </c>
      <c r="OJ12" s="22" t="s">
        <v>1001</v>
      </c>
      <c r="OK12" s="23" t="s">
        <v>1001</v>
      </c>
      <c r="OL12" s="22" t="s">
        <v>1001</v>
      </c>
      <c r="OM12" s="23" t="s">
        <v>1001</v>
      </c>
      <c r="ON12" s="22" t="s">
        <v>1001</v>
      </c>
      <c r="OO12" s="23" t="s">
        <v>35</v>
      </c>
      <c r="OP12" s="22" t="s">
        <v>35</v>
      </c>
      <c r="OQ12" s="23" t="s">
        <v>35</v>
      </c>
      <c r="OR12" s="22" t="s">
        <v>35</v>
      </c>
      <c r="OS12" s="23" t="s">
        <v>35</v>
      </c>
      <c r="OT12" s="22" t="s">
        <v>35</v>
      </c>
      <c r="OU12" s="23" t="s">
        <v>35</v>
      </c>
      <c r="OV12" s="22" t="s">
        <v>35</v>
      </c>
      <c r="OW12" s="23" t="s">
        <v>35</v>
      </c>
      <c r="OX12" s="22" t="s">
        <v>35</v>
      </c>
      <c r="OY12" s="23" t="s">
        <v>35</v>
      </c>
      <c r="OZ12" s="22" t="s">
        <v>35</v>
      </c>
      <c r="PA12" s="23" t="s">
        <v>35</v>
      </c>
      <c r="PB12" s="22" t="s">
        <v>35</v>
      </c>
      <c r="PC12" s="23" t="s">
        <v>35</v>
      </c>
      <c r="PD12" s="22" t="s">
        <v>35</v>
      </c>
      <c r="PE12" s="23" t="s">
        <v>35</v>
      </c>
      <c r="PF12" s="22" t="s">
        <v>35</v>
      </c>
      <c r="PG12" s="23" t="s">
        <v>35</v>
      </c>
      <c r="PH12" s="22" t="s">
        <v>35</v>
      </c>
      <c r="PI12" s="23" t="s">
        <v>35</v>
      </c>
      <c r="PJ12" s="22" t="s">
        <v>35</v>
      </c>
      <c r="PK12" s="23" t="s">
        <v>35</v>
      </c>
      <c r="PL12" s="22" t="s">
        <v>35</v>
      </c>
      <c r="PM12" s="23" t="s">
        <v>35</v>
      </c>
      <c r="PN12" s="22" t="s">
        <v>35</v>
      </c>
      <c r="PO12" s="23" t="s">
        <v>35</v>
      </c>
      <c r="PP12" s="22" t="s">
        <v>35</v>
      </c>
      <c r="PQ12" s="23" t="s">
        <v>35</v>
      </c>
      <c r="PR12" s="22" t="s">
        <v>35</v>
      </c>
      <c r="PS12" s="23" t="s">
        <v>35</v>
      </c>
      <c r="PT12" s="22" t="s">
        <v>35</v>
      </c>
      <c r="PU12" s="23" t="s">
        <v>35</v>
      </c>
      <c r="PV12" s="22" t="s">
        <v>35</v>
      </c>
      <c r="PW12" s="23" t="s">
        <v>35</v>
      </c>
      <c r="PX12" s="22" t="s">
        <v>35</v>
      </c>
      <c r="PY12" s="23" t="s">
        <v>35</v>
      </c>
      <c r="PZ12" s="22" t="s">
        <v>35</v>
      </c>
      <c r="QA12" s="23" t="s">
        <v>35</v>
      </c>
      <c r="QB12" s="22" t="s">
        <v>35</v>
      </c>
      <c r="QC12" s="23" t="s">
        <v>35</v>
      </c>
      <c r="QD12" s="22" t="s">
        <v>35</v>
      </c>
      <c r="QE12" s="23" t="s">
        <v>35</v>
      </c>
      <c r="QF12" s="22" t="s">
        <v>35</v>
      </c>
      <c r="QG12" s="23" t="s">
        <v>35</v>
      </c>
      <c r="QH12" s="22" t="s">
        <v>35</v>
      </c>
      <c r="QI12" s="23" t="s">
        <v>35</v>
      </c>
      <c r="QJ12" s="22" t="s">
        <v>35</v>
      </c>
      <c r="QK12" s="23" t="s">
        <v>35</v>
      </c>
      <c r="QL12" s="22" t="s">
        <v>35</v>
      </c>
      <c r="QM12" s="23" t="s">
        <v>35</v>
      </c>
      <c r="QN12" s="22" t="s">
        <v>35</v>
      </c>
      <c r="QO12" s="23" t="s">
        <v>35</v>
      </c>
      <c r="QP12" s="22" t="s">
        <v>35</v>
      </c>
      <c r="QQ12" s="23" t="s">
        <v>35</v>
      </c>
      <c r="QR12" s="22" t="s">
        <v>35</v>
      </c>
      <c r="QS12" s="23" t="s">
        <v>35</v>
      </c>
      <c r="QT12" s="22" t="s">
        <v>35</v>
      </c>
      <c r="QU12" s="23" t="s">
        <v>35</v>
      </c>
      <c r="QV12" s="22" t="s">
        <v>35</v>
      </c>
      <c r="QW12" s="23" t="s">
        <v>35</v>
      </c>
      <c r="QX12" s="22" t="s">
        <v>35</v>
      </c>
      <c r="QY12" s="23" t="s">
        <v>35</v>
      </c>
      <c r="QZ12" s="22" t="s">
        <v>35</v>
      </c>
      <c r="RA12" s="23" t="s">
        <v>35</v>
      </c>
      <c r="RB12" s="22" t="s">
        <v>35</v>
      </c>
      <c r="RC12" s="23" t="s">
        <v>35</v>
      </c>
      <c r="RD12" s="22" t="s">
        <v>35</v>
      </c>
      <c r="RE12" s="23" t="s">
        <v>35</v>
      </c>
      <c r="RF12" s="22" t="s">
        <v>35</v>
      </c>
      <c r="RG12" s="23" t="s">
        <v>35</v>
      </c>
      <c r="RH12" s="22" t="s">
        <v>35</v>
      </c>
      <c r="RI12" s="23" t="s">
        <v>35</v>
      </c>
      <c r="RJ12" s="22" t="s">
        <v>35</v>
      </c>
      <c r="RK12" s="23" t="s">
        <v>35</v>
      </c>
      <c r="RL12" s="22" t="s">
        <v>35</v>
      </c>
      <c r="RM12" s="23" t="s">
        <v>35</v>
      </c>
      <c r="RN12" s="22" t="s">
        <v>35</v>
      </c>
      <c r="RO12" s="23" t="s">
        <v>35</v>
      </c>
      <c r="RP12" s="22" t="s">
        <v>35</v>
      </c>
      <c r="RQ12" s="23" t="s">
        <v>35</v>
      </c>
      <c r="RR12" s="22" t="s">
        <v>35</v>
      </c>
      <c r="RS12" s="23" t="s">
        <v>35</v>
      </c>
      <c r="RT12" s="22" t="s">
        <v>35</v>
      </c>
      <c r="RU12" s="23" t="s">
        <v>35</v>
      </c>
      <c r="RV12" s="22" t="s">
        <v>35</v>
      </c>
      <c r="RW12" s="23" t="s">
        <v>35</v>
      </c>
      <c r="RX12" s="22" t="s">
        <v>35</v>
      </c>
      <c r="RY12" s="23" t="s">
        <v>35</v>
      </c>
      <c r="RZ12" s="22" t="s">
        <v>35</v>
      </c>
      <c r="SA12" s="23" t="s">
        <v>35</v>
      </c>
      <c r="SB12" s="22" t="s">
        <v>35</v>
      </c>
      <c r="SC12" s="23" t="s">
        <v>35</v>
      </c>
      <c r="SD12" s="22" t="s">
        <v>35</v>
      </c>
      <c r="SE12" s="23" t="s">
        <v>35</v>
      </c>
      <c r="SF12" s="22" t="s">
        <v>35</v>
      </c>
      <c r="SG12" s="23" t="s">
        <v>35</v>
      </c>
      <c r="SH12" s="22" t="s">
        <v>35</v>
      </c>
      <c r="SI12" s="23" t="s">
        <v>35</v>
      </c>
      <c r="SJ12" s="22" t="s">
        <v>35</v>
      </c>
      <c r="SK12" s="23" t="s">
        <v>35</v>
      </c>
      <c r="SL12" s="22" t="s">
        <v>35</v>
      </c>
      <c r="SM12" s="23" t="s">
        <v>35</v>
      </c>
      <c r="SN12" s="22" t="s">
        <v>35</v>
      </c>
      <c r="SO12" s="23" t="s">
        <v>35</v>
      </c>
      <c r="SP12" s="22" t="s">
        <v>35</v>
      </c>
      <c r="SQ12" s="23" t="s">
        <v>35</v>
      </c>
      <c r="SR12" s="22" t="s">
        <v>35</v>
      </c>
      <c r="SS12" s="23" t="s">
        <v>35</v>
      </c>
      <c r="ST12" s="22" t="s">
        <v>35</v>
      </c>
      <c r="SU12" s="23" t="s">
        <v>35</v>
      </c>
      <c r="SV12" s="22" t="s">
        <v>35</v>
      </c>
      <c r="SW12" s="23" t="s">
        <v>35</v>
      </c>
      <c r="SX12" s="22" t="s">
        <v>35</v>
      </c>
      <c r="SY12" s="23" t="s">
        <v>35</v>
      </c>
      <c r="SZ12" s="22" t="s">
        <v>35</v>
      </c>
      <c r="TA12" s="23" t="s">
        <v>35</v>
      </c>
      <c r="TB12" s="22" t="s">
        <v>35</v>
      </c>
      <c r="TC12" s="23" t="s">
        <v>35</v>
      </c>
      <c r="TD12" s="22" t="s">
        <v>35</v>
      </c>
      <c r="TE12" s="23" t="s">
        <v>35</v>
      </c>
      <c r="TF12" s="22" t="s">
        <v>35</v>
      </c>
      <c r="TG12" s="23" t="s">
        <v>35</v>
      </c>
      <c r="TH12" s="22" t="s">
        <v>35</v>
      </c>
      <c r="TI12" s="23" t="s">
        <v>35</v>
      </c>
      <c r="TJ12" s="22" t="s">
        <v>35</v>
      </c>
      <c r="TK12" s="23" t="s">
        <v>35</v>
      </c>
      <c r="TL12" s="22" t="s">
        <v>35</v>
      </c>
      <c r="TM12" s="23" t="s">
        <v>35</v>
      </c>
      <c r="TN12" s="22" t="s">
        <v>35</v>
      </c>
      <c r="TO12" s="23" t="s">
        <v>35</v>
      </c>
      <c r="TP12" s="22" t="s">
        <v>35</v>
      </c>
      <c r="TQ12" s="23" t="s">
        <v>35</v>
      </c>
      <c r="TR12" s="22" t="s">
        <v>35</v>
      </c>
      <c r="TS12" s="23" t="s">
        <v>35</v>
      </c>
      <c r="TT12" s="22" t="s">
        <v>35</v>
      </c>
      <c r="TU12" s="23" t="s">
        <v>35</v>
      </c>
      <c r="TV12" s="22" t="s">
        <v>35</v>
      </c>
      <c r="TW12" s="23" t="s">
        <v>35</v>
      </c>
      <c r="TX12" s="22" t="s">
        <v>35</v>
      </c>
      <c r="TY12" s="23" t="s">
        <v>35</v>
      </c>
      <c r="TZ12" s="22" t="s">
        <v>35</v>
      </c>
      <c r="UA12" s="23" t="s">
        <v>35</v>
      </c>
      <c r="UB12" s="22" t="s">
        <v>35</v>
      </c>
      <c r="UC12" s="23" t="s">
        <v>35</v>
      </c>
      <c r="UD12" s="22" t="s">
        <v>35</v>
      </c>
      <c r="UE12" s="23" t="s">
        <v>35</v>
      </c>
      <c r="UF12" s="22" t="s">
        <v>35</v>
      </c>
      <c r="UG12" s="23" t="s">
        <v>35</v>
      </c>
      <c r="UH12" s="22" t="s">
        <v>35</v>
      </c>
      <c r="UI12" s="23" t="s">
        <v>35</v>
      </c>
      <c r="UJ12" s="22" t="s">
        <v>35</v>
      </c>
      <c r="UK12" s="23" t="s">
        <v>35</v>
      </c>
      <c r="UL12" s="22" t="s">
        <v>35</v>
      </c>
      <c r="UM12" s="23" t="s">
        <v>35</v>
      </c>
      <c r="UN12" s="22" t="s">
        <v>35</v>
      </c>
      <c r="UO12" s="23" t="s">
        <v>35</v>
      </c>
      <c r="UP12" s="22" t="s">
        <v>35</v>
      </c>
      <c r="UQ12" s="23" t="s">
        <v>35</v>
      </c>
      <c r="UR12" s="22" t="s">
        <v>35</v>
      </c>
      <c r="US12" s="23" t="s">
        <v>35</v>
      </c>
      <c r="UT12" s="22" t="s">
        <v>35</v>
      </c>
      <c r="UU12" s="23" t="s">
        <v>35</v>
      </c>
      <c r="UV12" s="22" t="s">
        <v>35</v>
      </c>
      <c r="UW12" s="23" t="s">
        <v>35</v>
      </c>
      <c r="UX12" s="22" t="s">
        <v>35</v>
      </c>
      <c r="UY12" s="23" t="s">
        <v>35</v>
      </c>
      <c r="UZ12" s="22" t="s">
        <v>35</v>
      </c>
      <c r="VA12" s="23" t="s">
        <v>35</v>
      </c>
      <c r="VB12" s="22" t="s">
        <v>35</v>
      </c>
      <c r="VC12" s="23" t="s">
        <v>35</v>
      </c>
      <c r="VD12" s="22" t="s">
        <v>35</v>
      </c>
      <c r="VE12" s="23" t="s">
        <v>35</v>
      </c>
      <c r="VF12" s="22" t="s">
        <v>35</v>
      </c>
      <c r="VG12" s="23" t="s">
        <v>35</v>
      </c>
      <c r="VH12" s="22" t="s">
        <v>35</v>
      </c>
      <c r="VI12" s="23" t="s">
        <v>35</v>
      </c>
      <c r="VJ12" s="22" t="s">
        <v>35</v>
      </c>
      <c r="VK12" s="23" t="s">
        <v>35</v>
      </c>
      <c r="VL12" s="22" t="s">
        <v>35</v>
      </c>
      <c r="VM12" s="23" t="s">
        <v>35</v>
      </c>
      <c r="VN12" s="22" t="s">
        <v>35</v>
      </c>
      <c r="VO12" s="23" t="s">
        <v>35</v>
      </c>
      <c r="VP12" s="22" t="s">
        <v>35</v>
      </c>
      <c r="VQ12" s="23" t="s">
        <v>35</v>
      </c>
      <c r="VR12" s="22" t="s">
        <v>35</v>
      </c>
      <c r="VS12" s="23" t="s">
        <v>35</v>
      </c>
      <c r="VT12" s="22" t="s">
        <v>35</v>
      </c>
      <c r="VU12" s="23" t="s">
        <v>35</v>
      </c>
      <c r="VV12" s="22" t="s">
        <v>35</v>
      </c>
      <c r="VW12" s="23" t="s">
        <v>35</v>
      </c>
      <c r="VX12" s="22" t="s">
        <v>35</v>
      </c>
      <c r="VY12" s="23" t="s">
        <v>35</v>
      </c>
      <c r="VZ12" s="22" t="s">
        <v>35</v>
      </c>
      <c r="WA12" s="23" t="s">
        <v>35</v>
      </c>
      <c r="WB12" s="22" t="s">
        <v>35</v>
      </c>
      <c r="WC12" s="23" t="s">
        <v>35</v>
      </c>
      <c r="WD12" s="22" t="s">
        <v>35</v>
      </c>
      <c r="WE12" s="23" t="s">
        <v>35</v>
      </c>
      <c r="WF12" s="22" t="s">
        <v>35</v>
      </c>
      <c r="WG12" s="23" t="s">
        <v>35</v>
      </c>
      <c r="WH12" s="22" t="s">
        <v>35</v>
      </c>
      <c r="WI12" s="23" t="s">
        <v>35</v>
      </c>
      <c r="WJ12" s="22" t="s">
        <v>35</v>
      </c>
      <c r="WK12" s="23" t="s">
        <v>35</v>
      </c>
      <c r="WL12" s="22" t="s">
        <v>35</v>
      </c>
      <c r="WM12" s="23" t="s">
        <v>35</v>
      </c>
      <c r="WN12" s="22" t="s">
        <v>35</v>
      </c>
      <c r="WO12" s="23" t="s">
        <v>35</v>
      </c>
      <c r="WP12" s="22" t="s">
        <v>35</v>
      </c>
      <c r="WQ12" s="23" t="s">
        <v>35</v>
      </c>
      <c r="WR12" s="22" t="s">
        <v>35</v>
      </c>
      <c r="WS12" s="23" t="s">
        <v>35</v>
      </c>
      <c r="WT12" s="22" t="s">
        <v>35</v>
      </c>
      <c r="WU12" s="23" t="s">
        <v>35</v>
      </c>
      <c r="WV12" s="22" t="s">
        <v>35</v>
      </c>
      <c r="WW12" s="23" t="s">
        <v>35</v>
      </c>
      <c r="WX12" s="22" t="s">
        <v>35</v>
      </c>
      <c r="WY12" s="23" t="s">
        <v>35</v>
      </c>
      <c r="WZ12" s="22" t="s">
        <v>35</v>
      </c>
      <c r="XA12" s="23" t="s">
        <v>35</v>
      </c>
      <c r="XB12" s="22" t="s">
        <v>35</v>
      </c>
      <c r="XC12" s="23" t="s">
        <v>35</v>
      </c>
      <c r="XD12" s="22" t="s">
        <v>35</v>
      </c>
      <c r="XE12" s="23" t="s">
        <v>35</v>
      </c>
      <c r="XF12" s="22" t="s">
        <v>35</v>
      </c>
      <c r="XG12" s="23" t="s">
        <v>1001</v>
      </c>
      <c r="XH12" s="22" t="s">
        <v>1001</v>
      </c>
      <c r="XI12" s="23" t="s">
        <v>1001</v>
      </c>
      <c r="XJ12" s="22" t="s">
        <v>1001</v>
      </c>
      <c r="XK12" s="23" t="s">
        <v>1001</v>
      </c>
      <c r="XL12" s="22" t="s">
        <v>1001</v>
      </c>
      <c r="XM12" s="23" t="s">
        <v>1001</v>
      </c>
      <c r="XN12" s="22" t="s">
        <v>1001</v>
      </c>
      <c r="XO12" s="23" t="s">
        <v>1001</v>
      </c>
      <c r="XP12" s="22" t="s">
        <v>1001</v>
      </c>
      <c r="XQ12" s="23" t="s">
        <v>1001</v>
      </c>
      <c r="XR12" s="22" t="s">
        <v>1001</v>
      </c>
      <c r="XS12" s="23" t="s">
        <v>1001</v>
      </c>
      <c r="XT12" s="22" t="s">
        <v>1001</v>
      </c>
      <c r="XU12" s="23" t="s">
        <v>1001</v>
      </c>
      <c r="XV12" s="22" t="s">
        <v>1001</v>
      </c>
      <c r="XW12" s="23" t="s">
        <v>1001</v>
      </c>
      <c r="XX12" s="22" t="s">
        <v>1001</v>
      </c>
      <c r="XY12" s="23" t="s">
        <v>1001</v>
      </c>
      <c r="XZ12" s="22" t="s">
        <v>1001</v>
      </c>
      <c r="YA12" s="23" t="s">
        <v>1001</v>
      </c>
      <c r="YB12" s="22" t="s">
        <v>1001</v>
      </c>
      <c r="YC12" s="23" t="s">
        <v>1001</v>
      </c>
      <c r="YD12" s="22" t="s">
        <v>1001</v>
      </c>
      <c r="YE12" s="23" t="s">
        <v>1001</v>
      </c>
      <c r="YF12" s="22" t="s">
        <v>1001</v>
      </c>
      <c r="YG12" s="23" t="s">
        <v>1001</v>
      </c>
      <c r="YH12" s="22" t="s">
        <v>1001</v>
      </c>
      <c r="YI12" s="23" t="s">
        <v>1001</v>
      </c>
      <c r="YJ12" s="22" t="s">
        <v>1001</v>
      </c>
      <c r="YK12" s="23" t="s">
        <v>1001</v>
      </c>
      <c r="YL12" s="22" t="s">
        <v>1001</v>
      </c>
      <c r="YM12" s="23" t="s">
        <v>1001</v>
      </c>
      <c r="YN12" s="22" t="s">
        <v>1001</v>
      </c>
      <c r="YO12" s="23" t="s">
        <v>1001</v>
      </c>
      <c r="YP12" s="22" t="s">
        <v>1001</v>
      </c>
      <c r="YQ12" s="23" t="s">
        <v>1001</v>
      </c>
      <c r="YR12" s="22" t="s">
        <v>1001</v>
      </c>
      <c r="YS12" s="23" t="s">
        <v>1001</v>
      </c>
      <c r="YT12" s="22" t="s">
        <v>1001</v>
      </c>
      <c r="YU12" s="23" t="s">
        <v>1001</v>
      </c>
      <c r="YV12" s="22" t="s">
        <v>1001</v>
      </c>
      <c r="YW12" s="23" t="s">
        <v>1001</v>
      </c>
      <c r="YX12" s="22" t="s">
        <v>1001</v>
      </c>
      <c r="YY12" s="23" t="s">
        <v>1001</v>
      </c>
      <c r="YZ12" s="22" t="s">
        <v>1166</v>
      </c>
      <c r="ZA12" s="23" t="s">
        <v>1166</v>
      </c>
      <c r="ZB12" s="22" t="s">
        <v>1166</v>
      </c>
      <c r="ZC12" s="23" t="s">
        <v>1166</v>
      </c>
      <c r="ZD12" s="22" t="s">
        <v>1166</v>
      </c>
      <c r="ZE12" s="23" t="s">
        <v>1166</v>
      </c>
      <c r="ZF12" s="22" t="s">
        <v>1166</v>
      </c>
      <c r="ZG12" s="23" t="s">
        <v>1166</v>
      </c>
      <c r="ZH12" s="22" t="s">
        <v>1166</v>
      </c>
      <c r="ZI12" s="23" t="s">
        <v>1166</v>
      </c>
      <c r="ZJ12" s="22" t="s">
        <v>1166</v>
      </c>
      <c r="ZK12" s="23" t="s">
        <v>1166</v>
      </c>
      <c r="ZL12" s="22" t="s">
        <v>1166</v>
      </c>
      <c r="ZM12" s="23" t="s">
        <v>1166</v>
      </c>
      <c r="ZN12" s="22" t="s">
        <v>1166</v>
      </c>
      <c r="ZO12" s="23" t="s">
        <v>1166</v>
      </c>
      <c r="ZP12" s="22" t="s">
        <v>1166</v>
      </c>
      <c r="ZQ12" s="23" t="s">
        <v>1166</v>
      </c>
      <c r="ZR12" s="22" t="s">
        <v>1166</v>
      </c>
      <c r="ZS12" s="23" t="s">
        <v>1166</v>
      </c>
      <c r="ZT12" s="22" t="s">
        <v>1166</v>
      </c>
      <c r="ZU12" s="23" t="s">
        <v>1166</v>
      </c>
      <c r="ZV12" s="22" t="s">
        <v>1166</v>
      </c>
      <c r="ZW12" s="23" t="s">
        <v>1166</v>
      </c>
      <c r="ZX12" s="22" t="s">
        <v>1166</v>
      </c>
      <c r="ZY12" s="23" t="s">
        <v>1166</v>
      </c>
      <c r="ZZ12" s="22" t="s">
        <v>1166</v>
      </c>
      <c r="AAA12" s="23" t="s">
        <v>1166</v>
      </c>
      <c r="AAB12" s="22" t="s">
        <v>1166</v>
      </c>
      <c r="AAC12" s="23" t="s">
        <v>1166</v>
      </c>
      <c r="AAD12" s="22" t="s">
        <v>1166</v>
      </c>
      <c r="AAE12" s="23" t="s">
        <v>1166</v>
      </c>
      <c r="AAF12" s="22" t="s">
        <v>1166</v>
      </c>
      <c r="AAG12" s="23" t="s">
        <v>1166</v>
      </c>
      <c r="AAH12" s="22" t="s">
        <v>1166</v>
      </c>
      <c r="AAI12" s="23" t="s">
        <v>1166</v>
      </c>
      <c r="AAJ12" s="22" t="s">
        <v>1166</v>
      </c>
      <c r="AAK12" s="23" t="s">
        <v>1166</v>
      </c>
      <c r="AAL12" s="22" t="s">
        <v>1166</v>
      </c>
      <c r="AAM12" s="23" t="s">
        <v>1166</v>
      </c>
      <c r="AAN12" s="22" t="s">
        <v>1166</v>
      </c>
      <c r="AAO12" s="23" t="s">
        <v>1001</v>
      </c>
      <c r="AAP12" s="22" t="s">
        <v>1001</v>
      </c>
      <c r="AAQ12" s="23" t="s">
        <v>1001</v>
      </c>
      <c r="AAR12" s="22" t="s">
        <v>1166</v>
      </c>
      <c r="AAS12" s="23" t="s">
        <v>1001</v>
      </c>
      <c r="AAT12" s="22" t="s">
        <v>1166</v>
      </c>
      <c r="AAU12" s="23" t="s">
        <v>1001</v>
      </c>
      <c r="AAV12" s="22" t="s">
        <v>1001</v>
      </c>
      <c r="AAW12" s="23" t="s">
        <v>1001</v>
      </c>
      <c r="AAX12" s="22" t="s">
        <v>1001</v>
      </c>
      <c r="AAY12" s="23" t="s">
        <v>1001</v>
      </c>
      <c r="AAZ12" s="22" t="s">
        <v>1001</v>
      </c>
      <c r="ABA12" s="23" t="s">
        <v>1166</v>
      </c>
      <c r="ABB12" s="22" t="s">
        <v>1166</v>
      </c>
      <c r="ABC12" s="23" t="s">
        <v>1001</v>
      </c>
      <c r="ABD12" s="22" t="s">
        <v>1001</v>
      </c>
      <c r="ABE12" s="23" t="s">
        <v>1001</v>
      </c>
      <c r="ABF12" s="22" t="s">
        <v>1166</v>
      </c>
      <c r="ABG12" s="23" t="s">
        <v>1166</v>
      </c>
      <c r="ABH12" s="22" t="s">
        <v>1001</v>
      </c>
      <c r="ABI12" s="23" t="s">
        <v>1001</v>
      </c>
      <c r="ABJ12" s="22" t="s">
        <v>1001</v>
      </c>
      <c r="ABK12" s="23" t="s">
        <v>1166</v>
      </c>
      <c r="ABL12" s="22" t="s">
        <v>1166</v>
      </c>
      <c r="ABM12" s="23" t="s">
        <v>1166</v>
      </c>
      <c r="ABN12" s="22" t="s">
        <v>1166</v>
      </c>
      <c r="ABO12" s="23" t="s">
        <v>1166</v>
      </c>
      <c r="ABP12" s="22" t="s">
        <v>1166</v>
      </c>
      <c r="ABQ12" s="23" t="s">
        <v>1166</v>
      </c>
      <c r="ABR12" s="22" t="s">
        <v>1166</v>
      </c>
      <c r="ABS12" s="23" t="s">
        <v>1001</v>
      </c>
      <c r="ABT12" s="22" t="s">
        <v>1001</v>
      </c>
      <c r="ABU12" s="23" t="s">
        <v>1001</v>
      </c>
      <c r="ABV12" s="22" t="s">
        <v>1001</v>
      </c>
      <c r="ABW12" s="23" t="s">
        <v>1001</v>
      </c>
      <c r="ABX12" s="22" t="s">
        <v>1001</v>
      </c>
      <c r="ABY12" s="23" t="s">
        <v>1001</v>
      </c>
      <c r="ABZ12" s="22" t="s">
        <v>1001</v>
      </c>
      <c r="ACA12" s="23" t="s">
        <v>1001</v>
      </c>
      <c r="ACB12" s="22" t="s">
        <v>1001</v>
      </c>
      <c r="ACC12" s="23" t="s">
        <v>1001</v>
      </c>
      <c r="ACD12" s="22" t="s">
        <v>1166</v>
      </c>
      <c r="ACE12" s="23" t="s">
        <v>1166</v>
      </c>
      <c r="ACF12" s="22" t="s">
        <v>1166</v>
      </c>
      <c r="ACG12" s="23" t="s">
        <v>1166</v>
      </c>
      <c r="ACH12" s="22" t="s">
        <v>1166</v>
      </c>
      <c r="ACI12" s="23" t="s">
        <v>1166</v>
      </c>
      <c r="ACJ12" s="22" t="s">
        <v>1166</v>
      </c>
      <c r="ACK12" s="23" t="s">
        <v>1001</v>
      </c>
      <c r="ACL12" s="22" t="s">
        <v>1001</v>
      </c>
      <c r="ACM12" s="23" t="s">
        <v>1001</v>
      </c>
      <c r="ACN12" s="22" t="s">
        <v>1001</v>
      </c>
      <c r="ACO12" s="23" t="s">
        <v>1001</v>
      </c>
      <c r="ACP12" s="22" t="s">
        <v>1001</v>
      </c>
      <c r="ACQ12" s="23" t="s">
        <v>1001</v>
      </c>
      <c r="ACR12" s="22" t="s">
        <v>1166</v>
      </c>
      <c r="ACS12" s="23" t="s">
        <v>1166</v>
      </c>
      <c r="ACT12" s="22" t="s">
        <v>1166</v>
      </c>
      <c r="ACU12" s="23" t="s">
        <v>1166</v>
      </c>
      <c r="ACV12" s="22" t="s">
        <v>1166</v>
      </c>
      <c r="ACW12" s="23" t="s">
        <v>1166</v>
      </c>
      <c r="ACX12" s="22" t="s">
        <v>1166</v>
      </c>
      <c r="ACY12" s="23" t="s">
        <v>1166</v>
      </c>
      <c r="ACZ12" s="22" t="s">
        <v>1166</v>
      </c>
      <c r="ADA12" s="23" t="s">
        <v>1001</v>
      </c>
      <c r="ADB12" s="22" t="s">
        <v>1001</v>
      </c>
      <c r="ADC12" s="23" t="s">
        <v>1001</v>
      </c>
      <c r="ADD12" s="22" t="s">
        <v>1166</v>
      </c>
      <c r="ADE12" s="23" t="s">
        <v>1166</v>
      </c>
      <c r="ADF12" s="22" t="s">
        <v>1166</v>
      </c>
      <c r="ADG12" s="23" t="s">
        <v>1166</v>
      </c>
      <c r="ADH12" s="22" t="s">
        <v>1166</v>
      </c>
      <c r="ADI12" s="23" t="s">
        <v>1166</v>
      </c>
      <c r="ADJ12" s="22" t="s">
        <v>1001</v>
      </c>
      <c r="ADK12" s="23" t="s">
        <v>1001</v>
      </c>
      <c r="ADL12" s="22" t="s">
        <v>1001</v>
      </c>
      <c r="ADM12" s="23" t="s">
        <v>1001</v>
      </c>
      <c r="ADN12" s="22" t="s">
        <v>1166</v>
      </c>
      <c r="ADO12" s="23" t="s">
        <v>1001</v>
      </c>
      <c r="ADP12" s="22" t="s">
        <v>1001</v>
      </c>
      <c r="ADQ12" s="23" t="s">
        <v>1001</v>
      </c>
      <c r="ADR12" s="22" t="s">
        <v>1001</v>
      </c>
      <c r="ADS12" s="23" t="s">
        <v>1166</v>
      </c>
      <c r="ADT12" s="22" t="s">
        <v>1166</v>
      </c>
      <c r="ADU12" s="23" t="s">
        <v>1166</v>
      </c>
      <c r="ADV12" s="22" t="s">
        <v>1001</v>
      </c>
      <c r="ADW12" s="23" t="s">
        <v>1166</v>
      </c>
      <c r="ADX12" s="22" t="s">
        <v>1166</v>
      </c>
      <c r="ADY12" s="23" t="s">
        <v>1166</v>
      </c>
      <c r="ADZ12" s="22" t="s">
        <v>1166</v>
      </c>
      <c r="AEA12" s="23" t="s">
        <v>1166</v>
      </c>
      <c r="AEB12" s="22" t="s">
        <v>1001</v>
      </c>
      <c r="AEC12" s="23" t="s">
        <v>1001</v>
      </c>
      <c r="AED12" s="22" t="s">
        <v>1166</v>
      </c>
      <c r="AEE12" s="23" t="s">
        <v>1166</v>
      </c>
      <c r="AEF12" s="22" t="s">
        <v>1166</v>
      </c>
      <c r="AEG12" s="23" t="s">
        <v>1166</v>
      </c>
      <c r="AEH12" s="22" t="s">
        <v>1166</v>
      </c>
      <c r="AEI12" s="23" t="s">
        <v>1001</v>
      </c>
      <c r="AEJ12" s="22" t="s">
        <v>1001</v>
      </c>
      <c r="AEK12" s="23" t="s">
        <v>1001</v>
      </c>
      <c r="AEL12" s="22" t="s">
        <v>1001</v>
      </c>
      <c r="AEM12" s="23" t="s">
        <v>35</v>
      </c>
      <c r="AEN12" s="22" t="s">
        <v>35</v>
      </c>
      <c r="AEO12" s="23" t="s">
        <v>35</v>
      </c>
      <c r="AEP12" s="22" t="s">
        <v>35</v>
      </c>
      <c r="AEQ12" s="23" t="s">
        <v>35</v>
      </c>
      <c r="AER12" s="22" t="s">
        <v>35</v>
      </c>
      <c r="AES12" s="23" t="s">
        <v>35</v>
      </c>
      <c r="AET12" s="22" t="s">
        <v>35</v>
      </c>
      <c r="AEU12" s="23" t="s">
        <v>35</v>
      </c>
      <c r="AEV12" s="22" t="s">
        <v>35</v>
      </c>
      <c r="AEW12" s="23" t="s">
        <v>35</v>
      </c>
      <c r="AEX12" s="22" t="s">
        <v>35</v>
      </c>
      <c r="AEY12" s="23" t="s">
        <v>35</v>
      </c>
      <c r="AEZ12" s="22" t="s">
        <v>35</v>
      </c>
      <c r="AFA12" s="23" t="s">
        <v>35</v>
      </c>
      <c r="AFB12" s="22" t="s">
        <v>35</v>
      </c>
      <c r="AFC12" s="23" t="s">
        <v>35</v>
      </c>
      <c r="AFD12" s="22" t="s">
        <v>35</v>
      </c>
      <c r="AFE12" s="23" t="s">
        <v>35</v>
      </c>
      <c r="AFF12" s="22" t="s">
        <v>35</v>
      </c>
      <c r="AFG12" s="23" t="s">
        <v>35</v>
      </c>
      <c r="AFH12" s="22" t="s">
        <v>35</v>
      </c>
      <c r="AFI12" s="23" t="s">
        <v>35</v>
      </c>
      <c r="AFJ12" s="22" t="s">
        <v>35</v>
      </c>
      <c r="AFK12" s="23" t="s">
        <v>35</v>
      </c>
      <c r="AFL12" s="22" t="s">
        <v>35</v>
      </c>
      <c r="AFM12" s="23" t="s">
        <v>35</v>
      </c>
      <c r="AFN12" s="22" t="s">
        <v>35</v>
      </c>
      <c r="AFO12" s="23" t="s">
        <v>35</v>
      </c>
      <c r="AFP12" s="22" t="s">
        <v>35</v>
      </c>
      <c r="AFQ12" s="23" t="s">
        <v>35</v>
      </c>
      <c r="AFR12" s="22" t="s">
        <v>35</v>
      </c>
      <c r="AFS12" s="23" t="s">
        <v>35</v>
      </c>
      <c r="AFT12" s="22" t="s">
        <v>35</v>
      </c>
      <c r="AFU12" s="23" t="s">
        <v>35</v>
      </c>
      <c r="AFV12" s="22" t="s">
        <v>35</v>
      </c>
      <c r="AFW12" s="23" t="s">
        <v>35</v>
      </c>
      <c r="AFX12" s="22" t="s">
        <v>35</v>
      </c>
      <c r="AFY12" s="23" t="s">
        <v>35</v>
      </c>
      <c r="AFZ12" s="22" t="s">
        <v>35</v>
      </c>
      <c r="AGA12" s="23" t="s">
        <v>35</v>
      </c>
      <c r="AGB12" s="22" t="s">
        <v>35</v>
      </c>
      <c r="AGC12" s="23" t="s">
        <v>35</v>
      </c>
      <c r="AGD12" s="22" t="s">
        <v>35</v>
      </c>
      <c r="AGE12" s="23" t="s">
        <v>35</v>
      </c>
      <c r="AGF12" s="22" t="s">
        <v>35</v>
      </c>
      <c r="AGG12" s="23" t="s">
        <v>35</v>
      </c>
      <c r="AGH12" s="22" t="s">
        <v>35</v>
      </c>
      <c r="AGI12" s="23" t="s">
        <v>35</v>
      </c>
      <c r="AGJ12" s="22" t="s">
        <v>35</v>
      </c>
      <c r="AGK12" s="23" t="s">
        <v>35</v>
      </c>
      <c r="AGL12" s="22" t="s">
        <v>35</v>
      </c>
      <c r="AGM12" s="23" t="s">
        <v>35</v>
      </c>
      <c r="AGN12" s="22" t="s">
        <v>35</v>
      </c>
      <c r="AGO12" s="23" t="s">
        <v>35</v>
      </c>
      <c r="AGP12" s="22" t="s">
        <v>35</v>
      </c>
      <c r="AGQ12" s="23" t="s">
        <v>35</v>
      </c>
      <c r="AGR12" s="22" t="s">
        <v>35</v>
      </c>
      <c r="AGS12" s="23" t="s">
        <v>35</v>
      </c>
      <c r="AGT12" s="22" t="s">
        <v>35</v>
      </c>
      <c r="AGU12" s="23" t="s">
        <v>35</v>
      </c>
      <c r="AGV12" s="22" t="s">
        <v>35</v>
      </c>
      <c r="AGW12" s="23" t="s">
        <v>35</v>
      </c>
      <c r="AGX12" s="22" t="s">
        <v>35</v>
      </c>
      <c r="AGY12" s="23" t="s">
        <v>35</v>
      </c>
      <c r="AGZ12" s="22" t="s">
        <v>35</v>
      </c>
      <c r="AHA12" s="23" t="s">
        <v>35</v>
      </c>
      <c r="AHB12" s="22" t="s">
        <v>35</v>
      </c>
      <c r="AHC12" s="23" t="s">
        <v>35</v>
      </c>
      <c r="AHD12" s="22" t="s">
        <v>35</v>
      </c>
      <c r="AHE12" s="23" t="s">
        <v>35</v>
      </c>
      <c r="AHF12" s="22" t="s">
        <v>35</v>
      </c>
      <c r="AHG12" s="23" t="s">
        <v>35</v>
      </c>
      <c r="AHH12" s="22" t="s">
        <v>35</v>
      </c>
      <c r="AHI12" s="23" t="s">
        <v>35</v>
      </c>
      <c r="AHJ12" s="22" t="s">
        <v>35</v>
      </c>
      <c r="AHK12" s="23" t="s">
        <v>35</v>
      </c>
      <c r="AHL12" s="22" t="s">
        <v>35</v>
      </c>
      <c r="AHM12" s="23" t="s">
        <v>35</v>
      </c>
      <c r="AHN12" s="22" t="s">
        <v>35</v>
      </c>
      <c r="AHO12" s="23" t="s">
        <v>35</v>
      </c>
      <c r="AHP12" s="22" t="s">
        <v>35</v>
      </c>
      <c r="AHQ12" s="23" t="s">
        <v>35</v>
      </c>
      <c r="AHR12" s="22" t="s">
        <v>35</v>
      </c>
      <c r="AHS12" s="23" t="s">
        <v>35</v>
      </c>
      <c r="AHT12" s="22" t="s">
        <v>35</v>
      </c>
      <c r="AHU12" s="23" t="s">
        <v>35</v>
      </c>
      <c r="AHV12" s="22" t="s">
        <v>35</v>
      </c>
      <c r="AHW12" s="23" t="s">
        <v>35</v>
      </c>
      <c r="AHX12" s="22" t="s">
        <v>35</v>
      </c>
      <c r="AHY12" s="23" t="s">
        <v>35</v>
      </c>
      <c r="AHZ12" s="22" t="s">
        <v>35</v>
      </c>
      <c r="AIA12" s="23" t="s">
        <v>35</v>
      </c>
      <c r="AIB12" s="22" t="s">
        <v>35</v>
      </c>
      <c r="AIC12" s="23" t="s">
        <v>35</v>
      </c>
      <c r="AID12" s="22" t="s">
        <v>35</v>
      </c>
      <c r="AIE12" s="23" t="s">
        <v>35</v>
      </c>
      <c r="AIF12" s="22" t="s">
        <v>35</v>
      </c>
      <c r="AIG12" s="23" t="s">
        <v>35</v>
      </c>
      <c r="AIH12" s="22" t="s">
        <v>35</v>
      </c>
      <c r="AII12" s="23" t="s">
        <v>35</v>
      </c>
      <c r="AIJ12" s="22" t="s">
        <v>35</v>
      </c>
      <c r="AIK12" s="23" t="s">
        <v>35</v>
      </c>
      <c r="AIL12" s="22" t="s">
        <v>35</v>
      </c>
      <c r="AIM12" s="23" t="s">
        <v>35</v>
      </c>
      <c r="AIN12" s="22" t="s">
        <v>35</v>
      </c>
      <c r="AIO12" s="23" t="s">
        <v>35</v>
      </c>
      <c r="AIP12" s="22" t="s">
        <v>35</v>
      </c>
      <c r="AIQ12" s="23" t="s">
        <v>35</v>
      </c>
      <c r="AIR12" s="22" t="s">
        <v>35</v>
      </c>
      <c r="AIS12" s="23" t="s">
        <v>35</v>
      </c>
      <c r="AIT12" s="22" t="s">
        <v>35</v>
      </c>
      <c r="AIU12" s="23" t="s">
        <v>35</v>
      </c>
      <c r="AIV12" s="22" t="s">
        <v>35</v>
      </c>
      <c r="AIW12" s="23" t="s">
        <v>35</v>
      </c>
      <c r="AIX12" s="22" t="s">
        <v>35</v>
      </c>
      <c r="AIY12" s="23" t="s">
        <v>35</v>
      </c>
      <c r="AIZ12" s="22" t="s">
        <v>35</v>
      </c>
      <c r="AJA12" s="23" t="s">
        <v>35</v>
      </c>
      <c r="AJB12" s="22" t="s">
        <v>35</v>
      </c>
      <c r="AJC12" s="23" t="s">
        <v>35</v>
      </c>
      <c r="AJD12" s="22" t="s">
        <v>35</v>
      </c>
      <c r="AJE12" s="23" t="s">
        <v>35</v>
      </c>
      <c r="AJF12" s="22" t="s">
        <v>35</v>
      </c>
      <c r="AJG12" s="23" t="s">
        <v>35</v>
      </c>
      <c r="AJH12" s="22" t="s">
        <v>35</v>
      </c>
      <c r="AJI12" s="23" t="s">
        <v>35</v>
      </c>
      <c r="AJJ12" s="22" t="s">
        <v>35</v>
      </c>
      <c r="AJK12" s="23" t="s">
        <v>35</v>
      </c>
      <c r="AJL12" s="22" t="s">
        <v>35</v>
      </c>
      <c r="AJM12" s="23" t="s">
        <v>35</v>
      </c>
      <c r="AJN12" s="22" t="s">
        <v>35</v>
      </c>
      <c r="AJO12" s="23" t="s">
        <v>35</v>
      </c>
      <c r="AJP12" s="22" t="s">
        <v>35</v>
      </c>
      <c r="AJQ12" s="23" t="s">
        <v>35</v>
      </c>
      <c r="AJR12" s="22" t="s">
        <v>35</v>
      </c>
      <c r="AJS12" s="23" t="s">
        <v>35</v>
      </c>
      <c r="AJT12" s="22" t="s">
        <v>35</v>
      </c>
      <c r="AJU12" s="23" t="s">
        <v>35</v>
      </c>
      <c r="AJV12" s="22" t="s">
        <v>35</v>
      </c>
      <c r="AJW12" s="23" t="s">
        <v>35</v>
      </c>
      <c r="AJX12" s="22" t="s">
        <v>35</v>
      </c>
      <c r="AJY12" s="23" t="s">
        <v>35</v>
      </c>
      <c r="AJZ12" s="22" t="s">
        <v>35</v>
      </c>
      <c r="AKA12" s="23" t="s">
        <v>35</v>
      </c>
      <c r="AKB12" s="22" t="s">
        <v>35</v>
      </c>
      <c r="AKC12" s="23" t="s">
        <v>35</v>
      </c>
      <c r="AKD12" s="22" t="s">
        <v>35</v>
      </c>
      <c r="AKE12" s="23" t="s">
        <v>35</v>
      </c>
      <c r="AKF12" s="22" t="s">
        <v>35</v>
      </c>
      <c r="AKG12" s="23" t="s">
        <v>35</v>
      </c>
      <c r="AKH12" s="22" t="s">
        <v>35</v>
      </c>
      <c r="AKI12" s="23" t="s">
        <v>35</v>
      </c>
      <c r="AKJ12" s="22" t="s">
        <v>35</v>
      </c>
      <c r="AKK12" s="23" t="s">
        <v>35</v>
      </c>
      <c r="AKL12" s="22" t="s">
        <v>35</v>
      </c>
      <c r="AKM12" s="23" t="s">
        <v>35</v>
      </c>
      <c r="AKN12" s="22" t="s">
        <v>35</v>
      </c>
      <c r="AKO12" s="23" t="s">
        <v>35</v>
      </c>
      <c r="AKP12" s="22" t="s">
        <v>35</v>
      </c>
      <c r="AKQ12" s="23" t="s">
        <v>35</v>
      </c>
      <c r="AKR12" s="22" t="s">
        <v>35</v>
      </c>
      <c r="AKS12" s="23" t="s">
        <v>35</v>
      </c>
      <c r="AKT12" s="22" t="s">
        <v>35</v>
      </c>
      <c r="AKU12" s="23" t="s">
        <v>35</v>
      </c>
      <c r="AKV12" s="22" t="s">
        <v>35</v>
      </c>
      <c r="AKW12" s="23" t="s">
        <v>35</v>
      </c>
      <c r="AKX12" s="22" t="s">
        <v>35</v>
      </c>
      <c r="AKY12" s="23" t="s">
        <v>35</v>
      </c>
      <c r="AKZ12" s="22" t="s">
        <v>35</v>
      </c>
      <c r="ALA12" s="23" t="s">
        <v>35</v>
      </c>
      <c r="ALB12" s="22" t="s">
        <v>35</v>
      </c>
      <c r="ALC12" s="23" t="s">
        <v>35</v>
      </c>
      <c r="ALD12" s="22" t="s">
        <v>35</v>
      </c>
      <c r="ALE12" s="23" t="s">
        <v>35</v>
      </c>
      <c r="ALF12" s="22" t="s">
        <v>35</v>
      </c>
      <c r="ALG12" s="23" t="s">
        <v>35</v>
      </c>
      <c r="ALH12" s="22" t="s">
        <v>35</v>
      </c>
      <c r="ALI12" s="23" t="s">
        <v>35</v>
      </c>
      <c r="ALJ12" s="22" t="s">
        <v>35</v>
      </c>
      <c r="ALK12" s="23" t="s">
        <v>35</v>
      </c>
      <c r="ALL12" s="22" t="s">
        <v>35</v>
      </c>
      <c r="ALM12" s="23" t="s">
        <v>35</v>
      </c>
      <c r="ALN12" s="22" t="s">
        <v>35</v>
      </c>
      <c r="ALO12" s="23" t="s">
        <v>35</v>
      </c>
      <c r="ALP12" s="22" t="s">
        <v>35</v>
      </c>
      <c r="ALQ12" s="23" t="s">
        <v>35</v>
      </c>
      <c r="ALR12" s="22" t="s">
        <v>35</v>
      </c>
      <c r="ALS12" s="23" t="s">
        <v>35</v>
      </c>
      <c r="ALT12" s="22" t="s">
        <v>35</v>
      </c>
      <c r="ALU12" s="23" t="s">
        <v>35</v>
      </c>
      <c r="ALV12" s="22" t="s">
        <v>35</v>
      </c>
      <c r="ALW12" s="23" t="s">
        <v>35</v>
      </c>
      <c r="ALX12" s="22" t="s">
        <v>35</v>
      </c>
      <c r="ALY12" s="23" t="s">
        <v>35</v>
      </c>
      <c r="ALZ12" s="22" t="s">
        <v>35</v>
      </c>
      <c r="AMA12" s="23" t="s">
        <v>35</v>
      </c>
      <c r="AMB12" s="22" t="s">
        <v>35</v>
      </c>
      <c r="AMC12" s="23" t="s">
        <v>35</v>
      </c>
      <c r="AMD12" s="22" t="s">
        <v>35</v>
      </c>
      <c r="AME12" s="23" t="s">
        <v>35</v>
      </c>
      <c r="AMF12" s="22" t="s">
        <v>35</v>
      </c>
      <c r="AMG12" s="23" t="s">
        <v>35</v>
      </c>
      <c r="AMH12" s="22" t="s">
        <v>35</v>
      </c>
      <c r="AMI12" s="23" t="s">
        <v>35</v>
      </c>
      <c r="AMJ12" s="22" t="s">
        <v>35</v>
      </c>
      <c r="AMK12" s="23" t="s">
        <v>35</v>
      </c>
      <c r="AML12" s="22" t="s">
        <v>35</v>
      </c>
      <c r="AMM12" s="23" t="s">
        <v>35</v>
      </c>
      <c r="AMN12" s="22" t="s">
        <v>35</v>
      </c>
      <c r="AMO12" s="23" t="s">
        <v>35</v>
      </c>
      <c r="AMP12" s="22" t="s">
        <v>35</v>
      </c>
      <c r="AMQ12" s="23" t="s">
        <v>35</v>
      </c>
      <c r="AMR12" s="22" t="s">
        <v>35</v>
      </c>
      <c r="AMS12" s="23" t="s">
        <v>35</v>
      </c>
      <c r="AMT12" s="22" t="s">
        <v>35</v>
      </c>
      <c r="AMU12" s="23" t="s">
        <v>35</v>
      </c>
      <c r="AMV12" s="22" t="s">
        <v>35</v>
      </c>
      <c r="AMW12" s="23" t="s">
        <v>35</v>
      </c>
      <c r="AMX12" s="22" t="s">
        <v>35</v>
      </c>
      <c r="AMY12" s="23" t="s">
        <v>35</v>
      </c>
      <c r="AMZ12" s="22" t="s">
        <v>35</v>
      </c>
      <c r="ANA12" s="23" t="s">
        <v>35</v>
      </c>
      <c r="ANB12" s="22" t="s">
        <v>35</v>
      </c>
      <c r="ANC12" s="23" t="s">
        <v>35</v>
      </c>
      <c r="AND12" s="22" t="s">
        <v>35</v>
      </c>
      <c r="ANE12" s="23" t="s">
        <v>35</v>
      </c>
      <c r="ANF12" s="22" t="s">
        <v>35</v>
      </c>
      <c r="ANG12" s="23" t="s">
        <v>35</v>
      </c>
      <c r="ANH12" s="22" t="s">
        <v>35</v>
      </c>
      <c r="ANI12" s="23" t="s">
        <v>35</v>
      </c>
      <c r="ANJ12" s="22" t="s">
        <v>35</v>
      </c>
      <c r="ANK12" s="23" t="s">
        <v>35</v>
      </c>
      <c r="ANL12" s="22" t="s">
        <v>35</v>
      </c>
      <c r="ANM12" s="23" t="s">
        <v>35</v>
      </c>
      <c r="ANN12" s="22" t="s">
        <v>35</v>
      </c>
      <c r="ANO12" s="23" t="s">
        <v>35</v>
      </c>
      <c r="ANP12" s="22" t="s">
        <v>35</v>
      </c>
      <c r="ANQ12" s="23" t="s">
        <v>35</v>
      </c>
      <c r="ANR12" s="22" t="s">
        <v>35</v>
      </c>
      <c r="ANS12" s="23" t="s">
        <v>35</v>
      </c>
      <c r="ANT12" s="22" t="s">
        <v>35</v>
      </c>
      <c r="ANU12" s="23" t="s">
        <v>35</v>
      </c>
      <c r="ANV12" s="22" t="s">
        <v>35</v>
      </c>
      <c r="ANW12" s="23" t="s">
        <v>35</v>
      </c>
      <c r="ANX12" s="22" t="s">
        <v>35</v>
      </c>
      <c r="ANY12" s="23" t="s">
        <v>1001</v>
      </c>
      <c r="ANZ12" s="22" t="s">
        <v>1001</v>
      </c>
      <c r="AOA12" s="23" t="s">
        <v>1001</v>
      </c>
      <c r="AOB12" s="22" t="s">
        <v>1001</v>
      </c>
      <c r="AOC12" s="23" t="s">
        <v>1001</v>
      </c>
      <c r="AOD12" s="22" t="s">
        <v>1001</v>
      </c>
      <c r="AOE12" s="23" t="s">
        <v>1001</v>
      </c>
      <c r="AOF12" s="22" t="s">
        <v>1001</v>
      </c>
      <c r="AOG12" s="23" t="s">
        <v>1001</v>
      </c>
      <c r="AOH12" s="22" t="s">
        <v>1001</v>
      </c>
      <c r="AOI12" s="23" t="s">
        <v>1001</v>
      </c>
      <c r="AOJ12" s="22" t="s">
        <v>1001</v>
      </c>
      <c r="AOK12" s="23" t="s">
        <v>1001</v>
      </c>
      <c r="AOL12" s="22" t="s">
        <v>1001</v>
      </c>
      <c r="AOM12" s="23" t="s">
        <v>1001</v>
      </c>
      <c r="AON12" s="22" t="s">
        <v>1001</v>
      </c>
      <c r="AOO12" s="23" t="s">
        <v>1001</v>
      </c>
      <c r="AOP12" s="22" t="s">
        <v>1001</v>
      </c>
      <c r="AOQ12" s="23" t="s">
        <v>1001</v>
      </c>
      <c r="AOR12" s="22" t="s">
        <v>1001</v>
      </c>
      <c r="AOS12" s="23" t="s">
        <v>1001</v>
      </c>
      <c r="AOT12" s="22" t="s">
        <v>1001</v>
      </c>
      <c r="AOU12" s="23" t="s">
        <v>1001</v>
      </c>
      <c r="AOV12" s="22" t="s">
        <v>1001</v>
      </c>
      <c r="AOW12" s="23" t="s">
        <v>1001</v>
      </c>
      <c r="AOX12" s="22" t="s">
        <v>1001</v>
      </c>
      <c r="AOY12" s="23" t="s">
        <v>1001</v>
      </c>
      <c r="AOZ12" s="22" t="s">
        <v>1001</v>
      </c>
      <c r="APA12" s="23" t="s">
        <v>1166</v>
      </c>
      <c r="APB12" s="22" t="s">
        <v>1166</v>
      </c>
      <c r="APC12" s="23" t="s">
        <v>1166</v>
      </c>
      <c r="APD12" s="22" t="s">
        <v>1166</v>
      </c>
      <c r="APE12" s="23" t="s">
        <v>1166</v>
      </c>
      <c r="APF12" s="22" t="s">
        <v>1166</v>
      </c>
      <c r="APG12" s="23" t="s">
        <v>1166</v>
      </c>
      <c r="APH12" s="22" t="s">
        <v>1166</v>
      </c>
      <c r="API12" s="23" t="s">
        <v>1166</v>
      </c>
      <c r="APJ12" s="22" t="s">
        <v>1166</v>
      </c>
      <c r="APK12" s="23" t="s">
        <v>1166</v>
      </c>
      <c r="APL12" s="22" t="s">
        <v>1166</v>
      </c>
      <c r="APM12" s="23" t="s">
        <v>1166</v>
      </c>
      <c r="APN12" s="22" t="s">
        <v>1166</v>
      </c>
      <c r="APO12" s="23" t="s">
        <v>1166</v>
      </c>
      <c r="APP12" s="22" t="s">
        <v>1166</v>
      </c>
      <c r="APQ12" s="23" t="s">
        <v>1166</v>
      </c>
      <c r="APR12" s="22" t="s">
        <v>1166</v>
      </c>
      <c r="APS12" s="23" t="s">
        <v>1166</v>
      </c>
      <c r="APT12" s="22" t="s">
        <v>1166</v>
      </c>
      <c r="APU12" s="23" t="s">
        <v>1166</v>
      </c>
      <c r="APV12" s="22" t="s">
        <v>1166</v>
      </c>
      <c r="APW12" s="23" t="s">
        <v>1166</v>
      </c>
      <c r="APX12" s="22" t="s">
        <v>1166</v>
      </c>
      <c r="APY12" s="23" t="s">
        <v>1166</v>
      </c>
      <c r="APZ12" s="22" t="s">
        <v>1166</v>
      </c>
      <c r="AQA12" s="23" t="s">
        <v>1166</v>
      </c>
      <c r="AQB12" s="22" t="s">
        <v>1166</v>
      </c>
      <c r="AQC12" s="23" t="s">
        <v>1166</v>
      </c>
      <c r="AQD12" s="22" t="s">
        <v>1166</v>
      </c>
      <c r="AQE12" s="23" t="s">
        <v>1166</v>
      </c>
      <c r="AQF12" s="22" t="s">
        <v>1166</v>
      </c>
      <c r="AQG12" s="23" t="s">
        <v>1001</v>
      </c>
      <c r="AQH12" s="22" t="s">
        <v>1166</v>
      </c>
      <c r="AQI12" s="23" t="s">
        <v>1166</v>
      </c>
      <c r="AQJ12" s="22" t="s">
        <v>1166</v>
      </c>
      <c r="AQK12" s="23" t="s">
        <v>1166</v>
      </c>
      <c r="AQL12" s="22" t="s">
        <v>1166</v>
      </c>
      <c r="AQM12" s="23" t="s">
        <v>1166</v>
      </c>
      <c r="AQN12" s="22" t="s">
        <v>1166</v>
      </c>
      <c r="AQO12" s="23" t="s">
        <v>1001</v>
      </c>
      <c r="AQP12" s="22" t="s">
        <v>1001</v>
      </c>
      <c r="AQQ12" s="23" t="s">
        <v>1001</v>
      </c>
      <c r="AQR12" s="22" t="s">
        <v>1001</v>
      </c>
      <c r="AQS12" s="23" t="s">
        <v>1001</v>
      </c>
      <c r="AQT12" s="22" t="s">
        <v>1001</v>
      </c>
      <c r="AQU12" s="23" t="s">
        <v>1001</v>
      </c>
      <c r="AQV12" s="22" t="s">
        <v>1166</v>
      </c>
      <c r="AQW12" s="23" t="s">
        <v>1166</v>
      </c>
      <c r="AQX12" s="22" t="s">
        <v>1166</v>
      </c>
      <c r="AQY12" s="23" t="s">
        <v>1166</v>
      </c>
      <c r="AQZ12" s="22" t="s">
        <v>1001</v>
      </c>
      <c r="ARA12" s="23" t="s">
        <v>1001</v>
      </c>
      <c r="ARB12" s="22" t="s">
        <v>1001</v>
      </c>
      <c r="ARC12" s="23" t="s">
        <v>1001</v>
      </c>
      <c r="ARD12" s="22" t="s">
        <v>1001</v>
      </c>
      <c r="ARE12" s="23" t="s">
        <v>1001</v>
      </c>
      <c r="ARF12" s="22" t="s">
        <v>1001</v>
      </c>
      <c r="ARG12" s="23" t="s">
        <v>1001</v>
      </c>
      <c r="ARH12" s="22" t="s">
        <v>1001</v>
      </c>
      <c r="ARI12" s="23" t="s">
        <v>1166</v>
      </c>
      <c r="ARJ12" s="22" t="s">
        <v>1166</v>
      </c>
      <c r="ARK12" s="23" t="s">
        <v>1166</v>
      </c>
      <c r="ARL12" s="22" t="s">
        <v>1166</v>
      </c>
      <c r="ARM12" s="23" t="s">
        <v>1166</v>
      </c>
      <c r="ARN12" s="22" t="s">
        <v>1166</v>
      </c>
      <c r="ARO12" s="23" t="s">
        <v>1166</v>
      </c>
      <c r="ARP12" s="22" t="s">
        <v>1166</v>
      </c>
      <c r="ARQ12" s="23" t="s">
        <v>1001</v>
      </c>
      <c r="ARR12" s="22" t="s">
        <v>1001</v>
      </c>
      <c r="ARS12" s="23" t="s">
        <v>1001</v>
      </c>
      <c r="ART12" s="22" t="s">
        <v>1001</v>
      </c>
      <c r="ARU12" s="23" t="s">
        <v>1001</v>
      </c>
      <c r="ARV12" s="22" t="s">
        <v>1001</v>
      </c>
      <c r="ARW12" s="23" t="s">
        <v>1001</v>
      </c>
      <c r="ARX12" s="22" t="s">
        <v>1166</v>
      </c>
      <c r="ARY12" s="23" t="s">
        <v>1166</v>
      </c>
      <c r="ARZ12" s="22" t="s">
        <v>1166</v>
      </c>
      <c r="ASA12" s="23" t="s">
        <v>1166</v>
      </c>
      <c r="ASB12" s="22" t="s">
        <v>1166</v>
      </c>
      <c r="ASC12" s="23" t="s">
        <v>1166</v>
      </c>
      <c r="ASD12" s="22" t="s">
        <v>1166</v>
      </c>
      <c r="ASE12" s="23" t="s">
        <v>1166</v>
      </c>
      <c r="ASF12" s="22" t="s">
        <v>1166</v>
      </c>
      <c r="ASG12" s="23" t="s">
        <v>1166</v>
      </c>
      <c r="ASH12" s="22" t="s">
        <v>1001</v>
      </c>
      <c r="ASI12" s="23" t="s">
        <v>1001</v>
      </c>
      <c r="ASJ12" s="22" t="s">
        <v>1001</v>
      </c>
      <c r="ASK12" s="23" t="s">
        <v>1001</v>
      </c>
      <c r="ASL12" s="22" t="s">
        <v>1001</v>
      </c>
      <c r="ASM12" s="23" t="s">
        <v>1001</v>
      </c>
      <c r="ASN12" s="22" t="s">
        <v>1001</v>
      </c>
      <c r="ASO12" s="23" t="s">
        <v>1001</v>
      </c>
      <c r="ASP12" s="22" t="s">
        <v>1001</v>
      </c>
      <c r="ASQ12" s="23" t="s">
        <v>1001</v>
      </c>
      <c r="ASR12" s="22" t="s">
        <v>1001</v>
      </c>
      <c r="ASS12" s="23" t="s">
        <v>1001</v>
      </c>
      <c r="AST12" s="22" t="s">
        <v>1001</v>
      </c>
      <c r="ASU12" s="23" t="s">
        <v>1001</v>
      </c>
      <c r="ASV12" s="22" t="s">
        <v>1001</v>
      </c>
      <c r="ASW12" s="23" t="s">
        <v>1001</v>
      </c>
      <c r="ASX12" s="22" t="s">
        <v>1001</v>
      </c>
      <c r="ASY12" s="23" t="s">
        <v>1166</v>
      </c>
      <c r="ASZ12" s="22" t="s">
        <v>1166</v>
      </c>
      <c r="ATA12" s="23" t="s">
        <v>1166</v>
      </c>
      <c r="ATB12" s="22" t="s">
        <v>1166</v>
      </c>
      <c r="ATC12" s="23" t="s">
        <v>1166</v>
      </c>
      <c r="ATD12" s="22" t="s">
        <v>1166</v>
      </c>
      <c r="ATE12" s="23" t="s">
        <v>1001</v>
      </c>
      <c r="ATF12" s="22" t="s">
        <v>1001</v>
      </c>
      <c r="ATG12" s="23" t="s">
        <v>1001</v>
      </c>
      <c r="ATH12" s="22" t="s">
        <v>1001</v>
      </c>
      <c r="ATI12" s="23" t="s">
        <v>1001</v>
      </c>
      <c r="ATJ12" s="22" t="s">
        <v>1001</v>
      </c>
      <c r="ATK12" s="23" t="s">
        <v>1166</v>
      </c>
      <c r="ATL12" s="22" t="s">
        <v>1166</v>
      </c>
      <c r="ATM12" s="23" t="s">
        <v>1001</v>
      </c>
      <c r="ATN12" s="22" t="s">
        <v>1001</v>
      </c>
      <c r="ATO12" s="23" t="s">
        <v>1001</v>
      </c>
      <c r="ATP12" s="22" t="s">
        <v>1166</v>
      </c>
      <c r="ATQ12" s="23" t="s">
        <v>1166</v>
      </c>
      <c r="ATR12" s="22" t="s">
        <v>1166</v>
      </c>
      <c r="ATS12" s="23" t="s">
        <v>1166</v>
      </c>
      <c r="ATT12" s="22" t="s">
        <v>1001</v>
      </c>
      <c r="ATU12" s="23" t="s">
        <v>1001</v>
      </c>
      <c r="ATV12" s="22" t="s">
        <v>1166</v>
      </c>
      <c r="ATW12" s="23" t="s">
        <v>1166</v>
      </c>
      <c r="ATX12" s="22" t="s">
        <v>1166</v>
      </c>
      <c r="ATY12" s="23" t="s">
        <v>1166</v>
      </c>
      <c r="ATZ12" s="22" t="s">
        <v>1001</v>
      </c>
      <c r="AUA12" s="23" t="s">
        <v>1001</v>
      </c>
      <c r="AUB12" s="22" t="s">
        <v>1166</v>
      </c>
      <c r="AUC12" s="23" t="s">
        <v>1001</v>
      </c>
      <c r="AUD12" s="22" t="s">
        <v>1001</v>
      </c>
      <c r="AUE12" s="23" t="s">
        <v>1166</v>
      </c>
      <c r="AUF12" s="22" t="s">
        <v>1166</v>
      </c>
      <c r="AUG12" s="23" t="s">
        <v>1166</v>
      </c>
      <c r="AUH12" s="22" t="s">
        <v>1166</v>
      </c>
      <c r="AUI12" s="23" t="s">
        <v>1166</v>
      </c>
      <c r="AUJ12" s="22" t="s">
        <v>1001</v>
      </c>
      <c r="AUK12" s="23" t="s">
        <v>1166</v>
      </c>
      <c r="AUL12" s="22" t="s">
        <v>1166</v>
      </c>
      <c r="AUM12" s="23" t="s">
        <v>1166</v>
      </c>
      <c r="AUN12" s="22" t="s">
        <v>1166</v>
      </c>
      <c r="AUO12" s="23" t="s">
        <v>1166</v>
      </c>
      <c r="AUP12" s="22" t="s">
        <v>1166</v>
      </c>
      <c r="AUQ12" s="23" t="s">
        <v>1001</v>
      </c>
      <c r="AUR12" s="22" t="s">
        <v>1001</v>
      </c>
      <c r="AUS12" s="23" t="s">
        <v>1001</v>
      </c>
      <c r="AUT12" s="22" t="s">
        <v>1001</v>
      </c>
      <c r="AUU12" s="23" t="s">
        <v>1001</v>
      </c>
      <c r="AUV12" s="22" t="s">
        <v>1001</v>
      </c>
      <c r="AUW12" s="23" t="s">
        <v>35</v>
      </c>
      <c r="AUX12" s="22" t="s">
        <v>35</v>
      </c>
      <c r="AUY12" s="23" t="s">
        <v>35</v>
      </c>
      <c r="AUZ12" s="22" t="s">
        <v>35</v>
      </c>
      <c r="AVA12" s="23" t="s">
        <v>35</v>
      </c>
      <c r="AVB12" s="22" t="s">
        <v>35</v>
      </c>
      <c r="AVC12" s="23" t="s">
        <v>35</v>
      </c>
      <c r="AVD12" s="22" t="s">
        <v>35</v>
      </c>
      <c r="AVE12" s="23" t="s">
        <v>35</v>
      </c>
      <c r="AVF12" s="22" t="s">
        <v>35</v>
      </c>
      <c r="AVG12" s="23" t="s">
        <v>35</v>
      </c>
      <c r="AVH12" s="22" t="s">
        <v>35</v>
      </c>
      <c r="AVI12" s="23" t="s">
        <v>35</v>
      </c>
      <c r="AVJ12" s="22" t="s">
        <v>35</v>
      </c>
      <c r="AVK12" s="23" t="s">
        <v>35</v>
      </c>
      <c r="AVL12" s="22" t="s">
        <v>35</v>
      </c>
      <c r="AVM12" s="23" t="s">
        <v>35</v>
      </c>
      <c r="AVN12" s="22" t="s">
        <v>35</v>
      </c>
      <c r="AVO12" s="23" t="s">
        <v>35</v>
      </c>
      <c r="AVP12" s="22" t="s">
        <v>35</v>
      </c>
      <c r="AVQ12" s="23" t="s">
        <v>35</v>
      </c>
      <c r="AVR12" s="22" t="s">
        <v>35</v>
      </c>
      <c r="AVS12" s="23" t="s">
        <v>35</v>
      </c>
      <c r="AVT12" s="22" t="s">
        <v>35</v>
      </c>
      <c r="AVU12" s="23" t="s">
        <v>35</v>
      </c>
      <c r="AVV12" s="22" t="s">
        <v>35</v>
      </c>
      <c r="AVW12" s="23" t="s">
        <v>35</v>
      </c>
      <c r="AVX12" s="22" t="s">
        <v>35</v>
      </c>
      <c r="AVY12" s="23" t="s">
        <v>35</v>
      </c>
      <c r="AVZ12" s="22" t="s">
        <v>35</v>
      </c>
      <c r="AWA12" s="23" t="s">
        <v>35</v>
      </c>
      <c r="AWB12" s="22" t="s">
        <v>35</v>
      </c>
      <c r="AWC12" s="23" t="s">
        <v>35</v>
      </c>
      <c r="AWD12" s="22" t="s">
        <v>35</v>
      </c>
      <c r="AWE12" s="23" t="s">
        <v>35</v>
      </c>
      <c r="AWF12" s="22" t="s">
        <v>35</v>
      </c>
      <c r="AWG12" s="23" t="s">
        <v>35</v>
      </c>
      <c r="AWH12" s="22" t="s">
        <v>35</v>
      </c>
      <c r="AWI12" s="23" t="s">
        <v>35</v>
      </c>
      <c r="AWJ12" s="22" t="s">
        <v>35</v>
      </c>
      <c r="AWK12" s="23" t="s">
        <v>35</v>
      </c>
      <c r="AWL12" s="22" t="s">
        <v>35</v>
      </c>
      <c r="AWM12" s="23" t="s">
        <v>35</v>
      </c>
      <c r="AWN12" s="22" t="s">
        <v>35</v>
      </c>
      <c r="AWO12" s="23" t="s">
        <v>35</v>
      </c>
      <c r="AWP12" s="22" t="s">
        <v>35</v>
      </c>
      <c r="AWQ12" s="23" t="s">
        <v>35</v>
      </c>
      <c r="AWR12" s="22" t="s">
        <v>35</v>
      </c>
      <c r="AWS12" s="23" t="s">
        <v>35</v>
      </c>
      <c r="AWT12" s="22" t="s">
        <v>35</v>
      </c>
      <c r="AWU12" s="23" t="s">
        <v>35</v>
      </c>
      <c r="AWV12" s="22" t="s">
        <v>35</v>
      </c>
      <c r="AWW12" s="23" t="s">
        <v>35</v>
      </c>
      <c r="AWX12" s="22" t="s">
        <v>35</v>
      </c>
      <c r="AWY12" s="23" t="s">
        <v>1001</v>
      </c>
      <c r="AWZ12" s="22" t="s">
        <v>1001</v>
      </c>
      <c r="AXA12" s="23" t="s">
        <v>1001</v>
      </c>
      <c r="AXB12" s="22" t="s">
        <v>1001</v>
      </c>
      <c r="AXC12" s="23" t="s">
        <v>1001</v>
      </c>
      <c r="AXD12" s="22" t="s">
        <v>1166</v>
      </c>
      <c r="AXE12" s="23" t="s">
        <v>1166</v>
      </c>
      <c r="AXF12" s="22" t="s">
        <v>1166</v>
      </c>
      <c r="AXG12" s="23" t="s">
        <v>1166</v>
      </c>
      <c r="AXH12" s="22" t="s">
        <v>1166</v>
      </c>
      <c r="AXI12" s="23" t="s">
        <v>1166</v>
      </c>
      <c r="AXJ12" s="22" t="s">
        <v>1166</v>
      </c>
      <c r="AXK12" s="23" t="s">
        <v>1166</v>
      </c>
      <c r="AXL12" s="22" t="s">
        <v>1166</v>
      </c>
      <c r="AXM12" s="23" t="s">
        <v>1166</v>
      </c>
      <c r="AXN12" s="22" t="s">
        <v>1001</v>
      </c>
      <c r="AXO12" s="23" t="s">
        <v>1001</v>
      </c>
      <c r="AXP12" s="22" t="s">
        <v>1001</v>
      </c>
      <c r="AXQ12" s="23" t="s">
        <v>1001</v>
      </c>
      <c r="AXR12" s="22" t="s">
        <v>1166</v>
      </c>
      <c r="AXS12" s="23" t="s">
        <v>1166</v>
      </c>
      <c r="AXT12" s="22" t="s">
        <v>1001</v>
      </c>
      <c r="AXU12" s="23" t="s">
        <v>1001</v>
      </c>
      <c r="AXV12" s="22" t="s">
        <v>1001</v>
      </c>
      <c r="AXW12" s="23" t="s">
        <v>1001</v>
      </c>
      <c r="AXX12" s="22" t="s">
        <v>1166</v>
      </c>
      <c r="AXY12" s="23" t="s">
        <v>1166</v>
      </c>
      <c r="AXZ12" s="22" t="s">
        <v>1166</v>
      </c>
      <c r="AYA12" s="23" t="s">
        <v>1001</v>
      </c>
      <c r="AYB12" s="22" t="s">
        <v>1001</v>
      </c>
      <c r="AYC12" s="23" t="s">
        <v>1001</v>
      </c>
      <c r="AYD12" s="22" t="s">
        <v>1001</v>
      </c>
      <c r="AYE12" s="23" t="s">
        <v>1001</v>
      </c>
      <c r="AYF12" s="22" t="s">
        <v>1001</v>
      </c>
      <c r="AYG12" s="23" t="s">
        <v>1166</v>
      </c>
      <c r="AYH12" s="22" t="s">
        <v>1166</v>
      </c>
      <c r="AYI12" s="23" t="s">
        <v>1166</v>
      </c>
      <c r="AYJ12" s="22" t="s">
        <v>1166</v>
      </c>
      <c r="AYK12" s="23" t="s">
        <v>1166</v>
      </c>
      <c r="AYL12" s="22" t="s">
        <v>1166</v>
      </c>
      <c r="AYM12" s="23" t="s">
        <v>1001</v>
      </c>
      <c r="AYN12" s="22" t="s">
        <v>1001</v>
      </c>
      <c r="AYO12" s="23" t="s">
        <v>1001</v>
      </c>
      <c r="AYP12" s="22" t="s">
        <v>1166</v>
      </c>
      <c r="AYQ12" s="23" t="s">
        <v>1001</v>
      </c>
      <c r="AYR12" s="22" t="s">
        <v>1001</v>
      </c>
      <c r="AYS12" s="23" t="s">
        <v>1166</v>
      </c>
      <c r="AYT12" s="22" t="s">
        <v>1166</v>
      </c>
      <c r="AYU12" s="23" t="s">
        <v>1166</v>
      </c>
      <c r="AYV12" s="22" t="s">
        <v>1001</v>
      </c>
      <c r="AYW12" s="23" t="s">
        <v>35</v>
      </c>
      <c r="AYX12" s="22" t="s">
        <v>35</v>
      </c>
      <c r="AYY12" s="23" t="s">
        <v>35</v>
      </c>
      <c r="AYZ12" s="22" t="s">
        <v>35</v>
      </c>
      <c r="AZA12" s="23" t="s">
        <v>35</v>
      </c>
      <c r="AZB12" s="22" t="s">
        <v>35</v>
      </c>
      <c r="AZC12" s="23" t="s">
        <v>35</v>
      </c>
      <c r="AZD12" s="22" t="s">
        <v>35</v>
      </c>
      <c r="AZE12" s="23" t="s">
        <v>35</v>
      </c>
      <c r="AZF12" s="22" t="s">
        <v>35</v>
      </c>
      <c r="AZG12" s="23" t="s">
        <v>35</v>
      </c>
      <c r="AZH12" s="22" t="s">
        <v>35</v>
      </c>
      <c r="AZI12" s="23" t="s">
        <v>35</v>
      </c>
      <c r="AZJ12" s="22" t="s">
        <v>35</v>
      </c>
      <c r="AZK12" s="23" t="s">
        <v>35</v>
      </c>
      <c r="AZL12" s="22" t="s">
        <v>35</v>
      </c>
      <c r="AZM12" s="23" t="s">
        <v>35</v>
      </c>
      <c r="AZN12" s="22" t="s">
        <v>35</v>
      </c>
      <c r="AZO12" s="23" t="s">
        <v>35</v>
      </c>
      <c r="AZP12" s="22" t="s">
        <v>35</v>
      </c>
      <c r="AZQ12" s="23" t="s">
        <v>35</v>
      </c>
      <c r="AZR12" s="22" t="s">
        <v>35</v>
      </c>
      <c r="AZS12" s="23" t="s">
        <v>35</v>
      </c>
      <c r="AZT12" s="22" t="s">
        <v>35</v>
      </c>
      <c r="AZU12" s="23" t="s">
        <v>35</v>
      </c>
      <c r="AZV12" s="22" t="s">
        <v>35</v>
      </c>
      <c r="AZW12" s="23" t="s">
        <v>35</v>
      </c>
      <c r="AZX12" s="22" t="s">
        <v>35</v>
      </c>
      <c r="AZY12" s="23" t="s">
        <v>35</v>
      </c>
      <c r="AZZ12" s="22" t="s">
        <v>35</v>
      </c>
      <c r="BAA12" s="23" t="s">
        <v>35</v>
      </c>
      <c r="BAB12" s="22" t="s">
        <v>35</v>
      </c>
      <c r="BAC12" s="23" t="s">
        <v>35</v>
      </c>
      <c r="BAD12" s="22" t="s">
        <v>35</v>
      </c>
      <c r="BAE12" s="23" t="s">
        <v>35</v>
      </c>
      <c r="BAF12" s="22" t="s">
        <v>35</v>
      </c>
      <c r="BAG12" s="23" t="s">
        <v>35</v>
      </c>
      <c r="BAH12" s="22" t="s">
        <v>35</v>
      </c>
      <c r="BAI12" s="23" t="s">
        <v>35</v>
      </c>
      <c r="BAJ12" s="22" t="s">
        <v>35</v>
      </c>
      <c r="BAK12" s="23" t="s">
        <v>35</v>
      </c>
      <c r="BAL12" s="22" t="s">
        <v>35</v>
      </c>
      <c r="BAM12" s="23" t="s">
        <v>35</v>
      </c>
      <c r="BAN12" s="22" t="s">
        <v>35</v>
      </c>
      <c r="BAO12" s="23" t="s">
        <v>35</v>
      </c>
      <c r="BAP12" s="22" t="s">
        <v>35</v>
      </c>
      <c r="BAQ12" s="23" t="s">
        <v>35</v>
      </c>
      <c r="BAR12" s="22" t="s">
        <v>35</v>
      </c>
      <c r="BAS12" s="23" t="s">
        <v>35</v>
      </c>
      <c r="BAT12" s="22" t="s">
        <v>35</v>
      </c>
      <c r="BAU12" s="23" t="s">
        <v>35</v>
      </c>
      <c r="BAV12" s="22" t="s">
        <v>35</v>
      </c>
      <c r="BAW12" s="23" t="s">
        <v>35</v>
      </c>
      <c r="BAX12" s="22" t="s">
        <v>35</v>
      </c>
      <c r="BAY12" s="23" t="s">
        <v>35</v>
      </c>
      <c r="BAZ12" s="22" t="s">
        <v>35</v>
      </c>
      <c r="BBA12" s="23" t="s">
        <v>35</v>
      </c>
      <c r="BBB12" s="22" t="s">
        <v>35</v>
      </c>
      <c r="BBC12" s="23" t="s">
        <v>1001</v>
      </c>
      <c r="BBD12" s="22" t="s">
        <v>1001</v>
      </c>
      <c r="BBE12" s="23" t="s">
        <v>1001</v>
      </c>
      <c r="BBF12" s="22" t="s">
        <v>1001</v>
      </c>
      <c r="BBG12" s="23" t="s">
        <v>1001</v>
      </c>
      <c r="BBH12" s="22" t="s">
        <v>1001</v>
      </c>
      <c r="BBI12" s="23" t="s">
        <v>1001</v>
      </c>
      <c r="BBJ12" s="22" t="s">
        <v>1166</v>
      </c>
      <c r="BBK12" s="23" t="s">
        <v>1166</v>
      </c>
      <c r="BBL12" s="22" t="s">
        <v>1166</v>
      </c>
      <c r="BBM12" s="23" t="s">
        <v>1166</v>
      </c>
      <c r="BBN12" s="22" t="s">
        <v>1166</v>
      </c>
      <c r="BBO12" s="23" t="s">
        <v>1166</v>
      </c>
      <c r="BBP12" s="22" t="s">
        <v>1001</v>
      </c>
      <c r="BBQ12" s="23" t="s">
        <v>1166</v>
      </c>
      <c r="BBR12" s="22" t="s">
        <v>1166</v>
      </c>
      <c r="BBS12" s="23" t="s">
        <v>1166</v>
      </c>
      <c r="BBT12" s="22" t="s">
        <v>1166</v>
      </c>
      <c r="BBU12" s="23" t="s">
        <v>1166</v>
      </c>
      <c r="BBV12" s="22" t="s">
        <v>1001</v>
      </c>
      <c r="BBW12" s="23" t="s">
        <v>1001</v>
      </c>
      <c r="BBX12" s="22" t="s">
        <v>1001</v>
      </c>
      <c r="BBY12" s="23" t="s">
        <v>1001</v>
      </c>
      <c r="BBZ12" s="22" t="s">
        <v>1166</v>
      </c>
      <c r="BCA12" s="23" t="s">
        <v>1166</v>
      </c>
      <c r="BCB12" s="22" t="s">
        <v>1166</v>
      </c>
      <c r="BCC12" s="23" t="s">
        <v>1166</v>
      </c>
      <c r="BCD12" s="22" t="s">
        <v>1166</v>
      </c>
      <c r="BCE12" s="23" t="s">
        <v>1001</v>
      </c>
      <c r="BCF12" s="22" t="s">
        <v>1001</v>
      </c>
      <c r="BCG12" s="23" t="s">
        <v>1166</v>
      </c>
      <c r="BCH12" s="22" t="s">
        <v>1166</v>
      </c>
      <c r="BCI12" s="23" t="s">
        <v>1166</v>
      </c>
      <c r="BCJ12" s="22" t="s">
        <v>1001</v>
      </c>
      <c r="BCK12" s="23" t="s">
        <v>1001</v>
      </c>
      <c r="BCL12" s="22" t="s">
        <v>1166</v>
      </c>
      <c r="BCM12" s="23" t="s">
        <v>1166</v>
      </c>
      <c r="BCN12" s="22" t="s">
        <v>1001</v>
      </c>
      <c r="BCO12" s="23" t="s">
        <v>1001</v>
      </c>
      <c r="BCP12" s="22" t="s">
        <v>1166</v>
      </c>
      <c r="BCQ12" s="23" t="s">
        <v>1166</v>
      </c>
      <c r="BCR12" s="22" t="s">
        <v>1166</v>
      </c>
      <c r="BCS12" s="23" t="s">
        <v>35</v>
      </c>
      <c r="BCT12" s="22" t="s">
        <v>35</v>
      </c>
      <c r="BCU12" s="23" t="s">
        <v>35</v>
      </c>
      <c r="BCV12" s="22" t="s">
        <v>35</v>
      </c>
      <c r="BCW12" s="23" t="s">
        <v>35</v>
      </c>
      <c r="BCX12" s="22" t="s">
        <v>35</v>
      </c>
      <c r="BCY12" s="23" t="s">
        <v>35</v>
      </c>
      <c r="BCZ12" s="22" t="s">
        <v>35</v>
      </c>
      <c r="BDA12" s="23" t="s">
        <v>35</v>
      </c>
      <c r="BDB12" s="22" t="s">
        <v>35</v>
      </c>
      <c r="BDC12" s="23" t="s">
        <v>35</v>
      </c>
      <c r="BDD12" s="22" t="s">
        <v>35</v>
      </c>
      <c r="BDE12" s="23" t="s">
        <v>35</v>
      </c>
      <c r="BDF12" s="22" t="s">
        <v>35</v>
      </c>
      <c r="BDG12" s="23" t="s">
        <v>35</v>
      </c>
      <c r="BDH12" s="22" t="s">
        <v>35</v>
      </c>
      <c r="BDI12" s="23" t="s">
        <v>35</v>
      </c>
      <c r="BDJ12" s="22" t="s">
        <v>35</v>
      </c>
      <c r="BDK12" s="23" t="s">
        <v>35</v>
      </c>
      <c r="BDL12" s="22" t="s">
        <v>35</v>
      </c>
      <c r="BDM12" s="23" t="s">
        <v>35</v>
      </c>
      <c r="BDN12" s="22" t="s">
        <v>35</v>
      </c>
      <c r="BDO12" s="23" t="s">
        <v>35</v>
      </c>
      <c r="BDP12" s="22" t="s">
        <v>35</v>
      </c>
      <c r="BDQ12" s="23" t="s">
        <v>35</v>
      </c>
      <c r="BDR12" s="22" t="s">
        <v>35</v>
      </c>
      <c r="BDS12" s="23" t="s">
        <v>35</v>
      </c>
      <c r="BDT12" s="22" t="s">
        <v>35</v>
      </c>
      <c r="BDU12" s="23" t="s">
        <v>35</v>
      </c>
      <c r="BDV12" s="22" t="s">
        <v>35</v>
      </c>
      <c r="BDW12" s="23" t="s">
        <v>35</v>
      </c>
      <c r="BDX12" s="22" t="s">
        <v>35</v>
      </c>
      <c r="BDY12" s="23" t="s">
        <v>35</v>
      </c>
      <c r="BDZ12" s="22" t="s">
        <v>35</v>
      </c>
      <c r="BEA12" s="23" t="s">
        <v>35</v>
      </c>
      <c r="BEB12" s="22" t="s">
        <v>35</v>
      </c>
      <c r="BEC12" s="23" t="s">
        <v>35</v>
      </c>
      <c r="BED12" s="22" t="s">
        <v>35</v>
      </c>
      <c r="BEE12" s="23" t="s">
        <v>35</v>
      </c>
      <c r="BEF12" s="22" t="s">
        <v>35</v>
      </c>
      <c r="BEG12" s="23" t="s">
        <v>35</v>
      </c>
      <c r="BEH12" s="22" t="s">
        <v>35</v>
      </c>
      <c r="BEI12" s="23" t="s">
        <v>35</v>
      </c>
      <c r="BEJ12" s="22" t="s">
        <v>35</v>
      </c>
      <c r="BEK12" s="23" t="s">
        <v>35</v>
      </c>
      <c r="BEL12" s="22" t="s">
        <v>35</v>
      </c>
      <c r="BEM12" s="23" t="s">
        <v>35</v>
      </c>
      <c r="BEN12" s="22" t="s">
        <v>35</v>
      </c>
      <c r="BEO12" s="23" t="s">
        <v>35</v>
      </c>
      <c r="BEP12" s="22" t="s">
        <v>35</v>
      </c>
      <c r="BEQ12" s="23" t="s">
        <v>35</v>
      </c>
      <c r="BER12" s="22" t="s">
        <v>35</v>
      </c>
      <c r="BES12" s="23" t="s">
        <v>35</v>
      </c>
      <c r="BET12" s="22" t="s">
        <v>35</v>
      </c>
      <c r="BEU12" s="23" t="s">
        <v>35</v>
      </c>
      <c r="BEV12" s="22" t="s">
        <v>35</v>
      </c>
      <c r="BEW12" s="23" t="s">
        <v>35</v>
      </c>
      <c r="BEX12" s="22" t="s">
        <v>35</v>
      </c>
      <c r="BEY12" s="23" t="s">
        <v>35</v>
      </c>
      <c r="BEZ12" s="22" t="s">
        <v>1001</v>
      </c>
      <c r="BFA12" s="23" t="s">
        <v>1001</v>
      </c>
      <c r="BFB12" s="22" t="s">
        <v>1001</v>
      </c>
      <c r="BFC12" s="23" t="s">
        <v>1001</v>
      </c>
      <c r="BFD12" s="22" t="s">
        <v>1001</v>
      </c>
      <c r="BFE12" s="23" t="s">
        <v>1001</v>
      </c>
      <c r="BFF12" s="22" t="s">
        <v>1166</v>
      </c>
      <c r="BFG12" s="23" t="s">
        <v>1166</v>
      </c>
      <c r="BFH12" s="22" t="s">
        <v>1166</v>
      </c>
      <c r="BFI12" s="23" t="s">
        <v>1001</v>
      </c>
      <c r="BFJ12" s="22" t="s">
        <v>1166</v>
      </c>
      <c r="BFK12" s="23" t="s">
        <v>1001</v>
      </c>
      <c r="BFL12" s="22" t="s">
        <v>1166</v>
      </c>
      <c r="BFM12" s="23" t="s">
        <v>1001</v>
      </c>
      <c r="BFN12" s="22" t="s">
        <v>1166</v>
      </c>
      <c r="BFO12" s="23" t="s">
        <v>1166</v>
      </c>
      <c r="BFP12" s="22" t="s">
        <v>1166</v>
      </c>
      <c r="BFQ12" s="23" t="s">
        <v>1166</v>
      </c>
      <c r="BFR12" s="22" t="s">
        <v>1001</v>
      </c>
      <c r="BFS12" s="23" t="s">
        <v>1001</v>
      </c>
      <c r="BFT12" s="22" t="s">
        <v>1001</v>
      </c>
      <c r="BFU12" s="23" t="s">
        <v>1166</v>
      </c>
      <c r="BFV12" s="22" t="s">
        <v>1166</v>
      </c>
      <c r="BFW12" s="23" t="s">
        <v>1001</v>
      </c>
      <c r="BFX12" s="22" t="s">
        <v>1001</v>
      </c>
      <c r="BFY12" s="23" t="s">
        <v>1001</v>
      </c>
      <c r="BFZ12" s="22" t="s">
        <v>1166</v>
      </c>
      <c r="BGA12" s="23" t="s">
        <v>1166</v>
      </c>
      <c r="BGB12" s="22" t="s">
        <v>1166</v>
      </c>
      <c r="BGC12" s="23" t="s">
        <v>1166</v>
      </c>
      <c r="BGD12" s="22" t="s">
        <v>1166</v>
      </c>
      <c r="BGE12" s="23" t="s">
        <v>1166</v>
      </c>
      <c r="BGF12" s="22" t="s">
        <v>1166</v>
      </c>
      <c r="BGG12" s="23" t="s">
        <v>1001</v>
      </c>
      <c r="BGH12" s="22" t="s">
        <v>1001</v>
      </c>
      <c r="BGI12" s="23" t="s">
        <v>1001</v>
      </c>
      <c r="BGJ12" s="22" t="s">
        <v>1001</v>
      </c>
      <c r="BGK12" s="23" t="s">
        <v>1001</v>
      </c>
      <c r="BGL12" s="22" t="s">
        <v>1001</v>
      </c>
      <c r="BGM12" s="23" t="s">
        <v>1166</v>
      </c>
      <c r="BGN12" s="22" t="s">
        <v>1166</v>
      </c>
      <c r="BGO12" s="23" t="s">
        <v>1166</v>
      </c>
      <c r="BGP12" s="22" t="s">
        <v>1166</v>
      </c>
      <c r="BGQ12" s="23" t="s">
        <v>1001</v>
      </c>
      <c r="BGR12" s="22" t="s">
        <v>1001</v>
      </c>
      <c r="BGS12" s="23" t="s">
        <v>1001</v>
      </c>
      <c r="BGT12" s="22" t="s">
        <v>1166</v>
      </c>
      <c r="BGU12" s="23" t="s">
        <v>1001</v>
      </c>
      <c r="BGV12" s="22" t="s">
        <v>1001</v>
      </c>
    </row>
    <row r="13" spans="1:1556">
      <c r="A13" s="21" t="s">
        <v>12</v>
      </c>
      <c r="B13" s="22" t="s">
        <v>36</v>
      </c>
      <c r="C13" s="23" t="s">
        <v>36</v>
      </c>
      <c r="D13" s="22" t="s">
        <v>36</v>
      </c>
      <c r="E13" s="23" t="s">
        <v>36</v>
      </c>
      <c r="F13" s="22" t="s">
        <v>74</v>
      </c>
      <c r="G13" s="23" t="s">
        <v>74</v>
      </c>
      <c r="H13" s="22" t="s">
        <v>89</v>
      </c>
      <c r="I13" s="23" t="s">
        <v>89</v>
      </c>
      <c r="J13" s="22" t="s">
        <v>104</v>
      </c>
      <c r="K13" s="23" t="s">
        <v>104</v>
      </c>
      <c r="L13" s="22" t="s">
        <v>104</v>
      </c>
      <c r="M13" s="23" t="s">
        <v>123</v>
      </c>
      <c r="N13" s="22" t="s">
        <v>130</v>
      </c>
      <c r="O13" s="23" t="s">
        <v>130</v>
      </c>
      <c r="P13" s="22" t="s">
        <v>140</v>
      </c>
      <c r="Q13" s="23" t="s">
        <v>74</v>
      </c>
      <c r="R13" s="22" t="s">
        <v>89</v>
      </c>
      <c r="S13" s="23" t="s">
        <v>89</v>
      </c>
      <c r="T13" s="22" t="s">
        <v>104</v>
      </c>
      <c r="U13" s="23" t="s">
        <v>123</v>
      </c>
      <c r="V13" s="22" t="s">
        <v>36</v>
      </c>
      <c r="W13" s="23" t="s">
        <v>36</v>
      </c>
      <c r="X13" s="22" t="s">
        <v>36</v>
      </c>
      <c r="Y13" s="23" t="s">
        <v>36</v>
      </c>
      <c r="Z13" s="22" t="s">
        <v>36</v>
      </c>
      <c r="AA13" s="23" t="s">
        <v>89</v>
      </c>
      <c r="AB13" s="22" t="s">
        <v>104</v>
      </c>
      <c r="AC13" s="23" t="s">
        <v>123</v>
      </c>
      <c r="AD13" s="22" t="s">
        <v>130</v>
      </c>
      <c r="AE13" s="23" t="s">
        <v>140</v>
      </c>
      <c r="AF13" s="22" t="s">
        <v>223</v>
      </c>
      <c r="AG13" s="23" t="s">
        <v>74</v>
      </c>
      <c r="AH13" s="22" t="s">
        <v>36</v>
      </c>
      <c r="AI13" s="23" t="s">
        <v>36</v>
      </c>
      <c r="AJ13" s="22" t="s">
        <v>36</v>
      </c>
      <c r="AK13" s="23" t="s">
        <v>36</v>
      </c>
      <c r="AL13" s="22" t="s">
        <v>36</v>
      </c>
      <c r="AM13" s="23" t="s">
        <v>89</v>
      </c>
      <c r="AN13" s="22" t="s">
        <v>89</v>
      </c>
      <c r="AO13" s="23" t="s">
        <v>104</v>
      </c>
      <c r="AP13" s="22" t="s">
        <v>104</v>
      </c>
      <c r="AQ13" s="23" t="s">
        <v>123</v>
      </c>
      <c r="AR13" s="22" t="s">
        <v>123</v>
      </c>
      <c r="AS13" s="23" t="s">
        <v>140</v>
      </c>
      <c r="AT13" s="22" t="s">
        <v>89</v>
      </c>
      <c r="AU13" s="23" t="s">
        <v>140</v>
      </c>
      <c r="AV13" s="22" t="s">
        <v>36</v>
      </c>
      <c r="AW13" s="23" t="s">
        <v>36</v>
      </c>
      <c r="AX13" s="22" t="s">
        <v>140</v>
      </c>
      <c r="AY13" s="23" t="s">
        <v>299</v>
      </c>
      <c r="AZ13" s="22" t="s">
        <v>140</v>
      </c>
      <c r="BA13" s="23" t="s">
        <v>104</v>
      </c>
      <c r="BB13" s="22" t="s">
        <v>130</v>
      </c>
      <c r="BC13" s="23" t="s">
        <v>299</v>
      </c>
      <c r="BD13" s="22" t="s">
        <v>89</v>
      </c>
      <c r="BE13" s="23" t="s">
        <v>223</v>
      </c>
      <c r="BF13" s="22" t="s">
        <v>123</v>
      </c>
      <c r="BG13" s="23" t="s">
        <v>299</v>
      </c>
      <c r="BH13" s="22" t="s">
        <v>74</v>
      </c>
      <c r="BI13" s="23" t="s">
        <v>74</v>
      </c>
      <c r="BJ13" s="22" t="s">
        <v>123</v>
      </c>
      <c r="BK13" s="23" t="s">
        <v>123</v>
      </c>
      <c r="BL13" s="22" t="s">
        <v>140</v>
      </c>
      <c r="BM13" s="23" t="s">
        <v>130</v>
      </c>
      <c r="BN13" s="22" t="s">
        <v>130</v>
      </c>
      <c r="BO13" s="23" t="s">
        <v>74</v>
      </c>
      <c r="BP13" s="22" t="s">
        <v>74</v>
      </c>
      <c r="BQ13" s="23" t="s">
        <v>223</v>
      </c>
      <c r="BR13" s="22" t="s">
        <v>36</v>
      </c>
      <c r="BS13" s="23" t="s">
        <v>123</v>
      </c>
      <c r="BT13" s="22" t="s">
        <v>140</v>
      </c>
      <c r="BU13" s="23" t="s">
        <v>89</v>
      </c>
      <c r="BV13" s="22" t="s">
        <v>36</v>
      </c>
      <c r="BW13" s="23" t="s">
        <v>36</v>
      </c>
      <c r="BX13" s="22" t="s">
        <v>140</v>
      </c>
      <c r="BY13" s="23" t="s">
        <v>74</v>
      </c>
      <c r="BZ13" s="22" t="s">
        <v>36</v>
      </c>
      <c r="CA13" s="23" t="s">
        <v>36</v>
      </c>
      <c r="CB13" s="22" t="s">
        <v>104</v>
      </c>
      <c r="CC13" s="23" t="s">
        <v>74</v>
      </c>
      <c r="CD13" s="22" t="s">
        <v>104</v>
      </c>
      <c r="CE13" s="23" t="s">
        <v>123</v>
      </c>
      <c r="CF13" s="22" t="s">
        <v>89</v>
      </c>
      <c r="CG13" s="23" t="s">
        <v>223</v>
      </c>
      <c r="CH13" s="22" t="s">
        <v>89</v>
      </c>
      <c r="CI13" s="23" t="s">
        <v>299</v>
      </c>
      <c r="CJ13" s="22" t="s">
        <v>123</v>
      </c>
      <c r="CK13" s="23" t="s">
        <v>130</v>
      </c>
      <c r="CL13" s="22" t="s">
        <v>123</v>
      </c>
      <c r="CM13" s="23" t="s">
        <v>74</v>
      </c>
      <c r="CN13" s="22" t="s">
        <v>140</v>
      </c>
      <c r="CO13" s="23" t="s">
        <v>104</v>
      </c>
      <c r="CP13" s="22" t="s">
        <v>223</v>
      </c>
      <c r="CQ13" s="23" t="s">
        <v>74</v>
      </c>
      <c r="CR13" s="22" t="s">
        <v>74</v>
      </c>
      <c r="CS13" s="23" t="s">
        <v>36</v>
      </c>
      <c r="CT13" s="22" t="s">
        <v>130</v>
      </c>
      <c r="CU13" s="23" t="s">
        <v>140</v>
      </c>
      <c r="CV13" s="22" t="s">
        <v>299</v>
      </c>
      <c r="CW13" s="23" t="s">
        <v>140</v>
      </c>
      <c r="CX13" s="22" t="s">
        <v>130</v>
      </c>
      <c r="CY13" s="23" t="s">
        <v>89</v>
      </c>
      <c r="CZ13" s="22" t="s">
        <v>123</v>
      </c>
      <c r="DA13" s="23" t="s">
        <v>89</v>
      </c>
      <c r="DB13" s="22" t="s">
        <v>130</v>
      </c>
      <c r="DC13" s="23" t="s">
        <v>140</v>
      </c>
      <c r="DD13" s="22" t="s">
        <v>223</v>
      </c>
      <c r="DE13" s="23" t="s">
        <v>74</v>
      </c>
      <c r="DF13" s="22" t="s">
        <v>36</v>
      </c>
      <c r="DG13" s="23" t="s">
        <v>36</v>
      </c>
      <c r="DH13" s="22" t="s">
        <v>36</v>
      </c>
      <c r="DI13" s="23" t="s">
        <v>36</v>
      </c>
      <c r="DJ13" s="22" t="s">
        <v>130</v>
      </c>
      <c r="DK13" s="23" t="s">
        <v>123</v>
      </c>
      <c r="DL13" s="22" t="s">
        <v>140</v>
      </c>
      <c r="DM13" s="23" t="s">
        <v>89</v>
      </c>
      <c r="DN13" s="22" t="s">
        <v>104</v>
      </c>
      <c r="DO13" s="23" t="s">
        <v>130</v>
      </c>
      <c r="DP13" s="22" t="s">
        <v>104</v>
      </c>
      <c r="DQ13" s="23" t="s">
        <v>123</v>
      </c>
      <c r="DR13" s="22" t="s">
        <v>123</v>
      </c>
      <c r="DS13" s="23" t="s">
        <v>36</v>
      </c>
      <c r="DT13" s="22" t="s">
        <v>74</v>
      </c>
      <c r="DU13" s="23" t="s">
        <v>36</v>
      </c>
      <c r="DV13" s="22" t="s">
        <v>36</v>
      </c>
      <c r="DW13" s="23" t="s">
        <v>74</v>
      </c>
      <c r="DX13" s="22" t="s">
        <v>36</v>
      </c>
      <c r="DY13" s="23" t="s">
        <v>223</v>
      </c>
      <c r="DZ13" s="22" t="s">
        <v>74</v>
      </c>
      <c r="EA13" s="23" t="s">
        <v>140</v>
      </c>
      <c r="EB13" s="22" t="s">
        <v>74</v>
      </c>
      <c r="EC13" s="23" t="s">
        <v>130</v>
      </c>
      <c r="ED13" s="22" t="s">
        <v>104</v>
      </c>
      <c r="EE13" s="23" t="s">
        <v>89</v>
      </c>
      <c r="EF13" s="22" t="s">
        <v>140</v>
      </c>
      <c r="EG13" s="23" t="s">
        <v>130</v>
      </c>
      <c r="EH13" s="22" t="s">
        <v>104</v>
      </c>
      <c r="EI13" s="23" t="s">
        <v>36</v>
      </c>
      <c r="EJ13" s="22" t="s">
        <v>140</v>
      </c>
      <c r="EK13" s="23" t="s">
        <v>104</v>
      </c>
      <c r="EL13" s="22" t="s">
        <v>104</v>
      </c>
      <c r="EM13" s="23" t="s">
        <v>74</v>
      </c>
      <c r="EN13" s="22" t="s">
        <v>123</v>
      </c>
      <c r="EO13" s="23" t="s">
        <v>104</v>
      </c>
      <c r="EP13" s="22" t="s">
        <v>140</v>
      </c>
      <c r="EQ13" s="23" t="s">
        <v>74</v>
      </c>
      <c r="ER13" s="22" t="s">
        <v>140</v>
      </c>
      <c r="ES13" s="23" t="s">
        <v>104</v>
      </c>
      <c r="ET13" s="22" t="s">
        <v>123</v>
      </c>
      <c r="EU13" s="23" t="s">
        <v>74</v>
      </c>
      <c r="EV13" s="22" t="s">
        <v>104</v>
      </c>
      <c r="EW13" s="23" t="s">
        <v>123</v>
      </c>
      <c r="EX13" s="22" t="s">
        <v>299</v>
      </c>
      <c r="EY13" s="23" t="s">
        <v>299</v>
      </c>
      <c r="EZ13" s="22" t="s">
        <v>104</v>
      </c>
      <c r="FA13" s="23" t="s">
        <v>223</v>
      </c>
      <c r="FB13" s="22" t="s">
        <v>36</v>
      </c>
      <c r="FC13" s="23" t="s">
        <v>36</v>
      </c>
      <c r="FD13" s="22" t="s">
        <v>140</v>
      </c>
      <c r="FE13" s="23" t="s">
        <v>36</v>
      </c>
      <c r="FF13" s="22" t="s">
        <v>130</v>
      </c>
      <c r="FG13" s="23" t="s">
        <v>123</v>
      </c>
      <c r="FH13" s="22" t="s">
        <v>89</v>
      </c>
      <c r="FI13" s="23" t="s">
        <v>223</v>
      </c>
      <c r="FJ13" s="22" t="s">
        <v>36</v>
      </c>
      <c r="FK13" s="23" t="s">
        <v>140</v>
      </c>
      <c r="FL13" s="22" t="s">
        <v>74</v>
      </c>
      <c r="FM13" s="23" t="s">
        <v>140</v>
      </c>
      <c r="FN13" s="22" t="s">
        <v>36</v>
      </c>
      <c r="FO13" s="23" t="s">
        <v>89</v>
      </c>
      <c r="FP13" s="22" t="s">
        <v>140</v>
      </c>
      <c r="FQ13" s="23" t="s">
        <v>299</v>
      </c>
      <c r="FR13" s="22" t="s">
        <v>123</v>
      </c>
      <c r="FS13" s="23" t="s">
        <v>74</v>
      </c>
      <c r="FT13" s="22" t="s">
        <v>130</v>
      </c>
      <c r="FU13" s="23" t="s">
        <v>140</v>
      </c>
      <c r="FV13" s="22" t="s">
        <v>123</v>
      </c>
      <c r="FW13" s="23" t="s">
        <v>123</v>
      </c>
      <c r="FX13" s="22" t="s">
        <v>223</v>
      </c>
      <c r="FY13" s="23" t="s">
        <v>36</v>
      </c>
      <c r="FZ13" s="22" t="s">
        <v>36</v>
      </c>
      <c r="GA13" s="23" t="s">
        <v>36</v>
      </c>
      <c r="GB13" s="22" t="s">
        <v>299</v>
      </c>
      <c r="GC13" s="23" t="s">
        <v>36</v>
      </c>
      <c r="GD13" s="22" t="s">
        <v>36</v>
      </c>
      <c r="GE13" s="23" t="s">
        <v>74</v>
      </c>
      <c r="GF13" s="22" t="s">
        <v>36</v>
      </c>
      <c r="GG13" s="23" t="s">
        <v>123</v>
      </c>
      <c r="GH13" s="22" t="s">
        <v>89</v>
      </c>
      <c r="GI13" s="23" t="s">
        <v>36</v>
      </c>
      <c r="GJ13" s="22" t="s">
        <v>74</v>
      </c>
      <c r="GK13" s="23" t="s">
        <v>130</v>
      </c>
      <c r="GL13" s="22" t="s">
        <v>140</v>
      </c>
      <c r="GM13" s="23" t="s">
        <v>123</v>
      </c>
      <c r="GN13" s="22" t="s">
        <v>123</v>
      </c>
      <c r="GO13" s="23" t="s">
        <v>123</v>
      </c>
      <c r="GP13" s="22" t="s">
        <v>36</v>
      </c>
      <c r="GQ13" s="23" t="s">
        <v>223</v>
      </c>
      <c r="GR13" s="22" t="s">
        <v>1002</v>
      </c>
      <c r="GS13" s="23" t="s">
        <v>1002</v>
      </c>
      <c r="GT13" s="22" t="s">
        <v>1002</v>
      </c>
      <c r="GU13" s="23" t="s">
        <v>1002</v>
      </c>
      <c r="GV13" s="22" t="s">
        <v>1018</v>
      </c>
      <c r="GW13" s="23" t="s">
        <v>1018</v>
      </c>
      <c r="GX13" s="22" t="s">
        <v>1018</v>
      </c>
      <c r="GY13" s="23" t="s">
        <v>1018</v>
      </c>
      <c r="GZ13" s="22" t="s">
        <v>1018</v>
      </c>
      <c r="HA13" s="23" t="s">
        <v>1018</v>
      </c>
      <c r="HB13" s="22" t="s">
        <v>1018</v>
      </c>
      <c r="HC13" s="23" t="s">
        <v>1018</v>
      </c>
      <c r="HD13" s="22" t="s">
        <v>1018</v>
      </c>
      <c r="HE13" s="23" t="s">
        <v>1018</v>
      </c>
      <c r="HF13" s="22" t="s">
        <v>1056</v>
      </c>
      <c r="HG13" s="23" t="s">
        <v>1056</v>
      </c>
      <c r="HH13" s="22" t="s">
        <v>1056</v>
      </c>
      <c r="HI13" s="23" t="s">
        <v>1056</v>
      </c>
      <c r="HJ13" s="22" t="s">
        <v>1056</v>
      </c>
      <c r="HK13" s="23" t="s">
        <v>1056</v>
      </c>
      <c r="HL13" s="22" t="s">
        <v>1056</v>
      </c>
      <c r="HM13" s="23" t="s">
        <v>1056</v>
      </c>
      <c r="HN13" s="22" t="s">
        <v>1056</v>
      </c>
      <c r="HO13" s="23" t="s">
        <v>1056</v>
      </c>
      <c r="HP13" s="22" t="s">
        <v>1103</v>
      </c>
      <c r="HQ13" s="23" t="s">
        <v>1103</v>
      </c>
      <c r="HR13" s="22" t="s">
        <v>1103</v>
      </c>
      <c r="HS13" s="23" t="s">
        <v>1103</v>
      </c>
      <c r="HT13" s="22" t="s">
        <v>1103</v>
      </c>
      <c r="HU13" s="23" t="s">
        <v>1103</v>
      </c>
      <c r="HV13" s="22" t="s">
        <v>1103</v>
      </c>
      <c r="HW13" s="23" t="s">
        <v>1103</v>
      </c>
      <c r="HX13" s="22" t="s">
        <v>1103</v>
      </c>
      <c r="HY13" s="23" t="s">
        <v>1103</v>
      </c>
      <c r="HZ13" s="22" t="s">
        <v>1103</v>
      </c>
      <c r="IA13" s="23" t="s">
        <v>1103</v>
      </c>
      <c r="IB13" s="22" t="s">
        <v>1103</v>
      </c>
      <c r="IC13" s="23" t="s">
        <v>1103</v>
      </c>
      <c r="ID13" s="22" t="s">
        <v>1103</v>
      </c>
      <c r="IE13" s="23" t="s">
        <v>1167</v>
      </c>
      <c r="IF13" s="22" t="s">
        <v>1167</v>
      </c>
      <c r="IG13" s="23" t="s">
        <v>1167</v>
      </c>
      <c r="IH13" s="22" t="s">
        <v>1167</v>
      </c>
      <c r="II13" s="23" t="s">
        <v>1167</v>
      </c>
      <c r="IJ13" s="22" t="s">
        <v>1167</v>
      </c>
      <c r="IK13" s="23" t="s">
        <v>1167</v>
      </c>
      <c r="IL13" s="22" t="s">
        <v>1167</v>
      </c>
      <c r="IM13" s="23" t="s">
        <v>1167</v>
      </c>
      <c r="IN13" s="22" t="s">
        <v>1167</v>
      </c>
      <c r="IO13" s="23" t="s">
        <v>1167</v>
      </c>
      <c r="IP13" s="22" t="s">
        <v>1167</v>
      </c>
      <c r="IQ13" s="23" t="s">
        <v>1167</v>
      </c>
      <c r="IR13" s="22" t="s">
        <v>1167</v>
      </c>
      <c r="IS13" s="23" t="s">
        <v>1167</v>
      </c>
      <c r="IT13" s="22" t="s">
        <v>1167</v>
      </c>
      <c r="IU13" s="23" t="s">
        <v>1167</v>
      </c>
      <c r="IV13" s="22" t="s">
        <v>1167</v>
      </c>
      <c r="IW13" s="23" t="s">
        <v>1167</v>
      </c>
      <c r="IX13" s="22" t="s">
        <v>1167</v>
      </c>
      <c r="IY13" s="23" t="s">
        <v>1167</v>
      </c>
      <c r="IZ13" s="22" t="s">
        <v>1167</v>
      </c>
      <c r="JA13" s="23" t="s">
        <v>1167</v>
      </c>
      <c r="JB13" s="22" t="s">
        <v>1167</v>
      </c>
      <c r="JC13" s="23" t="s">
        <v>1167</v>
      </c>
      <c r="JD13" s="22" t="s">
        <v>1254</v>
      </c>
      <c r="JE13" s="23" t="s">
        <v>1254</v>
      </c>
      <c r="JF13" s="22" t="s">
        <v>1254</v>
      </c>
      <c r="JG13" s="23" t="s">
        <v>1254</v>
      </c>
      <c r="JH13" s="22" t="s">
        <v>1254</v>
      </c>
      <c r="JI13" s="23" t="s">
        <v>1254</v>
      </c>
      <c r="JJ13" s="22" t="s">
        <v>1254</v>
      </c>
      <c r="JK13" s="23" t="s">
        <v>1254</v>
      </c>
      <c r="JL13" s="22" t="s">
        <v>1254</v>
      </c>
      <c r="JM13" s="23" t="s">
        <v>1254</v>
      </c>
      <c r="JN13" s="22" t="s">
        <v>1297</v>
      </c>
      <c r="JO13" s="23" t="s">
        <v>1297</v>
      </c>
      <c r="JP13" s="22" t="s">
        <v>1297</v>
      </c>
      <c r="JQ13" s="23" t="s">
        <v>1297</v>
      </c>
      <c r="JR13" s="22" t="s">
        <v>1297</v>
      </c>
      <c r="JS13" s="23" t="s">
        <v>1297</v>
      </c>
      <c r="JT13" s="22" t="s">
        <v>1297</v>
      </c>
      <c r="JU13" s="23" t="s">
        <v>1297</v>
      </c>
      <c r="JV13" s="22" t="s">
        <v>1297</v>
      </c>
      <c r="JW13" s="23" t="s">
        <v>1297</v>
      </c>
      <c r="JX13" s="22" t="s">
        <v>1297</v>
      </c>
      <c r="JY13" s="23" t="s">
        <v>1297</v>
      </c>
      <c r="JZ13" s="22" t="s">
        <v>1333</v>
      </c>
      <c r="KA13" s="23" t="s">
        <v>1333</v>
      </c>
      <c r="KB13" s="22" t="s">
        <v>1333</v>
      </c>
      <c r="KC13" s="23" t="s">
        <v>1103</v>
      </c>
      <c r="KD13" s="22" t="s">
        <v>1002</v>
      </c>
      <c r="KE13" s="23" t="s">
        <v>1254</v>
      </c>
      <c r="KF13" s="22" t="s">
        <v>1254</v>
      </c>
      <c r="KG13" s="23" t="s">
        <v>1254</v>
      </c>
      <c r="KH13" s="22" t="s">
        <v>1297</v>
      </c>
      <c r="KI13" s="23" t="s">
        <v>1254</v>
      </c>
      <c r="KJ13" s="22" t="s">
        <v>1167</v>
      </c>
      <c r="KK13" s="23" t="s">
        <v>1167</v>
      </c>
      <c r="KL13" s="22" t="s">
        <v>1103</v>
      </c>
      <c r="KM13" s="23" t="s">
        <v>1103</v>
      </c>
      <c r="KN13" s="22" t="s">
        <v>1056</v>
      </c>
      <c r="KO13" s="23" t="s">
        <v>1056</v>
      </c>
      <c r="KP13" s="22" t="s">
        <v>1254</v>
      </c>
      <c r="KQ13" s="23" t="s">
        <v>1254</v>
      </c>
      <c r="KR13" s="22" t="s">
        <v>1167</v>
      </c>
      <c r="KS13" s="23" t="s">
        <v>1167</v>
      </c>
      <c r="KT13" s="22" t="s">
        <v>1167</v>
      </c>
      <c r="KU13" s="23" t="s">
        <v>1297</v>
      </c>
      <c r="KV13" s="22" t="s">
        <v>1297</v>
      </c>
      <c r="KW13" s="23" t="s">
        <v>1018</v>
      </c>
      <c r="KX13" s="22" t="s">
        <v>1018</v>
      </c>
      <c r="KY13" s="23" t="s">
        <v>1018</v>
      </c>
      <c r="KZ13" s="22" t="s">
        <v>1018</v>
      </c>
      <c r="LA13" s="23" t="s">
        <v>1103</v>
      </c>
      <c r="LB13" s="22" t="s">
        <v>1103</v>
      </c>
      <c r="LC13" s="23" t="s">
        <v>1103</v>
      </c>
      <c r="LD13" s="22" t="s">
        <v>1167</v>
      </c>
      <c r="LE13" s="23" t="s">
        <v>1167</v>
      </c>
      <c r="LF13" s="22" t="s">
        <v>1167</v>
      </c>
      <c r="LG13" s="23" t="s">
        <v>1297</v>
      </c>
      <c r="LH13" s="22" t="s">
        <v>1254</v>
      </c>
      <c r="LI13" s="23" t="s">
        <v>1254</v>
      </c>
      <c r="LJ13" s="22" t="s">
        <v>1002</v>
      </c>
      <c r="LK13" s="23" t="s">
        <v>1002</v>
      </c>
      <c r="LL13" s="22" t="s">
        <v>1002</v>
      </c>
      <c r="LM13" s="23" t="s">
        <v>1018</v>
      </c>
      <c r="LN13" s="22" t="s">
        <v>1018</v>
      </c>
      <c r="LO13" s="23" t="s">
        <v>1056</v>
      </c>
      <c r="LP13" s="22" t="s">
        <v>1056</v>
      </c>
      <c r="LQ13" s="23" t="s">
        <v>1056</v>
      </c>
      <c r="LR13" s="22" t="s">
        <v>1103</v>
      </c>
      <c r="LS13" s="23" t="s">
        <v>1103</v>
      </c>
      <c r="LT13" s="22" t="s">
        <v>1103</v>
      </c>
      <c r="LU13" s="23" t="s">
        <v>1297</v>
      </c>
      <c r="LV13" s="22" t="s">
        <v>1297</v>
      </c>
      <c r="LW13" s="23" t="s">
        <v>1254</v>
      </c>
      <c r="LX13" s="22" t="s">
        <v>1254</v>
      </c>
      <c r="LY13" s="23" t="s">
        <v>1254</v>
      </c>
      <c r="LZ13" s="22" t="s">
        <v>1254</v>
      </c>
      <c r="MA13" s="23" t="s">
        <v>1167</v>
      </c>
      <c r="MB13" s="22" t="s">
        <v>1167</v>
      </c>
      <c r="MC13" s="23" t="s">
        <v>1167</v>
      </c>
      <c r="MD13" s="22" t="s">
        <v>1167</v>
      </c>
      <c r="ME13" s="23" t="s">
        <v>1167</v>
      </c>
      <c r="MF13" s="22" t="s">
        <v>1167</v>
      </c>
      <c r="MG13" s="23" t="s">
        <v>1056</v>
      </c>
      <c r="MH13" s="22" t="s">
        <v>1018</v>
      </c>
      <c r="MI13" s="23" t="s">
        <v>1103</v>
      </c>
      <c r="MJ13" s="22" t="s">
        <v>1103</v>
      </c>
      <c r="MK13" s="23" t="s">
        <v>1056</v>
      </c>
      <c r="ML13" s="22" t="s">
        <v>1056</v>
      </c>
      <c r="MM13" s="23" t="s">
        <v>1103</v>
      </c>
      <c r="MN13" s="22" t="s">
        <v>1103</v>
      </c>
      <c r="MO13" s="23" t="s">
        <v>1002</v>
      </c>
      <c r="MP13" s="22" t="s">
        <v>1002</v>
      </c>
      <c r="MQ13" s="23" t="s">
        <v>1002</v>
      </c>
      <c r="MR13" s="22" t="s">
        <v>1333</v>
      </c>
      <c r="MS13" s="23" t="s">
        <v>1297</v>
      </c>
      <c r="MT13" s="22" t="s">
        <v>1254</v>
      </c>
      <c r="MU13" s="23" t="s">
        <v>1333</v>
      </c>
      <c r="MV13" s="22" t="s">
        <v>1333</v>
      </c>
      <c r="MW13" s="23" t="s">
        <v>1167</v>
      </c>
      <c r="MX13" s="22" t="s">
        <v>1167</v>
      </c>
      <c r="MY13" s="23" t="s">
        <v>1103</v>
      </c>
      <c r="MZ13" s="22" t="s">
        <v>1056</v>
      </c>
      <c r="NA13" s="23" t="s">
        <v>1254</v>
      </c>
      <c r="NB13" s="22" t="s">
        <v>1254</v>
      </c>
      <c r="NC13" s="23" t="s">
        <v>1167</v>
      </c>
      <c r="ND13" s="22" t="s">
        <v>1167</v>
      </c>
      <c r="NE13" s="23" t="s">
        <v>1056</v>
      </c>
      <c r="NF13" s="22" t="s">
        <v>1056</v>
      </c>
      <c r="NG13" s="23" t="s">
        <v>1103</v>
      </c>
      <c r="NH13" s="22" t="s">
        <v>1167</v>
      </c>
      <c r="NI13" s="23" t="s">
        <v>1103</v>
      </c>
      <c r="NJ13" s="22" t="s">
        <v>1103</v>
      </c>
      <c r="NK13" s="23" t="s">
        <v>1018</v>
      </c>
      <c r="NL13" s="22" t="s">
        <v>1002</v>
      </c>
      <c r="NM13" s="23" t="s">
        <v>1056</v>
      </c>
      <c r="NN13" s="22" t="s">
        <v>1056</v>
      </c>
      <c r="NO13" s="23" t="s">
        <v>1056</v>
      </c>
      <c r="NP13" s="22" t="s">
        <v>1103</v>
      </c>
      <c r="NQ13" s="23" t="s">
        <v>1297</v>
      </c>
      <c r="NR13" s="22" t="s">
        <v>1297</v>
      </c>
      <c r="NS13" s="23" t="s">
        <v>1018</v>
      </c>
      <c r="NT13" s="22" t="s">
        <v>1056</v>
      </c>
      <c r="NU13" s="23" t="s">
        <v>1254</v>
      </c>
      <c r="NV13" s="22" t="s">
        <v>1254</v>
      </c>
      <c r="NW13" s="23" t="s">
        <v>1167</v>
      </c>
      <c r="NX13" s="22" t="s">
        <v>1297</v>
      </c>
      <c r="NY13" s="23" t="s">
        <v>1297</v>
      </c>
      <c r="NZ13" s="22" t="s">
        <v>1103</v>
      </c>
      <c r="OA13" s="23" t="s">
        <v>1002</v>
      </c>
      <c r="OB13" s="22" t="s">
        <v>1254</v>
      </c>
      <c r="OC13" s="23" t="s">
        <v>1254</v>
      </c>
      <c r="OD13" s="22" t="s">
        <v>1254</v>
      </c>
      <c r="OE13" s="23" t="s">
        <v>1297</v>
      </c>
      <c r="OF13" s="22" t="s">
        <v>1297</v>
      </c>
      <c r="OG13" s="23" t="s">
        <v>1167</v>
      </c>
      <c r="OH13" s="22" t="s">
        <v>1167</v>
      </c>
      <c r="OI13" s="23" t="s">
        <v>1056</v>
      </c>
      <c r="OJ13" s="22" t="s">
        <v>1056</v>
      </c>
      <c r="OK13" s="23" t="s">
        <v>1056</v>
      </c>
      <c r="OL13" s="22" t="s">
        <v>1103</v>
      </c>
      <c r="OM13" s="23" t="s">
        <v>1018</v>
      </c>
      <c r="ON13" s="22" t="s">
        <v>1018</v>
      </c>
      <c r="OO13" s="23" t="s">
        <v>36</v>
      </c>
      <c r="OP13" s="22" t="s">
        <v>36</v>
      </c>
      <c r="OQ13" s="23" t="s">
        <v>36</v>
      </c>
      <c r="OR13" s="22" t="s">
        <v>36</v>
      </c>
      <c r="OS13" s="23" t="s">
        <v>36</v>
      </c>
      <c r="OT13" s="22" t="s">
        <v>36</v>
      </c>
      <c r="OU13" s="23" t="s">
        <v>223</v>
      </c>
      <c r="OV13" s="22" t="s">
        <v>74</v>
      </c>
      <c r="OW13" s="23" t="s">
        <v>89</v>
      </c>
      <c r="OX13" s="22" t="s">
        <v>89</v>
      </c>
      <c r="OY13" s="23" t="s">
        <v>104</v>
      </c>
      <c r="OZ13" s="22" t="s">
        <v>104</v>
      </c>
      <c r="PA13" s="23" t="s">
        <v>140</v>
      </c>
      <c r="PB13" s="22" t="s">
        <v>140</v>
      </c>
      <c r="PC13" s="23" t="s">
        <v>140</v>
      </c>
      <c r="PD13" s="22" t="s">
        <v>36</v>
      </c>
      <c r="PE13" s="23" t="s">
        <v>223</v>
      </c>
      <c r="PF13" s="22" t="s">
        <v>74</v>
      </c>
      <c r="PG13" s="23" t="s">
        <v>74</v>
      </c>
      <c r="PH13" s="22" t="s">
        <v>36</v>
      </c>
      <c r="PI13" s="23" t="s">
        <v>36</v>
      </c>
      <c r="PJ13" s="22" t="s">
        <v>36</v>
      </c>
      <c r="PK13" s="23" t="s">
        <v>36</v>
      </c>
      <c r="PL13" s="22" t="s">
        <v>223</v>
      </c>
      <c r="PM13" s="23" t="s">
        <v>74</v>
      </c>
      <c r="PN13" s="22" t="s">
        <v>74</v>
      </c>
      <c r="PO13" s="23" t="s">
        <v>89</v>
      </c>
      <c r="PP13" s="22" t="s">
        <v>89</v>
      </c>
      <c r="PQ13" s="23" t="s">
        <v>104</v>
      </c>
      <c r="PR13" s="22" t="s">
        <v>123</v>
      </c>
      <c r="PS13" s="23" t="s">
        <v>123</v>
      </c>
      <c r="PT13" s="22" t="s">
        <v>130</v>
      </c>
      <c r="PU13" s="23" t="s">
        <v>130</v>
      </c>
      <c r="PV13" s="22" t="s">
        <v>299</v>
      </c>
      <c r="PW13" s="23" t="s">
        <v>299</v>
      </c>
      <c r="PX13" s="22" t="s">
        <v>299</v>
      </c>
      <c r="PY13" s="23" t="s">
        <v>223</v>
      </c>
      <c r="PZ13" s="22" t="s">
        <v>299</v>
      </c>
      <c r="QA13" s="23" t="s">
        <v>299</v>
      </c>
      <c r="QB13" s="22" t="s">
        <v>130</v>
      </c>
      <c r="QC13" s="23" t="s">
        <v>36</v>
      </c>
      <c r="QD13" s="22" t="s">
        <v>36</v>
      </c>
      <c r="QE13" s="23" t="s">
        <v>89</v>
      </c>
      <c r="QF13" s="22" t="s">
        <v>89</v>
      </c>
      <c r="QG13" s="23" t="s">
        <v>89</v>
      </c>
      <c r="QH13" s="22" t="s">
        <v>104</v>
      </c>
      <c r="QI13" s="23" t="s">
        <v>130</v>
      </c>
      <c r="QJ13" s="22" t="s">
        <v>140</v>
      </c>
      <c r="QK13" s="23" t="s">
        <v>140</v>
      </c>
      <c r="QL13" s="22" t="s">
        <v>74</v>
      </c>
      <c r="QM13" s="23" t="s">
        <v>104</v>
      </c>
      <c r="QN13" s="22" t="s">
        <v>130</v>
      </c>
      <c r="QO13" s="23" t="s">
        <v>223</v>
      </c>
      <c r="QP13" s="22" t="s">
        <v>130</v>
      </c>
      <c r="QQ13" s="23" t="s">
        <v>140</v>
      </c>
      <c r="QR13" s="22" t="s">
        <v>104</v>
      </c>
      <c r="QS13" s="23" t="s">
        <v>140</v>
      </c>
      <c r="QT13" s="22" t="s">
        <v>140</v>
      </c>
      <c r="QU13" s="23" t="s">
        <v>89</v>
      </c>
      <c r="QV13" s="22" t="s">
        <v>140</v>
      </c>
      <c r="QW13" s="23" t="s">
        <v>223</v>
      </c>
      <c r="QX13" s="22" t="s">
        <v>123</v>
      </c>
      <c r="QY13" s="23" t="s">
        <v>104</v>
      </c>
      <c r="QZ13" s="22" t="s">
        <v>89</v>
      </c>
      <c r="RA13" s="23" t="s">
        <v>36</v>
      </c>
      <c r="RB13" s="22" t="s">
        <v>123</v>
      </c>
      <c r="RC13" s="23" t="s">
        <v>104</v>
      </c>
      <c r="RD13" s="22" t="s">
        <v>89</v>
      </c>
      <c r="RE13" s="23" t="s">
        <v>36</v>
      </c>
      <c r="RF13" s="22" t="s">
        <v>299</v>
      </c>
      <c r="RG13" s="23" t="s">
        <v>123</v>
      </c>
      <c r="RH13" s="22" t="s">
        <v>123</v>
      </c>
      <c r="RI13" s="23" t="s">
        <v>123</v>
      </c>
      <c r="RJ13" s="22" t="s">
        <v>140</v>
      </c>
      <c r="RK13" s="23" t="s">
        <v>104</v>
      </c>
      <c r="RL13" s="22" t="s">
        <v>36</v>
      </c>
      <c r="RM13" s="23" t="s">
        <v>140</v>
      </c>
      <c r="RN13" s="22" t="s">
        <v>130</v>
      </c>
      <c r="RO13" s="23" t="s">
        <v>74</v>
      </c>
      <c r="RP13" s="22" t="s">
        <v>123</v>
      </c>
      <c r="RQ13" s="23" t="s">
        <v>104</v>
      </c>
      <c r="RR13" s="22" t="s">
        <v>104</v>
      </c>
      <c r="RS13" s="23" t="s">
        <v>130</v>
      </c>
      <c r="RT13" s="22" t="s">
        <v>223</v>
      </c>
      <c r="RU13" s="23" t="s">
        <v>223</v>
      </c>
      <c r="RV13" s="22" t="s">
        <v>36</v>
      </c>
      <c r="RW13" s="23" t="s">
        <v>36</v>
      </c>
      <c r="RX13" s="22" t="s">
        <v>36</v>
      </c>
      <c r="RY13" s="23" t="s">
        <v>36</v>
      </c>
      <c r="RZ13" s="22" t="s">
        <v>36</v>
      </c>
      <c r="SA13" s="23" t="s">
        <v>299</v>
      </c>
      <c r="SB13" s="22" t="s">
        <v>89</v>
      </c>
      <c r="SC13" s="23" t="s">
        <v>223</v>
      </c>
      <c r="SD13" s="22" t="s">
        <v>104</v>
      </c>
      <c r="SE13" s="23" t="s">
        <v>130</v>
      </c>
      <c r="SF13" s="22" t="s">
        <v>104</v>
      </c>
      <c r="SG13" s="23" t="s">
        <v>123</v>
      </c>
      <c r="SH13" s="22" t="s">
        <v>123</v>
      </c>
      <c r="SI13" s="23" t="s">
        <v>299</v>
      </c>
      <c r="SJ13" s="22" t="s">
        <v>123</v>
      </c>
      <c r="SK13" s="23" t="s">
        <v>130</v>
      </c>
      <c r="SL13" s="22" t="s">
        <v>140</v>
      </c>
      <c r="SM13" s="23" t="s">
        <v>74</v>
      </c>
      <c r="SN13" s="22" t="s">
        <v>89</v>
      </c>
      <c r="SO13" s="23" t="s">
        <v>104</v>
      </c>
      <c r="SP13" s="22" t="s">
        <v>140</v>
      </c>
      <c r="SQ13" s="23" t="s">
        <v>123</v>
      </c>
      <c r="SR13" s="22" t="s">
        <v>74</v>
      </c>
      <c r="SS13" s="23" t="s">
        <v>36</v>
      </c>
      <c r="ST13" s="22" t="s">
        <v>74</v>
      </c>
      <c r="SU13" s="23" t="s">
        <v>74</v>
      </c>
      <c r="SV13" s="22" t="s">
        <v>89</v>
      </c>
      <c r="SW13" s="23" t="s">
        <v>130</v>
      </c>
      <c r="SX13" s="22" t="s">
        <v>104</v>
      </c>
      <c r="SY13" s="23" t="s">
        <v>299</v>
      </c>
      <c r="SZ13" s="22" t="s">
        <v>140</v>
      </c>
      <c r="TA13" s="23" t="s">
        <v>299</v>
      </c>
      <c r="TB13" s="22" t="s">
        <v>104</v>
      </c>
      <c r="TC13" s="23" t="s">
        <v>89</v>
      </c>
      <c r="TD13" s="22" t="s">
        <v>140</v>
      </c>
      <c r="TE13" s="23" t="s">
        <v>89</v>
      </c>
      <c r="TF13" s="22" t="s">
        <v>223</v>
      </c>
      <c r="TG13" s="23" t="s">
        <v>223</v>
      </c>
      <c r="TH13" s="22" t="s">
        <v>74</v>
      </c>
      <c r="TI13" s="23" t="s">
        <v>74</v>
      </c>
      <c r="TJ13" s="22" t="s">
        <v>74</v>
      </c>
      <c r="TK13" s="23" t="s">
        <v>36</v>
      </c>
      <c r="TL13" s="22" t="s">
        <v>36</v>
      </c>
      <c r="TM13" s="23" t="s">
        <v>74</v>
      </c>
      <c r="TN13" s="22" t="s">
        <v>104</v>
      </c>
      <c r="TO13" s="23" t="s">
        <v>104</v>
      </c>
      <c r="TP13" s="22" t="s">
        <v>89</v>
      </c>
      <c r="TQ13" s="23" t="s">
        <v>123</v>
      </c>
      <c r="TR13" s="22" t="s">
        <v>89</v>
      </c>
      <c r="TS13" s="23" t="s">
        <v>223</v>
      </c>
      <c r="TT13" s="22" t="s">
        <v>74</v>
      </c>
      <c r="TU13" s="23" t="s">
        <v>130</v>
      </c>
      <c r="TV13" s="22" t="s">
        <v>123</v>
      </c>
      <c r="TW13" s="23" t="s">
        <v>89</v>
      </c>
      <c r="TX13" s="22" t="s">
        <v>74</v>
      </c>
      <c r="TY13" s="23" t="s">
        <v>74</v>
      </c>
      <c r="TZ13" s="22" t="s">
        <v>140</v>
      </c>
      <c r="UA13" s="23" t="s">
        <v>104</v>
      </c>
      <c r="UB13" s="22" t="s">
        <v>140</v>
      </c>
      <c r="UC13" s="23" t="s">
        <v>104</v>
      </c>
      <c r="UD13" s="22" t="s">
        <v>74</v>
      </c>
      <c r="UE13" s="23" t="s">
        <v>223</v>
      </c>
      <c r="UF13" s="22" t="s">
        <v>36</v>
      </c>
      <c r="UG13" s="23" t="s">
        <v>140</v>
      </c>
      <c r="UH13" s="22" t="s">
        <v>104</v>
      </c>
      <c r="UI13" s="23" t="s">
        <v>299</v>
      </c>
      <c r="UJ13" s="22" t="s">
        <v>140</v>
      </c>
      <c r="UK13" s="23" t="s">
        <v>140</v>
      </c>
      <c r="UL13" s="22" t="s">
        <v>130</v>
      </c>
      <c r="UM13" s="23" t="s">
        <v>36</v>
      </c>
      <c r="UN13" s="22" t="s">
        <v>104</v>
      </c>
      <c r="UO13" s="23" t="s">
        <v>89</v>
      </c>
      <c r="UP13" s="22" t="s">
        <v>223</v>
      </c>
      <c r="UQ13" s="23" t="s">
        <v>36</v>
      </c>
      <c r="UR13" s="22" t="s">
        <v>130</v>
      </c>
      <c r="US13" s="23" t="s">
        <v>104</v>
      </c>
      <c r="UT13" s="22" t="s">
        <v>104</v>
      </c>
      <c r="UU13" s="23" t="s">
        <v>223</v>
      </c>
      <c r="UV13" s="22" t="s">
        <v>130</v>
      </c>
      <c r="UW13" s="23" t="s">
        <v>130</v>
      </c>
      <c r="UX13" s="22" t="s">
        <v>130</v>
      </c>
      <c r="UY13" s="23" t="s">
        <v>104</v>
      </c>
      <c r="UZ13" s="22" t="s">
        <v>74</v>
      </c>
      <c r="VA13" s="23" t="s">
        <v>104</v>
      </c>
      <c r="VB13" s="22" t="s">
        <v>89</v>
      </c>
      <c r="VC13" s="23" t="s">
        <v>74</v>
      </c>
      <c r="VD13" s="22" t="s">
        <v>299</v>
      </c>
      <c r="VE13" s="23" t="s">
        <v>36</v>
      </c>
      <c r="VF13" s="22" t="s">
        <v>140</v>
      </c>
      <c r="VG13" s="23" t="s">
        <v>36</v>
      </c>
      <c r="VH13" s="22" t="s">
        <v>223</v>
      </c>
      <c r="VI13" s="23" t="s">
        <v>89</v>
      </c>
      <c r="VJ13" s="22" t="s">
        <v>130</v>
      </c>
      <c r="VK13" s="23" t="s">
        <v>104</v>
      </c>
      <c r="VL13" s="22" t="s">
        <v>89</v>
      </c>
      <c r="VM13" s="23" t="s">
        <v>74</v>
      </c>
      <c r="VN13" s="22" t="s">
        <v>223</v>
      </c>
      <c r="VO13" s="23" t="s">
        <v>299</v>
      </c>
      <c r="VP13" s="22" t="s">
        <v>89</v>
      </c>
      <c r="VQ13" s="23" t="s">
        <v>36</v>
      </c>
      <c r="VR13" s="22" t="s">
        <v>36</v>
      </c>
      <c r="VS13" s="23" t="s">
        <v>89</v>
      </c>
      <c r="VT13" s="22" t="s">
        <v>74</v>
      </c>
      <c r="VU13" s="23" t="s">
        <v>223</v>
      </c>
      <c r="VV13" s="22" t="s">
        <v>36</v>
      </c>
      <c r="VW13" s="23" t="s">
        <v>36</v>
      </c>
      <c r="VX13" s="22" t="s">
        <v>104</v>
      </c>
      <c r="VY13" s="23" t="s">
        <v>74</v>
      </c>
      <c r="VZ13" s="22" t="s">
        <v>130</v>
      </c>
      <c r="WA13" s="23" t="s">
        <v>123</v>
      </c>
      <c r="WB13" s="22" t="s">
        <v>123</v>
      </c>
      <c r="WC13" s="23" t="s">
        <v>74</v>
      </c>
      <c r="WD13" s="22" t="s">
        <v>36</v>
      </c>
      <c r="WE13" s="23" t="s">
        <v>89</v>
      </c>
      <c r="WF13" s="22" t="s">
        <v>140</v>
      </c>
      <c r="WG13" s="23" t="s">
        <v>123</v>
      </c>
      <c r="WH13" s="22" t="s">
        <v>123</v>
      </c>
      <c r="WI13" s="23" t="s">
        <v>130</v>
      </c>
      <c r="WJ13" s="22" t="s">
        <v>140</v>
      </c>
      <c r="WK13" s="23" t="s">
        <v>140</v>
      </c>
      <c r="WL13" s="22" t="s">
        <v>104</v>
      </c>
      <c r="WM13" s="23" t="s">
        <v>104</v>
      </c>
      <c r="WN13" s="22" t="s">
        <v>89</v>
      </c>
      <c r="WO13" s="23" t="s">
        <v>89</v>
      </c>
      <c r="WP13" s="22" t="s">
        <v>74</v>
      </c>
      <c r="WQ13" s="23" t="s">
        <v>74</v>
      </c>
      <c r="WR13" s="22" t="s">
        <v>36</v>
      </c>
      <c r="WS13" s="23" t="s">
        <v>36</v>
      </c>
      <c r="WT13" s="22" t="s">
        <v>104</v>
      </c>
      <c r="WU13" s="23" t="s">
        <v>89</v>
      </c>
      <c r="WV13" s="22" t="s">
        <v>104</v>
      </c>
      <c r="WW13" s="23" t="s">
        <v>36</v>
      </c>
      <c r="WX13" s="22" t="s">
        <v>36</v>
      </c>
      <c r="WY13" s="23" t="s">
        <v>36</v>
      </c>
      <c r="WZ13" s="22" t="s">
        <v>299</v>
      </c>
      <c r="XA13" s="23" t="s">
        <v>123</v>
      </c>
      <c r="XB13" s="22" t="s">
        <v>123</v>
      </c>
      <c r="XC13" s="23" t="s">
        <v>130</v>
      </c>
      <c r="XD13" s="22" t="s">
        <v>123</v>
      </c>
      <c r="XE13" s="23" t="s">
        <v>299</v>
      </c>
      <c r="XF13" s="22" t="s">
        <v>89</v>
      </c>
      <c r="XG13" s="23" t="s">
        <v>1002</v>
      </c>
      <c r="XH13" s="22" t="s">
        <v>1002</v>
      </c>
      <c r="XI13" s="23" t="s">
        <v>1002</v>
      </c>
      <c r="XJ13" s="22" t="s">
        <v>1002</v>
      </c>
      <c r="XK13" s="23" t="s">
        <v>1002</v>
      </c>
      <c r="XL13" s="22" t="s">
        <v>1002</v>
      </c>
      <c r="XM13" s="23" t="s">
        <v>1018</v>
      </c>
      <c r="XN13" s="22" t="s">
        <v>1018</v>
      </c>
      <c r="XO13" s="23" t="s">
        <v>1018</v>
      </c>
      <c r="XP13" s="22" t="s">
        <v>1018</v>
      </c>
      <c r="XQ13" s="23" t="s">
        <v>1018</v>
      </c>
      <c r="XR13" s="22" t="s">
        <v>1018</v>
      </c>
      <c r="XS13" s="23" t="s">
        <v>1018</v>
      </c>
      <c r="XT13" s="22" t="s">
        <v>1018</v>
      </c>
      <c r="XU13" s="23" t="s">
        <v>1018</v>
      </c>
      <c r="XV13" s="22" t="s">
        <v>1018</v>
      </c>
      <c r="XW13" s="23" t="s">
        <v>1056</v>
      </c>
      <c r="XX13" s="22" t="s">
        <v>1056</v>
      </c>
      <c r="XY13" s="23" t="s">
        <v>1056</v>
      </c>
      <c r="XZ13" s="22" t="s">
        <v>1056</v>
      </c>
      <c r="YA13" s="23" t="s">
        <v>1056</v>
      </c>
      <c r="YB13" s="22" t="s">
        <v>1056</v>
      </c>
      <c r="YC13" s="23" t="s">
        <v>1056</v>
      </c>
      <c r="YD13" s="22" t="s">
        <v>1056</v>
      </c>
      <c r="YE13" s="23" t="s">
        <v>1056</v>
      </c>
      <c r="YF13" s="22" t="s">
        <v>1056</v>
      </c>
      <c r="YG13" s="23" t="s">
        <v>1056</v>
      </c>
      <c r="YH13" s="22" t="s">
        <v>1056</v>
      </c>
      <c r="YI13" s="23" t="s">
        <v>1056</v>
      </c>
      <c r="YJ13" s="22" t="s">
        <v>1056</v>
      </c>
      <c r="YK13" s="23" t="s">
        <v>1056</v>
      </c>
      <c r="YL13" s="22" t="s">
        <v>1103</v>
      </c>
      <c r="YM13" s="23" t="s">
        <v>1103</v>
      </c>
      <c r="YN13" s="22" t="s">
        <v>1103</v>
      </c>
      <c r="YO13" s="23" t="s">
        <v>1103</v>
      </c>
      <c r="YP13" s="22" t="s">
        <v>1103</v>
      </c>
      <c r="YQ13" s="23" t="s">
        <v>1103</v>
      </c>
      <c r="YR13" s="22" t="s">
        <v>1103</v>
      </c>
      <c r="YS13" s="23" t="s">
        <v>1103</v>
      </c>
      <c r="YT13" s="22" t="s">
        <v>1103</v>
      </c>
      <c r="YU13" s="23" t="s">
        <v>1103</v>
      </c>
      <c r="YV13" s="22" t="s">
        <v>1103</v>
      </c>
      <c r="YW13" s="23" t="s">
        <v>1103</v>
      </c>
      <c r="YX13" s="22" t="s">
        <v>1103</v>
      </c>
      <c r="YY13" s="23" t="s">
        <v>1103</v>
      </c>
      <c r="YZ13" s="22" t="s">
        <v>1167</v>
      </c>
      <c r="ZA13" s="23" t="s">
        <v>1167</v>
      </c>
      <c r="ZB13" s="22" t="s">
        <v>1167</v>
      </c>
      <c r="ZC13" s="23" t="s">
        <v>1167</v>
      </c>
      <c r="ZD13" s="22" t="s">
        <v>1167</v>
      </c>
      <c r="ZE13" s="23" t="s">
        <v>1167</v>
      </c>
      <c r="ZF13" s="22" t="s">
        <v>1167</v>
      </c>
      <c r="ZG13" s="23" t="s">
        <v>1167</v>
      </c>
      <c r="ZH13" s="22" t="s">
        <v>1167</v>
      </c>
      <c r="ZI13" s="23" t="s">
        <v>1167</v>
      </c>
      <c r="ZJ13" s="22" t="s">
        <v>1167</v>
      </c>
      <c r="ZK13" s="23" t="s">
        <v>1167</v>
      </c>
      <c r="ZL13" s="22" t="s">
        <v>1167</v>
      </c>
      <c r="ZM13" s="23" t="s">
        <v>1167</v>
      </c>
      <c r="ZN13" s="22" t="s">
        <v>1167</v>
      </c>
      <c r="ZO13" s="23" t="s">
        <v>1167</v>
      </c>
      <c r="ZP13" s="22" t="s">
        <v>1167</v>
      </c>
      <c r="ZQ13" s="23" t="s">
        <v>1167</v>
      </c>
      <c r="ZR13" s="22" t="s">
        <v>1167</v>
      </c>
      <c r="ZS13" s="23" t="s">
        <v>1167</v>
      </c>
      <c r="ZT13" s="22" t="s">
        <v>1167</v>
      </c>
      <c r="ZU13" s="23" t="s">
        <v>1254</v>
      </c>
      <c r="ZV13" s="22" t="s">
        <v>1254</v>
      </c>
      <c r="ZW13" s="23" t="s">
        <v>1254</v>
      </c>
      <c r="ZX13" s="22" t="s">
        <v>1254</v>
      </c>
      <c r="ZY13" s="23" t="s">
        <v>1254</v>
      </c>
      <c r="ZZ13" s="22" t="s">
        <v>1254</v>
      </c>
      <c r="AAA13" s="23" t="s">
        <v>1254</v>
      </c>
      <c r="AAB13" s="22" t="s">
        <v>1297</v>
      </c>
      <c r="AAC13" s="23" t="s">
        <v>1297</v>
      </c>
      <c r="AAD13" s="22" t="s">
        <v>1297</v>
      </c>
      <c r="AAE13" s="23" t="s">
        <v>1297</v>
      </c>
      <c r="AAF13" s="22" t="s">
        <v>1297</v>
      </c>
      <c r="AAG13" s="23" t="s">
        <v>1297</v>
      </c>
      <c r="AAH13" s="22" t="s">
        <v>1297</v>
      </c>
      <c r="AAI13" s="23" t="s">
        <v>1297</v>
      </c>
      <c r="AAJ13" s="22" t="s">
        <v>1333</v>
      </c>
      <c r="AAK13" s="23" t="s">
        <v>1333</v>
      </c>
      <c r="AAL13" s="22" t="s">
        <v>1333</v>
      </c>
      <c r="AAM13" s="23" t="s">
        <v>1254</v>
      </c>
      <c r="AAN13" s="22" t="s">
        <v>1297</v>
      </c>
      <c r="AAO13" s="23" t="s">
        <v>1103</v>
      </c>
      <c r="AAP13" s="22" t="s">
        <v>1018</v>
      </c>
      <c r="AAQ13" s="23" t="s">
        <v>1018</v>
      </c>
      <c r="AAR13" s="22" t="s">
        <v>1167</v>
      </c>
      <c r="AAS13" s="23" t="s">
        <v>1103</v>
      </c>
      <c r="AAT13" s="22" t="s">
        <v>1333</v>
      </c>
      <c r="AAU13" s="23" t="s">
        <v>1103</v>
      </c>
      <c r="AAV13" s="22" t="s">
        <v>1103</v>
      </c>
      <c r="AAW13" s="23" t="s">
        <v>1103</v>
      </c>
      <c r="AAX13" s="22" t="s">
        <v>1018</v>
      </c>
      <c r="AAY13" s="23" t="s">
        <v>1018</v>
      </c>
      <c r="AAZ13" s="22" t="s">
        <v>1056</v>
      </c>
      <c r="ABA13" s="23" t="s">
        <v>1254</v>
      </c>
      <c r="ABB13" s="22" t="s">
        <v>1167</v>
      </c>
      <c r="ABC13" s="23" t="s">
        <v>1103</v>
      </c>
      <c r="ABD13" s="22" t="s">
        <v>1103</v>
      </c>
      <c r="ABE13" s="23" t="s">
        <v>1056</v>
      </c>
      <c r="ABF13" s="22" t="s">
        <v>1254</v>
      </c>
      <c r="ABG13" s="23" t="s">
        <v>1254</v>
      </c>
      <c r="ABH13" s="22" t="s">
        <v>1056</v>
      </c>
      <c r="ABI13" s="23" t="s">
        <v>1002</v>
      </c>
      <c r="ABJ13" s="22" t="s">
        <v>1002</v>
      </c>
      <c r="ABK13" s="23" t="s">
        <v>1167</v>
      </c>
      <c r="ABL13" s="22" t="s">
        <v>1167</v>
      </c>
      <c r="ABM13" s="23" t="s">
        <v>1167</v>
      </c>
      <c r="ABN13" s="22" t="s">
        <v>1167</v>
      </c>
      <c r="ABO13" s="23" t="s">
        <v>1297</v>
      </c>
      <c r="ABP13" s="22" t="s">
        <v>1297</v>
      </c>
      <c r="ABQ13" s="23" t="s">
        <v>1297</v>
      </c>
      <c r="ABR13" s="22" t="s">
        <v>1254</v>
      </c>
      <c r="ABS13" s="23" t="s">
        <v>1002</v>
      </c>
      <c r="ABT13" s="22" t="s">
        <v>1002</v>
      </c>
      <c r="ABU13" s="23" t="s">
        <v>1002</v>
      </c>
      <c r="ABV13" s="22" t="s">
        <v>1002</v>
      </c>
      <c r="ABW13" s="23" t="s">
        <v>1002</v>
      </c>
      <c r="ABX13" s="22" t="s">
        <v>1018</v>
      </c>
      <c r="ABY13" s="23" t="s">
        <v>1056</v>
      </c>
      <c r="ABZ13" s="22" t="s">
        <v>1056</v>
      </c>
      <c r="ACA13" s="23" t="s">
        <v>1056</v>
      </c>
      <c r="ACB13" s="22" t="s">
        <v>1103</v>
      </c>
      <c r="ACC13" s="23" t="s">
        <v>1103</v>
      </c>
      <c r="ACD13" s="22" t="s">
        <v>1297</v>
      </c>
      <c r="ACE13" s="23" t="s">
        <v>1297</v>
      </c>
      <c r="ACF13" s="22" t="s">
        <v>1254</v>
      </c>
      <c r="ACG13" s="23" t="s">
        <v>1167</v>
      </c>
      <c r="ACH13" s="22" t="s">
        <v>1167</v>
      </c>
      <c r="ACI13" s="23" t="s">
        <v>1167</v>
      </c>
      <c r="ACJ13" s="22" t="s">
        <v>1167</v>
      </c>
      <c r="ACK13" s="23" t="s">
        <v>1056</v>
      </c>
      <c r="ACL13" s="22" t="s">
        <v>1056</v>
      </c>
      <c r="ACM13" s="23" t="s">
        <v>1018</v>
      </c>
      <c r="ACN13" s="22" t="s">
        <v>1002</v>
      </c>
      <c r="ACO13" s="23" t="s">
        <v>1103</v>
      </c>
      <c r="ACP13" s="22" t="s">
        <v>1103</v>
      </c>
      <c r="ACQ13" s="23" t="s">
        <v>1018</v>
      </c>
      <c r="ACR13" s="22" t="s">
        <v>1297</v>
      </c>
      <c r="ACS13" s="23" t="s">
        <v>1167</v>
      </c>
      <c r="ACT13" s="22" t="s">
        <v>1167</v>
      </c>
      <c r="ACU13" s="23" t="s">
        <v>1167</v>
      </c>
      <c r="ACV13" s="22" t="s">
        <v>1167</v>
      </c>
      <c r="ACW13" s="23" t="s">
        <v>1297</v>
      </c>
      <c r="ACX13" s="22" t="s">
        <v>1297</v>
      </c>
      <c r="ACY13" s="23" t="s">
        <v>1297</v>
      </c>
      <c r="ACZ13" s="22" t="s">
        <v>1297</v>
      </c>
      <c r="ADA13" s="23" t="s">
        <v>1018</v>
      </c>
      <c r="ADB13" s="22" t="s">
        <v>1018</v>
      </c>
      <c r="ADC13" s="23" t="s">
        <v>1056</v>
      </c>
      <c r="ADD13" s="22" t="s">
        <v>1254</v>
      </c>
      <c r="ADE13" s="23" t="s">
        <v>1254</v>
      </c>
      <c r="ADF13" s="22" t="s">
        <v>1254</v>
      </c>
      <c r="ADG13" s="23" t="s">
        <v>1254</v>
      </c>
      <c r="ADH13" s="22" t="s">
        <v>1254</v>
      </c>
      <c r="ADI13" s="23" t="s">
        <v>1297</v>
      </c>
      <c r="ADJ13" s="22" t="s">
        <v>1018</v>
      </c>
      <c r="ADK13" s="23" t="s">
        <v>1018</v>
      </c>
      <c r="ADL13" s="22" t="s">
        <v>1056</v>
      </c>
      <c r="ADM13" s="23" t="s">
        <v>1103</v>
      </c>
      <c r="ADN13" s="22" t="s">
        <v>1297</v>
      </c>
      <c r="ADO13" s="23" t="s">
        <v>1018</v>
      </c>
      <c r="ADP13" s="22" t="s">
        <v>1103</v>
      </c>
      <c r="ADQ13" s="23" t="s">
        <v>1018</v>
      </c>
      <c r="ADR13" s="22" t="s">
        <v>1103</v>
      </c>
      <c r="ADS13" s="23" t="s">
        <v>1167</v>
      </c>
      <c r="ADT13" s="22" t="s">
        <v>1167</v>
      </c>
      <c r="ADU13" s="23" t="s">
        <v>1167</v>
      </c>
      <c r="ADV13" s="22" t="s">
        <v>1018</v>
      </c>
      <c r="ADW13" s="23" t="s">
        <v>1254</v>
      </c>
      <c r="ADX13" s="22" t="s">
        <v>1254</v>
      </c>
      <c r="ADY13" s="23" t="s">
        <v>1254</v>
      </c>
      <c r="ADZ13" s="22" t="s">
        <v>1333</v>
      </c>
      <c r="AEA13" s="23" t="s">
        <v>1167</v>
      </c>
      <c r="AEB13" s="22" t="s">
        <v>1103</v>
      </c>
      <c r="AEC13" s="23" t="s">
        <v>1056</v>
      </c>
      <c r="AED13" s="22" t="s">
        <v>1254</v>
      </c>
      <c r="AEE13" s="23" t="s">
        <v>1297</v>
      </c>
      <c r="AEF13" s="22" t="s">
        <v>1297</v>
      </c>
      <c r="AEG13" s="23" t="s">
        <v>1167</v>
      </c>
      <c r="AEH13" s="22" t="s">
        <v>1167</v>
      </c>
      <c r="AEI13" s="23" t="s">
        <v>1056</v>
      </c>
      <c r="AEJ13" s="22" t="s">
        <v>1056</v>
      </c>
      <c r="AEK13" s="23" t="s">
        <v>1103</v>
      </c>
      <c r="AEL13" s="22" t="s">
        <v>1103</v>
      </c>
      <c r="AEM13" s="23" t="s">
        <v>36</v>
      </c>
      <c r="AEN13" s="22" t="s">
        <v>36</v>
      </c>
      <c r="AEO13" s="23" t="s">
        <v>223</v>
      </c>
      <c r="AEP13" s="22" t="s">
        <v>223</v>
      </c>
      <c r="AEQ13" s="23" t="s">
        <v>74</v>
      </c>
      <c r="AER13" s="22" t="s">
        <v>104</v>
      </c>
      <c r="AES13" s="23" t="s">
        <v>140</v>
      </c>
      <c r="AET13" s="22" t="s">
        <v>140</v>
      </c>
      <c r="AEU13" s="23" t="s">
        <v>299</v>
      </c>
      <c r="AEV13" s="22" t="s">
        <v>223</v>
      </c>
      <c r="AEW13" s="23" t="s">
        <v>74</v>
      </c>
      <c r="AEX13" s="22" t="s">
        <v>104</v>
      </c>
      <c r="AEY13" s="23" t="s">
        <v>104</v>
      </c>
      <c r="AEZ13" s="22" t="s">
        <v>123</v>
      </c>
      <c r="AFA13" s="23" t="s">
        <v>123</v>
      </c>
      <c r="AFB13" s="22" t="s">
        <v>140</v>
      </c>
      <c r="AFC13" s="23" t="s">
        <v>36</v>
      </c>
      <c r="AFD13" s="22" t="s">
        <v>36</v>
      </c>
      <c r="AFE13" s="23" t="s">
        <v>74</v>
      </c>
      <c r="AFF13" s="22" t="s">
        <v>74</v>
      </c>
      <c r="AFG13" s="23" t="s">
        <v>89</v>
      </c>
      <c r="AFH13" s="22" t="s">
        <v>89</v>
      </c>
      <c r="AFI13" s="23" t="s">
        <v>89</v>
      </c>
      <c r="AFJ13" s="22" t="s">
        <v>89</v>
      </c>
      <c r="AFK13" s="23" t="s">
        <v>123</v>
      </c>
      <c r="AFL13" s="22" t="s">
        <v>130</v>
      </c>
      <c r="AFM13" s="23" t="s">
        <v>130</v>
      </c>
      <c r="AFN13" s="22" t="s">
        <v>140</v>
      </c>
      <c r="AFO13" s="23" t="s">
        <v>299</v>
      </c>
      <c r="AFP13" s="22" t="s">
        <v>299</v>
      </c>
      <c r="AFQ13" s="23" t="s">
        <v>299</v>
      </c>
      <c r="AFR13" s="22" t="s">
        <v>140</v>
      </c>
      <c r="AFS13" s="23" t="s">
        <v>89</v>
      </c>
      <c r="AFT13" s="22" t="s">
        <v>130</v>
      </c>
      <c r="AFU13" s="23" t="s">
        <v>130</v>
      </c>
      <c r="AFV13" s="22" t="s">
        <v>130</v>
      </c>
      <c r="AFW13" s="23" t="s">
        <v>74</v>
      </c>
      <c r="AFX13" s="22" t="s">
        <v>36</v>
      </c>
      <c r="AFY13" s="23" t="s">
        <v>89</v>
      </c>
      <c r="AFZ13" s="22" t="s">
        <v>89</v>
      </c>
      <c r="AGA13" s="23" t="s">
        <v>89</v>
      </c>
      <c r="AGB13" s="22" t="s">
        <v>123</v>
      </c>
      <c r="AGC13" s="23" t="s">
        <v>123</v>
      </c>
      <c r="AGD13" s="22" t="s">
        <v>123</v>
      </c>
      <c r="AGE13" s="23" t="s">
        <v>140</v>
      </c>
      <c r="AGF13" s="22" t="s">
        <v>36</v>
      </c>
      <c r="AGG13" s="23" t="s">
        <v>104</v>
      </c>
      <c r="AGH13" s="22" t="s">
        <v>140</v>
      </c>
      <c r="AGI13" s="23" t="s">
        <v>123</v>
      </c>
      <c r="AGJ13" s="22" t="s">
        <v>140</v>
      </c>
      <c r="AGK13" s="23" t="s">
        <v>299</v>
      </c>
      <c r="AGL13" s="22" t="s">
        <v>89</v>
      </c>
      <c r="AGM13" s="23" t="s">
        <v>89</v>
      </c>
      <c r="AGN13" s="22" t="s">
        <v>104</v>
      </c>
      <c r="AGO13" s="23" t="s">
        <v>104</v>
      </c>
      <c r="AGP13" s="22" t="s">
        <v>123</v>
      </c>
      <c r="AGQ13" s="23" t="s">
        <v>140</v>
      </c>
      <c r="AGR13" s="22" t="s">
        <v>123</v>
      </c>
      <c r="AGS13" s="23" t="s">
        <v>140</v>
      </c>
      <c r="AGT13" s="22" t="s">
        <v>140</v>
      </c>
      <c r="AGU13" s="23" t="s">
        <v>36</v>
      </c>
      <c r="AGV13" s="22" t="s">
        <v>36</v>
      </c>
      <c r="AGW13" s="23" t="s">
        <v>123</v>
      </c>
      <c r="AGX13" s="22" t="s">
        <v>74</v>
      </c>
      <c r="AGY13" s="23" t="s">
        <v>140</v>
      </c>
      <c r="AGZ13" s="22" t="s">
        <v>89</v>
      </c>
      <c r="AHA13" s="23" t="s">
        <v>74</v>
      </c>
      <c r="AHB13" s="22" t="s">
        <v>74</v>
      </c>
      <c r="AHC13" s="23" t="s">
        <v>89</v>
      </c>
      <c r="AHD13" s="22" t="s">
        <v>130</v>
      </c>
      <c r="AHE13" s="23" t="s">
        <v>223</v>
      </c>
      <c r="AHF13" s="22" t="s">
        <v>299</v>
      </c>
      <c r="AHG13" s="23" t="s">
        <v>140</v>
      </c>
      <c r="AHH13" s="22" t="s">
        <v>140</v>
      </c>
      <c r="AHI13" s="23" t="s">
        <v>89</v>
      </c>
      <c r="AHJ13" s="22" t="s">
        <v>130</v>
      </c>
      <c r="AHK13" s="23" t="s">
        <v>130</v>
      </c>
      <c r="AHL13" s="22" t="s">
        <v>74</v>
      </c>
      <c r="AHM13" s="23" t="s">
        <v>36</v>
      </c>
      <c r="AHN13" s="22" t="s">
        <v>223</v>
      </c>
      <c r="AHO13" s="23" t="s">
        <v>36</v>
      </c>
      <c r="AHP13" s="22" t="s">
        <v>299</v>
      </c>
      <c r="AHQ13" s="23" t="s">
        <v>140</v>
      </c>
      <c r="AHR13" s="22" t="s">
        <v>130</v>
      </c>
      <c r="AHS13" s="23" t="s">
        <v>74</v>
      </c>
      <c r="AHT13" s="22" t="s">
        <v>223</v>
      </c>
      <c r="AHU13" s="23" t="s">
        <v>223</v>
      </c>
      <c r="AHV13" s="22" t="s">
        <v>36</v>
      </c>
      <c r="AHW13" s="23" t="s">
        <v>74</v>
      </c>
      <c r="AHX13" s="22" t="s">
        <v>74</v>
      </c>
      <c r="AHY13" s="23" t="s">
        <v>74</v>
      </c>
      <c r="AHZ13" s="22" t="s">
        <v>223</v>
      </c>
      <c r="AIA13" s="23" t="s">
        <v>123</v>
      </c>
      <c r="AIB13" s="22" t="s">
        <v>140</v>
      </c>
      <c r="AIC13" s="23" t="s">
        <v>123</v>
      </c>
      <c r="AID13" s="22" t="s">
        <v>130</v>
      </c>
      <c r="AIE13" s="23" t="s">
        <v>89</v>
      </c>
      <c r="AIF13" s="22" t="s">
        <v>104</v>
      </c>
      <c r="AIG13" s="23" t="s">
        <v>223</v>
      </c>
      <c r="AIH13" s="22" t="s">
        <v>36</v>
      </c>
      <c r="AII13" s="23" t="s">
        <v>74</v>
      </c>
      <c r="AIJ13" s="22" t="s">
        <v>130</v>
      </c>
      <c r="AIK13" s="23" t="s">
        <v>130</v>
      </c>
      <c r="AIL13" s="22" t="s">
        <v>74</v>
      </c>
      <c r="AIM13" s="23" t="s">
        <v>223</v>
      </c>
      <c r="AIN13" s="22" t="s">
        <v>123</v>
      </c>
      <c r="AIO13" s="23" t="s">
        <v>74</v>
      </c>
      <c r="AIP13" s="22" t="s">
        <v>299</v>
      </c>
      <c r="AIQ13" s="23" t="s">
        <v>89</v>
      </c>
      <c r="AIR13" s="22" t="s">
        <v>140</v>
      </c>
      <c r="AIS13" s="23" t="s">
        <v>36</v>
      </c>
      <c r="AIT13" s="22" t="s">
        <v>104</v>
      </c>
      <c r="AIU13" s="23" t="s">
        <v>130</v>
      </c>
      <c r="AIV13" s="22" t="s">
        <v>104</v>
      </c>
      <c r="AIW13" s="23" t="s">
        <v>104</v>
      </c>
      <c r="AIX13" s="22" t="s">
        <v>123</v>
      </c>
      <c r="AIY13" s="23" t="s">
        <v>140</v>
      </c>
      <c r="AIZ13" s="22" t="s">
        <v>123</v>
      </c>
      <c r="AJA13" s="23" t="s">
        <v>223</v>
      </c>
      <c r="AJB13" s="22" t="s">
        <v>36</v>
      </c>
      <c r="AJC13" s="23" t="s">
        <v>74</v>
      </c>
      <c r="AJD13" s="22" t="s">
        <v>130</v>
      </c>
      <c r="AJE13" s="23" t="s">
        <v>130</v>
      </c>
      <c r="AJF13" s="22" t="s">
        <v>89</v>
      </c>
      <c r="AJG13" s="23" t="s">
        <v>104</v>
      </c>
      <c r="AJH13" s="22" t="s">
        <v>123</v>
      </c>
      <c r="AJI13" s="23" t="s">
        <v>140</v>
      </c>
      <c r="AJJ13" s="22" t="s">
        <v>140</v>
      </c>
      <c r="AJK13" s="23" t="s">
        <v>123</v>
      </c>
      <c r="AJL13" s="22" t="s">
        <v>104</v>
      </c>
      <c r="AJM13" s="23" t="s">
        <v>223</v>
      </c>
      <c r="AJN13" s="22" t="s">
        <v>223</v>
      </c>
      <c r="AJO13" s="23" t="s">
        <v>223</v>
      </c>
      <c r="AJP13" s="22" t="s">
        <v>223</v>
      </c>
      <c r="AJQ13" s="23" t="s">
        <v>223</v>
      </c>
      <c r="AJR13" s="22" t="s">
        <v>74</v>
      </c>
      <c r="AJS13" s="23" t="s">
        <v>74</v>
      </c>
      <c r="AJT13" s="22" t="s">
        <v>74</v>
      </c>
      <c r="AJU13" s="23" t="s">
        <v>74</v>
      </c>
      <c r="AJV13" s="22" t="s">
        <v>74</v>
      </c>
      <c r="AJW13" s="23" t="s">
        <v>74</v>
      </c>
      <c r="AJX13" s="22" t="s">
        <v>36</v>
      </c>
      <c r="AJY13" s="23" t="s">
        <v>123</v>
      </c>
      <c r="AJZ13" s="22" t="s">
        <v>74</v>
      </c>
      <c r="AKA13" s="23" t="s">
        <v>123</v>
      </c>
      <c r="AKB13" s="22" t="s">
        <v>36</v>
      </c>
      <c r="AKC13" s="23" t="s">
        <v>104</v>
      </c>
      <c r="AKD13" s="22" t="s">
        <v>89</v>
      </c>
      <c r="AKE13" s="23" t="s">
        <v>140</v>
      </c>
      <c r="AKF13" s="22" t="s">
        <v>140</v>
      </c>
      <c r="AKG13" s="23" t="s">
        <v>140</v>
      </c>
      <c r="AKH13" s="22" t="s">
        <v>104</v>
      </c>
      <c r="AKI13" s="23" t="s">
        <v>123</v>
      </c>
      <c r="AKJ13" s="22" t="s">
        <v>74</v>
      </c>
      <c r="AKK13" s="23" t="s">
        <v>140</v>
      </c>
      <c r="AKL13" s="22" t="s">
        <v>130</v>
      </c>
      <c r="AKM13" s="23" t="s">
        <v>104</v>
      </c>
      <c r="AKN13" s="22" t="s">
        <v>74</v>
      </c>
      <c r="AKO13" s="23" t="s">
        <v>140</v>
      </c>
      <c r="AKP13" s="22" t="s">
        <v>74</v>
      </c>
      <c r="AKQ13" s="23" t="s">
        <v>140</v>
      </c>
      <c r="AKR13" s="22" t="s">
        <v>89</v>
      </c>
      <c r="AKS13" s="23" t="s">
        <v>130</v>
      </c>
      <c r="AKT13" s="22" t="s">
        <v>140</v>
      </c>
      <c r="AKU13" s="23" t="s">
        <v>74</v>
      </c>
      <c r="AKV13" s="22" t="s">
        <v>74</v>
      </c>
      <c r="AKW13" s="23" t="s">
        <v>89</v>
      </c>
      <c r="AKX13" s="22" t="s">
        <v>36</v>
      </c>
      <c r="AKY13" s="23" t="s">
        <v>223</v>
      </c>
      <c r="AKZ13" s="22" t="s">
        <v>140</v>
      </c>
      <c r="ALA13" s="23" t="s">
        <v>223</v>
      </c>
      <c r="ALB13" s="22" t="s">
        <v>223</v>
      </c>
      <c r="ALC13" s="23" t="s">
        <v>130</v>
      </c>
      <c r="ALD13" s="22" t="s">
        <v>140</v>
      </c>
      <c r="ALE13" s="23" t="s">
        <v>123</v>
      </c>
      <c r="ALF13" s="22" t="s">
        <v>223</v>
      </c>
      <c r="ALG13" s="23" t="s">
        <v>89</v>
      </c>
      <c r="ALH13" s="22" t="s">
        <v>36</v>
      </c>
      <c r="ALI13" s="23" t="s">
        <v>123</v>
      </c>
      <c r="ALJ13" s="22" t="s">
        <v>89</v>
      </c>
      <c r="ALK13" s="23" t="s">
        <v>223</v>
      </c>
      <c r="ALL13" s="22" t="s">
        <v>74</v>
      </c>
      <c r="ALM13" s="23" t="s">
        <v>36</v>
      </c>
      <c r="ALN13" s="22" t="s">
        <v>104</v>
      </c>
      <c r="ALO13" s="23" t="s">
        <v>89</v>
      </c>
      <c r="ALP13" s="22" t="s">
        <v>89</v>
      </c>
      <c r="ALQ13" s="23" t="s">
        <v>36</v>
      </c>
      <c r="ALR13" s="22" t="s">
        <v>104</v>
      </c>
      <c r="ALS13" s="23" t="s">
        <v>36</v>
      </c>
      <c r="ALT13" s="22" t="s">
        <v>130</v>
      </c>
      <c r="ALU13" s="23" t="s">
        <v>36</v>
      </c>
      <c r="ALV13" s="22" t="s">
        <v>36</v>
      </c>
      <c r="ALW13" s="23" t="s">
        <v>89</v>
      </c>
      <c r="ALX13" s="22" t="s">
        <v>223</v>
      </c>
      <c r="ALY13" s="23" t="s">
        <v>223</v>
      </c>
      <c r="ALZ13" s="22" t="s">
        <v>89</v>
      </c>
      <c r="AMA13" s="23" t="s">
        <v>89</v>
      </c>
      <c r="AMB13" s="22" t="s">
        <v>123</v>
      </c>
      <c r="AMC13" s="23" t="s">
        <v>89</v>
      </c>
      <c r="AMD13" s="22" t="s">
        <v>130</v>
      </c>
      <c r="AME13" s="23" t="s">
        <v>104</v>
      </c>
      <c r="AMF13" s="22" t="s">
        <v>104</v>
      </c>
      <c r="AMG13" s="23" t="s">
        <v>36</v>
      </c>
      <c r="AMH13" s="22" t="s">
        <v>104</v>
      </c>
      <c r="AMI13" s="23" t="s">
        <v>104</v>
      </c>
      <c r="AMJ13" s="22" t="s">
        <v>130</v>
      </c>
      <c r="AMK13" s="23" t="s">
        <v>130</v>
      </c>
      <c r="AML13" s="22" t="s">
        <v>299</v>
      </c>
      <c r="AMM13" s="23" t="s">
        <v>104</v>
      </c>
      <c r="AMN13" s="22" t="s">
        <v>140</v>
      </c>
      <c r="AMO13" s="23" t="s">
        <v>36</v>
      </c>
      <c r="AMP13" s="22" t="s">
        <v>130</v>
      </c>
      <c r="AMQ13" s="23" t="s">
        <v>36</v>
      </c>
      <c r="AMR13" s="22" t="s">
        <v>140</v>
      </c>
      <c r="AMS13" s="23" t="s">
        <v>130</v>
      </c>
      <c r="AMT13" s="22" t="s">
        <v>74</v>
      </c>
      <c r="AMU13" s="23" t="s">
        <v>74</v>
      </c>
      <c r="AMV13" s="22" t="s">
        <v>74</v>
      </c>
      <c r="AMW13" s="23" t="s">
        <v>36</v>
      </c>
      <c r="AMX13" s="22" t="s">
        <v>130</v>
      </c>
      <c r="AMY13" s="23" t="s">
        <v>140</v>
      </c>
      <c r="AMZ13" s="22" t="s">
        <v>123</v>
      </c>
      <c r="ANA13" s="23" t="s">
        <v>123</v>
      </c>
      <c r="ANB13" s="22" t="s">
        <v>123</v>
      </c>
      <c r="ANC13" s="23" t="s">
        <v>299</v>
      </c>
      <c r="AND13" s="22" t="s">
        <v>223</v>
      </c>
      <c r="ANE13" s="23" t="s">
        <v>223</v>
      </c>
      <c r="ANF13" s="22" t="s">
        <v>36</v>
      </c>
      <c r="ANG13" s="23" t="s">
        <v>36</v>
      </c>
      <c r="ANH13" s="22" t="s">
        <v>36</v>
      </c>
      <c r="ANI13" s="23" t="s">
        <v>123</v>
      </c>
      <c r="ANJ13" s="22" t="s">
        <v>123</v>
      </c>
      <c r="ANK13" s="23" t="s">
        <v>123</v>
      </c>
      <c r="ANL13" s="22" t="s">
        <v>140</v>
      </c>
      <c r="ANM13" s="23" t="s">
        <v>89</v>
      </c>
      <c r="ANN13" s="22" t="s">
        <v>140</v>
      </c>
      <c r="ANO13" s="23" t="s">
        <v>130</v>
      </c>
      <c r="ANP13" s="22" t="s">
        <v>74</v>
      </c>
      <c r="ANQ13" s="23" t="s">
        <v>123</v>
      </c>
      <c r="ANR13" s="22" t="s">
        <v>123</v>
      </c>
      <c r="ANS13" s="23" t="s">
        <v>89</v>
      </c>
      <c r="ANT13" s="22" t="s">
        <v>130</v>
      </c>
      <c r="ANU13" s="23" t="s">
        <v>123</v>
      </c>
      <c r="ANV13" s="22" t="s">
        <v>36</v>
      </c>
      <c r="ANW13" s="23" t="s">
        <v>223</v>
      </c>
      <c r="ANX13" s="22" t="s">
        <v>223</v>
      </c>
      <c r="ANY13" s="23" t="s">
        <v>1002</v>
      </c>
      <c r="ANZ13" s="22" t="s">
        <v>1002</v>
      </c>
      <c r="AOA13" s="23" t="s">
        <v>1002</v>
      </c>
      <c r="AOB13" s="22" t="s">
        <v>1002</v>
      </c>
      <c r="AOC13" s="23" t="s">
        <v>1002</v>
      </c>
      <c r="AOD13" s="22" t="s">
        <v>1018</v>
      </c>
      <c r="AOE13" s="23" t="s">
        <v>1018</v>
      </c>
      <c r="AOF13" s="22" t="s">
        <v>1018</v>
      </c>
      <c r="AOG13" s="23" t="s">
        <v>1018</v>
      </c>
      <c r="AOH13" s="22" t="s">
        <v>1018</v>
      </c>
      <c r="AOI13" s="23" t="s">
        <v>1018</v>
      </c>
      <c r="AOJ13" s="22" t="s">
        <v>1018</v>
      </c>
      <c r="AOK13" s="23" t="s">
        <v>1018</v>
      </c>
      <c r="AOL13" s="22" t="s">
        <v>1056</v>
      </c>
      <c r="AOM13" s="23" t="s">
        <v>1056</v>
      </c>
      <c r="AON13" s="22" t="s">
        <v>1056</v>
      </c>
      <c r="AOO13" s="23" t="s">
        <v>1056</v>
      </c>
      <c r="AOP13" s="22" t="s">
        <v>1056</v>
      </c>
      <c r="AOQ13" s="23" t="s">
        <v>1056</v>
      </c>
      <c r="AOR13" s="22" t="s">
        <v>1056</v>
      </c>
      <c r="AOS13" s="23" t="s">
        <v>1056</v>
      </c>
      <c r="AOT13" s="22" t="s">
        <v>1056</v>
      </c>
      <c r="AOU13" s="23" t="s">
        <v>1103</v>
      </c>
      <c r="AOV13" s="22" t="s">
        <v>1103</v>
      </c>
      <c r="AOW13" s="23" t="s">
        <v>1103</v>
      </c>
      <c r="AOX13" s="22" t="s">
        <v>1103</v>
      </c>
      <c r="AOY13" s="23" t="s">
        <v>1103</v>
      </c>
      <c r="AOZ13" s="22" t="s">
        <v>1103</v>
      </c>
      <c r="APA13" s="23" t="s">
        <v>1167</v>
      </c>
      <c r="APB13" s="22" t="s">
        <v>1167</v>
      </c>
      <c r="APC13" s="23" t="s">
        <v>1167</v>
      </c>
      <c r="APD13" s="22" t="s">
        <v>1167</v>
      </c>
      <c r="APE13" s="23" t="s">
        <v>1167</v>
      </c>
      <c r="APF13" s="22" t="s">
        <v>1167</v>
      </c>
      <c r="APG13" s="23" t="s">
        <v>1167</v>
      </c>
      <c r="APH13" s="22" t="s">
        <v>1167</v>
      </c>
      <c r="API13" s="23" t="s">
        <v>1254</v>
      </c>
      <c r="APJ13" s="22" t="s">
        <v>1254</v>
      </c>
      <c r="APK13" s="23" t="s">
        <v>1254</v>
      </c>
      <c r="APL13" s="22" t="s">
        <v>1254</v>
      </c>
      <c r="APM13" s="23" t="s">
        <v>1254</v>
      </c>
      <c r="APN13" s="22" t="s">
        <v>1254</v>
      </c>
      <c r="APO13" s="23" t="s">
        <v>1254</v>
      </c>
      <c r="APP13" s="22" t="s">
        <v>1297</v>
      </c>
      <c r="APQ13" s="23" t="s">
        <v>1297</v>
      </c>
      <c r="APR13" s="22" t="s">
        <v>1297</v>
      </c>
      <c r="APS13" s="23" t="s">
        <v>1297</v>
      </c>
      <c r="APT13" s="22" t="s">
        <v>1297</v>
      </c>
      <c r="APU13" s="23" t="s">
        <v>1297</v>
      </c>
      <c r="APV13" s="22" t="s">
        <v>1297</v>
      </c>
      <c r="APW13" s="23" t="s">
        <v>1297</v>
      </c>
      <c r="APX13" s="22" t="s">
        <v>1297</v>
      </c>
      <c r="APY13" s="23" t="s">
        <v>1297</v>
      </c>
      <c r="APZ13" s="22" t="s">
        <v>1297</v>
      </c>
      <c r="AQA13" s="23" t="s">
        <v>1297</v>
      </c>
      <c r="AQB13" s="22" t="s">
        <v>1297</v>
      </c>
      <c r="AQC13" s="23" t="s">
        <v>1333</v>
      </c>
      <c r="AQD13" s="22" t="s">
        <v>1254</v>
      </c>
      <c r="AQE13" s="23" t="s">
        <v>1254</v>
      </c>
      <c r="AQF13" s="22" t="s">
        <v>1167</v>
      </c>
      <c r="AQG13" s="23" t="s">
        <v>1018</v>
      </c>
      <c r="AQH13" s="22" t="s">
        <v>1167</v>
      </c>
      <c r="AQI13" s="23" t="s">
        <v>1254</v>
      </c>
      <c r="AQJ13" s="22" t="s">
        <v>1254</v>
      </c>
      <c r="AQK13" s="23" t="s">
        <v>1254</v>
      </c>
      <c r="AQL13" s="22" t="s">
        <v>1297</v>
      </c>
      <c r="AQM13" s="23" t="s">
        <v>1167</v>
      </c>
      <c r="AQN13" s="22" t="s">
        <v>1167</v>
      </c>
      <c r="AQO13" s="23" t="s">
        <v>1103</v>
      </c>
      <c r="AQP13" s="22" t="s">
        <v>1103</v>
      </c>
      <c r="AQQ13" s="23" t="s">
        <v>1103</v>
      </c>
      <c r="AQR13" s="22" t="s">
        <v>1103</v>
      </c>
      <c r="AQS13" s="23" t="s">
        <v>1103</v>
      </c>
      <c r="AQT13" s="22" t="s">
        <v>1103</v>
      </c>
      <c r="AQU13" s="23" t="s">
        <v>1103</v>
      </c>
      <c r="AQV13" s="22" t="s">
        <v>1254</v>
      </c>
      <c r="AQW13" s="23" t="s">
        <v>1254</v>
      </c>
      <c r="AQX13" s="22" t="s">
        <v>1167</v>
      </c>
      <c r="AQY13" s="23" t="s">
        <v>1297</v>
      </c>
      <c r="AQZ13" s="22" t="s">
        <v>1056</v>
      </c>
      <c r="ARA13" s="23" t="s">
        <v>1056</v>
      </c>
      <c r="ARB13" s="22" t="s">
        <v>1056</v>
      </c>
      <c r="ARC13" s="23" t="s">
        <v>1018</v>
      </c>
      <c r="ARD13" s="22" t="s">
        <v>1103</v>
      </c>
      <c r="ARE13" s="23" t="s">
        <v>1103</v>
      </c>
      <c r="ARF13" s="22" t="s">
        <v>1103</v>
      </c>
      <c r="ARG13" s="23" t="s">
        <v>1103</v>
      </c>
      <c r="ARH13" s="22" t="s">
        <v>1103</v>
      </c>
      <c r="ARI13" s="23" t="s">
        <v>1167</v>
      </c>
      <c r="ARJ13" s="22" t="s">
        <v>1297</v>
      </c>
      <c r="ARK13" s="23" t="s">
        <v>1297</v>
      </c>
      <c r="ARL13" s="22" t="s">
        <v>1254</v>
      </c>
      <c r="ARM13" s="23" t="s">
        <v>1254</v>
      </c>
      <c r="ARN13" s="22" t="s">
        <v>1254</v>
      </c>
      <c r="ARO13" s="23" t="s">
        <v>1254</v>
      </c>
      <c r="ARP13" s="22" t="s">
        <v>1333</v>
      </c>
      <c r="ARQ13" s="23" t="s">
        <v>1002</v>
      </c>
      <c r="ARR13" s="22" t="s">
        <v>1056</v>
      </c>
      <c r="ARS13" s="23" t="s">
        <v>1056</v>
      </c>
      <c r="ART13" s="22" t="s">
        <v>1056</v>
      </c>
      <c r="ARU13" s="23" t="s">
        <v>1056</v>
      </c>
      <c r="ARV13" s="22" t="s">
        <v>1103</v>
      </c>
      <c r="ARW13" s="23" t="s">
        <v>1103</v>
      </c>
      <c r="ARX13" s="22" t="s">
        <v>1297</v>
      </c>
      <c r="ARY13" s="23" t="s">
        <v>1297</v>
      </c>
      <c r="ARZ13" s="22" t="s">
        <v>1254</v>
      </c>
      <c r="ASA13" s="23" t="s">
        <v>1254</v>
      </c>
      <c r="ASB13" s="22" t="s">
        <v>1254</v>
      </c>
      <c r="ASC13" s="23" t="s">
        <v>1254</v>
      </c>
      <c r="ASD13" s="22" t="s">
        <v>1254</v>
      </c>
      <c r="ASE13" s="23" t="s">
        <v>1333</v>
      </c>
      <c r="ASF13" s="22" t="s">
        <v>1167</v>
      </c>
      <c r="ASG13" s="23" t="s">
        <v>1167</v>
      </c>
      <c r="ASH13" s="22" t="s">
        <v>1056</v>
      </c>
      <c r="ASI13" s="23" t="s">
        <v>1018</v>
      </c>
      <c r="ASJ13" s="22" t="s">
        <v>1018</v>
      </c>
      <c r="ASK13" s="23" t="s">
        <v>1018</v>
      </c>
      <c r="ASL13" s="22" t="s">
        <v>1018</v>
      </c>
      <c r="ASM13" s="23" t="s">
        <v>1018</v>
      </c>
      <c r="ASN13" s="22" t="s">
        <v>1002</v>
      </c>
      <c r="ASO13" s="23" t="s">
        <v>1002</v>
      </c>
      <c r="ASP13" s="22" t="s">
        <v>1002</v>
      </c>
      <c r="ASQ13" s="23" t="s">
        <v>1103</v>
      </c>
      <c r="ASR13" s="22" t="s">
        <v>1103</v>
      </c>
      <c r="ASS13" s="23" t="s">
        <v>1103</v>
      </c>
      <c r="AST13" s="22" t="s">
        <v>1018</v>
      </c>
      <c r="ASU13" s="23" t="s">
        <v>1056</v>
      </c>
      <c r="ASV13" s="22" t="s">
        <v>1056</v>
      </c>
      <c r="ASW13" s="23" t="s">
        <v>1103</v>
      </c>
      <c r="ASX13" s="22" t="s">
        <v>1103</v>
      </c>
      <c r="ASY13" s="23" t="s">
        <v>1333</v>
      </c>
      <c r="ASZ13" s="22" t="s">
        <v>1333</v>
      </c>
      <c r="ATA13" s="23" t="s">
        <v>1167</v>
      </c>
      <c r="ATB13" s="22" t="s">
        <v>1297</v>
      </c>
      <c r="ATC13" s="23" t="s">
        <v>1297</v>
      </c>
      <c r="ATD13" s="22" t="s">
        <v>1297</v>
      </c>
      <c r="ATE13" s="23" t="s">
        <v>1103</v>
      </c>
      <c r="ATF13" s="22" t="s">
        <v>1018</v>
      </c>
      <c r="ATG13" s="23" t="s">
        <v>1018</v>
      </c>
      <c r="ATH13" s="22" t="s">
        <v>1002</v>
      </c>
      <c r="ATI13" s="23" t="s">
        <v>1002</v>
      </c>
      <c r="ATJ13" s="22" t="s">
        <v>1056</v>
      </c>
      <c r="ATK13" s="23" t="s">
        <v>1167</v>
      </c>
      <c r="ATL13" s="22" t="s">
        <v>1297</v>
      </c>
      <c r="ATM13" s="23" t="s">
        <v>1018</v>
      </c>
      <c r="ATN13" s="22" t="s">
        <v>1002</v>
      </c>
      <c r="ATO13" s="23" t="s">
        <v>1002</v>
      </c>
      <c r="ATP13" s="22" t="s">
        <v>1333</v>
      </c>
      <c r="ATQ13" s="23" t="s">
        <v>1167</v>
      </c>
      <c r="ATR13" s="22" t="s">
        <v>1297</v>
      </c>
      <c r="ATS13" s="23" t="s">
        <v>1297</v>
      </c>
      <c r="ATT13" s="22" t="s">
        <v>1002</v>
      </c>
      <c r="ATU13" s="23" t="s">
        <v>1056</v>
      </c>
      <c r="ATV13" s="22" t="s">
        <v>1254</v>
      </c>
      <c r="ATW13" s="23" t="s">
        <v>1254</v>
      </c>
      <c r="ATX13" s="22" t="s">
        <v>1333</v>
      </c>
      <c r="ATY13" s="23" t="s">
        <v>1297</v>
      </c>
      <c r="ATZ13" s="22" t="s">
        <v>1103</v>
      </c>
      <c r="AUA13" s="23" t="s">
        <v>1018</v>
      </c>
      <c r="AUB13" s="22" t="s">
        <v>1333</v>
      </c>
      <c r="AUC13" s="23" t="s">
        <v>1103</v>
      </c>
      <c r="AUD13" s="22" t="s">
        <v>1056</v>
      </c>
      <c r="AUE13" s="23" t="s">
        <v>1254</v>
      </c>
      <c r="AUF13" s="22" t="s">
        <v>1167</v>
      </c>
      <c r="AUG13" s="23" t="s">
        <v>1167</v>
      </c>
      <c r="AUH13" s="22" t="s">
        <v>1297</v>
      </c>
      <c r="AUI13" s="23" t="s">
        <v>1297</v>
      </c>
      <c r="AUJ13" s="22" t="s">
        <v>1103</v>
      </c>
      <c r="AUK13" s="23" t="s">
        <v>1333</v>
      </c>
      <c r="AUL13" s="22" t="s">
        <v>1254</v>
      </c>
      <c r="AUM13" s="23" t="s">
        <v>1297</v>
      </c>
      <c r="AUN13" s="22" t="s">
        <v>1297</v>
      </c>
      <c r="AUO13" s="23" t="s">
        <v>1167</v>
      </c>
      <c r="AUP13" s="22" t="s">
        <v>1167</v>
      </c>
      <c r="AUQ13" s="23" t="s">
        <v>1056</v>
      </c>
      <c r="AUR13" s="22" t="s">
        <v>1056</v>
      </c>
      <c r="AUS13" s="23" t="s">
        <v>1056</v>
      </c>
      <c r="AUT13" s="22" t="s">
        <v>1103</v>
      </c>
      <c r="AUU13" s="23" t="s">
        <v>1002</v>
      </c>
      <c r="AUV13" s="22" t="s">
        <v>1018</v>
      </c>
      <c r="AUW13" s="23" t="s">
        <v>223</v>
      </c>
      <c r="AUX13" s="22" t="s">
        <v>140</v>
      </c>
      <c r="AUY13" s="23" t="s">
        <v>89</v>
      </c>
      <c r="AUZ13" s="22" t="s">
        <v>140</v>
      </c>
      <c r="AVA13" s="23" t="s">
        <v>299</v>
      </c>
      <c r="AVB13" s="22" t="s">
        <v>36</v>
      </c>
      <c r="AVC13" s="23" t="s">
        <v>130</v>
      </c>
      <c r="AVD13" s="22" t="s">
        <v>140</v>
      </c>
      <c r="AVE13" s="23" t="s">
        <v>74</v>
      </c>
      <c r="AVF13" s="22" t="s">
        <v>89</v>
      </c>
      <c r="AVG13" s="23" t="s">
        <v>130</v>
      </c>
      <c r="AVH13" s="22" t="s">
        <v>74</v>
      </c>
      <c r="AVI13" s="23" t="s">
        <v>36</v>
      </c>
      <c r="AVJ13" s="22" t="s">
        <v>123</v>
      </c>
      <c r="AVK13" s="23" t="s">
        <v>130</v>
      </c>
      <c r="AVL13" s="22" t="s">
        <v>36</v>
      </c>
      <c r="AVM13" s="23" t="s">
        <v>104</v>
      </c>
      <c r="AVN13" s="22" t="s">
        <v>140</v>
      </c>
      <c r="AVO13" s="23" t="s">
        <v>89</v>
      </c>
      <c r="AVP13" s="22" t="s">
        <v>74</v>
      </c>
      <c r="AVQ13" s="23" t="s">
        <v>36</v>
      </c>
      <c r="AVR13" s="22" t="s">
        <v>36</v>
      </c>
      <c r="AVS13" s="23" t="s">
        <v>130</v>
      </c>
      <c r="AVT13" s="22" t="s">
        <v>104</v>
      </c>
      <c r="AVU13" s="23" t="s">
        <v>74</v>
      </c>
      <c r="AVV13" s="22" t="s">
        <v>140</v>
      </c>
      <c r="AVW13" s="23" t="s">
        <v>104</v>
      </c>
      <c r="AVX13" s="22" t="s">
        <v>130</v>
      </c>
      <c r="AVY13" s="23" t="s">
        <v>140</v>
      </c>
      <c r="AVZ13" s="22" t="s">
        <v>123</v>
      </c>
      <c r="AWA13" s="23" t="s">
        <v>123</v>
      </c>
      <c r="AWB13" s="22" t="s">
        <v>89</v>
      </c>
      <c r="AWC13" s="23" t="s">
        <v>223</v>
      </c>
      <c r="AWD13" s="22" t="s">
        <v>223</v>
      </c>
      <c r="AWE13" s="23" t="s">
        <v>223</v>
      </c>
      <c r="AWF13" s="22" t="s">
        <v>299</v>
      </c>
      <c r="AWG13" s="23" t="s">
        <v>104</v>
      </c>
      <c r="AWH13" s="22" t="s">
        <v>89</v>
      </c>
      <c r="AWI13" s="23" t="s">
        <v>104</v>
      </c>
      <c r="AWJ13" s="22" t="s">
        <v>89</v>
      </c>
      <c r="AWK13" s="23" t="s">
        <v>299</v>
      </c>
      <c r="AWL13" s="22" t="s">
        <v>74</v>
      </c>
      <c r="AWM13" s="23" t="s">
        <v>89</v>
      </c>
      <c r="AWN13" s="22" t="s">
        <v>104</v>
      </c>
      <c r="AWO13" s="23" t="s">
        <v>130</v>
      </c>
      <c r="AWP13" s="22" t="s">
        <v>104</v>
      </c>
      <c r="AWQ13" s="23" t="s">
        <v>130</v>
      </c>
      <c r="AWR13" s="22" t="s">
        <v>104</v>
      </c>
      <c r="AWS13" s="23" t="s">
        <v>299</v>
      </c>
      <c r="AWT13" s="22" t="s">
        <v>140</v>
      </c>
      <c r="AWU13" s="23" t="s">
        <v>36</v>
      </c>
      <c r="AWV13" s="22" t="s">
        <v>36</v>
      </c>
      <c r="AWW13" s="23" t="s">
        <v>130</v>
      </c>
      <c r="AWX13" s="22" t="s">
        <v>140</v>
      </c>
      <c r="AWY13" s="23" t="s">
        <v>1018</v>
      </c>
      <c r="AWZ13" s="22" t="s">
        <v>1018</v>
      </c>
      <c r="AXA13" s="23" t="s">
        <v>1056</v>
      </c>
      <c r="AXB13" s="22" t="s">
        <v>1056</v>
      </c>
      <c r="AXC13" s="23" t="s">
        <v>1103</v>
      </c>
      <c r="AXD13" s="22" t="s">
        <v>1167</v>
      </c>
      <c r="AXE13" s="23" t="s">
        <v>1167</v>
      </c>
      <c r="AXF13" s="22" t="s">
        <v>1167</v>
      </c>
      <c r="AXG13" s="23" t="s">
        <v>1167</v>
      </c>
      <c r="AXH13" s="22" t="s">
        <v>1167</v>
      </c>
      <c r="AXI13" s="23" t="s">
        <v>1254</v>
      </c>
      <c r="AXJ13" s="22" t="s">
        <v>1297</v>
      </c>
      <c r="AXK13" s="23" t="s">
        <v>1254</v>
      </c>
      <c r="AXL13" s="22" t="s">
        <v>1333</v>
      </c>
      <c r="AXM13" s="23" t="s">
        <v>1333</v>
      </c>
      <c r="AXN13" s="22" t="s">
        <v>1103</v>
      </c>
      <c r="AXO13" s="23" t="s">
        <v>1018</v>
      </c>
      <c r="AXP13" s="22" t="s">
        <v>1056</v>
      </c>
      <c r="AXQ13" s="23" t="s">
        <v>1018</v>
      </c>
      <c r="AXR13" s="22" t="s">
        <v>1254</v>
      </c>
      <c r="AXS13" s="23" t="s">
        <v>1297</v>
      </c>
      <c r="AXT13" s="22" t="s">
        <v>1018</v>
      </c>
      <c r="AXU13" s="23" t="s">
        <v>1103</v>
      </c>
      <c r="AXV13" s="22" t="s">
        <v>1103</v>
      </c>
      <c r="AXW13" s="23" t="s">
        <v>1002</v>
      </c>
      <c r="AXX13" s="22" t="s">
        <v>1167</v>
      </c>
      <c r="AXY13" s="23" t="s">
        <v>1167</v>
      </c>
      <c r="AXZ13" s="22" t="s">
        <v>1167</v>
      </c>
      <c r="AYA13" s="23" t="s">
        <v>1056</v>
      </c>
      <c r="AYB13" s="22" t="s">
        <v>1002</v>
      </c>
      <c r="AYC13" s="23" t="s">
        <v>1103</v>
      </c>
      <c r="AYD13" s="22" t="s">
        <v>1103</v>
      </c>
      <c r="AYE13" s="23" t="s">
        <v>1056</v>
      </c>
      <c r="AYF13" s="22" t="s">
        <v>1103</v>
      </c>
      <c r="AYG13" s="23" t="s">
        <v>1333</v>
      </c>
      <c r="AYH13" s="22" t="s">
        <v>1254</v>
      </c>
      <c r="AYI13" s="23" t="s">
        <v>1254</v>
      </c>
      <c r="AYJ13" s="22" t="s">
        <v>1254</v>
      </c>
      <c r="AYK13" s="23" t="s">
        <v>1167</v>
      </c>
      <c r="AYL13" s="22" t="s">
        <v>1297</v>
      </c>
      <c r="AYM13" s="23" t="s">
        <v>1103</v>
      </c>
      <c r="AYN13" s="22" t="s">
        <v>1018</v>
      </c>
      <c r="AYO13" s="23" t="s">
        <v>1103</v>
      </c>
      <c r="AYP13" s="22" t="s">
        <v>1254</v>
      </c>
      <c r="AYQ13" s="23" t="s">
        <v>1056</v>
      </c>
      <c r="AYR13" s="22" t="s">
        <v>1056</v>
      </c>
      <c r="AYS13" s="23" t="s">
        <v>1254</v>
      </c>
      <c r="AYT13" s="22" t="s">
        <v>1167</v>
      </c>
      <c r="AYU13" s="23" t="s">
        <v>1167</v>
      </c>
      <c r="AYV13" s="22" t="s">
        <v>1056</v>
      </c>
      <c r="AYW13" s="23" t="s">
        <v>74</v>
      </c>
      <c r="AYX13" s="22" t="s">
        <v>140</v>
      </c>
      <c r="AYY13" s="23" t="s">
        <v>140</v>
      </c>
      <c r="AYZ13" s="22" t="s">
        <v>140</v>
      </c>
      <c r="AZA13" s="23" t="s">
        <v>223</v>
      </c>
      <c r="AZB13" s="22" t="s">
        <v>123</v>
      </c>
      <c r="AZC13" s="23" t="s">
        <v>130</v>
      </c>
      <c r="AZD13" s="22" t="s">
        <v>140</v>
      </c>
      <c r="AZE13" s="23" t="s">
        <v>74</v>
      </c>
      <c r="AZF13" s="22" t="s">
        <v>89</v>
      </c>
      <c r="AZG13" s="23" t="s">
        <v>140</v>
      </c>
      <c r="AZH13" s="22" t="s">
        <v>104</v>
      </c>
      <c r="AZI13" s="23" t="s">
        <v>130</v>
      </c>
      <c r="AZJ13" s="22" t="s">
        <v>140</v>
      </c>
      <c r="AZK13" s="23" t="s">
        <v>36</v>
      </c>
      <c r="AZL13" s="22" t="s">
        <v>140</v>
      </c>
      <c r="AZM13" s="23" t="s">
        <v>130</v>
      </c>
      <c r="AZN13" s="22" t="s">
        <v>36</v>
      </c>
      <c r="AZO13" s="23" t="s">
        <v>104</v>
      </c>
      <c r="AZP13" s="22" t="s">
        <v>74</v>
      </c>
      <c r="AZQ13" s="23" t="s">
        <v>89</v>
      </c>
      <c r="AZR13" s="22" t="s">
        <v>104</v>
      </c>
      <c r="AZS13" s="23" t="s">
        <v>36</v>
      </c>
      <c r="AZT13" s="22" t="s">
        <v>130</v>
      </c>
      <c r="AZU13" s="23" t="s">
        <v>123</v>
      </c>
      <c r="AZV13" s="22" t="s">
        <v>89</v>
      </c>
      <c r="AZW13" s="23" t="s">
        <v>223</v>
      </c>
      <c r="AZX13" s="22" t="s">
        <v>36</v>
      </c>
      <c r="AZY13" s="23" t="s">
        <v>36</v>
      </c>
      <c r="AZZ13" s="22" t="s">
        <v>223</v>
      </c>
      <c r="BAA13" s="23" t="s">
        <v>130</v>
      </c>
      <c r="BAB13" s="22" t="s">
        <v>123</v>
      </c>
      <c r="BAC13" s="23" t="s">
        <v>130</v>
      </c>
      <c r="BAD13" s="22" t="s">
        <v>104</v>
      </c>
      <c r="BAE13" s="23" t="s">
        <v>223</v>
      </c>
      <c r="BAF13" s="22" t="s">
        <v>36</v>
      </c>
      <c r="BAG13" s="23" t="s">
        <v>36</v>
      </c>
      <c r="BAH13" s="22" t="s">
        <v>36</v>
      </c>
      <c r="BAI13" s="23" t="s">
        <v>36</v>
      </c>
      <c r="BAJ13" s="22" t="s">
        <v>36</v>
      </c>
      <c r="BAK13" s="23" t="s">
        <v>36</v>
      </c>
      <c r="BAL13" s="22" t="s">
        <v>74</v>
      </c>
      <c r="BAM13" s="23" t="s">
        <v>130</v>
      </c>
      <c r="BAN13" s="22" t="s">
        <v>36</v>
      </c>
      <c r="BAO13" s="23" t="s">
        <v>130</v>
      </c>
      <c r="BAP13" s="22" t="s">
        <v>36</v>
      </c>
      <c r="BAQ13" s="23" t="s">
        <v>36</v>
      </c>
      <c r="BAR13" s="22" t="s">
        <v>223</v>
      </c>
      <c r="BAS13" s="23" t="s">
        <v>74</v>
      </c>
      <c r="BAT13" s="22" t="s">
        <v>36</v>
      </c>
      <c r="BAU13" s="23" t="s">
        <v>74</v>
      </c>
      <c r="BAV13" s="22" t="s">
        <v>123</v>
      </c>
      <c r="BAW13" s="23" t="s">
        <v>74</v>
      </c>
      <c r="BAX13" s="22" t="s">
        <v>104</v>
      </c>
      <c r="BAY13" s="23" t="s">
        <v>223</v>
      </c>
      <c r="BAZ13" s="22" t="s">
        <v>130</v>
      </c>
      <c r="BBA13" s="23" t="s">
        <v>140</v>
      </c>
      <c r="BBB13" s="22" t="s">
        <v>36</v>
      </c>
      <c r="BBC13" s="23" t="s">
        <v>1002</v>
      </c>
      <c r="BBD13" s="22" t="s">
        <v>1002</v>
      </c>
      <c r="BBE13" s="23" t="s">
        <v>1018</v>
      </c>
      <c r="BBF13" s="22" t="s">
        <v>1018</v>
      </c>
      <c r="BBG13" s="23" t="s">
        <v>1103</v>
      </c>
      <c r="BBH13" s="22" t="s">
        <v>1103</v>
      </c>
      <c r="BBI13" s="23" t="s">
        <v>1103</v>
      </c>
      <c r="BBJ13" s="22" t="s">
        <v>1167</v>
      </c>
      <c r="BBK13" s="23" t="s">
        <v>1167</v>
      </c>
      <c r="BBL13" s="22" t="s">
        <v>1297</v>
      </c>
      <c r="BBM13" s="23" t="s">
        <v>1297</v>
      </c>
      <c r="BBN13" s="22" t="s">
        <v>1297</v>
      </c>
      <c r="BBO13" s="23" t="s">
        <v>1167</v>
      </c>
      <c r="BBP13" s="22" t="s">
        <v>1018</v>
      </c>
      <c r="BBQ13" s="23" t="s">
        <v>1167</v>
      </c>
      <c r="BBR13" s="22" t="s">
        <v>1167</v>
      </c>
      <c r="BBS13" s="23" t="s">
        <v>1167</v>
      </c>
      <c r="BBT13" s="22" t="s">
        <v>1167</v>
      </c>
      <c r="BBU13" s="23" t="s">
        <v>1297</v>
      </c>
      <c r="BBV13" s="22" t="s">
        <v>1002</v>
      </c>
      <c r="BBW13" s="23" t="s">
        <v>1103</v>
      </c>
      <c r="BBX13" s="22" t="s">
        <v>1056</v>
      </c>
      <c r="BBY13" s="23" t="s">
        <v>1103</v>
      </c>
      <c r="BBZ13" s="22" t="s">
        <v>1297</v>
      </c>
      <c r="BCA13" s="23" t="s">
        <v>1297</v>
      </c>
      <c r="BCB13" s="22" t="s">
        <v>1254</v>
      </c>
      <c r="BCC13" s="23" t="s">
        <v>1167</v>
      </c>
      <c r="BCD13" s="22" t="s">
        <v>1167</v>
      </c>
      <c r="BCE13" s="23" t="s">
        <v>1018</v>
      </c>
      <c r="BCF13" s="22" t="s">
        <v>1056</v>
      </c>
      <c r="BCG13" s="23" t="s">
        <v>1254</v>
      </c>
      <c r="BCH13" s="22" t="s">
        <v>1297</v>
      </c>
      <c r="BCI13" s="23" t="s">
        <v>1297</v>
      </c>
      <c r="BCJ13" s="22" t="s">
        <v>1018</v>
      </c>
      <c r="BCK13" s="23" t="s">
        <v>1018</v>
      </c>
      <c r="BCL13" s="22" t="s">
        <v>1254</v>
      </c>
      <c r="BCM13" s="23" t="s">
        <v>1167</v>
      </c>
      <c r="BCN13" s="22" t="s">
        <v>1056</v>
      </c>
      <c r="BCO13" s="23" t="s">
        <v>1103</v>
      </c>
      <c r="BCP13" s="22" t="s">
        <v>1254</v>
      </c>
      <c r="BCQ13" s="23" t="s">
        <v>1333</v>
      </c>
      <c r="BCR13" s="22" t="s">
        <v>1297</v>
      </c>
      <c r="BCS13" s="23" t="s">
        <v>104</v>
      </c>
      <c r="BCT13" s="22" t="s">
        <v>299</v>
      </c>
      <c r="BCU13" s="23" t="s">
        <v>140</v>
      </c>
      <c r="BCV13" s="22" t="s">
        <v>36</v>
      </c>
      <c r="BCW13" s="23" t="s">
        <v>74</v>
      </c>
      <c r="BCX13" s="22" t="s">
        <v>123</v>
      </c>
      <c r="BCY13" s="23" t="s">
        <v>223</v>
      </c>
      <c r="BCZ13" s="22" t="s">
        <v>74</v>
      </c>
      <c r="BDA13" s="23" t="s">
        <v>74</v>
      </c>
      <c r="BDB13" s="22" t="s">
        <v>36</v>
      </c>
      <c r="BDC13" s="23" t="s">
        <v>123</v>
      </c>
      <c r="BDD13" s="22" t="s">
        <v>130</v>
      </c>
      <c r="BDE13" s="23" t="s">
        <v>104</v>
      </c>
      <c r="BDF13" s="22" t="s">
        <v>36</v>
      </c>
      <c r="BDG13" s="23" t="s">
        <v>104</v>
      </c>
      <c r="BDH13" s="22" t="s">
        <v>74</v>
      </c>
      <c r="BDI13" s="23" t="s">
        <v>140</v>
      </c>
      <c r="BDJ13" s="22" t="s">
        <v>299</v>
      </c>
      <c r="BDK13" s="23" t="s">
        <v>223</v>
      </c>
      <c r="BDL13" s="22" t="s">
        <v>140</v>
      </c>
      <c r="BDM13" s="23" t="s">
        <v>74</v>
      </c>
      <c r="BDN13" s="22" t="s">
        <v>223</v>
      </c>
      <c r="BDO13" s="23" t="s">
        <v>36</v>
      </c>
      <c r="BDP13" s="22" t="s">
        <v>299</v>
      </c>
      <c r="BDQ13" s="23" t="s">
        <v>223</v>
      </c>
      <c r="BDR13" s="22" t="s">
        <v>130</v>
      </c>
      <c r="BDS13" s="23" t="s">
        <v>130</v>
      </c>
      <c r="BDT13" s="22" t="s">
        <v>130</v>
      </c>
      <c r="BDU13" s="23" t="s">
        <v>123</v>
      </c>
      <c r="BDV13" s="22" t="s">
        <v>223</v>
      </c>
      <c r="BDW13" s="23" t="s">
        <v>74</v>
      </c>
      <c r="BDX13" s="22" t="s">
        <v>123</v>
      </c>
      <c r="BDY13" s="23" t="s">
        <v>123</v>
      </c>
      <c r="BDZ13" s="22" t="s">
        <v>299</v>
      </c>
      <c r="BEA13" s="23" t="s">
        <v>140</v>
      </c>
      <c r="BEB13" s="22" t="s">
        <v>89</v>
      </c>
      <c r="BEC13" s="23" t="s">
        <v>223</v>
      </c>
      <c r="BED13" s="22" t="s">
        <v>223</v>
      </c>
      <c r="BEE13" s="23" t="s">
        <v>223</v>
      </c>
      <c r="BEF13" s="22" t="s">
        <v>74</v>
      </c>
      <c r="BEG13" s="23" t="s">
        <v>140</v>
      </c>
      <c r="BEH13" s="22" t="s">
        <v>104</v>
      </c>
      <c r="BEI13" s="23" t="s">
        <v>223</v>
      </c>
      <c r="BEJ13" s="22" t="s">
        <v>89</v>
      </c>
      <c r="BEK13" s="23" t="s">
        <v>123</v>
      </c>
      <c r="BEL13" s="22" t="s">
        <v>223</v>
      </c>
      <c r="BEM13" s="23" t="s">
        <v>36</v>
      </c>
      <c r="BEN13" s="22" t="s">
        <v>36</v>
      </c>
      <c r="BEO13" s="23" t="s">
        <v>89</v>
      </c>
      <c r="BEP13" s="22" t="s">
        <v>140</v>
      </c>
      <c r="BEQ13" s="23" t="s">
        <v>89</v>
      </c>
      <c r="BER13" s="22" t="s">
        <v>74</v>
      </c>
      <c r="BES13" s="23" t="s">
        <v>36</v>
      </c>
      <c r="BET13" s="22" t="s">
        <v>74</v>
      </c>
      <c r="BEU13" s="23" t="s">
        <v>104</v>
      </c>
      <c r="BEV13" s="22" t="s">
        <v>36</v>
      </c>
      <c r="BEW13" s="23" t="s">
        <v>104</v>
      </c>
      <c r="BEX13" s="22" t="s">
        <v>74</v>
      </c>
      <c r="BEY13" s="23" t="s">
        <v>36</v>
      </c>
      <c r="BEZ13" s="22" t="s">
        <v>1018</v>
      </c>
      <c r="BFA13" s="23" t="s">
        <v>1056</v>
      </c>
      <c r="BFB13" s="22" t="s">
        <v>1056</v>
      </c>
      <c r="BFC13" s="23" t="s">
        <v>1056</v>
      </c>
      <c r="BFD13" s="22" t="s">
        <v>1056</v>
      </c>
      <c r="BFE13" s="23" t="s">
        <v>1103</v>
      </c>
      <c r="BFF13" s="22" t="s">
        <v>1167</v>
      </c>
      <c r="BFG13" s="23" t="s">
        <v>1167</v>
      </c>
      <c r="BFH13" s="22" t="s">
        <v>1297</v>
      </c>
      <c r="BFI13" s="23" t="s">
        <v>1056</v>
      </c>
      <c r="BFJ13" s="22" t="s">
        <v>1254</v>
      </c>
      <c r="BFK13" s="23" t="s">
        <v>1056</v>
      </c>
      <c r="BFL13" s="22" t="s">
        <v>1254</v>
      </c>
      <c r="BFM13" s="23" t="s">
        <v>1103</v>
      </c>
      <c r="BFN13" s="22" t="s">
        <v>1254</v>
      </c>
      <c r="BFO13" s="23" t="s">
        <v>1167</v>
      </c>
      <c r="BFP13" s="22" t="s">
        <v>1167</v>
      </c>
      <c r="BFQ13" s="23" t="s">
        <v>1297</v>
      </c>
      <c r="BFR13" s="22" t="s">
        <v>1018</v>
      </c>
      <c r="BFS13" s="23" t="s">
        <v>1018</v>
      </c>
      <c r="BFT13" s="22" t="s">
        <v>1002</v>
      </c>
      <c r="BFU13" s="23" t="s">
        <v>1297</v>
      </c>
      <c r="BFV13" s="22" t="s">
        <v>1297</v>
      </c>
      <c r="BFW13" s="23" t="s">
        <v>1018</v>
      </c>
      <c r="BFX13" s="22" t="s">
        <v>1018</v>
      </c>
      <c r="BFY13" s="23" t="s">
        <v>1103</v>
      </c>
      <c r="BFZ13" s="22" t="s">
        <v>1297</v>
      </c>
      <c r="BGA13" s="23" t="s">
        <v>1297</v>
      </c>
      <c r="BGB13" s="22" t="s">
        <v>1297</v>
      </c>
      <c r="BGC13" s="23" t="s">
        <v>1254</v>
      </c>
      <c r="BGD13" s="22" t="s">
        <v>1254</v>
      </c>
      <c r="BGE13" s="23" t="s">
        <v>1254</v>
      </c>
      <c r="BGF13" s="22" t="s">
        <v>1167</v>
      </c>
      <c r="BGG13" s="23" t="s">
        <v>1056</v>
      </c>
      <c r="BGH13" s="22" t="s">
        <v>1056</v>
      </c>
      <c r="BGI13" s="23" t="s">
        <v>1002</v>
      </c>
      <c r="BGJ13" s="22" t="s">
        <v>1103</v>
      </c>
      <c r="BGK13" s="23" t="s">
        <v>1103</v>
      </c>
      <c r="BGL13" s="22" t="s">
        <v>1103</v>
      </c>
      <c r="BGM13" s="23" t="s">
        <v>1297</v>
      </c>
      <c r="BGN13" s="22" t="s">
        <v>1167</v>
      </c>
      <c r="BGO13" s="23" t="s">
        <v>1167</v>
      </c>
      <c r="BGP13" s="22" t="s">
        <v>1297</v>
      </c>
      <c r="BGQ13" s="23" t="s">
        <v>1103</v>
      </c>
      <c r="BGR13" s="22" t="s">
        <v>1056</v>
      </c>
      <c r="BGS13" s="23" t="s">
        <v>1056</v>
      </c>
      <c r="BGT13" s="22" t="s">
        <v>1254</v>
      </c>
      <c r="BGU13" s="23" t="s">
        <v>1103</v>
      </c>
      <c r="BGV13" s="22" t="s">
        <v>1018</v>
      </c>
    </row>
    <row r="14" spans="1:1556">
      <c r="A14" s="21" t="s">
        <v>13</v>
      </c>
      <c r="B14" s="22" t="s">
        <v>37</v>
      </c>
      <c r="C14" s="23" t="s">
        <v>49</v>
      </c>
      <c r="D14" s="22" t="s">
        <v>59</v>
      </c>
      <c r="E14" s="23" t="s">
        <v>66</v>
      </c>
      <c r="F14" s="22" t="s">
        <v>75</v>
      </c>
      <c r="G14" s="23" t="s">
        <v>82</v>
      </c>
      <c r="H14" s="22" t="s">
        <v>90</v>
      </c>
      <c r="I14" s="23" t="s">
        <v>96</v>
      </c>
      <c r="J14" s="22" t="s">
        <v>105</v>
      </c>
      <c r="K14" s="23" t="s">
        <v>111</v>
      </c>
      <c r="L14" s="22" t="s">
        <v>116</v>
      </c>
      <c r="M14" s="23" t="s">
        <v>124</v>
      </c>
      <c r="N14" s="22" t="s">
        <v>131</v>
      </c>
      <c r="O14" s="23" t="s">
        <v>133</v>
      </c>
      <c r="P14" s="22" t="s">
        <v>141</v>
      </c>
      <c r="Q14" s="23" t="s">
        <v>147</v>
      </c>
      <c r="R14" s="22" t="s">
        <v>153</v>
      </c>
      <c r="S14" s="23" t="s">
        <v>159</v>
      </c>
      <c r="T14" s="22" t="s">
        <v>165</v>
      </c>
      <c r="U14" s="23" t="s">
        <v>124</v>
      </c>
      <c r="V14" s="22" t="s">
        <v>172</v>
      </c>
      <c r="W14" s="23" t="s">
        <v>178</v>
      </c>
      <c r="X14" s="22" t="s">
        <v>182</v>
      </c>
      <c r="Y14" s="23" t="s">
        <v>186</v>
      </c>
      <c r="Z14" s="22" t="s">
        <v>191</v>
      </c>
      <c r="AA14" s="23" t="s">
        <v>197</v>
      </c>
      <c r="AB14" s="22" t="s">
        <v>203</v>
      </c>
      <c r="AC14" s="23" t="s">
        <v>205</v>
      </c>
      <c r="AD14" s="22" t="s">
        <v>210</v>
      </c>
      <c r="AE14" s="23" t="s">
        <v>216</v>
      </c>
      <c r="AF14" s="22" t="s">
        <v>224</v>
      </c>
      <c r="AG14" s="23" t="s">
        <v>231</v>
      </c>
      <c r="AH14" s="22" t="s">
        <v>237</v>
      </c>
      <c r="AI14" s="23" t="s">
        <v>239</v>
      </c>
      <c r="AJ14" s="22" t="s">
        <v>245</v>
      </c>
      <c r="AK14" s="23" t="s">
        <v>252</v>
      </c>
      <c r="AL14" s="22" t="s">
        <v>254</v>
      </c>
      <c r="AM14" s="23" t="s">
        <v>256</v>
      </c>
      <c r="AN14" s="22" t="s">
        <v>261</v>
      </c>
      <c r="AO14" s="23" t="s">
        <v>267</v>
      </c>
      <c r="AP14" s="22" t="s">
        <v>273</v>
      </c>
      <c r="AQ14" s="23" t="s">
        <v>275</v>
      </c>
      <c r="AR14" s="22" t="s">
        <v>277</v>
      </c>
      <c r="AS14" s="23" t="s">
        <v>281</v>
      </c>
      <c r="AT14" s="22" t="s">
        <v>285</v>
      </c>
      <c r="AU14" s="23" t="s">
        <v>290</v>
      </c>
      <c r="AV14" s="22" t="s">
        <v>292</v>
      </c>
      <c r="AW14" s="23" t="s">
        <v>295</v>
      </c>
      <c r="AX14" s="22" t="s">
        <v>297</v>
      </c>
      <c r="AY14" s="23" t="s">
        <v>300</v>
      </c>
      <c r="AZ14" s="22" t="s">
        <v>306</v>
      </c>
      <c r="BA14" s="23" t="s">
        <v>312</v>
      </c>
      <c r="BB14" s="22" t="s">
        <v>317</v>
      </c>
      <c r="BC14" s="23" t="s">
        <v>322</v>
      </c>
      <c r="BD14" s="22" t="s">
        <v>96</v>
      </c>
      <c r="BE14" s="23" t="s">
        <v>330</v>
      </c>
      <c r="BF14" s="22" t="s">
        <v>334</v>
      </c>
      <c r="BG14" s="23" t="s">
        <v>341</v>
      </c>
      <c r="BH14" s="22" t="s">
        <v>346</v>
      </c>
      <c r="BI14" s="23" t="s">
        <v>75</v>
      </c>
      <c r="BJ14" s="22" t="s">
        <v>352</v>
      </c>
      <c r="BK14" s="23" t="s">
        <v>357</v>
      </c>
      <c r="BL14" s="22" t="s">
        <v>362</v>
      </c>
      <c r="BM14" s="23" t="s">
        <v>367</v>
      </c>
      <c r="BN14" s="22" t="s">
        <v>372</v>
      </c>
      <c r="BO14" s="23" t="s">
        <v>378</v>
      </c>
      <c r="BP14" s="22" t="s">
        <v>384</v>
      </c>
      <c r="BQ14" s="23" t="s">
        <v>390</v>
      </c>
      <c r="BR14" s="22" t="s">
        <v>395</v>
      </c>
      <c r="BS14" s="23" t="s">
        <v>400</v>
      </c>
      <c r="BT14" s="22" t="s">
        <v>406</v>
      </c>
      <c r="BU14" s="23" t="s">
        <v>412</v>
      </c>
      <c r="BV14" s="22" t="s">
        <v>414</v>
      </c>
      <c r="BW14" s="23" t="s">
        <v>254</v>
      </c>
      <c r="BX14" s="22" t="s">
        <v>423</v>
      </c>
      <c r="BY14" s="23" t="s">
        <v>429</v>
      </c>
      <c r="BZ14" s="22" t="s">
        <v>435</v>
      </c>
      <c r="CA14" s="23" t="s">
        <v>414</v>
      </c>
      <c r="CB14" s="22" t="s">
        <v>437</v>
      </c>
      <c r="CC14" s="23" t="s">
        <v>443</v>
      </c>
      <c r="CD14" s="22" t="s">
        <v>448</v>
      </c>
      <c r="CE14" s="23" t="s">
        <v>454</v>
      </c>
      <c r="CF14" s="22" t="s">
        <v>456</v>
      </c>
      <c r="CG14" s="23" t="s">
        <v>461</v>
      </c>
      <c r="CH14" s="22" t="s">
        <v>159</v>
      </c>
      <c r="CI14" s="23" t="s">
        <v>466</v>
      </c>
      <c r="CJ14" s="22" t="s">
        <v>471</v>
      </c>
      <c r="CK14" s="23" t="s">
        <v>476</v>
      </c>
      <c r="CL14" s="22" t="s">
        <v>478</v>
      </c>
      <c r="CM14" s="23" t="s">
        <v>480</v>
      </c>
      <c r="CN14" s="22" t="s">
        <v>486</v>
      </c>
      <c r="CO14" s="23" t="s">
        <v>493</v>
      </c>
      <c r="CP14" s="22" t="s">
        <v>499</v>
      </c>
      <c r="CQ14" s="23" t="s">
        <v>504</v>
      </c>
      <c r="CR14" s="22" t="s">
        <v>511</v>
      </c>
      <c r="CS14" s="23" t="s">
        <v>517</v>
      </c>
      <c r="CT14" s="22" t="s">
        <v>523</v>
      </c>
      <c r="CU14" s="23" t="s">
        <v>528</v>
      </c>
      <c r="CV14" s="22" t="s">
        <v>533</v>
      </c>
      <c r="CW14" s="23" t="s">
        <v>539</v>
      </c>
      <c r="CX14" s="22" t="s">
        <v>546</v>
      </c>
      <c r="CY14" s="23" t="s">
        <v>552</v>
      </c>
      <c r="CZ14" s="22" t="s">
        <v>124</v>
      </c>
      <c r="DA14" s="23" t="s">
        <v>561</v>
      </c>
      <c r="DB14" s="22" t="s">
        <v>567</v>
      </c>
      <c r="DC14" s="23" t="s">
        <v>572</v>
      </c>
      <c r="DD14" s="22" t="s">
        <v>577</v>
      </c>
      <c r="DE14" s="23" t="s">
        <v>579</v>
      </c>
      <c r="DF14" s="22" t="s">
        <v>581</v>
      </c>
      <c r="DG14" s="23" t="s">
        <v>584</v>
      </c>
      <c r="DH14" s="22" t="s">
        <v>590</v>
      </c>
      <c r="DI14" s="23" t="s">
        <v>595</v>
      </c>
      <c r="DJ14" s="22" t="s">
        <v>367</v>
      </c>
      <c r="DK14" s="23" t="s">
        <v>604</v>
      </c>
      <c r="DL14" s="22" t="s">
        <v>610</v>
      </c>
      <c r="DM14" s="23" t="s">
        <v>615</v>
      </c>
      <c r="DN14" s="22" t="s">
        <v>620</v>
      </c>
      <c r="DO14" s="23" t="s">
        <v>625</v>
      </c>
      <c r="DP14" s="22" t="s">
        <v>632</v>
      </c>
      <c r="DQ14" s="23" t="s">
        <v>637</v>
      </c>
      <c r="DR14" s="22" t="s">
        <v>642</v>
      </c>
      <c r="DS14" s="23" t="s">
        <v>647</v>
      </c>
      <c r="DT14" s="22" t="s">
        <v>579</v>
      </c>
      <c r="DU14" s="23" t="s">
        <v>654</v>
      </c>
      <c r="DV14" s="22" t="s">
        <v>660</v>
      </c>
      <c r="DW14" s="23" t="s">
        <v>666</v>
      </c>
      <c r="DX14" s="22" t="s">
        <v>671</v>
      </c>
      <c r="DY14" s="23" t="s">
        <v>677</v>
      </c>
      <c r="DZ14" s="22" t="s">
        <v>684</v>
      </c>
      <c r="EA14" s="23" t="s">
        <v>689</v>
      </c>
      <c r="EB14" s="22" t="s">
        <v>694</v>
      </c>
      <c r="EC14" s="23" t="s">
        <v>696</v>
      </c>
      <c r="ED14" s="22" t="s">
        <v>701</v>
      </c>
      <c r="EE14" s="23" t="s">
        <v>197</v>
      </c>
      <c r="EF14" s="22" t="s">
        <v>141</v>
      </c>
      <c r="EG14" s="23" t="s">
        <v>713</v>
      </c>
      <c r="EH14" s="22" t="s">
        <v>718</v>
      </c>
      <c r="EI14" s="23" t="s">
        <v>254</v>
      </c>
      <c r="EJ14" s="22" t="s">
        <v>726</v>
      </c>
      <c r="EK14" s="23" t="s">
        <v>732</v>
      </c>
      <c r="EL14" s="22" t="s">
        <v>739</v>
      </c>
      <c r="EM14" s="23" t="s">
        <v>745</v>
      </c>
      <c r="EN14" s="22" t="s">
        <v>747</v>
      </c>
      <c r="EO14" s="23" t="s">
        <v>753</v>
      </c>
      <c r="EP14" s="22" t="s">
        <v>757</v>
      </c>
      <c r="EQ14" s="23" t="s">
        <v>763</v>
      </c>
      <c r="ER14" s="22" t="s">
        <v>769</v>
      </c>
      <c r="ES14" s="23" t="s">
        <v>774</v>
      </c>
      <c r="ET14" s="22" t="s">
        <v>781</v>
      </c>
      <c r="EU14" s="23" t="s">
        <v>783</v>
      </c>
      <c r="EV14" s="22" t="s">
        <v>788</v>
      </c>
      <c r="EW14" s="23" t="s">
        <v>794</v>
      </c>
      <c r="EX14" s="22" t="s">
        <v>799</v>
      </c>
      <c r="EY14" s="23" t="s">
        <v>805</v>
      </c>
      <c r="EZ14" s="22" t="s">
        <v>811</v>
      </c>
      <c r="FA14" s="23" t="s">
        <v>817</v>
      </c>
      <c r="FB14" s="22" t="s">
        <v>820</v>
      </c>
      <c r="FC14" s="23" t="s">
        <v>826</v>
      </c>
      <c r="FD14" s="22" t="s">
        <v>833</v>
      </c>
      <c r="FE14" s="23" t="s">
        <v>245</v>
      </c>
      <c r="FF14" s="22" t="s">
        <v>842</v>
      </c>
      <c r="FG14" s="23" t="s">
        <v>847</v>
      </c>
      <c r="FH14" s="22" t="s">
        <v>159</v>
      </c>
      <c r="FI14" s="23" t="s">
        <v>853</v>
      </c>
      <c r="FJ14" s="22" t="s">
        <v>858</v>
      </c>
      <c r="FK14" s="23" t="s">
        <v>860</v>
      </c>
      <c r="FL14" s="22" t="s">
        <v>865</v>
      </c>
      <c r="FM14" s="23" t="s">
        <v>868</v>
      </c>
      <c r="FN14" s="22" t="s">
        <v>873</v>
      </c>
      <c r="FO14" s="23" t="s">
        <v>879</v>
      </c>
      <c r="FP14" s="22" t="s">
        <v>885</v>
      </c>
      <c r="FQ14" s="23" t="s">
        <v>890</v>
      </c>
      <c r="FR14" s="22" t="s">
        <v>794</v>
      </c>
      <c r="FS14" s="23" t="s">
        <v>896</v>
      </c>
      <c r="FT14" s="22" t="s">
        <v>902</v>
      </c>
      <c r="FU14" s="23" t="s">
        <v>907</v>
      </c>
      <c r="FV14" s="22" t="s">
        <v>911</v>
      </c>
      <c r="FW14" s="23" t="s">
        <v>913</v>
      </c>
      <c r="FX14" s="22" t="s">
        <v>919</v>
      </c>
      <c r="FY14" s="23" t="s">
        <v>924</v>
      </c>
      <c r="FZ14" s="22" t="s">
        <v>929</v>
      </c>
      <c r="GA14" s="23" t="s">
        <v>49</v>
      </c>
      <c r="GB14" s="22" t="s">
        <v>940</v>
      </c>
      <c r="GC14" s="23" t="s">
        <v>517</v>
      </c>
      <c r="GD14" s="22" t="s">
        <v>945</v>
      </c>
      <c r="GE14" s="23" t="s">
        <v>950</v>
      </c>
      <c r="GF14" s="22" t="s">
        <v>254</v>
      </c>
      <c r="GG14" s="23" t="s">
        <v>956</v>
      </c>
      <c r="GH14" s="22" t="s">
        <v>961</v>
      </c>
      <c r="GI14" s="23" t="s">
        <v>967</v>
      </c>
      <c r="GJ14" s="22" t="s">
        <v>972</v>
      </c>
      <c r="GK14" s="23" t="s">
        <v>625</v>
      </c>
      <c r="GL14" s="22" t="s">
        <v>977</v>
      </c>
      <c r="GM14" s="23" t="s">
        <v>982</v>
      </c>
      <c r="GN14" s="22" t="s">
        <v>987</v>
      </c>
      <c r="GO14" s="23" t="s">
        <v>989</v>
      </c>
      <c r="GP14" s="22" t="s">
        <v>992</v>
      </c>
      <c r="GQ14" s="23" t="s">
        <v>817</v>
      </c>
      <c r="GR14" s="22" t="s">
        <v>1003</v>
      </c>
      <c r="GS14" s="23" t="s">
        <v>1005</v>
      </c>
      <c r="GT14" s="22" t="s">
        <v>1007</v>
      </c>
      <c r="GU14" s="23" t="s">
        <v>1012</v>
      </c>
      <c r="GV14" s="22" t="s">
        <v>1019</v>
      </c>
      <c r="GW14" s="23" t="s">
        <v>1024</v>
      </c>
      <c r="GX14" s="22" t="s">
        <v>1026</v>
      </c>
      <c r="GY14" s="23" t="s">
        <v>1028</v>
      </c>
      <c r="GZ14" s="22" t="s">
        <v>1034</v>
      </c>
      <c r="HA14" s="23" t="s">
        <v>1039</v>
      </c>
      <c r="HB14" s="22" t="s">
        <v>1042</v>
      </c>
      <c r="HC14" s="23" t="s">
        <v>1047</v>
      </c>
      <c r="HD14" s="22" t="s">
        <v>1049</v>
      </c>
      <c r="HE14" s="23" t="s">
        <v>1051</v>
      </c>
      <c r="HF14" s="22" t="s">
        <v>1057</v>
      </c>
      <c r="HG14" s="23" t="s">
        <v>1059</v>
      </c>
      <c r="HH14" s="22" t="s">
        <v>1061</v>
      </c>
      <c r="HI14" s="23" t="s">
        <v>1067</v>
      </c>
      <c r="HJ14" s="22" t="s">
        <v>1073</v>
      </c>
      <c r="HK14" s="23" t="s">
        <v>1079</v>
      </c>
      <c r="HL14" s="22" t="s">
        <v>1084</v>
      </c>
      <c r="HM14" s="23" t="s">
        <v>1090</v>
      </c>
      <c r="HN14" s="22" t="s">
        <v>1095</v>
      </c>
      <c r="HO14" s="23" t="s">
        <v>1101</v>
      </c>
      <c r="HP14" s="22" t="s">
        <v>1104</v>
      </c>
      <c r="HQ14" s="23" t="s">
        <v>1109</v>
      </c>
      <c r="HR14" s="22" t="s">
        <v>1114</v>
      </c>
      <c r="HS14" s="23" t="s">
        <v>1116</v>
      </c>
      <c r="HT14" s="22" t="s">
        <v>1121</v>
      </c>
      <c r="HU14" s="23" t="s">
        <v>1126</v>
      </c>
      <c r="HV14" s="22" t="s">
        <v>1129</v>
      </c>
      <c r="HW14" s="23" t="s">
        <v>1135</v>
      </c>
      <c r="HX14" s="22" t="s">
        <v>1140</v>
      </c>
      <c r="HY14" s="23" t="s">
        <v>1145</v>
      </c>
      <c r="HZ14" s="22" t="s">
        <v>1150</v>
      </c>
      <c r="IA14" s="23" t="s">
        <v>1155</v>
      </c>
      <c r="IB14" s="22" t="s">
        <v>1157</v>
      </c>
      <c r="IC14" s="23" t="s">
        <v>1159</v>
      </c>
      <c r="ID14" s="22" t="s">
        <v>1161</v>
      </c>
      <c r="IE14" s="23" t="s">
        <v>1168</v>
      </c>
      <c r="IF14" s="22" t="s">
        <v>1171</v>
      </c>
      <c r="IG14" s="23" t="s">
        <v>1176</v>
      </c>
      <c r="IH14" s="22" t="s">
        <v>1178</v>
      </c>
      <c r="II14" s="23" t="s">
        <v>1183</v>
      </c>
      <c r="IJ14" s="22" t="s">
        <v>1188</v>
      </c>
      <c r="IK14" s="23" t="s">
        <v>1190</v>
      </c>
      <c r="IL14" s="22" t="s">
        <v>1168</v>
      </c>
      <c r="IM14" s="23" t="s">
        <v>1195</v>
      </c>
      <c r="IN14" s="22" t="s">
        <v>1197</v>
      </c>
      <c r="IO14" s="23" t="s">
        <v>1168</v>
      </c>
      <c r="IP14" s="22" t="s">
        <v>1206</v>
      </c>
      <c r="IQ14" s="23" t="s">
        <v>1211</v>
      </c>
      <c r="IR14" s="22" t="s">
        <v>1213</v>
      </c>
      <c r="IS14" s="23" t="s">
        <v>1218</v>
      </c>
      <c r="IT14" s="22" t="s">
        <v>1220</v>
      </c>
      <c r="IU14" s="23" t="s">
        <v>1222</v>
      </c>
      <c r="IV14" s="22" t="s">
        <v>1227</v>
      </c>
      <c r="IW14" s="23" t="s">
        <v>1233</v>
      </c>
      <c r="IX14" s="22" t="s">
        <v>1238</v>
      </c>
      <c r="IY14" s="23" t="s">
        <v>1240</v>
      </c>
      <c r="IZ14" s="22" t="s">
        <v>1242</v>
      </c>
      <c r="JA14" s="23" t="s">
        <v>1244</v>
      </c>
      <c r="JB14" s="22" t="s">
        <v>1188</v>
      </c>
      <c r="JC14" s="23" t="s">
        <v>1252</v>
      </c>
      <c r="JD14" s="22" t="s">
        <v>1255</v>
      </c>
      <c r="JE14" s="23" t="s">
        <v>1260</v>
      </c>
      <c r="JF14" s="22" t="s">
        <v>1265</v>
      </c>
      <c r="JG14" s="23" t="s">
        <v>1270</v>
      </c>
      <c r="JH14" s="22" t="s">
        <v>1275</v>
      </c>
      <c r="JI14" s="23" t="s">
        <v>1277</v>
      </c>
      <c r="JJ14" s="22" t="s">
        <v>1282</v>
      </c>
      <c r="JK14" s="23" t="s">
        <v>1284</v>
      </c>
      <c r="JL14" s="22" t="s">
        <v>1287</v>
      </c>
      <c r="JM14" s="23" t="s">
        <v>1292</v>
      </c>
      <c r="JN14" s="22" t="s">
        <v>1298</v>
      </c>
      <c r="JO14" s="23" t="s">
        <v>1303</v>
      </c>
      <c r="JP14" s="22" t="s">
        <v>1305</v>
      </c>
      <c r="JQ14" s="23" t="s">
        <v>1307</v>
      </c>
      <c r="JR14" s="22" t="s">
        <v>1310</v>
      </c>
      <c r="JS14" s="23" t="s">
        <v>1315</v>
      </c>
      <c r="JT14" s="22" t="s">
        <v>1320</v>
      </c>
      <c r="JU14" s="23" t="s">
        <v>1307</v>
      </c>
      <c r="JV14" s="22" t="s">
        <v>1325</v>
      </c>
      <c r="JW14" s="23" t="s">
        <v>1329</v>
      </c>
      <c r="JX14" s="22" t="s">
        <v>1331</v>
      </c>
      <c r="JY14" s="23" t="s">
        <v>1310</v>
      </c>
      <c r="JZ14" s="22" t="s">
        <v>1334</v>
      </c>
      <c r="KA14" s="23" t="s">
        <v>1340</v>
      </c>
      <c r="KB14" s="22" t="s">
        <v>1342</v>
      </c>
      <c r="KC14" s="23" t="s">
        <v>1344</v>
      </c>
      <c r="KD14" s="22" t="s">
        <v>1349</v>
      </c>
      <c r="KE14" s="23" t="s">
        <v>1353</v>
      </c>
      <c r="KF14" s="22" t="s">
        <v>1287</v>
      </c>
      <c r="KG14" s="23" t="s">
        <v>1363</v>
      </c>
      <c r="KH14" s="22" t="s">
        <v>1368</v>
      </c>
      <c r="KI14" s="23" t="s">
        <v>1353</v>
      </c>
      <c r="KJ14" s="22" t="s">
        <v>1218</v>
      </c>
      <c r="KK14" s="23" t="s">
        <v>1374</v>
      </c>
      <c r="KL14" s="22" t="s">
        <v>1376</v>
      </c>
      <c r="KM14" s="23" t="s">
        <v>1378</v>
      </c>
      <c r="KN14" s="22" t="s">
        <v>1384</v>
      </c>
      <c r="KO14" s="23" t="s">
        <v>1389</v>
      </c>
      <c r="KP14" s="22" t="s">
        <v>1394</v>
      </c>
      <c r="KQ14" s="23" t="s">
        <v>1399</v>
      </c>
      <c r="KR14" s="22" t="s">
        <v>1404</v>
      </c>
      <c r="KS14" s="23" t="s">
        <v>1409</v>
      </c>
      <c r="KT14" s="22" t="s">
        <v>1411</v>
      </c>
      <c r="KU14" s="23" t="s">
        <v>1414</v>
      </c>
      <c r="KV14" s="22" t="s">
        <v>1315</v>
      </c>
      <c r="KW14" s="23" t="s">
        <v>1422</v>
      </c>
      <c r="KX14" s="22" t="s">
        <v>1427</v>
      </c>
      <c r="KY14" s="23" t="s">
        <v>1429</v>
      </c>
      <c r="KZ14" s="22" t="s">
        <v>1434</v>
      </c>
      <c r="LA14" s="23" t="s">
        <v>1437</v>
      </c>
      <c r="LB14" s="22" t="s">
        <v>1439</v>
      </c>
      <c r="LC14" s="23" t="s">
        <v>1441</v>
      </c>
      <c r="LD14" s="22" t="s">
        <v>1446</v>
      </c>
      <c r="LE14" s="23" t="s">
        <v>1451</v>
      </c>
      <c r="LF14" s="22" t="s">
        <v>1197</v>
      </c>
      <c r="LG14" s="23" t="s">
        <v>1455</v>
      </c>
      <c r="LH14" s="22" t="s">
        <v>1460</v>
      </c>
      <c r="LI14" s="23" t="s">
        <v>1462</v>
      </c>
      <c r="LJ14" s="22" t="s">
        <v>1464</v>
      </c>
      <c r="LK14" s="23" t="s">
        <v>1466</v>
      </c>
      <c r="LL14" s="22" t="s">
        <v>1471</v>
      </c>
      <c r="LM14" s="23" t="s">
        <v>1476</v>
      </c>
      <c r="LN14" s="22" t="s">
        <v>1481</v>
      </c>
      <c r="LO14" s="23" t="s">
        <v>1483</v>
      </c>
      <c r="LP14" s="22" t="s">
        <v>1488</v>
      </c>
      <c r="LQ14" s="23" t="s">
        <v>1490</v>
      </c>
      <c r="LR14" s="22" t="s">
        <v>1495</v>
      </c>
      <c r="LS14" s="23" t="s">
        <v>1497</v>
      </c>
      <c r="LT14" s="22" t="s">
        <v>1499</v>
      </c>
      <c r="LU14" s="23" t="s">
        <v>1501</v>
      </c>
      <c r="LV14" s="22" t="s">
        <v>1506</v>
      </c>
      <c r="LW14" s="23" t="s">
        <v>1510</v>
      </c>
      <c r="LX14" s="22" t="s">
        <v>1515</v>
      </c>
      <c r="LY14" s="23" t="s">
        <v>1520</v>
      </c>
      <c r="LZ14" s="22" t="s">
        <v>1275</v>
      </c>
      <c r="MA14" s="23" t="s">
        <v>1528</v>
      </c>
      <c r="MB14" s="22" t="s">
        <v>1533</v>
      </c>
      <c r="MC14" s="23" t="s">
        <v>1227</v>
      </c>
      <c r="MD14" s="22" t="s">
        <v>1539</v>
      </c>
      <c r="ME14" s="23" t="s">
        <v>1544</v>
      </c>
      <c r="MF14" s="22" t="s">
        <v>1549</v>
      </c>
      <c r="MG14" s="23" t="s">
        <v>1551</v>
      </c>
      <c r="MH14" s="22" t="s">
        <v>1553</v>
      </c>
      <c r="MI14" s="23" t="s">
        <v>1497</v>
      </c>
      <c r="MJ14" s="22" t="s">
        <v>1556</v>
      </c>
      <c r="MK14" s="23" t="s">
        <v>1562</v>
      </c>
      <c r="ML14" s="22" t="s">
        <v>1567</v>
      </c>
      <c r="MM14" s="23" t="s">
        <v>1569</v>
      </c>
      <c r="MN14" s="22" t="s">
        <v>1572</v>
      </c>
      <c r="MO14" s="23" t="s">
        <v>1577</v>
      </c>
      <c r="MP14" s="22" t="s">
        <v>1579</v>
      </c>
      <c r="MQ14" s="23" t="s">
        <v>1581</v>
      </c>
      <c r="MR14" s="22" t="s">
        <v>1583</v>
      </c>
      <c r="MS14" s="23" t="s">
        <v>1307</v>
      </c>
      <c r="MT14" s="22" t="s">
        <v>1588</v>
      </c>
      <c r="MU14" s="23" t="s">
        <v>1591</v>
      </c>
      <c r="MV14" s="22" t="s">
        <v>1593</v>
      </c>
      <c r="MW14" s="23" t="s">
        <v>1595</v>
      </c>
      <c r="MX14" s="22" t="s">
        <v>1601</v>
      </c>
      <c r="MY14" s="23" t="s">
        <v>1145</v>
      </c>
      <c r="MZ14" s="22" t="s">
        <v>1603</v>
      </c>
      <c r="NA14" s="23" t="s">
        <v>1609</v>
      </c>
      <c r="NB14" s="22" t="s">
        <v>1611</v>
      </c>
      <c r="NC14" s="23" t="s">
        <v>1616</v>
      </c>
      <c r="ND14" s="22" t="s">
        <v>1206</v>
      </c>
      <c r="NE14" s="23" t="s">
        <v>1620</v>
      </c>
      <c r="NF14" s="22" t="s">
        <v>1057</v>
      </c>
      <c r="NG14" s="23" t="s">
        <v>1624</v>
      </c>
      <c r="NH14" s="22" t="s">
        <v>1629</v>
      </c>
      <c r="NI14" s="23" t="s">
        <v>1556</v>
      </c>
      <c r="NJ14" s="22" t="s">
        <v>1572</v>
      </c>
      <c r="NK14" s="23" t="s">
        <v>1637</v>
      </c>
      <c r="NL14" s="22" t="s">
        <v>1642</v>
      </c>
      <c r="NM14" s="23" t="s">
        <v>1648</v>
      </c>
      <c r="NN14" s="22" t="s">
        <v>1650</v>
      </c>
      <c r="NO14" s="23" t="s">
        <v>1652</v>
      </c>
      <c r="NP14" s="22" t="s">
        <v>1657</v>
      </c>
      <c r="NQ14" s="23" t="s">
        <v>1663</v>
      </c>
      <c r="NR14" s="22" t="s">
        <v>1668</v>
      </c>
      <c r="NS14" s="23" t="s">
        <v>1670</v>
      </c>
      <c r="NT14" s="22" t="s">
        <v>1090</v>
      </c>
      <c r="NU14" s="23" t="s">
        <v>1676</v>
      </c>
      <c r="NV14" s="22" t="s">
        <v>1681</v>
      </c>
      <c r="NW14" s="23" t="s">
        <v>1685</v>
      </c>
      <c r="NX14" s="22" t="s">
        <v>1687</v>
      </c>
      <c r="NY14" s="23" t="s">
        <v>1663</v>
      </c>
      <c r="NZ14" s="22" t="s">
        <v>1689</v>
      </c>
      <c r="OA14" s="23" t="s">
        <v>1694</v>
      </c>
      <c r="OB14" s="22" t="s">
        <v>1696</v>
      </c>
      <c r="OC14" s="23" t="s">
        <v>1699</v>
      </c>
      <c r="OD14" s="22" t="s">
        <v>1701</v>
      </c>
      <c r="OE14" s="23" t="s">
        <v>1706</v>
      </c>
      <c r="OF14" s="22" t="s">
        <v>1708</v>
      </c>
      <c r="OG14" s="23" t="s">
        <v>1713</v>
      </c>
      <c r="OH14" s="22" t="s">
        <v>1718</v>
      </c>
      <c r="OI14" s="23" t="s">
        <v>1721</v>
      </c>
      <c r="OJ14" s="22" t="s">
        <v>1724</v>
      </c>
      <c r="OK14" s="23" t="s">
        <v>1067</v>
      </c>
      <c r="OL14" s="22" t="s">
        <v>1726</v>
      </c>
      <c r="OM14" s="23" t="s">
        <v>1729</v>
      </c>
      <c r="ON14" s="22" t="s">
        <v>1731</v>
      </c>
      <c r="OO14" s="23" t="s">
        <v>237</v>
      </c>
      <c r="OP14" s="22" t="s">
        <v>1736</v>
      </c>
      <c r="OQ14" s="23" t="s">
        <v>1742</v>
      </c>
      <c r="OR14" s="22" t="s">
        <v>1746</v>
      </c>
      <c r="OS14" s="23" t="s">
        <v>1752</v>
      </c>
      <c r="OT14" s="22" t="s">
        <v>1757</v>
      </c>
      <c r="OU14" s="23" t="s">
        <v>1759</v>
      </c>
      <c r="OV14" s="22" t="s">
        <v>1761</v>
      </c>
      <c r="OW14" s="23" t="s">
        <v>1763</v>
      </c>
      <c r="OX14" s="22" t="s">
        <v>1765</v>
      </c>
      <c r="OY14" s="23" t="s">
        <v>1767</v>
      </c>
      <c r="OZ14" s="22" t="s">
        <v>1769</v>
      </c>
      <c r="PA14" s="23" t="s">
        <v>1774</v>
      </c>
      <c r="PB14" s="22" t="s">
        <v>1779</v>
      </c>
      <c r="PC14" s="23" t="s">
        <v>1786</v>
      </c>
      <c r="PD14" s="22" t="s">
        <v>1788</v>
      </c>
      <c r="PE14" s="23" t="s">
        <v>1759</v>
      </c>
      <c r="PF14" s="22" t="s">
        <v>1791</v>
      </c>
      <c r="PG14" s="23" t="s">
        <v>378</v>
      </c>
      <c r="PH14" s="22" t="s">
        <v>1795</v>
      </c>
      <c r="PI14" s="23" t="s">
        <v>873</v>
      </c>
      <c r="PJ14" s="22" t="s">
        <v>1801</v>
      </c>
      <c r="PK14" s="23" t="s">
        <v>1804</v>
      </c>
      <c r="PL14" s="22" t="s">
        <v>1806</v>
      </c>
      <c r="PM14" s="23" t="s">
        <v>1808</v>
      </c>
      <c r="PN14" s="22" t="s">
        <v>1813</v>
      </c>
      <c r="PO14" s="23" t="s">
        <v>615</v>
      </c>
      <c r="PP14" s="22" t="s">
        <v>1815</v>
      </c>
      <c r="PQ14" s="23" t="s">
        <v>1817</v>
      </c>
      <c r="PR14" s="22" t="s">
        <v>1819</v>
      </c>
      <c r="PS14" s="23" t="s">
        <v>794</v>
      </c>
      <c r="PT14" s="22" t="s">
        <v>1821</v>
      </c>
      <c r="PU14" s="23" t="s">
        <v>1823</v>
      </c>
      <c r="PV14" s="22" t="s">
        <v>1828</v>
      </c>
      <c r="PW14" s="23" t="s">
        <v>1831</v>
      </c>
      <c r="PX14" s="22" t="s">
        <v>1833</v>
      </c>
      <c r="PY14" s="23" t="s">
        <v>1836</v>
      </c>
      <c r="PZ14" s="22" t="s">
        <v>1842</v>
      </c>
      <c r="QA14" s="23" t="s">
        <v>1847</v>
      </c>
      <c r="QB14" s="22" t="s">
        <v>1852</v>
      </c>
      <c r="QC14" s="23" t="s">
        <v>1854</v>
      </c>
      <c r="QD14" s="22" t="s">
        <v>873</v>
      </c>
      <c r="QE14" s="23" t="s">
        <v>1765</v>
      </c>
      <c r="QF14" s="22" t="s">
        <v>1765</v>
      </c>
      <c r="QG14" s="23" t="s">
        <v>1858</v>
      </c>
      <c r="QH14" s="22" t="s">
        <v>1860</v>
      </c>
      <c r="QI14" s="23" t="s">
        <v>1865</v>
      </c>
      <c r="QJ14" s="22" t="s">
        <v>528</v>
      </c>
      <c r="QK14" s="23" t="s">
        <v>1871</v>
      </c>
      <c r="QL14" s="22" t="s">
        <v>231</v>
      </c>
      <c r="QM14" s="23" t="s">
        <v>1873</v>
      </c>
      <c r="QN14" s="22" t="s">
        <v>1878</v>
      </c>
      <c r="QO14" s="23" t="s">
        <v>1880</v>
      </c>
      <c r="QP14" s="22" t="s">
        <v>1885</v>
      </c>
      <c r="QQ14" s="23" t="s">
        <v>1887</v>
      </c>
      <c r="QR14" s="22" t="s">
        <v>1889</v>
      </c>
      <c r="QS14" s="23" t="s">
        <v>406</v>
      </c>
      <c r="QT14" s="22" t="s">
        <v>1891</v>
      </c>
      <c r="QU14" s="23" t="s">
        <v>1895</v>
      </c>
      <c r="QV14" s="22" t="s">
        <v>572</v>
      </c>
      <c r="QW14" s="23" t="s">
        <v>1903</v>
      </c>
      <c r="QX14" s="22" t="s">
        <v>1905</v>
      </c>
      <c r="QY14" s="23" t="s">
        <v>448</v>
      </c>
      <c r="QZ14" s="22" t="s">
        <v>96</v>
      </c>
      <c r="RA14" s="23" t="s">
        <v>1917</v>
      </c>
      <c r="RB14" s="22" t="s">
        <v>1922</v>
      </c>
      <c r="RC14" s="23" t="s">
        <v>1924</v>
      </c>
      <c r="RD14" s="22" t="s">
        <v>1929</v>
      </c>
      <c r="RE14" s="23" t="s">
        <v>254</v>
      </c>
      <c r="RF14" s="22" t="s">
        <v>1938</v>
      </c>
      <c r="RG14" s="23" t="s">
        <v>1940</v>
      </c>
      <c r="RH14" s="22" t="s">
        <v>1942</v>
      </c>
      <c r="RI14" s="23" t="s">
        <v>1945</v>
      </c>
      <c r="RJ14" s="22" t="s">
        <v>1950</v>
      </c>
      <c r="RK14" s="23" t="s">
        <v>1952</v>
      </c>
      <c r="RL14" s="22" t="s">
        <v>1954</v>
      </c>
      <c r="RM14" s="23" t="s">
        <v>1956</v>
      </c>
      <c r="RN14" s="22" t="s">
        <v>1961</v>
      </c>
      <c r="RO14" s="23" t="s">
        <v>1963</v>
      </c>
      <c r="RP14" s="22" t="s">
        <v>1965</v>
      </c>
      <c r="RQ14" s="23" t="s">
        <v>1967</v>
      </c>
      <c r="RR14" s="22" t="s">
        <v>1970</v>
      </c>
      <c r="RS14" s="23" t="s">
        <v>1885</v>
      </c>
      <c r="RT14" s="22" t="s">
        <v>1976</v>
      </c>
      <c r="RU14" s="23" t="s">
        <v>1978</v>
      </c>
      <c r="RV14" s="22" t="s">
        <v>239</v>
      </c>
      <c r="RW14" s="23" t="s">
        <v>1986</v>
      </c>
      <c r="RX14" s="22" t="s">
        <v>1991</v>
      </c>
      <c r="RY14" s="23" t="s">
        <v>1996</v>
      </c>
      <c r="RZ14" s="22" t="s">
        <v>826</v>
      </c>
      <c r="SA14" s="23" t="s">
        <v>1999</v>
      </c>
      <c r="SB14" s="22" t="s">
        <v>2001</v>
      </c>
      <c r="SC14" s="23" t="s">
        <v>2003</v>
      </c>
      <c r="SD14" s="22" t="s">
        <v>2008</v>
      </c>
      <c r="SE14" s="23" t="s">
        <v>2013</v>
      </c>
      <c r="SF14" s="22" t="s">
        <v>2016</v>
      </c>
      <c r="SG14" s="23" t="s">
        <v>2022</v>
      </c>
      <c r="SH14" s="22" t="s">
        <v>2027</v>
      </c>
      <c r="SI14" s="23" t="s">
        <v>2031</v>
      </c>
      <c r="SJ14" s="22" t="s">
        <v>1940</v>
      </c>
      <c r="SK14" s="23" t="s">
        <v>2039</v>
      </c>
      <c r="SL14" s="22" t="s">
        <v>2041</v>
      </c>
      <c r="SM14" s="23" t="s">
        <v>2046</v>
      </c>
      <c r="SN14" s="22" t="s">
        <v>2048</v>
      </c>
      <c r="SO14" s="23" t="s">
        <v>2053</v>
      </c>
      <c r="SP14" s="22" t="s">
        <v>486</v>
      </c>
      <c r="SQ14" s="23" t="s">
        <v>604</v>
      </c>
      <c r="SR14" s="22" t="s">
        <v>1813</v>
      </c>
      <c r="SS14" s="23" t="s">
        <v>1795</v>
      </c>
      <c r="ST14" s="22" t="s">
        <v>972</v>
      </c>
      <c r="SU14" s="23" t="s">
        <v>2058</v>
      </c>
      <c r="SV14" s="22" t="s">
        <v>2060</v>
      </c>
      <c r="SW14" s="23" t="s">
        <v>2065</v>
      </c>
      <c r="SX14" s="22" t="s">
        <v>2070</v>
      </c>
      <c r="SY14" s="23" t="s">
        <v>2072</v>
      </c>
      <c r="SZ14" s="22" t="s">
        <v>689</v>
      </c>
      <c r="TA14" s="23" t="s">
        <v>2077</v>
      </c>
      <c r="TB14" s="22" t="s">
        <v>732</v>
      </c>
      <c r="TC14" s="23" t="s">
        <v>2080</v>
      </c>
      <c r="TD14" s="22" t="s">
        <v>2082</v>
      </c>
      <c r="TE14" s="23" t="s">
        <v>1765</v>
      </c>
      <c r="TF14" s="22" t="s">
        <v>2090</v>
      </c>
      <c r="TG14" s="23" t="s">
        <v>2095</v>
      </c>
      <c r="TH14" s="22" t="s">
        <v>972</v>
      </c>
      <c r="TI14" s="23" t="s">
        <v>2101</v>
      </c>
      <c r="TJ14" s="22" t="s">
        <v>2106</v>
      </c>
      <c r="TK14" s="23" t="s">
        <v>2108</v>
      </c>
      <c r="TL14" s="22" t="s">
        <v>186</v>
      </c>
      <c r="TM14" s="23" t="s">
        <v>2114</v>
      </c>
      <c r="TN14" s="22" t="s">
        <v>2116</v>
      </c>
      <c r="TO14" s="23" t="s">
        <v>1967</v>
      </c>
      <c r="TP14" s="22" t="s">
        <v>2060</v>
      </c>
      <c r="TQ14" s="23" t="s">
        <v>2119</v>
      </c>
      <c r="TR14" s="22" t="s">
        <v>2125</v>
      </c>
      <c r="TS14" s="23" t="s">
        <v>2003</v>
      </c>
      <c r="TT14" s="22" t="s">
        <v>745</v>
      </c>
      <c r="TU14" s="23" t="s">
        <v>2135</v>
      </c>
      <c r="TV14" s="22" t="s">
        <v>2137</v>
      </c>
      <c r="TW14" s="23" t="s">
        <v>1929</v>
      </c>
      <c r="TX14" s="22" t="s">
        <v>2139</v>
      </c>
      <c r="TY14" s="23" t="s">
        <v>2141</v>
      </c>
      <c r="TZ14" s="22" t="s">
        <v>2143</v>
      </c>
      <c r="UA14" s="23" t="s">
        <v>2146</v>
      </c>
      <c r="UB14" s="22" t="s">
        <v>2148</v>
      </c>
      <c r="UC14" s="23" t="s">
        <v>2153</v>
      </c>
      <c r="UD14" s="22" t="s">
        <v>2158</v>
      </c>
      <c r="UE14" s="23" t="s">
        <v>2163</v>
      </c>
      <c r="UF14" s="22" t="s">
        <v>2168</v>
      </c>
      <c r="UG14" s="23" t="s">
        <v>868</v>
      </c>
      <c r="UH14" s="22" t="s">
        <v>2170</v>
      </c>
      <c r="UI14" s="23" t="s">
        <v>2172</v>
      </c>
      <c r="UJ14" s="22" t="s">
        <v>216</v>
      </c>
      <c r="UK14" s="23" t="s">
        <v>2178</v>
      </c>
      <c r="UL14" s="22" t="s">
        <v>2180</v>
      </c>
      <c r="UM14" s="23" t="s">
        <v>2182</v>
      </c>
      <c r="UN14" s="22" t="s">
        <v>105</v>
      </c>
      <c r="UO14" s="23" t="s">
        <v>2184</v>
      </c>
      <c r="UP14" s="22" t="s">
        <v>2186</v>
      </c>
      <c r="UQ14" s="23" t="s">
        <v>2188</v>
      </c>
      <c r="UR14" s="22" t="s">
        <v>133</v>
      </c>
      <c r="US14" s="23" t="s">
        <v>2194</v>
      </c>
      <c r="UT14" s="22" t="s">
        <v>2199</v>
      </c>
      <c r="UU14" s="23" t="s">
        <v>2202</v>
      </c>
      <c r="UV14" s="22" t="s">
        <v>2207</v>
      </c>
      <c r="UW14" s="23" t="s">
        <v>696</v>
      </c>
      <c r="UX14" s="22" t="s">
        <v>133</v>
      </c>
      <c r="UY14" s="23" t="s">
        <v>2210</v>
      </c>
      <c r="UZ14" s="22" t="s">
        <v>346</v>
      </c>
      <c r="VA14" s="23" t="s">
        <v>2212</v>
      </c>
      <c r="VB14" s="22" t="s">
        <v>2184</v>
      </c>
      <c r="VC14" s="23" t="s">
        <v>2058</v>
      </c>
      <c r="VD14" s="22" t="s">
        <v>2220</v>
      </c>
      <c r="VE14" s="23" t="s">
        <v>820</v>
      </c>
      <c r="VF14" s="22" t="s">
        <v>2226</v>
      </c>
      <c r="VG14" s="23" t="s">
        <v>2228</v>
      </c>
      <c r="VH14" s="22" t="s">
        <v>1976</v>
      </c>
      <c r="VI14" s="23" t="s">
        <v>2060</v>
      </c>
      <c r="VJ14" s="22" t="s">
        <v>2235</v>
      </c>
      <c r="VK14" s="23" t="s">
        <v>1970</v>
      </c>
      <c r="VL14" s="22" t="s">
        <v>2240</v>
      </c>
      <c r="VM14" s="23" t="s">
        <v>2101</v>
      </c>
      <c r="VN14" s="22" t="s">
        <v>2246</v>
      </c>
      <c r="VO14" s="23" t="s">
        <v>2249</v>
      </c>
      <c r="VP14" s="22" t="s">
        <v>2252</v>
      </c>
      <c r="VQ14" s="23" t="s">
        <v>1954</v>
      </c>
      <c r="VR14" s="22" t="s">
        <v>2256</v>
      </c>
      <c r="VS14" s="23" t="s">
        <v>2261</v>
      </c>
      <c r="VT14" s="22" t="s">
        <v>2266</v>
      </c>
      <c r="VU14" s="23" t="s">
        <v>2268</v>
      </c>
      <c r="VV14" s="22" t="s">
        <v>581</v>
      </c>
      <c r="VW14" s="23" t="s">
        <v>2273</v>
      </c>
      <c r="VX14" s="22" t="s">
        <v>2194</v>
      </c>
      <c r="VY14" s="23" t="s">
        <v>2276</v>
      </c>
      <c r="VZ14" s="22" t="s">
        <v>2279</v>
      </c>
      <c r="WA14" s="23" t="s">
        <v>781</v>
      </c>
      <c r="WB14" s="22" t="s">
        <v>1965</v>
      </c>
      <c r="WC14" s="23" t="s">
        <v>2285</v>
      </c>
      <c r="WD14" s="22" t="s">
        <v>254</v>
      </c>
      <c r="WE14" s="23" t="s">
        <v>615</v>
      </c>
      <c r="WF14" s="22" t="s">
        <v>1786</v>
      </c>
      <c r="WG14" s="23" t="s">
        <v>1965</v>
      </c>
      <c r="WH14" s="22" t="s">
        <v>2289</v>
      </c>
      <c r="WI14" s="23" t="s">
        <v>2207</v>
      </c>
      <c r="WJ14" s="22" t="s">
        <v>2294</v>
      </c>
      <c r="WK14" s="23" t="s">
        <v>2296</v>
      </c>
      <c r="WL14" s="22" t="s">
        <v>2301</v>
      </c>
      <c r="WM14" s="23" t="s">
        <v>2199</v>
      </c>
      <c r="WN14" s="22" t="s">
        <v>2303</v>
      </c>
      <c r="WO14" s="23" t="s">
        <v>2060</v>
      </c>
      <c r="WP14" s="22" t="s">
        <v>2310</v>
      </c>
      <c r="WQ14" s="23" t="s">
        <v>82</v>
      </c>
      <c r="WR14" s="22" t="s">
        <v>2313</v>
      </c>
      <c r="WS14" s="23" t="s">
        <v>2318</v>
      </c>
      <c r="WT14" s="22" t="s">
        <v>116</v>
      </c>
      <c r="WU14" s="23" t="s">
        <v>2324</v>
      </c>
      <c r="WV14" s="22" t="s">
        <v>2326</v>
      </c>
      <c r="WW14" s="23" t="s">
        <v>414</v>
      </c>
      <c r="WX14" s="22" t="s">
        <v>2332</v>
      </c>
      <c r="WY14" s="23" t="s">
        <v>239</v>
      </c>
      <c r="WZ14" s="22" t="s">
        <v>2337</v>
      </c>
      <c r="XA14" s="23" t="s">
        <v>2342</v>
      </c>
      <c r="XB14" s="22" t="s">
        <v>2344</v>
      </c>
      <c r="XC14" s="23" t="s">
        <v>2346</v>
      </c>
      <c r="XD14" s="22" t="s">
        <v>334</v>
      </c>
      <c r="XE14" s="23" t="s">
        <v>2349</v>
      </c>
      <c r="XF14" s="22" t="s">
        <v>2352</v>
      </c>
      <c r="XG14" s="23" t="s">
        <v>2355</v>
      </c>
      <c r="XH14" s="22" t="s">
        <v>2357</v>
      </c>
      <c r="XI14" s="23" t="s">
        <v>2359</v>
      </c>
      <c r="XJ14" s="22" t="s">
        <v>2361</v>
      </c>
      <c r="XK14" s="23" t="s">
        <v>2363</v>
      </c>
      <c r="XL14" s="22" t="s">
        <v>1471</v>
      </c>
      <c r="XM14" s="23" t="s">
        <v>2372</v>
      </c>
      <c r="XN14" s="22" t="s">
        <v>2374</v>
      </c>
      <c r="XO14" s="23" t="s">
        <v>2376</v>
      </c>
      <c r="XP14" s="22" t="s">
        <v>1034</v>
      </c>
      <c r="XQ14" s="23" t="s">
        <v>2380</v>
      </c>
      <c r="XR14" s="22" t="s">
        <v>2382</v>
      </c>
      <c r="XS14" s="23" t="s">
        <v>2384</v>
      </c>
      <c r="XT14" s="22" t="s">
        <v>2386</v>
      </c>
      <c r="XU14" s="23" t="s">
        <v>2388</v>
      </c>
      <c r="XV14" s="22" t="s">
        <v>2391</v>
      </c>
      <c r="XW14" s="23" t="s">
        <v>2393</v>
      </c>
      <c r="XX14" s="22" t="s">
        <v>1084</v>
      </c>
      <c r="XY14" s="23" t="s">
        <v>2401</v>
      </c>
      <c r="XZ14" s="22" t="s">
        <v>2404</v>
      </c>
      <c r="YA14" s="23" t="s">
        <v>2409</v>
      </c>
      <c r="YB14" s="22" t="s">
        <v>2411</v>
      </c>
      <c r="YC14" s="23" t="s">
        <v>1567</v>
      </c>
      <c r="YD14" s="22" t="s">
        <v>2416</v>
      </c>
      <c r="YE14" s="23" t="s">
        <v>2421</v>
      </c>
      <c r="YF14" s="22" t="s">
        <v>1079</v>
      </c>
      <c r="YG14" s="23" t="s">
        <v>2424</v>
      </c>
      <c r="YH14" s="22" t="s">
        <v>2426</v>
      </c>
      <c r="YI14" s="23" t="s">
        <v>2428</v>
      </c>
      <c r="YJ14" s="22" t="s">
        <v>2430</v>
      </c>
      <c r="YK14" s="23" t="s">
        <v>2433</v>
      </c>
      <c r="YL14" s="22" t="s">
        <v>2436</v>
      </c>
      <c r="YM14" s="23" t="s">
        <v>2441</v>
      </c>
      <c r="YN14" s="22" t="s">
        <v>2444</v>
      </c>
      <c r="YO14" s="23" t="s">
        <v>2446</v>
      </c>
      <c r="YP14" s="22" t="s">
        <v>1145</v>
      </c>
      <c r="YQ14" s="23" t="s">
        <v>2449</v>
      </c>
      <c r="YR14" s="22" t="s">
        <v>2451</v>
      </c>
      <c r="YS14" s="23" t="s">
        <v>2456</v>
      </c>
      <c r="YT14" s="22" t="s">
        <v>2449</v>
      </c>
      <c r="YU14" s="23" t="s">
        <v>2462</v>
      </c>
      <c r="YV14" s="22" t="s">
        <v>1499</v>
      </c>
      <c r="YW14" s="23" t="s">
        <v>1378</v>
      </c>
      <c r="YX14" s="22" t="s">
        <v>2466</v>
      </c>
      <c r="YY14" s="23" t="s">
        <v>2468</v>
      </c>
      <c r="YZ14" s="22" t="s">
        <v>2471</v>
      </c>
      <c r="ZA14" s="23" t="s">
        <v>2473</v>
      </c>
      <c r="ZB14" s="22" t="s">
        <v>2475</v>
      </c>
      <c r="ZC14" s="23" t="s">
        <v>2477</v>
      </c>
      <c r="ZD14" s="22" t="s">
        <v>1220</v>
      </c>
      <c r="ZE14" s="23" t="s">
        <v>2479</v>
      </c>
      <c r="ZF14" s="22" t="s">
        <v>1718</v>
      </c>
      <c r="ZG14" s="23" t="s">
        <v>2481</v>
      </c>
      <c r="ZH14" s="22" t="s">
        <v>2483</v>
      </c>
      <c r="ZI14" s="23" t="s">
        <v>1533</v>
      </c>
      <c r="ZJ14" s="22" t="s">
        <v>2488</v>
      </c>
      <c r="ZK14" s="23" t="s">
        <v>2490</v>
      </c>
      <c r="ZL14" s="22" t="s">
        <v>2492</v>
      </c>
      <c r="ZM14" s="23" t="s">
        <v>2497</v>
      </c>
      <c r="ZN14" s="22" t="s">
        <v>1539</v>
      </c>
      <c r="ZO14" s="23" t="s">
        <v>2502</v>
      </c>
      <c r="ZP14" s="22" t="s">
        <v>2488</v>
      </c>
      <c r="ZQ14" s="23" t="s">
        <v>2505</v>
      </c>
      <c r="ZR14" s="22" t="s">
        <v>1595</v>
      </c>
      <c r="ZS14" s="23" t="s">
        <v>2510</v>
      </c>
      <c r="ZT14" s="22" t="s">
        <v>2513</v>
      </c>
      <c r="ZU14" s="23" t="s">
        <v>2516</v>
      </c>
      <c r="ZV14" s="22" t="s">
        <v>2518</v>
      </c>
      <c r="ZW14" s="23" t="s">
        <v>2523</v>
      </c>
      <c r="ZX14" s="22" t="s">
        <v>2525</v>
      </c>
      <c r="ZY14" s="23" t="s">
        <v>2530</v>
      </c>
      <c r="ZZ14" s="22" t="s">
        <v>2532</v>
      </c>
      <c r="AAA14" s="23" t="s">
        <v>2534</v>
      </c>
      <c r="AAB14" s="22" t="s">
        <v>2536</v>
      </c>
      <c r="AAC14" s="23" t="s">
        <v>2536</v>
      </c>
      <c r="AAD14" s="22" t="s">
        <v>2541</v>
      </c>
      <c r="AAE14" s="23" t="s">
        <v>2543</v>
      </c>
      <c r="AAF14" s="22" t="s">
        <v>1501</v>
      </c>
      <c r="AAG14" s="23" t="s">
        <v>2546</v>
      </c>
      <c r="AAH14" s="22" t="s">
        <v>2548</v>
      </c>
      <c r="AAI14" s="23" t="s">
        <v>2551</v>
      </c>
      <c r="AAJ14" s="22" t="s">
        <v>2553</v>
      </c>
      <c r="AAK14" s="23" t="s">
        <v>2555</v>
      </c>
      <c r="AAL14" s="22" t="s">
        <v>2560</v>
      </c>
      <c r="AAM14" s="23" t="s">
        <v>1701</v>
      </c>
      <c r="AAN14" s="22" t="s">
        <v>2563</v>
      </c>
      <c r="AAO14" s="23" t="s">
        <v>2568</v>
      </c>
      <c r="AAP14" s="22" t="s">
        <v>1481</v>
      </c>
      <c r="AAQ14" s="23" t="s">
        <v>2570</v>
      </c>
      <c r="AAR14" s="22" t="s">
        <v>2575</v>
      </c>
      <c r="AAS14" s="23" t="s">
        <v>2577</v>
      </c>
      <c r="AAT14" s="22" t="s">
        <v>2579</v>
      </c>
      <c r="AAU14" s="23" t="s">
        <v>1150</v>
      </c>
      <c r="AAV14" s="22" t="s">
        <v>2581</v>
      </c>
      <c r="AAW14" s="23" t="s">
        <v>2583</v>
      </c>
      <c r="AAX14" s="22" t="s">
        <v>2585</v>
      </c>
      <c r="AAY14" s="23" t="s">
        <v>2587</v>
      </c>
      <c r="AAZ14" s="22" t="s">
        <v>2592</v>
      </c>
      <c r="ABA14" s="23" t="s">
        <v>2594</v>
      </c>
      <c r="ABB14" s="22" t="s">
        <v>1238</v>
      </c>
      <c r="ABC14" s="23" t="s">
        <v>2600</v>
      </c>
      <c r="ABD14" s="22" t="s">
        <v>1569</v>
      </c>
      <c r="ABE14" s="23" t="s">
        <v>1603</v>
      </c>
      <c r="ABF14" s="22" t="s">
        <v>2604</v>
      </c>
      <c r="ABG14" s="23" t="s">
        <v>2607</v>
      </c>
      <c r="ABH14" s="22" t="s">
        <v>2411</v>
      </c>
      <c r="ABI14" s="23" t="s">
        <v>2610</v>
      </c>
      <c r="ABJ14" s="22" t="s">
        <v>2615</v>
      </c>
      <c r="ABK14" s="23" t="s">
        <v>1183</v>
      </c>
      <c r="ABL14" s="22" t="s">
        <v>2621</v>
      </c>
      <c r="ABM14" s="23" t="s">
        <v>1188</v>
      </c>
      <c r="ABN14" s="22" t="s">
        <v>1195</v>
      </c>
      <c r="ABO14" s="23" t="s">
        <v>2546</v>
      </c>
      <c r="ABP14" s="22" t="s">
        <v>2624</v>
      </c>
      <c r="ABQ14" s="23" t="s">
        <v>2626</v>
      </c>
      <c r="ABR14" s="22" t="s">
        <v>1515</v>
      </c>
      <c r="ABS14" s="23" t="s">
        <v>2630</v>
      </c>
      <c r="ABT14" s="22" t="s">
        <v>2632</v>
      </c>
      <c r="ABU14" s="23" t="s">
        <v>2634</v>
      </c>
      <c r="ABV14" s="22" t="s">
        <v>1466</v>
      </c>
      <c r="ABW14" s="23" t="s">
        <v>2637</v>
      </c>
      <c r="ABX14" s="22" t="s">
        <v>2639</v>
      </c>
      <c r="ABY14" s="23" t="s">
        <v>2404</v>
      </c>
      <c r="ABZ14" s="22" t="s">
        <v>2642</v>
      </c>
      <c r="ACA14" s="23" t="s">
        <v>2644</v>
      </c>
      <c r="ACB14" s="22" t="s">
        <v>2646</v>
      </c>
      <c r="ACC14" s="23" t="s">
        <v>1116</v>
      </c>
      <c r="ACD14" s="22" t="s">
        <v>2650</v>
      </c>
      <c r="ACE14" s="23" t="s">
        <v>2653</v>
      </c>
      <c r="ACF14" s="22" t="s">
        <v>2655</v>
      </c>
      <c r="ACG14" s="23" t="s">
        <v>2660</v>
      </c>
      <c r="ACH14" s="22" t="s">
        <v>2665</v>
      </c>
      <c r="ACI14" s="23" t="s">
        <v>2667</v>
      </c>
      <c r="ACJ14" s="22" t="s">
        <v>2669</v>
      </c>
      <c r="ACK14" s="23" t="s">
        <v>2671</v>
      </c>
      <c r="ACL14" s="22" t="s">
        <v>2673</v>
      </c>
      <c r="ACM14" s="23" t="s">
        <v>2675</v>
      </c>
      <c r="ACN14" s="22" t="s">
        <v>2678</v>
      </c>
      <c r="ACO14" s="23" t="s">
        <v>2680</v>
      </c>
      <c r="ACP14" s="22" t="s">
        <v>2684</v>
      </c>
      <c r="ACQ14" s="23" t="s">
        <v>2686</v>
      </c>
      <c r="ACR14" s="22" t="s">
        <v>2688</v>
      </c>
      <c r="ACS14" s="23" t="s">
        <v>2690</v>
      </c>
      <c r="ACT14" s="22" t="s">
        <v>2473</v>
      </c>
      <c r="ACU14" s="23" t="s">
        <v>2692</v>
      </c>
      <c r="ACV14" s="22" t="s">
        <v>1206</v>
      </c>
      <c r="ACW14" s="23" t="s">
        <v>2694</v>
      </c>
      <c r="ACX14" s="22" t="s">
        <v>1305</v>
      </c>
      <c r="ACY14" s="23" t="s">
        <v>2701</v>
      </c>
      <c r="ACZ14" s="22" t="s">
        <v>2703</v>
      </c>
      <c r="ADA14" s="23" t="s">
        <v>2705</v>
      </c>
      <c r="ADB14" s="22" t="s">
        <v>2707</v>
      </c>
      <c r="ADC14" s="23" t="s">
        <v>2712</v>
      </c>
      <c r="ADD14" s="22" t="s">
        <v>2714</v>
      </c>
      <c r="ADE14" s="23" t="s">
        <v>2716</v>
      </c>
      <c r="ADF14" s="22" t="s">
        <v>1275</v>
      </c>
      <c r="ADG14" s="23" t="s">
        <v>1681</v>
      </c>
      <c r="ADH14" s="22" t="s">
        <v>2720</v>
      </c>
      <c r="ADI14" s="23" t="s">
        <v>1455</v>
      </c>
      <c r="ADJ14" s="22" t="s">
        <v>1028</v>
      </c>
      <c r="ADK14" s="23" t="s">
        <v>1047</v>
      </c>
      <c r="ADL14" s="22" t="s">
        <v>1652</v>
      </c>
      <c r="ADM14" s="23" t="s">
        <v>2727</v>
      </c>
      <c r="ADN14" s="22" t="s">
        <v>2729</v>
      </c>
      <c r="ADO14" s="23" t="s">
        <v>1476</v>
      </c>
      <c r="ADP14" s="22" t="s">
        <v>2468</v>
      </c>
      <c r="ADQ14" s="23" t="s">
        <v>2707</v>
      </c>
      <c r="ADR14" s="22" t="s">
        <v>2739</v>
      </c>
      <c r="ADS14" s="23" t="s">
        <v>2741</v>
      </c>
      <c r="ADT14" s="22" t="s">
        <v>2743</v>
      </c>
      <c r="ADU14" s="23" t="s">
        <v>2745</v>
      </c>
      <c r="ADV14" s="22" t="s">
        <v>2747</v>
      </c>
      <c r="ADW14" s="23" t="s">
        <v>2750</v>
      </c>
      <c r="ADX14" s="22" t="s">
        <v>2594</v>
      </c>
      <c r="ADY14" s="23" t="s">
        <v>1260</v>
      </c>
      <c r="ADZ14" s="22" t="s">
        <v>2755</v>
      </c>
      <c r="AEA14" s="23" t="s">
        <v>2665</v>
      </c>
      <c r="AEB14" s="22" t="s">
        <v>1129</v>
      </c>
      <c r="AEC14" s="23" t="s">
        <v>1061</v>
      </c>
      <c r="AED14" s="22" t="s">
        <v>2763</v>
      </c>
      <c r="AEE14" s="23" t="s">
        <v>2765</v>
      </c>
      <c r="AEF14" s="22" t="s">
        <v>2767</v>
      </c>
      <c r="AEG14" s="23" t="s">
        <v>2770</v>
      </c>
      <c r="AEH14" s="22" t="s">
        <v>2483</v>
      </c>
      <c r="AEI14" s="23" t="s">
        <v>2772</v>
      </c>
      <c r="AEJ14" s="22" t="s">
        <v>2774</v>
      </c>
      <c r="AEK14" s="23" t="s">
        <v>2779</v>
      </c>
      <c r="AEL14" s="22" t="s">
        <v>2782</v>
      </c>
      <c r="AEM14" s="23" t="s">
        <v>2784</v>
      </c>
      <c r="AEN14" s="22" t="s">
        <v>186</v>
      </c>
      <c r="AEO14" s="23" t="s">
        <v>577</v>
      </c>
      <c r="AEP14" s="22" t="s">
        <v>2268</v>
      </c>
      <c r="AEQ14" s="23" t="s">
        <v>2794</v>
      </c>
      <c r="AER14" s="22" t="s">
        <v>1767</v>
      </c>
      <c r="AES14" s="23" t="s">
        <v>2796</v>
      </c>
      <c r="AET14" s="22" t="s">
        <v>2798</v>
      </c>
      <c r="AEU14" s="23" t="s">
        <v>2801</v>
      </c>
      <c r="AEV14" s="22" t="s">
        <v>224</v>
      </c>
      <c r="AEW14" s="23" t="s">
        <v>346</v>
      </c>
      <c r="AEX14" s="22" t="s">
        <v>2803</v>
      </c>
      <c r="AEY14" s="23" t="s">
        <v>2806</v>
      </c>
      <c r="AEZ14" s="22" t="s">
        <v>2808</v>
      </c>
      <c r="AFA14" s="23" t="s">
        <v>2810</v>
      </c>
      <c r="AFB14" s="22" t="s">
        <v>141</v>
      </c>
      <c r="AFC14" s="23" t="s">
        <v>435</v>
      </c>
      <c r="AFD14" s="22" t="s">
        <v>172</v>
      </c>
      <c r="AFE14" s="23" t="s">
        <v>2816</v>
      </c>
      <c r="AFF14" s="22" t="s">
        <v>745</v>
      </c>
      <c r="AFG14" s="23" t="s">
        <v>2818</v>
      </c>
      <c r="AFH14" s="22" t="s">
        <v>1929</v>
      </c>
      <c r="AFI14" s="23" t="s">
        <v>561</v>
      </c>
      <c r="AFJ14" s="22" t="s">
        <v>1765</v>
      </c>
      <c r="AFK14" s="23" t="s">
        <v>2820</v>
      </c>
      <c r="AFL14" s="22" t="s">
        <v>2822</v>
      </c>
      <c r="AFM14" s="23" t="s">
        <v>2824</v>
      </c>
      <c r="AFN14" s="22" t="s">
        <v>2826</v>
      </c>
      <c r="AFO14" s="23" t="s">
        <v>1828</v>
      </c>
      <c r="AFP14" s="22" t="s">
        <v>2828</v>
      </c>
      <c r="AFQ14" s="23" t="s">
        <v>2833</v>
      </c>
      <c r="AFR14" s="22" t="s">
        <v>141</v>
      </c>
      <c r="AFS14" s="23" t="s">
        <v>2839</v>
      </c>
      <c r="AFT14" s="22" t="s">
        <v>2841</v>
      </c>
      <c r="AFU14" s="23" t="s">
        <v>2279</v>
      </c>
      <c r="AFV14" s="22" t="s">
        <v>2843</v>
      </c>
      <c r="AFW14" s="23" t="s">
        <v>2285</v>
      </c>
      <c r="AFX14" s="22" t="s">
        <v>182</v>
      </c>
      <c r="AFY14" s="23" t="s">
        <v>2848</v>
      </c>
      <c r="AFZ14" s="22" t="s">
        <v>2850</v>
      </c>
      <c r="AGA14" s="23" t="s">
        <v>2853</v>
      </c>
      <c r="AGB14" s="22" t="s">
        <v>2027</v>
      </c>
      <c r="AGC14" s="23" t="s">
        <v>913</v>
      </c>
      <c r="AGD14" s="22" t="s">
        <v>2022</v>
      </c>
      <c r="AGE14" s="23" t="s">
        <v>2863</v>
      </c>
      <c r="AGF14" s="22" t="s">
        <v>2866</v>
      </c>
      <c r="AGG14" s="23" t="s">
        <v>2199</v>
      </c>
      <c r="AGH14" s="22" t="s">
        <v>2868</v>
      </c>
      <c r="AGI14" s="23" t="s">
        <v>2870</v>
      </c>
      <c r="AGJ14" s="22" t="s">
        <v>2872</v>
      </c>
      <c r="AGK14" s="23" t="s">
        <v>2875</v>
      </c>
      <c r="AGL14" s="22" t="s">
        <v>2877</v>
      </c>
      <c r="AGM14" s="23" t="s">
        <v>1929</v>
      </c>
      <c r="AGN14" s="22" t="s">
        <v>2883</v>
      </c>
      <c r="AGO14" s="23" t="s">
        <v>2885</v>
      </c>
      <c r="AGP14" s="22" t="s">
        <v>982</v>
      </c>
      <c r="AGQ14" s="23" t="s">
        <v>2082</v>
      </c>
      <c r="AGR14" s="22" t="s">
        <v>2890</v>
      </c>
      <c r="AGS14" s="23" t="s">
        <v>2892</v>
      </c>
      <c r="AGT14" s="22" t="s">
        <v>539</v>
      </c>
      <c r="AGU14" s="23" t="s">
        <v>581</v>
      </c>
      <c r="AGV14" s="22" t="s">
        <v>292</v>
      </c>
      <c r="AGW14" s="23" t="s">
        <v>747</v>
      </c>
      <c r="AGX14" s="22" t="s">
        <v>384</v>
      </c>
      <c r="AGY14" s="23" t="s">
        <v>1887</v>
      </c>
      <c r="AGZ14" s="22" t="s">
        <v>2898</v>
      </c>
      <c r="AHA14" s="23" t="s">
        <v>2901</v>
      </c>
      <c r="AHB14" s="22" t="s">
        <v>2903</v>
      </c>
      <c r="AHC14" s="23" t="s">
        <v>2839</v>
      </c>
      <c r="AHD14" s="22" t="s">
        <v>2906</v>
      </c>
      <c r="AHE14" s="23" t="s">
        <v>2908</v>
      </c>
      <c r="AHF14" s="22" t="s">
        <v>322</v>
      </c>
      <c r="AHG14" s="23" t="s">
        <v>306</v>
      </c>
      <c r="AHH14" s="22" t="s">
        <v>2913</v>
      </c>
      <c r="AHI14" s="23" t="s">
        <v>2915</v>
      </c>
      <c r="AHJ14" s="22" t="s">
        <v>372</v>
      </c>
      <c r="AHK14" s="23" t="s">
        <v>2235</v>
      </c>
      <c r="AHL14" s="22" t="s">
        <v>2106</v>
      </c>
      <c r="AHM14" s="23" t="s">
        <v>2920</v>
      </c>
      <c r="AHN14" s="22" t="s">
        <v>2922</v>
      </c>
      <c r="AHO14" s="23" t="s">
        <v>2924</v>
      </c>
      <c r="AHP14" s="22" t="s">
        <v>2926</v>
      </c>
      <c r="AHQ14" s="23" t="s">
        <v>2928</v>
      </c>
      <c r="AHR14" s="22" t="s">
        <v>2933</v>
      </c>
      <c r="AHS14" s="23" t="s">
        <v>763</v>
      </c>
      <c r="AHT14" s="22" t="s">
        <v>2935</v>
      </c>
      <c r="AHU14" s="23" t="s">
        <v>2937</v>
      </c>
      <c r="AHV14" s="22" t="s">
        <v>37</v>
      </c>
      <c r="AHW14" s="23" t="s">
        <v>2939</v>
      </c>
      <c r="AHX14" s="22" t="s">
        <v>783</v>
      </c>
      <c r="AHY14" s="23" t="s">
        <v>231</v>
      </c>
      <c r="AHZ14" s="22" t="s">
        <v>2944</v>
      </c>
      <c r="AIA14" s="23" t="s">
        <v>2946</v>
      </c>
      <c r="AIB14" s="22" t="s">
        <v>2948</v>
      </c>
      <c r="AIC14" s="23" t="s">
        <v>2950</v>
      </c>
      <c r="AID14" s="22" t="s">
        <v>2955</v>
      </c>
      <c r="AIE14" s="23" t="s">
        <v>961</v>
      </c>
      <c r="AIF14" s="22" t="s">
        <v>2146</v>
      </c>
      <c r="AIG14" s="23" t="s">
        <v>2961</v>
      </c>
      <c r="AIH14" s="22" t="s">
        <v>2963</v>
      </c>
      <c r="AII14" s="23" t="s">
        <v>2968</v>
      </c>
      <c r="AIJ14" s="22" t="s">
        <v>372</v>
      </c>
      <c r="AIK14" s="23" t="s">
        <v>2970</v>
      </c>
      <c r="AIL14" s="22" t="s">
        <v>2973</v>
      </c>
      <c r="AIM14" s="23" t="s">
        <v>2975</v>
      </c>
      <c r="AIN14" s="22" t="s">
        <v>2977</v>
      </c>
      <c r="AIO14" s="23" t="s">
        <v>1963</v>
      </c>
      <c r="AIP14" s="22" t="s">
        <v>2983</v>
      </c>
      <c r="AIQ14" s="23" t="s">
        <v>2988</v>
      </c>
      <c r="AIR14" s="22" t="s">
        <v>2226</v>
      </c>
      <c r="AIS14" s="23" t="s">
        <v>186</v>
      </c>
      <c r="AIT14" s="22" t="s">
        <v>2997</v>
      </c>
      <c r="AIU14" s="23" t="s">
        <v>2999</v>
      </c>
      <c r="AIV14" s="22" t="s">
        <v>2326</v>
      </c>
      <c r="AIW14" s="23" t="s">
        <v>1924</v>
      </c>
      <c r="AIX14" s="22" t="s">
        <v>471</v>
      </c>
      <c r="AIY14" s="23" t="s">
        <v>539</v>
      </c>
      <c r="AIZ14" s="22" t="s">
        <v>3003</v>
      </c>
      <c r="AJA14" s="23" t="s">
        <v>1978</v>
      </c>
      <c r="AJB14" s="22" t="s">
        <v>3005</v>
      </c>
      <c r="AJC14" s="23" t="s">
        <v>3007</v>
      </c>
      <c r="AJD14" s="22" t="s">
        <v>3012</v>
      </c>
      <c r="AJE14" s="23" t="s">
        <v>3014</v>
      </c>
      <c r="AJF14" s="22" t="s">
        <v>3017</v>
      </c>
      <c r="AJG14" s="23" t="s">
        <v>2053</v>
      </c>
      <c r="AJH14" s="22" t="s">
        <v>3020</v>
      </c>
      <c r="AJI14" s="23" t="s">
        <v>3022</v>
      </c>
      <c r="AJJ14" s="22" t="s">
        <v>539</v>
      </c>
      <c r="AJK14" s="23" t="s">
        <v>2027</v>
      </c>
      <c r="AJL14" s="22" t="s">
        <v>111</v>
      </c>
      <c r="AJM14" s="23" t="s">
        <v>3029</v>
      </c>
      <c r="AJN14" s="22" t="s">
        <v>577</v>
      </c>
      <c r="AJO14" s="23" t="s">
        <v>2922</v>
      </c>
      <c r="AJP14" s="22" t="s">
        <v>3031</v>
      </c>
      <c r="AJQ14" s="23" t="s">
        <v>3034</v>
      </c>
      <c r="AJR14" s="22" t="s">
        <v>3036</v>
      </c>
      <c r="AJS14" s="23" t="s">
        <v>1963</v>
      </c>
      <c r="AJT14" s="22" t="s">
        <v>2310</v>
      </c>
      <c r="AJU14" s="23" t="s">
        <v>2101</v>
      </c>
      <c r="AJV14" s="22" t="s">
        <v>2139</v>
      </c>
      <c r="AJW14" s="23" t="s">
        <v>480</v>
      </c>
      <c r="AJX14" s="22" t="s">
        <v>3039</v>
      </c>
      <c r="AJY14" s="23" t="s">
        <v>471</v>
      </c>
      <c r="AJZ14" s="22" t="s">
        <v>3047</v>
      </c>
      <c r="AKA14" s="23" t="s">
        <v>982</v>
      </c>
      <c r="AKB14" s="22" t="s">
        <v>2182</v>
      </c>
      <c r="AKC14" s="23" t="s">
        <v>3052</v>
      </c>
      <c r="AKD14" s="22" t="s">
        <v>3057</v>
      </c>
      <c r="AKE14" s="23" t="s">
        <v>769</v>
      </c>
      <c r="AKF14" s="22" t="s">
        <v>3059</v>
      </c>
      <c r="AKG14" s="23" t="s">
        <v>486</v>
      </c>
      <c r="AKH14" s="22" t="s">
        <v>3061</v>
      </c>
      <c r="AKI14" s="23" t="s">
        <v>3063</v>
      </c>
      <c r="AKJ14" s="22" t="s">
        <v>3065</v>
      </c>
      <c r="AKK14" s="23" t="s">
        <v>3068</v>
      </c>
      <c r="AKL14" s="22" t="s">
        <v>3070</v>
      </c>
      <c r="AKM14" s="23" t="s">
        <v>1889</v>
      </c>
      <c r="AKN14" s="22" t="s">
        <v>3073</v>
      </c>
      <c r="AKO14" s="23" t="s">
        <v>3075</v>
      </c>
      <c r="AKP14" s="22" t="s">
        <v>3080</v>
      </c>
      <c r="AKQ14" s="23" t="s">
        <v>3082</v>
      </c>
      <c r="AKR14" s="22" t="s">
        <v>3084</v>
      </c>
      <c r="AKS14" s="23" t="s">
        <v>3086</v>
      </c>
      <c r="AKT14" s="22" t="s">
        <v>3088</v>
      </c>
      <c r="AKU14" s="23" t="s">
        <v>3090</v>
      </c>
      <c r="AKV14" s="22" t="s">
        <v>3093</v>
      </c>
      <c r="AKW14" s="23" t="s">
        <v>3095</v>
      </c>
      <c r="AKX14" s="22" t="s">
        <v>3097</v>
      </c>
      <c r="AKY14" s="23" t="s">
        <v>3099</v>
      </c>
      <c r="AKZ14" s="22" t="s">
        <v>907</v>
      </c>
      <c r="ALA14" s="23" t="s">
        <v>3107</v>
      </c>
      <c r="ALB14" s="22" t="s">
        <v>3109</v>
      </c>
      <c r="ALC14" s="23" t="s">
        <v>3111</v>
      </c>
      <c r="ALD14" s="22" t="s">
        <v>528</v>
      </c>
      <c r="ALE14" s="23" t="s">
        <v>794</v>
      </c>
      <c r="ALF14" s="22" t="s">
        <v>677</v>
      </c>
      <c r="ALG14" s="23" t="s">
        <v>261</v>
      </c>
      <c r="ALH14" s="22" t="s">
        <v>2920</v>
      </c>
      <c r="ALI14" s="23" t="s">
        <v>794</v>
      </c>
      <c r="ALJ14" s="22" t="s">
        <v>2240</v>
      </c>
      <c r="ALK14" s="23" t="s">
        <v>3119</v>
      </c>
      <c r="ALL14" s="22" t="s">
        <v>2285</v>
      </c>
      <c r="ALM14" s="23" t="s">
        <v>3039</v>
      </c>
      <c r="ALN14" s="22" t="s">
        <v>3124</v>
      </c>
      <c r="ALO14" s="23" t="s">
        <v>2252</v>
      </c>
      <c r="ALP14" s="22" t="s">
        <v>961</v>
      </c>
      <c r="ALQ14" s="23" t="s">
        <v>59</v>
      </c>
      <c r="ALR14" s="22" t="s">
        <v>3130</v>
      </c>
      <c r="ALS14" s="23" t="s">
        <v>992</v>
      </c>
      <c r="ALT14" s="22" t="s">
        <v>2135</v>
      </c>
      <c r="ALU14" s="23" t="s">
        <v>37</v>
      </c>
      <c r="ALV14" s="22" t="s">
        <v>873</v>
      </c>
      <c r="ALW14" s="23" t="s">
        <v>3133</v>
      </c>
      <c r="ALX14" s="22" t="s">
        <v>3135</v>
      </c>
      <c r="ALY14" s="23" t="s">
        <v>3137</v>
      </c>
      <c r="ALZ14" s="22" t="s">
        <v>3139</v>
      </c>
      <c r="AMA14" s="23" t="s">
        <v>3141</v>
      </c>
      <c r="AMB14" s="22" t="s">
        <v>3143</v>
      </c>
      <c r="AMC14" s="23" t="s">
        <v>153</v>
      </c>
      <c r="AMD14" s="22" t="s">
        <v>1878</v>
      </c>
      <c r="AME14" s="23" t="s">
        <v>3145</v>
      </c>
      <c r="AMF14" s="22" t="s">
        <v>3147</v>
      </c>
      <c r="AMG14" s="23" t="s">
        <v>1795</v>
      </c>
      <c r="AMH14" s="22" t="s">
        <v>3153</v>
      </c>
      <c r="AMI14" s="23" t="s">
        <v>3124</v>
      </c>
      <c r="AMJ14" s="22" t="s">
        <v>3157</v>
      </c>
      <c r="AMK14" s="23" t="s">
        <v>3159</v>
      </c>
      <c r="AML14" s="22" t="s">
        <v>1999</v>
      </c>
      <c r="AMM14" s="23" t="s">
        <v>3164</v>
      </c>
      <c r="AMN14" s="22" t="s">
        <v>860</v>
      </c>
      <c r="AMO14" s="23" t="s">
        <v>191</v>
      </c>
      <c r="AMP14" s="22" t="s">
        <v>3166</v>
      </c>
      <c r="AMQ14" s="23" t="s">
        <v>992</v>
      </c>
      <c r="AMR14" s="22" t="s">
        <v>3059</v>
      </c>
      <c r="AMS14" s="23" t="s">
        <v>1823</v>
      </c>
      <c r="AMT14" s="22" t="s">
        <v>3169</v>
      </c>
      <c r="AMU14" s="23" t="s">
        <v>2046</v>
      </c>
      <c r="AMV14" s="22" t="s">
        <v>950</v>
      </c>
      <c r="AMW14" s="23" t="s">
        <v>873</v>
      </c>
      <c r="AMX14" s="22" t="s">
        <v>3171</v>
      </c>
      <c r="AMY14" s="23" t="s">
        <v>1871</v>
      </c>
      <c r="AMZ14" s="22" t="s">
        <v>2022</v>
      </c>
      <c r="ANA14" s="23" t="s">
        <v>3143</v>
      </c>
      <c r="ANB14" s="22" t="s">
        <v>2810</v>
      </c>
      <c r="ANC14" s="23" t="s">
        <v>3175</v>
      </c>
      <c r="AND14" s="22" t="s">
        <v>3180</v>
      </c>
      <c r="ANE14" s="23" t="s">
        <v>3182</v>
      </c>
      <c r="ANF14" s="22" t="s">
        <v>3184</v>
      </c>
      <c r="ANG14" s="23" t="s">
        <v>3186</v>
      </c>
      <c r="ANH14" s="22" t="s">
        <v>2228</v>
      </c>
      <c r="ANI14" s="23" t="s">
        <v>982</v>
      </c>
      <c r="ANJ14" s="22" t="s">
        <v>2977</v>
      </c>
      <c r="ANK14" s="23" t="s">
        <v>3191</v>
      </c>
      <c r="ANL14" s="22" t="s">
        <v>3193</v>
      </c>
      <c r="ANM14" s="23" t="s">
        <v>3195</v>
      </c>
      <c r="ANN14" s="22" t="s">
        <v>3197</v>
      </c>
      <c r="ANO14" s="23" t="s">
        <v>3199</v>
      </c>
      <c r="ANP14" s="22" t="s">
        <v>384</v>
      </c>
      <c r="ANQ14" s="23" t="s">
        <v>3203</v>
      </c>
      <c r="ANR14" s="22" t="s">
        <v>2022</v>
      </c>
      <c r="ANS14" s="23" t="s">
        <v>3206</v>
      </c>
      <c r="ANT14" s="22" t="s">
        <v>3209</v>
      </c>
      <c r="ANU14" s="23" t="s">
        <v>275</v>
      </c>
      <c r="ANV14" s="22" t="s">
        <v>1752</v>
      </c>
      <c r="ANW14" s="23" t="s">
        <v>499</v>
      </c>
      <c r="ANX14" s="22" t="s">
        <v>577</v>
      </c>
      <c r="ANY14" s="23" t="s">
        <v>3214</v>
      </c>
      <c r="ANZ14" s="22" t="s">
        <v>2610</v>
      </c>
      <c r="AOA14" s="23" t="s">
        <v>3217</v>
      </c>
      <c r="AOB14" s="22" t="s">
        <v>3219</v>
      </c>
      <c r="AOC14" s="23" t="s">
        <v>3224</v>
      </c>
      <c r="AOD14" s="22" t="s">
        <v>3226</v>
      </c>
      <c r="AOE14" s="23" t="s">
        <v>3228</v>
      </c>
      <c r="AOF14" s="22" t="s">
        <v>3230</v>
      </c>
      <c r="AOG14" s="23" t="s">
        <v>3232</v>
      </c>
      <c r="AOH14" s="22" t="s">
        <v>2380</v>
      </c>
      <c r="AOI14" s="23" t="s">
        <v>1019</v>
      </c>
      <c r="AOJ14" s="22" t="s">
        <v>3234</v>
      </c>
      <c r="AOK14" s="23" t="s">
        <v>1729</v>
      </c>
      <c r="AOL14" s="22" t="s">
        <v>1551</v>
      </c>
      <c r="AOM14" s="23" t="s">
        <v>3238</v>
      </c>
      <c r="AON14" s="22" t="s">
        <v>3243</v>
      </c>
      <c r="AOO14" s="23" t="s">
        <v>3245</v>
      </c>
      <c r="AOP14" s="22" t="s">
        <v>3247</v>
      </c>
      <c r="AOQ14" s="23" t="s">
        <v>1603</v>
      </c>
      <c r="AOR14" s="22" t="s">
        <v>3251</v>
      </c>
      <c r="AOS14" s="23" t="s">
        <v>3254</v>
      </c>
      <c r="AOT14" s="22" t="s">
        <v>3256</v>
      </c>
      <c r="AOU14" s="23" t="s">
        <v>3258</v>
      </c>
      <c r="AOV14" s="22" t="s">
        <v>1126</v>
      </c>
      <c r="AOW14" s="23" t="s">
        <v>3264</v>
      </c>
      <c r="AOX14" s="22" t="s">
        <v>3266</v>
      </c>
      <c r="AOY14" s="23" t="s">
        <v>3268</v>
      </c>
      <c r="AOZ14" s="22" t="s">
        <v>2782</v>
      </c>
      <c r="APA14" s="23" t="s">
        <v>2660</v>
      </c>
      <c r="APB14" s="22" t="s">
        <v>1183</v>
      </c>
      <c r="APC14" s="23" t="s">
        <v>3275</v>
      </c>
      <c r="APD14" s="22" t="s">
        <v>1171</v>
      </c>
      <c r="APE14" s="23" t="s">
        <v>1409</v>
      </c>
      <c r="APF14" s="22" t="s">
        <v>1549</v>
      </c>
      <c r="APG14" s="23" t="s">
        <v>2745</v>
      </c>
      <c r="APH14" s="22" t="s">
        <v>3278</v>
      </c>
      <c r="API14" s="23" t="s">
        <v>3280</v>
      </c>
      <c r="APJ14" s="22" t="s">
        <v>1275</v>
      </c>
      <c r="APK14" s="23" t="s">
        <v>3283</v>
      </c>
      <c r="APL14" s="22" t="s">
        <v>2530</v>
      </c>
      <c r="APM14" s="23" t="s">
        <v>1520</v>
      </c>
      <c r="APN14" s="22" t="s">
        <v>1676</v>
      </c>
      <c r="APO14" s="23" t="s">
        <v>2655</v>
      </c>
      <c r="APP14" s="22" t="s">
        <v>3290</v>
      </c>
      <c r="APQ14" s="23" t="s">
        <v>1315</v>
      </c>
      <c r="APR14" s="22" t="s">
        <v>3294</v>
      </c>
      <c r="APS14" s="23" t="s">
        <v>3294</v>
      </c>
      <c r="APT14" s="22" t="s">
        <v>3296</v>
      </c>
      <c r="APU14" s="23" t="s">
        <v>3298</v>
      </c>
      <c r="APV14" s="22" t="s">
        <v>3300</v>
      </c>
      <c r="APW14" s="23" t="s">
        <v>3303</v>
      </c>
      <c r="APX14" s="22" t="s">
        <v>2551</v>
      </c>
      <c r="APY14" s="23" t="s">
        <v>3306</v>
      </c>
      <c r="APZ14" s="22" t="s">
        <v>3309</v>
      </c>
      <c r="AQA14" s="23" t="s">
        <v>1708</v>
      </c>
      <c r="AQB14" s="22" t="s">
        <v>1506</v>
      </c>
      <c r="AQC14" s="23" t="s">
        <v>3311</v>
      </c>
      <c r="AQD14" s="22" t="s">
        <v>3313</v>
      </c>
      <c r="AQE14" s="23" t="s">
        <v>2523</v>
      </c>
      <c r="AQF14" s="22" t="s">
        <v>1227</v>
      </c>
      <c r="AQG14" s="23" t="s">
        <v>1434</v>
      </c>
      <c r="AQH14" s="22" t="s">
        <v>2513</v>
      </c>
      <c r="AQI14" s="23" t="s">
        <v>1520</v>
      </c>
      <c r="AQJ14" s="22" t="s">
        <v>3320</v>
      </c>
      <c r="AQK14" s="23" t="s">
        <v>3322</v>
      </c>
      <c r="AQL14" s="22" t="s">
        <v>3324</v>
      </c>
      <c r="AQM14" s="23" t="s">
        <v>1713</v>
      </c>
      <c r="AQN14" s="22" t="s">
        <v>2743</v>
      </c>
      <c r="AQO14" s="23" t="s">
        <v>1376</v>
      </c>
      <c r="AQP14" s="22" t="s">
        <v>2680</v>
      </c>
      <c r="AQQ14" s="23" t="s">
        <v>2441</v>
      </c>
      <c r="AQR14" s="22" t="s">
        <v>2581</v>
      </c>
      <c r="AQS14" s="23" t="s">
        <v>1161</v>
      </c>
      <c r="AQT14" s="22" t="s">
        <v>1689</v>
      </c>
      <c r="AQU14" s="23" t="s">
        <v>3268</v>
      </c>
      <c r="AQV14" s="22" t="s">
        <v>3283</v>
      </c>
      <c r="AQW14" s="23" t="s">
        <v>3332</v>
      </c>
      <c r="AQX14" s="22" t="s">
        <v>3335</v>
      </c>
      <c r="AQY14" s="23" t="s">
        <v>2543</v>
      </c>
      <c r="AQZ14" s="22" t="s">
        <v>2411</v>
      </c>
      <c r="ARA14" s="23" t="s">
        <v>3337</v>
      </c>
      <c r="ARB14" s="22" t="s">
        <v>2404</v>
      </c>
      <c r="ARC14" s="23" t="s">
        <v>3339</v>
      </c>
      <c r="ARD14" s="22" t="s">
        <v>3341</v>
      </c>
      <c r="ARE14" s="23" t="s">
        <v>2446</v>
      </c>
      <c r="ARF14" s="22" t="s">
        <v>3343</v>
      </c>
      <c r="ARG14" s="23" t="s">
        <v>1495</v>
      </c>
      <c r="ARH14" s="22" t="s">
        <v>3346</v>
      </c>
      <c r="ARI14" s="23" t="s">
        <v>2473</v>
      </c>
      <c r="ARJ14" s="22" t="s">
        <v>1298</v>
      </c>
      <c r="ARK14" s="23" t="s">
        <v>3351</v>
      </c>
      <c r="ARL14" s="22" t="s">
        <v>3353</v>
      </c>
      <c r="ARM14" s="23" t="s">
        <v>2532</v>
      </c>
      <c r="ARN14" s="22" t="s">
        <v>3280</v>
      </c>
      <c r="ARO14" s="23" t="s">
        <v>1287</v>
      </c>
      <c r="ARP14" s="22" t="s">
        <v>3355</v>
      </c>
      <c r="ARQ14" s="23" t="s">
        <v>3357</v>
      </c>
      <c r="ARR14" s="22" t="s">
        <v>1084</v>
      </c>
      <c r="ARS14" s="23" t="s">
        <v>3359</v>
      </c>
      <c r="ART14" s="22" t="s">
        <v>3361</v>
      </c>
      <c r="ARU14" s="23" t="s">
        <v>3363</v>
      </c>
      <c r="ARV14" s="22" t="s">
        <v>3365</v>
      </c>
      <c r="ARW14" s="23" t="s">
        <v>3368</v>
      </c>
      <c r="ARX14" s="22" t="s">
        <v>1668</v>
      </c>
      <c r="ARY14" s="23" t="s">
        <v>3309</v>
      </c>
      <c r="ARZ14" s="22" t="s">
        <v>1609</v>
      </c>
      <c r="ASA14" s="23" t="s">
        <v>2516</v>
      </c>
      <c r="ASB14" s="22" t="s">
        <v>1265</v>
      </c>
      <c r="ASC14" s="23" t="s">
        <v>2604</v>
      </c>
      <c r="ASD14" s="22" t="s">
        <v>3376</v>
      </c>
      <c r="ASE14" s="23" t="s">
        <v>3378</v>
      </c>
      <c r="ASF14" s="22" t="s">
        <v>3383</v>
      </c>
      <c r="ASG14" s="23" t="s">
        <v>1718</v>
      </c>
      <c r="ASH14" s="22" t="s">
        <v>1724</v>
      </c>
      <c r="ASI14" s="23" t="s">
        <v>1034</v>
      </c>
      <c r="ASJ14" s="22" t="s">
        <v>3385</v>
      </c>
      <c r="ASK14" s="23" t="s">
        <v>3387</v>
      </c>
      <c r="ASL14" s="22" t="s">
        <v>1481</v>
      </c>
      <c r="ASM14" s="23" t="s">
        <v>3389</v>
      </c>
      <c r="ASN14" s="22" t="s">
        <v>3394</v>
      </c>
      <c r="ASO14" s="23" t="s">
        <v>3397</v>
      </c>
      <c r="ASP14" s="22" t="s">
        <v>3399</v>
      </c>
      <c r="ASQ14" s="23" t="s">
        <v>1159</v>
      </c>
      <c r="ASR14" s="22" t="s">
        <v>3401</v>
      </c>
      <c r="ASS14" s="23" t="s">
        <v>2446</v>
      </c>
      <c r="AST14" s="22" t="s">
        <v>3407</v>
      </c>
      <c r="ASU14" s="23" t="s">
        <v>3412</v>
      </c>
      <c r="ASV14" s="22" t="s">
        <v>1090</v>
      </c>
      <c r="ASW14" s="23" t="s">
        <v>1159</v>
      </c>
      <c r="ASX14" s="22" t="s">
        <v>3414</v>
      </c>
      <c r="ASY14" s="23" t="s">
        <v>3420</v>
      </c>
      <c r="ASZ14" s="22" t="s">
        <v>3422</v>
      </c>
      <c r="ATA14" s="23" t="s">
        <v>3427</v>
      </c>
      <c r="ATB14" s="22" t="s">
        <v>3429</v>
      </c>
      <c r="ATC14" s="23" t="s">
        <v>2703</v>
      </c>
      <c r="ATD14" s="22" t="s">
        <v>3431</v>
      </c>
      <c r="ATE14" s="23" t="s">
        <v>3435</v>
      </c>
      <c r="ATF14" s="22" t="s">
        <v>3437</v>
      </c>
      <c r="ATG14" s="23" t="s">
        <v>1729</v>
      </c>
      <c r="ATH14" s="22" t="s">
        <v>3440</v>
      </c>
      <c r="ATI14" s="23" t="s">
        <v>3442</v>
      </c>
      <c r="ATJ14" s="22" t="s">
        <v>3445</v>
      </c>
      <c r="ATK14" s="23" t="s">
        <v>3448</v>
      </c>
      <c r="ATL14" s="22" t="s">
        <v>2688</v>
      </c>
      <c r="ATM14" s="23" t="s">
        <v>3450</v>
      </c>
      <c r="ATN14" s="22" t="s">
        <v>3452</v>
      </c>
      <c r="ATO14" s="23" t="s">
        <v>3454</v>
      </c>
      <c r="ATP14" s="22" t="s">
        <v>3456</v>
      </c>
      <c r="ATQ14" s="23" t="s">
        <v>2490</v>
      </c>
      <c r="ATR14" s="22" t="s">
        <v>3458</v>
      </c>
      <c r="ATS14" s="23" t="s">
        <v>3460</v>
      </c>
      <c r="ATT14" s="22" t="s">
        <v>3462</v>
      </c>
      <c r="ATU14" s="23" t="s">
        <v>3464</v>
      </c>
      <c r="ATV14" s="22" t="s">
        <v>3466</v>
      </c>
      <c r="ATW14" s="23" t="s">
        <v>3468</v>
      </c>
      <c r="ATX14" s="22" t="s">
        <v>3470</v>
      </c>
      <c r="ATY14" s="23" t="s">
        <v>1706</v>
      </c>
      <c r="ATZ14" s="22" t="s">
        <v>3472</v>
      </c>
      <c r="AUA14" s="23" t="s">
        <v>2384</v>
      </c>
      <c r="AUB14" s="22" t="s">
        <v>3474</v>
      </c>
      <c r="AUC14" s="23" t="s">
        <v>3476</v>
      </c>
      <c r="AUD14" s="22" t="s">
        <v>1648</v>
      </c>
      <c r="AUE14" s="23" t="s">
        <v>3313</v>
      </c>
      <c r="AUF14" s="22" t="s">
        <v>2741</v>
      </c>
      <c r="AUG14" s="23" t="s">
        <v>1718</v>
      </c>
      <c r="AUH14" s="22" t="s">
        <v>3479</v>
      </c>
      <c r="AUI14" s="23" t="s">
        <v>1368</v>
      </c>
      <c r="AUJ14" s="22" t="s">
        <v>2436</v>
      </c>
      <c r="AUK14" s="23" t="s">
        <v>3484</v>
      </c>
      <c r="AUL14" s="22" t="s">
        <v>1510</v>
      </c>
      <c r="AUM14" s="23" t="s">
        <v>3429</v>
      </c>
      <c r="AUN14" s="22" t="s">
        <v>1305</v>
      </c>
      <c r="AUO14" s="23" t="s">
        <v>1233</v>
      </c>
      <c r="AUP14" s="22" t="s">
        <v>3490</v>
      </c>
      <c r="AUQ14" s="23" t="s">
        <v>2426</v>
      </c>
      <c r="AUR14" s="22" t="s">
        <v>3492</v>
      </c>
      <c r="AUS14" s="23" t="s">
        <v>1603</v>
      </c>
      <c r="AUT14" s="22" t="s">
        <v>3497</v>
      </c>
      <c r="AUU14" s="23" t="s">
        <v>3440</v>
      </c>
      <c r="AUV14" s="22" t="s">
        <v>1039</v>
      </c>
      <c r="AUW14" s="23" t="s">
        <v>3501</v>
      </c>
      <c r="AUX14" s="22" t="s">
        <v>3506</v>
      </c>
      <c r="AUY14" s="23" t="s">
        <v>2252</v>
      </c>
      <c r="AUZ14" s="22" t="s">
        <v>689</v>
      </c>
      <c r="AVA14" s="23" t="s">
        <v>3515</v>
      </c>
      <c r="AVB14" s="22" t="s">
        <v>178</v>
      </c>
      <c r="AVC14" s="23" t="s">
        <v>3014</v>
      </c>
      <c r="AVD14" s="22" t="s">
        <v>362</v>
      </c>
      <c r="AVE14" s="23" t="s">
        <v>3525</v>
      </c>
      <c r="AVF14" s="22" t="s">
        <v>159</v>
      </c>
      <c r="AVG14" s="23" t="s">
        <v>3531</v>
      </c>
      <c r="AVH14" s="22" t="s">
        <v>865</v>
      </c>
      <c r="AVI14" s="23" t="s">
        <v>3536</v>
      </c>
      <c r="AVJ14" s="22" t="s">
        <v>334</v>
      </c>
      <c r="AVK14" s="23" t="s">
        <v>2933</v>
      </c>
      <c r="AVL14" s="22" t="s">
        <v>590</v>
      </c>
      <c r="AVM14" s="23" t="s">
        <v>3543</v>
      </c>
      <c r="AVN14" s="22" t="s">
        <v>860</v>
      </c>
      <c r="AVO14" s="23" t="s">
        <v>3551</v>
      </c>
      <c r="AVP14" s="22" t="s">
        <v>3554</v>
      </c>
      <c r="AVQ14" s="23" t="s">
        <v>2188</v>
      </c>
      <c r="AVR14" s="22" t="s">
        <v>3560</v>
      </c>
      <c r="AVS14" s="23" t="s">
        <v>3199</v>
      </c>
      <c r="AVT14" s="22" t="s">
        <v>3566</v>
      </c>
      <c r="AVU14" s="23" t="s">
        <v>3571</v>
      </c>
      <c r="AVV14" s="22" t="s">
        <v>3573</v>
      </c>
      <c r="AVW14" s="23" t="s">
        <v>3576</v>
      </c>
      <c r="AVX14" s="22" t="s">
        <v>3157</v>
      </c>
      <c r="AVY14" s="23" t="s">
        <v>757</v>
      </c>
      <c r="AVZ14" s="22" t="s">
        <v>124</v>
      </c>
      <c r="AWA14" s="23" t="s">
        <v>3020</v>
      </c>
      <c r="AWB14" s="22" t="s">
        <v>3587</v>
      </c>
      <c r="AWC14" s="23" t="s">
        <v>3034</v>
      </c>
      <c r="AWD14" s="22" t="s">
        <v>2202</v>
      </c>
      <c r="AWE14" s="23" t="s">
        <v>3592</v>
      </c>
      <c r="AWF14" s="22" t="s">
        <v>2875</v>
      </c>
      <c r="AWG14" s="23" t="s">
        <v>2199</v>
      </c>
      <c r="AWH14" s="22" t="s">
        <v>2125</v>
      </c>
      <c r="AWI14" s="23" t="s">
        <v>3602</v>
      </c>
      <c r="AWJ14" s="22" t="s">
        <v>2915</v>
      </c>
      <c r="AWK14" s="23" t="s">
        <v>3607</v>
      </c>
      <c r="AWL14" s="22" t="s">
        <v>3612</v>
      </c>
      <c r="AWM14" s="23" t="s">
        <v>2001</v>
      </c>
      <c r="AWN14" s="22" t="s">
        <v>3616</v>
      </c>
      <c r="AWO14" s="23" t="s">
        <v>2013</v>
      </c>
      <c r="AWP14" s="22" t="s">
        <v>2326</v>
      </c>
      <c r="AWQ14" s="23" t="s">
        <v>3623</v>
      </c>
      <c r="AWR14" s="22" t="s">
        <v>3628</v>
      </c>
      <c r="AWS14" s="23" t="s">
        <v>300</v>
      </c>
      <c r="AWT14" s="22" t="s">
        <v>726</v>
      </c>
      <c r="AWU14" s="23" t="s">
        <v>237</v>
      </c>
      <c r="AWV14" s="22" t="s">
        <v>3633</v>
      </c>
      <c r="AWW14" s="23" t="s">
        <v>3636</v>
      </c>
      <c r="AWX14" s="22" t="s">
        <v>3641</v>
      </c>
      <c r="AWY14" s="23" t="s">
        <v>3644</v>
      </c>
      <c r="AWZ14" s="22" t="s">
        <v>2587</v>
      </c>
      <c r="AXA14" s="23" t="s">
        <v>1084</v>
      </c>
      <c r="AXB14" s="22" t="s">
        <v>3647</v>
      </c>
      <c r="AXC14" s="23" t="s">
        <v>3652</v>
      </c>
      <c r="AXD14" s="22" t="s">
        <v>3655</v>
      </c>
      <c r="AXE14" s="23" t="s">
        <v>2669</v>
      </c>
      <c r="AXF14" s="22" t="s">
        <v>3659</v>
      </c>
      <c r="AXG14" s="23" t="s">
        <v>3490</v>
      </c>
      <c r="AXH14" s="22" t="s">
        <v>3663</v>
      </c>
      <c r="AXI14" s="23" t="s">
        <v>3665</v>
      </c>
      <c r="AXJ14" s="22" t="s">
        <v>3668</v>
      </c>
      <c r="AXK14" s="23" t="s">
        <v>2604</v>
      </c>
      <c r="AXL14" s="22" t="s">
        <v>3673</v>
      </c>
      <c r="AXM14" s="23" t="s">
        <v>3678</v>
      </c>
      <c r="AXN14" s="22" t="s">
        <v>3681</v>
      </c>
      <c r="AXO14" s="23" t="s">
        <v>3683</v>
      </c>
      <c r="AXP14" s="22" t="s">
        <v>3686</v>
      </c>
      <c r="AXQ14" s="23" t="s">
        <v>3689</v>
      </c>
      <c r="AXR14" s="22" t="s">
        <v>2714</v>
      </c>
      <c r="AXS14" s="23" t="s">
        <v>2624</v>
      </c>
      <c r="AXT14" s="22" t="s">
        <v>3696</v>
      </c>
      <c r="AXU14" s="23" t="s">
        <v>3698</v>
      </c>
      <c r="AXV14" s="22" t="s">
        <v>3346</v>
      </c>
      <c r="AXW14" s="23" t="s">
        <v>2357</v>
      </c>
      <c r="AXX14" s="22" t="s">
        <v>2669</v>
      </c>
      <c r="AXY14" s="23" t="s">
        <v>2575</v>
      </c>
      <c r="AXZ14" s="22" t="s">
        <v>3707</v>
      </c>
      <c r="AYA14" s="23" t="s">
        <v>1562</v>
      </c>
      <c r="AYB14" s="22" t="s">
        <v>3715</v>
      </c>
      <c r="AYC14" s="23" t="s">
        <v>1376</v>
      </c>
      <c r="AYD14" s="22" t="s">
        <v>3268</v>
      </c>
      <c r="AYE14" s="23" t="s">
        <v>1067</v>
      </c>
      <c r="AYF14" s="22" t="s">
        <v>1155</v>
      </c>
      <c r="AYG14" s="23" t="s">
        <v>3725</v>
      </c>
      <c r="AYH14" s="22" t="s">
        <v>1287</v>
      </c>
      <c r="AYI14" s="23" t="s">
        <v>3728</v>
      </c>
      <c r="AYJ14" s="22" t="s">
        <v>1255</v>
      </c>
      <c r="AYK14" s="23" t="s">
        <v>1629</v>
      </c>
      <c r="AYL14" s="22" t="s">
        <v>3351</v>
      </c>
      <c r="AYM14" s="23" t="s">
        <v>3734</v>
      </c>
      <c r="AYN14" s="22" t="s">
        <v>1553</v>
      </c>
      <c r="AYO14" s="23" t="s">
        <v>3738</v>
      </c>
      <c r="AYP14" s="22" t="s">
        <v>3741</v>
      </c>
      <c r="AYQ14" s="23" t="s">
        <v>3744</v>
      </c>
      <c r="AYR14" s="22" t="s">
        <v>1567</v>
      </c>
      <c r="AYS14" s="23" t="s">
        <v>1282</v>
      </c>
      <c r="AYT14" s="22" t="s">
        <v>3748</v>
      </c>
      <c r="AYU14" s="23" t="s">
        <v>3750</v>
      </c>
      <c r="AYV14" s="22" t="s">
        <v>3753</v>
      </c>
      <c r="AYW14" s="23" t="s">
        <v>3047</v>
      </c>
      <c r="AYX14" s="22" t="s">
        <v>423</v>
      </c>
      <c r="AYY14" s="23" t="s">
        <v>3758</v>
      </c>
      <c r="AYZ14" s="22" t="s">
        <v>3763</v>
      </c>
      <c r="AZA14" s="23" t="s">
        <v>3766</v>
      </c>
      <c r="AZB14" s="22" t="s">
        <v>2946</v>
      </c>
      <c r="AZC14" s="23" t="s">
        <v>1961</v>
      </c>
      <c r="AZD14" s="22" t="s">
        <v>3771</v>
      </c>
      <c r="AZE14" s="23" t="s">
        <v>3773</v>
      </c>
      <c r="AZF14" s="22" t="s">
        <v>3775</v>
      </c>
      <c r="AZG14" s="23" t="s">
        <v>2148</v>
      </c>
      <c r="AZH14" s="22" t="s">
        <v>3779</v>
      </c>
      <c r="AZI14" s="23" t="s">
        <v>3783</v>
      </c>
      <c r="AZJ14" s="22" t="s">
        <v>1871</v>
      </c>
      <c r="AZK14" s="23" t="s">
        <v>3788</v>
      </c>
      <c r="AZL14" s="22" t="s">
        <v>3790</v>
      </c>
      <c r="AZM14" s="23" t="s">
        <v>3792</v>
      </c>
      <c r="AZN14" s="22" t="s">
        <v>3795</v>
      </c>
      <c r="AZO14" s="23" t="s">
        <v>2153</v>
      </c>
      <c r="AZP14" s="22" t="s">
        <v>3571</v>
      </c>
      <c r="AZQ14" s="23" t="s">
        <v>3803</v>
      </c>
      <c r="AZR14" s="22" t="s">
        <v>3806</v>
      </c>
      <c r="AZS14" s="23" t="s">
        <v>3811</v>
      </c>
      <c r="AZT14" s="22" t="s">
        <v>3813</v>
      </c>
      <c r="AZU14" s="23" t="s">
        <v>3816</v>
      </c>
      <c r="AZV14" s="22" t="s">
        <v>3821</v>
      </c>
      <c r="AZW14" s="23" t="s">
        <v>3119</v>
      </c>
      <c r="AZX14" s="22" t="s">
        <v>873</v>
      </c>
      <c r="AZY14" s="23" t="s">
        <v>873</v>
      </c>
      <c r="AZZ14" s="22" t="s">
        <v>3828</v>
      </c>
      <c r="BAA14" s="23" t="s">
        <v>3833</v>
      </c>
      <c r="BAB14" s="22" t="s">
        <v>2027</v>
      </c>
      <c r="BAC14" s="23" t="s">
        <v>2235</v>
      </c>
      <c r="BAD14" s="22" t="s">
        <v>811</v>
      </c>
      <c r="BAE14" s="23" t="s">
        <v>3031</v>
      </c>
      <c r="BAF14" s="22" t="s">
        <v>1795</v>
      </c>
      <c r="BAG14" s="23" t="s">
        <v>2318</v>
      </c>
      <c r="BAH14" s="22" t="s">
        <v>2332</v>
      </c>
      <c r="BAI14" s="23" t="s">
        <v>873</v>
      </c>
      <c r="BAJ14" s="22" t="s">
        <v>3852</v>
      </c>
      <c r="BAK14" s="23" t="s">
        <v>3097</v>
      </c>
      <c r="BAL14" s="22" t="s">
        <v>443</v>
      </c>
      <c r="BAM14" s="23" t="s">
        <v>3856</v>
      </c>
      <c r="BAN14" s="22" t="s">
        <v>2924</v>
      </c>
      <c r="BAO14" s="23" t="s">
        <v>3623</v>
      </c>
      <c r="BAP14" s="22" t="s">
        <v>967</v>
      </c>
      <c r="BAQ14" s="23" t="s">
        <v>2182</v>
      </c>
      <c r="BAR14" s="22" t="s">
        <v>3109</v>
      </c>
      <c r="BAS14" s="23" t="s">
        <v>3867</v>
      </c>
      <c r="BAT14" s="22" t="s">
        <v>1757</v>
      </c>
      <c r="BAU14" s="23" t="s">
        <v>3047</v>
      </c>
      <c r="BAV14" s="22" t="s">
        <v>2022</v>
      </c>
      <c r="BAW14" s="23" t="s">
        <v>3065</v>
      </c>
      <c r="BAX14" s="22" t="s">
        <v>2212</v>
      </c>
      <c r="BAY14" s="23" t="s">
        <v>2961</v>
      </c>
      <c r="BAZ14" s="22" t="s">
        <v>3879</v>
      </c>
      <c r="BBA14" s="23" t="s">
        <v>3573</v>
      </c>
      <c r="BBB14" s="22" t="s">
        <v>191</v>
      </c>
      <c r="BBC14" s="23" t="s">
        <v>3885</v>
      </c>
      <c r="BBD14" s="22" t="s">
        <v>3887</v>
      </c>
      <c r="BBE14" s="23" t="s">
        <v>3228</v>
      </c>
      <c r="BBF14" s="22" t="s">
        <v>3890</v>
      </c>
      <c r="BBG14" s="23" t="s">
        <v>1569</v>
      </c>
      <c r="BBH14" s="22" t="s">
        <v>3343</v>
      </c>
      <c r="BBI14" s="23" t="s">
        <v>3894</v>
      </c>
      <c r="BBJ14" s="22" t="s">
        <v>1595</v>
      </c>
      <c r="BBK14" s="23" t="s">
        <v>2497</v>
      </c>
      <c r="BBL14" s="22" t="s">
        <v>1708</v>
      </c>
      <c r="BBM14" s="23" t="s">
        <v>3897</v>
      </c>
      <c r="BBN14" s="22" t="s">
        <v>2624</v>
      </c>
      <c r="BBO14" s="23" t="s">
        <v>1183</v>
      </c>
      <c r="BBP14" s="22" t="s">
        <v>3900</v>
      </c>
      <c r="BBQ14" s="23" t="s">
        <v>3903</v>
      </c>
      <c r="BBR14" s="22" t="s">
        <v>1190</v>
      </c>
      <c r="BBS14" s="23" t="s">
        <v>3278</v>
      </c>
      <c r="BBT14" s="22" t="s">
        <v>3906</v>
      </c>
      <c r="BBU14" s="23" t="s">
        <v>3909</v>
      </c>
      <c r="BBV14" s="22" t="s">
        <v>1577</v>
      </c>
      <c r="BBW14" s="23" t="s">
        <v>3894</v>
      </c>
      <c r="BBX14" s="22" t="s">
        <v>3912</v>
      </c>
      <c r="BBY14" s="23" t="s">
        <v>1109</v>
      </c>
      <c r="BBZ14" s="22" t="s">
        <v>3916</v>
      </c>
      <c r="BCA14" s="23" t="s">
        <v>3296</v>
      </c>
      <c r="BCB14" s="22" t="s">
        <v>2607</v>
      </c>
      <c r="BCC14" s="23" t="s">
        <v>1190</v>
      </c>
      <c r="BCD14" s="22" t="s">
        <v>3919</v>
      </c>
      <c r="BCE14" s="23" t="s">
        <v>3921</v>
      </c>
      <c r="BCF14" s="22" t="s">
        <v>1073</v>
      </c>
      <c r="BCG14" s="23" t="s">
        <v>3922</v>
      </c>
      <c r="BCH14" s="22" t="s">
        <v>3924</v>
      </c>
      <c r="BCI14" s="23" t="s">
        <v>3927</v>
      </c>
      <c r="BCJ14" s="22" t="s">
        <v>3932</v>
      </c>
      <c r="BCK14" s="23" t="s">
        <v>3900</v>
      </c>
      <c r="BCL14" s="22" t="s">
        <v>3940</v>
      </c>
      <c r="BCM14" s="23" t="s">
        <v>3942</v>
      </c>
      <c r="BCN14" s="22" t="s">
        <v>3944</v>
      </c>
      <c r="BCO14" s="23" t="s">
        <v>3947</v>
      </c>
      <c r="BCP14" s="22" t="s">
        <v>3949</v>
      </c>
      <c r="BCQ14" s="23" t="s">
        <v>3954</v>
      </c>
      <c r="BCR14" s="22" t="s">
        <v>3479</v>
      </c>
      <c r="BCS14" s="23" t="s">
        <v>3959</v>
      </c>
      <c r="BCT14" s="22" t="s">
        <v>1831</v>
      </c>
      <c r="BCU14" s="23" t="s">
        <v>3961</v>
      </c>
      <c r="BCV14" s="22" t="s">
        <v>3186</v>
      </c>
      <c r="BCW14" s="23" t="s">
        <v>3964</v>
      </c>
      <c r="BCX14" s="22" t="s">
        <v>1905</v>
      </c>
      <c r="BCY14" s="23" t="s">
        <v>3969</v>
      </c>
      <c r="BCZ14" s="22" t="s">
        <v>346</v>
      </c>
      <c r="BDA14" s="23" t="s">
        <v>3972</v>
      </c>
      <c r="BDB14" s="22" t="s">
        <v>3977</v>
      </c>
      <c r="BDC14" s="23" t="s">
        <v>1942</v>
      </c>
      <c r="BDD14" s="22" t="s">
        <v>3783</v>
      </c>
      <c r="BDE14" s="23" t="s">
        <v>1952</v>
      </c>
      <c r="BDF14" s="22" t="s">
        <v>924</v>
      </c>
      <c r="BDG14" s="23" t="s">
        <v>1924</v>
      </c>
      <c r="BDH14" s="22" t="s">
        <v>865</v>
      </c>
      <c r="BDI14" s="23" t="s">
        <v>3985</v>
      </c>
      <c r="BDJ14" s="22" t="s">
        <v>3987</v>
      </c>
      <c r="BDK14" s="23" t="s">
        <v>3989</v>
      </c>
      <c r="BDL14" s="22" t="s">
        <v>3758</v>
      </c>
      <c r="BDM14" s="23" t="s">
        <v>3991</v>
      </c>
      <c r="BDN14" s="22" t="s">
        <v>3994</v>
      </c>
      <c r="BDO14" s="23" t="s">
        <v>3996</v>
      </c>
      <c r="BDP14" s="22" t="s">
        <v>3999</v>
      </c>
      <c r="BDQ14" s="23" t="s">
        <v>4001</v>
      </c>
      <c r="BDR14" s="22" t="s">
        <v>696</v>
      </c>
      <c r="BDS14" s="23" t="s">
        <v>4006</v>
      </c>
      <c r="BDT14" s="22" t="s">
        <v>2824</v>
      </c>
      <c r="BDU14" s="23" t="s">
        <v>4008</v>
      </c>
      <c r="BDV14" s="22" t="s">
        <v>4011</v>
      </c>
      <c r="BDW14" s="23" t="s">
        <v>2285</v>
      </c>
      <c r="BDX14" s="22" t="s">
        <v>4008</v>
      </c>
      <c r="BDY14" s="23" t="s">
        <v>4013</v>
      </c>
      <c r="BDZ14" s="22" t="s">
        <v>4015</v>
      </c>
      <c r="BEA14" s="23" t="s">
        <v>689</v>
      </c>
      <c r="BEB14" s="22" t="s">
        <v>2915</v>
      </c>
      <c r="BEC14" s="23" t="s">
        <v>224</v>
      </c>
      <c r="BED14" s="22" t="s">
        <v>4017</v>
      </c>
      <c r="BEE14" s="23" t="s">
        <v>330</v>
      </c>
      <c r="BEF14" s="22" t="s">
        <v>1963</v>
      </c>
      <c r="BEG14" s="23" t="s">
        <v>4019</v>
      </c>
      <c r="BEH14" s="22" t="s">
        <v>493</v>
      </c>
      <c r="BEI14" s="23" t="s">
        <v>4022</v>
      </c>
      <c r="BEJ14" s="22" t="s">
        <v>1763</v>
      </c>
      <c r="BEK14" s="23" t="s">
        <v>847</v>
      </c>
      <c r="BEL14" s="22" t="s">
        <v>4028</v>
      </c>
      <c r="BEM14" s="23" t="s">
        <v>3184</v>
      </c>
      <c r="BEN14" s="22" t="s">
        <v>2784</v>
      </c>
      <c r="BEO14" s="23" t="s">
        <v>4033</v>
      </c>
      <c r="BEP14" s="22" t="s">
        <v>4035</v>
      </c>
      <c r="BEQ14" s="23" t="s">
        <v>4037</v>
      </c>
      <c r="BER14" s="22" t="s">
        <v>1963</v>
      </c>
      <c r="BES14" s="23" t="s">
        <v>581</v>
      </c>
      <c r="BET14" s="22" t="s">
        <v>2101</v>
      </c>
      <c r="BEU14" s="23" t="s">
        <v>3959</v>
      </c>
      <c r="BEV14" s="22" t="s">
        <v>660</v>
      </c>
      <c r="BEW14" s="23" t="s">
        <v>4045</v>
      </c>
      <c r="BEX14" s="22" t="s">
        <v>4047</v>
      </c>
      <c r="BEY14" s="23" t="s">
        <v>3560</v>
      </c>
      <c r="BEZ14" s="22" t="s">
        <v>4050</v>
      </c>
      <c r="BFA14" s="23" t="s">
        <v>1652</v>
      </c>
      <c r="BFB14" s="22" t="s">
        <v>4055</v>
      </c>
      <c r="BFC14" s="23" t="s">
        <v>1073</v>
      </c>
      <c r="BFD14" s="22" t="s">
        <v>4058</v>
      </c>
      <c r="BFE14" s="23" t="s">
        <v>1495</v>
      </c>
      <c r="BFF14" s="22" t="s">
        <v>4061</v>
      </c>
      <c r="BFG14" s="23" t="s">
        <v>2667</v>
      </c>
      <c r="BFH14" s="22" t="s">
        <v>2536</v>
      </c>
      <c r="BFI14" s="23" t="s">
        <v>4066</v>
      </c>
      <c r="BFJ14" s="22" t="s">
        <v>3280</v>
      </c>
      <c r="BFK14" s="23" t="s">
        <v>1057</v>
      </c>
      <c r="BFL14" s="22" t="s">
        <v>4071</v>
      </c>
      <c r="BFM14" s="23" t="s">
        <v>4073</v>
      </c>
      <c r="BFN14" s="22" t="s">
        <v>1609</v>
      </c>
      <c r="BFO14" s="23" t="s">
        <v>4075</v>
      </c>
      <c r="BFP14" s="22" t="s">
        <v>1220</v>
      </c>
      <c r="BFQ14" s="23" t="s">
        <v>2703</v>
      </c>
      <c r="BFR14" s="22" t="s">
        <v>2372</v>
      </c>
      <c r="BFS14" s="23" t="s">
        <v>4077</v>
      </c>
      <c r="BFT14" s="22" t="s">
        <v>4079</v>
      </c>
      <c r="BFU14" s="23" t="s">
        <v>4081</v>
      </c>
      <c r="BFV14" s="22" t="s">
        <v>3897</v>
      </c>
      <c r="BFW14" s="23" t="s">
        <v>4084</v>
      </c>
      <c r="BFX14" s="22" t="s">
        <v>1028</v>
      </c>
      <c r="BFY14" s="23" t="s">
        <v>3894</v>
      </c>
      <c r="BFZ14" s="22" t="s">
        <v>4089</v>
      </c>
      <c r="BGA14" s="23" t="s">
        <v>2563</v>
      </c>
      <c r="BGB14" s="22" t="s">
        <v>4091</v>
      </c>
      <c r="BGC14" s="23" t="s">
        <v>1676</v>
      </c>
      <c r="BGD14" s="22" t="s">
        <v>4093</v>
      </c>
      <c r="BGE14" s="23" t="s">
        <v>4095</v>
      </c>
      <c r="BGF14" s="22" t="s">
        <v>1549</v>
      </c>
      <c r="BGG14" s="23" t="s">
        <v>4097</v>
      </c>
      <c r="BGH14" s="22" t="s">
        <v>2426</v>
      </c>
      <c r="BGI14" s="23" t="s">
        <v>1012</v>
      </c>
      <c r="BGJ14" s="22" t="s">
        <v>1624</v>
      </c>
      <c r="BGK14" s="23" t="s">
        <v>4099</v>
      </c>
      <c r="BGL14" s="22" t="s">
        <v>3497</v>
      </c>
      <c r="BGM14" s="23" t="s">
        <v>3479</v>
      </c>
      <c r="BGN14" s="22" t="s">
        <v>2473</v>
      </c>
      <c r="BGO14" s="23" t="s">
        <v>1218</v>
      </c>
      <c r="BGP14" s="22" t="s">
        <v>4104</v>
      </c>
      <c r="BGQ14" s="23" t="s">
        <v>4107</v>
      </c>
      <c r="BGR14" s="22" t="s">
        <v>4110</v>
      </c>
      <c r="BGS14" s="23" t="s">
        <v>4113</v>
      </c>
      <c r="BGT14" s="22" t="s">
        <v>1699</v>
      </c>
      <c r="BGU14" s="23" t="s">
        <v>2468</v>
      </c>
      <c r="BGV14" s="22" t="s">
        <v>4118</v>
      </c>
    </row>
    <row r="15" spans="1:1556">
      <c r="A15" s="21" t="s">
        <v>14</v>
      </c>
      <c r="B15" s="22">
        <v>56.52</v>
      </c>
      <c r="C15" s="23">
        <v>17.16</v>
      </c>
      <c r="D15" s="22">
        <v>14.04</v>
      </c>
      <c r="E15" s="23">
        <v>9.5399999999999991</v>
      </c>
      <c r="F15" s="22">
        <v>124.32</v>
      </c>
      <c r="G15" s="23">
        <v>33.119999999999997</v>
      </c>
      <c r="H15" s="22">
        <v>71.94</v>
      </c>
      <c r="I15" s="23">
        <v>25.08</v>
      </c>
      <c r="J15" s="22">
        <v>21.6</v>
      </c>
      <c r="K15" s="23">
        <v>17.399999999999999</v>
      </c>
      <c r="L15" s="22">
        <v>18.72</v>
      </c>
      <c r="M15" s="23">
        <v>26.82</v>
      </c>
      <c r="N15" s="22">
        <v>57.84</v>
      </c>
      <c r="O15" s="23">
        <v>73.02</v>
      </c>
      <c r="P15" s="22">
        <v>89.94</v>
      </c>
      <c r="Q15" s="23">
        <v>9.33</v>
      </c>
      <c r="R15" s="22">
        <v>40.049999999999997</v>
      </c>
      <c r="S15" s="23">
        <v>11.4</v>
      </c>
      <c r="T15" s="22">
        <v>9.0299999999999994</v>
      </c>
      <c r="U15" s="23">
        <v>13.8</v>
      </c>
      <c r="V15" s="22">
        <v>46.53</v>
      </c>
      <c r="W15" s="23">
        <v>45.99</v>
      </c>
      <c r="X15" s="22">
        <v>22.05</v>
      </c>
      <c r="Y15" s="23">
        <v>11.61</v>
      </c>
      <c r="Z15" s="22">
        <v>17.100000000000001</v>
      </c>
      <c r="AA15" s="23">
        <v>81.27</v>
      </c>
      <c r="AB15" s="22">
        <v>32.31</v>
      </c>
      <c r="AC15" s="23">
        <v>49.59</v>
      </c>
      <c r="AD15" s="22">
        <v>94.05</v>
      </c>
      <c r="AE15" s="23">
        <v>50.67</v>
      </c>
      <c r="AF15" s="22">
        <v>182.76</v>
      </c>
      <c r="AG15" s="23">
        <v>94.8</v>
      </c>
      <c r="AH15" s="22">
        <v>196.92</v>
      </c>
      <c r="AI15" s="23">
        <v>205.08</v>
      </c>
      <c r="AJ15" s="22">
        <v>141.75</v>
      </c>
      <c r="AK15" s="23">
        <v>61.8</v>
      </c>
      <c r="AL15" s="22">
        <v>44.55</v>
      </c>
      <c r="AM15" s="23">
        <v>117</v>
      </c>
      <c r="AN15" s="22">
        <v>41.55</v>
      </c>
      <c r="AO15" s="23">
        <v>66.45</v>
      </c>
      <c r="AP15" s="22">
        <v>55.8</v>
      </c>
      <c r="AQ15" s="23">
        <v>80.099999999999994</v>
      </c>
      <c r="AR15" s="22">
        <v>98.85</v>
      </c>
      <c r="AS15" s="23">
        <v>131.4</v>
      </c>
      <c r="AT15" s="22">
        <v>278.64</v>
      </c>
      <c r="AU15" s="23">
        <v>178.74</v>
      </c>
      <c r="AV15" s="22">
        <v>87.36</v>
      </c>
      <c r="AW15" s="23">
        <v>110.88</v>
      </c>
      <c r="AX15" s="22">
        <v>215.04</v>
      </c>
      <c r="AY15" s="23">
        <v>2799.63</v>
      </c>
      <c r="AZ15" s="22">
        <v>498</v>
      </c>
      <c r="BA15" s="23">
        <v>85.92</v>
      </c>
      <c r="BB15" s="22">
        <v>260.39999999999998</v>
      </c>
      <c r="BC15" s="23">
        <v>401.58</v>
      </c>
      <c r="BD15" s="22">
        <v>75.239999999999995</v>
      </c>
      <c r="BE15" s="23">
        <v>173.7</v>
      </c>
      <c r="BF15" s="22">
        <v>67.95</v>
      </c>
      <c r="BG15" s="23">
        <v>2077.3200000000002</v>
      </c>
      <c r="BH15" s="22">
        <v>787.92</v>
      </c>
      <c r="BI15" s="23">
        <v>248.64</v>
      </c>
      <c r="BJ15" s="22">
        <v>32.58</v>
      </c>
      <c r="BK15" s="23">
        <v>23.58</v>
      </c>
      <c r="BL15" s="22">
        <v>54.36</v>
      </c>
      <c r="BM15" s="23">
        <v>145.88999999999999</v>
      </c>
      <c r="BN15" s="22">
        <v>115.11</v>
      </c>
      <c r="BO15" s="23">
        <v>76.41</v>
      </c>
      <c r="BP15" s="22">
        <v>32.31</v>
      </c>
      <c r="BQ15" s="23">
        <v>140.22</v>
      </c>
      <c r="BR15" s="22">
        <v>17.73</v>
      </c>
      <c r="BS15" s="23">
        <v>13.47</v>
      </c>
      <c r="BT15" s="22">
        <v>67.86</v>
      </c>
      <c r="BU15" s="23">
        <v>95.04</v>
      </c>
      <c r="BV15" s="22">
        <v>30.96</v>
      </c>
      <c r="BW15" s="23">
        <v>16.739999999999998</v>
      </c>
      <c r="BX15" s="22">
        <v>55.5</v>
      </c>
      <c r="BY15" s="23">
        <v>31.14</v>
      </c>
      <c r="BZ15" s="22">
        <v>29.49</v>
      </c>
      <c r="CA15" s="23">
        <v>15.48</v>
      </c>
      <c r="CB15" s="22">
        <v>27.81</v>
      </c>
      <c r="CC15" s="23">
        <v>33.75</v>
      </c>
      <c r="CD15" s="22">
        <v>39.869999999999997</v>
      </c>
      <c r="CE15" s="23">
        <v>33.21</v>
      </c>
      <c r="CF15" s="22">
        <v>21.96</v>
      </c>
      <c r="CG15" s="23">
        <v>48.84</v>
      </c>
      <c r="CH15" s="22">
        <v>45.6</v>
      </c>
      <c r="CI15" s="23">
        <v>387.3</v>
      </c>
      <c r="CJ15" s="22">
        <v>94.2</v>
      </c>
      <c r="CK15" s="23">
        <v>234</v>
      </c>
      <c r="CL15" s="22">
        <v>84.06</v>
      </c>
      <c r="CM15" s="23">
        <v>115.71</v>
      </c>
      <c r="CN15" s="22">
        <v>262.64999999999998</v>
      </c>
      <c r="CO15" s="23">
        <v>34.11</v>
      </c>
      <c r="CP15" s="22">
        <v>51.03</v>
      </c>
      <c r="CQ15" s="23">
        <v>134.61000000000001</v>
      </c>
      <c r="CR15" s="22">
        <v>595.16999999999996</v>
      </c>
      <c r="CS15" s="23">
        <v>19.98</v>
      </c>
      <c r="CT15" s="22">
        <v>393.39</v>
      </c>
      <c r="CU15" s="23">
        <v>271.44</v>
      </c>
      <c r="CV15" s="22">
        <v>2973.06</v>
      </c>
      <c r="CW15" s="23">
        <v>148.94999999999999</v>
      </c>
      <c r="CX15" s="22">
        <v>74.52</v>
      </c>
      <c r="CY15" s="23">
        <v>47.88</v>
      </c>
      <c r="CZ15" s="22">
        <v>40.229999999999997</v>
      </c>
      <c r="DA15" s="23">
        <v>30.734999999999999</v>
      </c>
      <c r="DB15" s="22">
        <v>96.78</v>
      </c>
      <c r="DC15" s="23">
        <v>34.14</v>
      </c>
      <c r="DD15" s="22">
        <v>190.32</v>
      </c>
      <c r="DE15" s="23">
        <v>339.15</v>
      </c>
      <c r="DF15" s="22">
        <v>112.08</v>
      </c>
      <c r="DG15" s="23">
        <v>73.424999999999997</v>
      </c>
      <c r="DH15" s="22">
        <v>15.9</v>
      </c>
      <c r="DI15" s="23">
        <v>19.2</v>
      </c>
      <c r="DJ15" s="22">
        <v>243.15</v>
      </c>
      <c r="DK15" s="23">
        <v>84.15</v>
      </c>
      <c r="DL15" s="22">
        <v>152.4</v>
      </c>
      <c r="DM15" s="23">
        <v>277.38</v>
      </c>
      <c r="DN15" s="22">
        <v>71.040000000000006</v>
      </c>
      <c r="DO15" s="23">
        <v>151.83000000000001</v>
      </c>
      <c r="DP15" s="22">
        <v>54.75</v>
      </c>
      <c r="DQ15" s="23">
        <v>65.040000000000006</v>
      </c>
      <c r="DR15" s="22">
        <v>43.08</v>
      </c>
      <c r="DS15" s="23">
        <v>144.9</v>
      </c>
      <c r="DT15" s="22">
        <v>145.35</v>
      </c>
      <c r="DU15" s="23">
        <v>49.95</v>
      </c>
      <c r="DV15" s="22">
        <v>38.340000000000003</v>
      </c>
      <c r="DW15" s="23">
        <v>33.96</v>
      </c>
      <c r="DX15" s="22">
        <v>22.86</v>
      </c>
      <c r="DY15" s="23">
        <v>50.7</v>
      </c>
      <c r="DZ15" s="22">
        <v>414.72</v>
      </c>
      <c r="EA15" s="23">
        <v>26.94</v>
      </c>
      <c r="EB15" s="22">
        <v>133.19999999999999</v>
      </c>
      <c r="EC15" s="23">
        <v>49.71</v>
      </c>
      <c r="ED15" s="22">
        <v>27.12</v>
      </c>
      <c r="EE15" s="23">
        <v>189.63</v>
      </c>
      <c r="EF15" s="22">
        <v>179.88</v>
      </c>
      <c r="EG15" s="23">
        <v>95.04</v>
      </c>
      <c r="EH15" s="22">
        <v>25.92</v>
      </c>
      <c r="EI15" s="23">
        <v>26.73</v>
      </c>
      <c r="EJ15" s="22">
        <v>75.69</v>
      </c>
      <c r="EK15" s="23">
        <v>39.6</v>
      </c>
      <c r="EL15" s="22">
        <v>8.07</v>
      </c>
      <c r="EM15" s="23">
        <v>72</v>
      </c>
      <c r="EN15" s="22">
        <v>39.42</v>
      </c>
      <c r="EO15" s="23">
        <v>44.76</v>
      </c>
      <c r="EP15" s="22">
        <v>210.24</v>
      </c>
      <c r="EQ15" s="23">
        <v>69.959999999999994</v>
      </c>
      <c r="ER15" s="22">
        <v>141.9</v>
      </c>
      <c r="ES15" s="23">
        <v>58.65</v>
      </c>
      <c r="ET15" s="22">
        <v>59.4</v>
      </c>
      <c r="EU15" s="23">
        <v>1429.26</v>
      </c>
      <c r="EV15" s="22">
        <v>23.7</v>
      </c>
      <c r="EW15" s="23">
        <v>57</v>
      </c>
      <c r="EX15" s="22">
        <v>2636.85</v>
      </c>
      <c r="EY15" s="23">
        <v>426.6</v>
      </c>
      <c r="EZ15" s="22">
        <v>52.8</v>
      </c>
      <c r="FA15" s="23">
        <v>56.85</v>
      </c>
      <c r="FB15" s="22">
        <v>244.2</v>
      </c>
      <c r="FC15" s="23">
        <v>32.25</v>
      </c>
      <c r="FD15" s="22">
        <v>88.02</v>
      </c>
      <c r="FE15" s="23">
        <v>170.1</v>
      </c>
      <c r="FF15" s="22">
        <v>349.44</v>
      </c>
      <c r="FG15" s="23">
        <v>101.64</v>
      </c>
      <c r="FH15" s="22">
        <v>79.8</v>
      </c>
      <c r="FI15" s="23">
        <v>375.9</v>
      </c>
      <c r="FJ15" s="22">
        <v>80.22</v>
      </c>
      <c r="FK15" s="23">
        <v>392.88</v>
      </c>
      <c r="FL15" s="22">
        <v>1027.2</v>
      </c>
      <c r="FM15" s="23">
        <v>236.25</v>
      </c>
      <c r="FN15" s="22">
        <v>26.88</v>
      </c>
      <c r="FO15" s="23">
        <v>53.76</v>
      </c>
      <c r="FP15" s="22">
        <v>53.76</v>
      </c>
      <c r="FQ15" s="23">
        <v>2153.16</v>
      </c>
      <c r="FR15" s="22">
        <v>22.8</v>
      </c>
      <c r="FS15" s="23">
        <v>231.48</v>
      </c>
      <c r="FT15" s="22">
        <v>118.35</v>
      </c>
      <c r="FU15" s="23">
        <v>41.22</v>
      </c>
      <c r="FV15" s="22">
        <v>31.14</v>
      </c>
      <c r="FW15" s="23">
        <v>43.65</v>
      </c>
      <c r="FX15" s="22">
        <v>46.44</v>
      </c>
      <c r="FY15" s="23">
        <v>90.9</v>
      </c>
      <c r="FZ15" s="22">
        <v>50.94</v>
      </c>
      <c r="GA15" s="23">
        <v>24.12</v>
      </c>
      <c r="GB15" s="22">
        <v>280.64999999999998</v>
      </c>
      <c r="GC15" s="23">
        <v>13.32</v>
      </c>
      <c r="GD15" s="22">
        <v>8.16</v>
      </c>
      <c r="GE15" s="23">
        <v>55.14</v>
      </c>
      <c r="GF15" s="22">
        <v>16.739999999999998</v>
      </c>
      <c r="GG15" s="23">
        <v>27.42</v>
      </c>
      <c r="GH15" s="22">
        <v>37.380000000000003</v>
      </c>
      <c r="GI15" s="23">
        <v>63.24</v>
      </c>
      <c r="GJ15" s="22">
        <v>395.88</v>
      </c>
      <c r="GK15" s="23">
        <v>43.38</v>
      </c>
      <c r="GL15" s="22">
        <v>59.34</v>
      </c>
      <c r="GM15" s="23">
        <v>33.6</v>
      </c>
      <c r="GN15" s="22">
        <v>31.92</v>
      </c>
      <c r="GO15" s="23">
        <v>21.96</v>
      </c>
      <c r="GP15" s="22">
        <v>11.58</v>
      </c>
      <c r="GQ15" s="23">
        <v>22.74</v>
      </c>
      <c r="GR15" s="22">
        <v>156.87</v>
      </c>
      <c r="GS15" s="23">
        <v>1607.76</v>
      </c>
      <c r="GT15" s="22">
        <v>2173.5</v>
      </c>
      <c r="GU15" s="23">
        <v>485.73</v>
      </c>
      <c r="GV15" s="22">
        <v>240</v>
      </c>
      <c r="GW15" s="23">
        <v>194.31</v>
      </c>
      <c r="GX15" s="22">
        <v>2372.2199999999998</v>
      </c>
      <c r="GY15" s="23">
        <v>1590.6</v>
      </c>
      <c r="GZ15" s="22">
        <v>785.61</v>
      </c>
      <c r="HA15" s="23">
        <v>1272.72</v>
      </c>
      <c r="HB15" s="22">
        <v>1469.25</v>
      </c>
      <c r="HC15" s="23">
        <v>963.36</v>
      </c>
      <c r="HD15" s="22">
        <v>144.18</v>
      </c>
      <c r="HE15" s="23">
        <v>294.3</v>
      </c>
      <c r="HF15" s="22">
        <v>77.040000000000006</v>
      </c>
      <c r="HG15" s="23">
        <v>258.75</v>
      </c>
      <c r="HH15" s="22">
        <v>276.60000000000002</v>
      </c>
      <c r="HI15" s="23">
        <v>280.26</v>
      </c>
      <c r="HJ15" s="22">
        <v>382.56</v>
      </c>
      <c r="HK15" s="23">
        <v>61.02</v>
      </c>
      <c r="HL15" s="22">
        <v>458.4</v>
      </c>
      <c r="HM15" s="23">
        <v>172.08</v>
      </c>
      <c r="HN15" s="22">
        <v>318.48</v>
      </c>
      <c r="HO15" s="23">
        <v>115.5</v>
      </c>
      <c r="HP15" s="22">
        <v>1908.45</v>
      </c>
      <c r="HQ15" s="23">
        <v>524.28</v>
      </c>
      <c r="HR15" s="22">
        <v>228.15</v>
      </c>
      <c r="HS15" s="23">
        <v>3916.08</v>
      </c>
      <c r="HT15" s="22">
        <v>130.44</v>
      </c>
      <c r="HU15" s="23">
        <v>130.56</v>
      </c>
      <c r="HV15" s="22">
        <v>293.39999999999998</v>
      </c>
      <c r="HW15" s="23">
        <v>951.6</v>
      </c>
      <c r="HX15" s="22">
        <v>636.29999999999995</v>
      </c>
      <c r="HY15" s="23">
        <v>833.7</v>
      </c>
      <c r="HZ15" s="22">
        <v>1916.73</v>
      </c>
      <c r="IA15" s="23">
        <v>333.66</v>
      </c>
      <c r="IB15" s="22">
        <v>277.14</v>
      </c>
      <c r="IC15" s="23">
        <v>642.78</v>
      </c>
      <c r="ID15" s="22">
        <v>109.66500000000001</v>
      </c>
      <c r="IE15" s="23">
        <v>1878.72</v>
      </c>
      <c r="IF15" s="22">
        <v>969.36</v>
      </c>
      <c r="IG15" s="23">
        <v>803.52</v>
      </c>
      <c r="IH15" s="22">
        <v>2289.75</v>
      </c>
      <c r="II15" s="23">
        <v>1395</v>
      </c>
      <c r="IJ15" s="22">
        <v>527.30999999999995</v>
      </c>
      <c r="IK15" s="23">
        <v>1315.68</v>
      </c>
      <c r="IL15" s="22">
        <v>1409.04</v>
      </c>
      <c r="IM15" s="23">
        <v>341.55</v>
      </c>
      <c r="IN15" s="22">
        <v>183.84</v>
      </c>
      <c r="IO15" s="23">
        <v>1409.04</v>
      </c>
      <c r="IP15" s="22">
        <v>398.61</v>
      </c>
      <c r="IQ15" s="23">
        <v>415.44</v>
      </c>
      <c r="IR15" s="22">
        <v>281.88</v>
      </c>
      <c r="IS15" s="23">
        <v>264.95999999999998</v>
      </c>
      <c r="IT15" s="22">
        <v>310.35000000000002</v>
      </c>
      <c r="IU15" s="23">
        <v>282.60000000000002</v>
      </c>
      <c r="IV15" s="22">
        <v>360.24</v>
      </c>
      <c r="IW15" s="23">
        <v>266.22000000000003</v>
      </c>
      <c r="IX15" s="22">
        <v>200.76</v>
      </c>
      <c r="IY15" s="23">
        <v>148.5</v>
      </c>
      <c r="IZ15" s="22">
        <v>85.44</v>
      </c>
      <c r="JA15" s="23">
        <v>87.06</v>
      </c>
      <c r="JB15" s="22">
        <v>175.77</v>
      </c>
      <c r="JC15" s="23">
        <v>148.32</v>
      </c>
      <c r="JD15" s="22">
        <v>2871.54</v>
      </c>
      <c r="JE15" s="23">
        <v>877.38</v>
      </c>
      <c r="JF15" s="22">
        <v>2065.5</v>
      </c>
      <c r="JG15" s="23">
        <v>868.95</v>
      </c>
      <c r="JH15" s="22">
        <v>630.15</v>
      </c>
      <c r="JI15" s="23">
        <v>424.35</v>
      </c>
      <c r="JJ15" s="22">
        <v>725.7</v>
      </c>
      <c r="JK15" s="23">
        <v>826.56</v>
      </c>
      <c r="JL15" s="22">
        <v>287.94</v>
      </c>
      <c r="JM15" s="23">
        <v>247.86</v>
      </c>
      <c r="JN15" s="22">
        <v>17.46</v>
      </c>
      <c r="JO15" s="23">
        <v>113.46</v>
      </c>
      <c r="JP15" s="22">
        <v>142.02000000000001</v>
      </c>
      <c r="JQ15" s="23">
        <v>43.65</v>
      </c>
      <c r="JR15" s="22">
        <v>90.18</v>
      </c>
      <c r="JS15" s="23">
        <v>47.7</v>
      </c>
      <c r="JT15" s="22">
        <v>250.8</v>
      </c>
      <c r="JU15" s="23">
        <v>130.94999999999999</v>
      </c>
      <c r="JV15" s="22">
        <v>536.58000000000004</v>
      </c>
      <c r="JW15" s="23">
        <v>150.47999999999999</v>
      </c>
      <c r="JX15" s="22">
        <v>120.48</v>
      </c>
      <c r="JY15" s="23">
        <v>180.36</v>
      </c>
      <c r="JZ15" s="22">
        <v>1920.36</v>
      </c>
      <c r="KA15" s="23">
        <v>1850.46</v>
      </c>
      <c r="KB15" s="22">
        <v>851.67</v>
      </c>
      <c r="KC15" s="23">
        <v>439.56</v>
      </c>
      <c r="KD15" s="22">
        <v>869.1</v>
      </c>
      <c r="KE15" s="23">
        <v>296.33999999999997</v>
      </c>
      <c r="KF15" s="22">
        <v>863.82</v>
      </c>
      <c r="KG15" s="23">
        <v>589.20000000000005</v>
      </c>
      <c r="KH15" s="22">
        <v>66.69</v>
      </c>
      <c r="KI15" s="23">
        <v>148.16999999999999</v>
      </c>
      <c r="KJ15" s="22">
        <v>529.91999999999996</v>
      </c>
      <c r="KK15" s="23">
        <v>364.74</v>
      </c>
      <c r="KL15" s="22">
        <v>2582.16</v>
      </c>
      <c r="KM15" s="23">
        <v>706.65</v>
      </c>
      <c r="KN15" s="22">
        <v>244.89</v>
      </c>
      <c r="KO15" s="23">
        <v>225.24</v>
      </c>
      <c r="KP15" s="22">
        <v>1236.33</v>
      </c>
      <c r="KQ15" s="23">
        <v>438.84</v>
      </c>
      <c r="KR15" s="22">
        <v>2756.34</v>
      </c>
      <c r="KS15" s="23">
        <v>323.45999999999998</v>
      </c>
      <c r="KT15" s="22">
        <v>951.72</v>
      </c>
      <c r="KU15" s="23">
        <v>207.36</v>
      </c>
      <c r="KV15" s="22">
        <v>47.7</v>
      </c>
      <c r="KW15" s="23">
        <v>621.45000000000005</v>
      </c>
      <c r="KX15" s="22">
        <v>781.47</v>
      </c>
      <c r="KY15" s="23">
        <v>382.14</v>
      </c>
      <c r="KZ15" s="22">
        <v>140.94</v>
      </c>
      <c r="LA15" s="23">
        <v>1302.96</v>
      </c>
      <c r="LB15" s="22">
        <v>965.58</v>
      </c>
      <c r="LC15" s="23">
        <v>667.92</v>
      </c>
      <c r="LD15" s="22">
        <v>417.42</v>
      </c>
      <c r="LE15" s="23">
        <v>235.32</v>
      </c>
      <c r="LF15" s="22">
        <v>137.88</v>
      </c>
      <c r="LG15" s="23">
        <v>150.03</v>
      </c>
      <c r="LH15" s="22">
        <v>860.79</v>
      </c>
      <c r="LI15" s="23">
        <v>123.45</v>
      </c>
      <c r="LJ15" s="22">
        <v>1210.8599999999999</v>
      </c>
      <c r="LK15" s="23">
        <v>348.48</v>
      </c>
      <c r="LL15" s="22">
        <v>313.56</v>
      </c>
      <c r="LM15" s="23">
        <v>342.18</v>
      </c>
      <c r="LN15" s="22">
        <v>567.45000000000005</v>
      </c>
      <c r="LO15" s="23">
        <v>84.96</v>
      </c>
      <c r="LP15" s="22">
        <v>207.18</v>
      </c>
      <c r="LQ15" s="23">
        <v>59.34</v>
      </c>
      <c r="LR15" s="22">
        <v>1813.5</v>
      </c>
      <c r="LS15" s="23">
        <v>863.31</v>
      </c>
      <c r="LT15" s="22">
        <v>504.36</v>
      </c>
      <c r="LU15" s="23">
        <v>155.69999999999999</v>
      </c>
      <c r="LV15" s="22">
        <v>56.79</v>
      </c>
      <c r="LW15" s="23">
        <v>2186.6999999999998</v>
      </c>
      <c r="LX15" s="22">
        <v>1106.46</v>
      </c>
      <c r="LY15" s="23">
        <v>434.16</v>
      </c>
      <c r="LZ15" s="22">
        <v>567.13499999999999</v>
      </c>
      <c r="MA15" s="23">
        <v>732.78</v>
      </c>
      <c r="MB15" s="22">
        <v>869.7</v>
      </c>
      <c r="MC15" s="23">
        <v>180.12</v>
      </c>
      <c r="MD15" s="22">
        <v>163.65</v>
      </c>
      <c r="ME15" s="23">
        <v>129</v>
      </c>
      <c r="MF15" s="22">
        <v>58.02</v>
      </c>
      <c r="MG15" s="23">
        <v>769.68</v>
      </c>
      <c r="MH15" s="22">
        <v>192.78</v>
      </c>
      <c r="MI15" s="23">
        <v>493.32</v>
      </c>
      <c r="MJ15" s="22">
        <v>637.44000000000005</v>
      </c>
      <c r="MK15" s="23">
        <v>145.32</v>
      </c>
      <c r="ML15" s="22">
        <v>81.42</v>
      </c>
      <c r="MM15" s="23">
        <v>279.54000000000002</v>
      </c>
      <c r="MN15" s="22">
        <v>161.1</v>
      </c>
      <c r="MO15" s="23">
        <v>628.44000000000005</v>
      </c>
      <c r="MP15" s="22">
        <v>347.16</v>
      </c>
      <c r="MQ15" s="23">
        <v>347.88</v>
      </c>
      <c r="MR15" s="22">
        <v>665.1</v>
      </c>
      <c r="MS15" s="23">
        <v>87.3</v>
      </c>
      <c r="MT15" s="22">
        <v>1162.8900000000001</v>
      </c>
      <c r="MU15" s="23">
        <v>1402.29</v>
      </c>
      <c r="MV15" s="22">
        <v>807.84</v>
      </c>
      <c r="MW15" s="23">
        <v>448.74</v>
      </c>
      <c r="MX15" s="22">
        <v>514.53</v>
      </c>
      <c r="MY15" s="23">
        <v>500.22</v>
      </c>
      <c r="MZ15" s="22">
        <v>171.99</v>
      </c>
      <c r="NA15" s="23">
        <v>1455.12</v>
      </c>
      <c r="NB15" s="22">
        <v>595.67999999999995</v>
      </c>
      <c r="NC15" s="23">
        <v>1845.72</v>
      </c>
      <c r="ND15" s="22">
        <v>531.48</v>
      </c>
      <c r="NE15" s="23">
        <v>460.08</v>
      </c>
      <c r="NF15" s="22">
        <v>154.08000000000001</v>
      </c>
      <c r="NG15" s="23">
        <v>333.24</v>
      </c>
      <c r="NH15" s="22">
        <v>288.89999999999998</v>
      </c>
      <c r="NI15" s="23">
        <v>3187.2</v>
      </c>
      <c r="NJ15" s="22">
        <v>402.75</v>
      </c>
      <c r="NK15" s="23">
        <v>1892.25</v>
      </c>
      <c r="NL15" s="22">
        <v>879.15</v>
      </c>
      <c r="NM15" s="23">
        <v>1232.0999999999999</v>
      </c>
      <c r="NN15" s="22">
        <v>351.3</v>
      </c>
      <c r="NO15" s="23">
        <v>196.65</v>
      </c>
      <c r="NP15" s="22">
        <v>911.52</v>
      </c>
      <c r="NQ15" s="23">
        <v>311.76</v>
      </c>
      <c r="NR15" s="22">
        <v>151.19999999999999</v>
      </c>
      <c r="NS15" s="23">
        <v>3040.8</v>
      </c>
      <c r="NT15" s="22">
        <v>344.16</v>
      </c>
      <c r="NU15" s="23">
        <v>486.12</v>
      </c>
      <c r="NV15" s="22">
        <v>1285.47</v>
      </c>
      <c r="NW15" s="23">
        <v>45.15</v>
      </c>
      <c r="NX15" s="22">
        <v>43.95</v>
      </c>
      <c r="NY15" s="23">
        <v>51.96</v>
      </c>
      <c r="NZ15" s="22">
        <v>654.24</v>
      </c>
      <c r="OA15" s="23">
        <v>301.89</v>
      </c>
      <c r="OB15" s="22">
        <v>281.82</v>
      </c>
      <c r="OC15" s="23">
        <v>340.68</v>
      </c>
      <c r="OD15" s="22">
        <v>291.77999999999997</v>
      </c>
      <c r="OE15" s="23">
        <v>103.2</v>
      </c>
      <c r="OF15" s="22">
        <v>87.72</v>
      </c>
      <c r="OG15" s="23">
        <v>934.86</v>
      </c>
      <c r="OH15" s="22">
        <v>128.22</v>
      </c>
      <c r="OI15" s="23">
        <v>113.7</v>
      </c>
      <c r="OJ15" s="22">
        <v>61.8</v>
      </c>
      <c r="OK15" s="23">
        <v>93.42</v>
      </c>
      <c r="OL15" s="22">
        <v>162.06</v>
      </c>
      <c r="OM15" s="23">
        <v>340.08</v>
      </c>
      <c r="ON15" s="22">
        <v>385.86</v>
      </c>
      <c r="OO15" s="23">
        <v>98.46</v>
      </c>
      <c r="OP15" s="22">
        <v>60.96</v>
      </c>
      <c r="OQ15" s="23">
        <v>99.54</v>
      </c>
      <c r="OR15" s="22">
        <v>23.1</v>
      </c>
      <c r="OS15" s="23">
        <v>30.3</v>
      </c>
      <c r="OT15" s="22">
        <v>9.06</v>
      </c>
      <c r="OU15" s="23">
        <v>31.08</v>
      </c>
      <c r="OV15" s="22">
        <v>109.38</v>
      </c>
      <c r="OW15" s="23">
        <v>77.099999999999994</v>
      </c>
      <c r="OX15" s="22">
        <v>32.880000000000003</v>
      </c>
      <c r="OY15" s="23">
        <v>17.46</v>
      </c>
      <c r="OZ15" s="22">
        <v>10.08</v>
      </c>
      <c r="PA15" s="23">
        <v>59.4</v>
      </c>
      <c r="PB15" s="22">
        <v>90.36</v>
      </c>
      <c r="PC15" s="23">
        <v>36.18</v>
      </c>
      <c r="PD15" s="22">
        <v>28.8</v>
      </c>
      <c r="PE15" s="23">
        <v>15.54</v>
      </c>
      <c r="PF15" s="22">
        <v>136.38</v>
      </c>
      <c r="PG15" s="23">
        <v>12.734999999999999</v>
      </c>
      <c r="PH15" s="22">
        <v>40.14</v>
      </c>
      <c r="PI15" s="23">
        <v>20.16</v>
      </c>
      <c r="PJ15" s="22">
        <v>20.52</v>
      </c>
      <c r="PK15" s="23">
        <v>20.07</v>
      </c>
      <c r="PL15" s="22">
        <v>57.42</v>
      </c>
      <c r="PM15" s="23">
        <v>187.83</v>
      </c>
      <c r="PN15" s="22">
        <v>412.02</v>
      </c>
      <c r="PO15" s="23">
        <v>138.69</v>
      </c>
      <c r="PP15" s="22">
        <v>131.76</v>
      </c>
      <c r="PQ15" s="23">
        <v>34.11</v>
      </c>
      <c r="PR15" s="22">
        <v>35.64</v>
      </c>
      <c r="PS15" s="23">
        <v>34.200000000000003</v>
      </c>
      <c r="PT15" s="22">
        <v>96.66</v>
      </c>
      <c r="PU15" s="23">
        <v>70.83</v>
      </c>
      <c r="PV15" s="22">
        <v>203.22</v>
      </c>
      <c r="PW15" s="23">
        <v>185.58</v>
      </c>
      <c r="PX15" s="22">
        <v>211.41</v>
      </c>
      <c r="PY15" s="23">
        <v>40.905000000000001</v>
      </c>
      <c r="PZ15" s="22">
        <v>1987.32</v>
      </c>
      <c r="QA15" s="23">
        <v>245.16</v>
      </c>
      <c r="QB15" s="22">
        <v>64.2</v>
      </c>
      <c r="QC15" s="23">
        <v>262.95</v>
      </c>
      <c r="QD15" s="22">
        <v>36.299999999999997</v>
      </c>
      <c r="QE15" s="23">
        <v>82.2</v>
      </c>
      <c r="QF15" s="22">
        <v>82.2</v>
      </c>
      <c r="QG15" s="23">
        <v>78.75</v>
      </c>
      <c r="QH15" s="22">
        <v>61.2</v>
      </c>
      <c r="QI15" s="23">
        <v>257.7</v>
      </c>
      <c r="QJ15" s="22">
        <v>169.65</v>
      </c>
      <c r="QK15" s="23">
        <v>105.6</v>
      </c>
      <c r="QL15" s="22">
        <v>142.19999999999999</v>
      </c>
      <c r="QM15" s="23">
        <v>43.74</v>
      </c>
      <c r="QN15" s="22">
        <v>209.34</v>
      </c>
      <c r="QO15" s="23">
        <v>193.41</v>
      </c>
      <c r="QP15" s="22">
        <v>336.63</v>
      </c>
      <c r="QQ15" s="23">
        <v>237.72</v>
      </c>
      <c r="QR15" s="22">
        <v>52.32</v>
      </c>
      <c r="QS15" s="23">
        <v>271.44</v>
      </c>
      <c r="QT15" s="22">
        <v>237.84</v>
      </c>
      <c r="QU15" s="23">
        <v>178.2</v>
      </c>
      <c r="QV15" s="22">
        <v>102.42</v>
      </c>
      <c r="QW15" s="23">
        <v>152.28</v>
      </c>
      <c r="QX15" s="22">
        <v>83.55</v>
      </c>
      <c r="QY15" s="23">
        <v>66.45</v>
      </c>
      <c r="QZ15" s="22">
        <v>62.7</v>
      </c>
      <c r="RA15" s="23">
        <v>67.5</v>
      </c>
      <c r="RB15" s="22">
        <v>54.36</v>
      </c>
      <c r="RC15" s="23">
        <v>33</v>
      </c>
      <c r="RD15" s="22">
        <v>194.64</v>
      </c>
      <c r="RE15" s="23">
        <v>33.479999999999997</v>
      </c>
      <c r="RF15" s="22">
        <v>1621.44</v>
      </c>
      <c r="RG15" s="23">
        <v>49.5</v>
      </c>
      <c r="RH15" s="22">
        <v>42.21</v>
      </c>
      <c r="RI15" s="23">
        <v>26.37</v>
      </c>
      <c r="RJ15" s="22">
        <v>40.950000000000003</v>
      </c>
      <c r="RK15" s="23">
        <v>30.51</v>
      </c>
      <c r="RL15" s="22">
        <v>42.57</v>
      </c>
      <c r="RM15" s="23">
        <v>13.26</v>
      </c>
      <c r="RN15" s="22">
        <v>46.41</v>
      </c>
      <c r="RO15" s="23">
        <v>127.92</v>
      </c>
      <c r="RP15" s="22">
        <v>25.92</v>
      </c>
      <c r="RQ15" s="23">
        <v>22.68</v>
      </c>
      <c r="RR15" s="22">
        <v>9.3000000000000007</v>
      </c>
      <c r="RS15" s="23">
        <v>96.18</v>
      </c>
      <c r="RT15" s="22">
        <v>109.8</v>
      </c>
      <c r="RU15" s="23">
        <v>93.18</v>
      </c>
      <c r="RV15" s="22">
        <v>102.54</v>
      </c>
      <c r="RW15" s="23">
        <v>101.1</v>
      </c>
      <c r="RX15" s="22">
        <v>59.82</v>
      </c>
      <c r="RY15" s="23">
        <v>28.8</v>
      </c>
      <c r="RZ15" s="22">
        <v>12.9</v>
      </c>
      <c r="SA15" s="23">
        <v>1136.94</v>
      </c>
      <c r="SB15" s="22">
        <v>101.94</v>
      </c>
      <c r="SC15" s="23">
        <v>52.2</v>
      </c>
      <c r="SD15" s="22">
        <v>22.5</v>
      </c>
      <c r="SE15" s="23">
        <v>34.92</v>
      </c>
      <c r="SF15" s="22">
        <v>10.26</v>
      </c>
      <c r="SG15" s="23">
        <v>41.67</v>
      </c>
      <c r="SH15" s="22">
        <v>58.14</v>
      </c>
      <c r="SI15" s="23">
        <v>267.95999999999998</v>
      </c>
      <c r="SJ15" s="22">
        <v>66</v>
      </c>
      <c r="SK15" s="23">
        <v>189</v>
      </c>
      <c r="SL15" s="22">
        <v>291.06</v>
      </c>
      <c r="SM15" s="23">
        <v>290.52</v>
      </c>
      <c r="SN15" s="22">
        <v>244.26</v>
      </c>
      <c r="SO15" s="23">
        <v>78.66</v>
      </c>
      <c r="SP15" s="22">
        <v>367.71</v>
      </c>
      <c r="SQ15" s="23">
        <v>67.319999999999993</v>
      </c>
      <c r="SR15" s="22">
        <v>274.68</v>
      </c>
      <c r="SS15" s="23">
        <v>13.38</v>
      </c>
      <c r="ST15" s="22">
        <v>197.94</v>
      </c>
      <c r="SU15" s="23">
        <v>621.99</v>
      </c>
      <c r="SV15" s="22">
        <v>56.52</v>
      </c>
      <c r="SW15" s="23">
        <v>45.54</v>
      </c>
      <c r="SX15" s="22">
        <v>29.07</v>
      </c>
      <c r="SY15" s="23">
        <v>3622.29</v>
      </c>
      <c r="SZ15" s="22">
        <v>121.23</v>
      </c>
      <c r="TA15" s="23">
        <v>2249.16</v>
      </c>
      <c r="TB15" s="22">
        <v>39.6</v>
      </c>
      <c r="TC15" s="23">
        <v>93.24</v>
      </c>
      <c r="TD15" s="22">
        <v>33.72</v>
      </c>
      <c r="TE15" s="23">
        <v>32.880000000000003</v>
      </c>
      <c r="TF15" s="22">
        <v>35.700000000000003</v>
      </c>
      <c r="TG15" s="23">
        <v>37.86</v>
      </c>
      <c r="TH15" s="22">
        <v>1187.6400000000001</v>
      </c>
      <c r="TI15" s="23">
        <v>93.51</v>
      </c>
      <c r="TJ15" s="22">
        <v>33.96</v>
      </c>
      <c r="TK15" s="23">
        <v>255.45</v>
      </c>
      <c r="TL15" s="22">
        <v>15.48</v>
      </c>
      <c r="TM15" s="23">
        <v>248.64</v>
      </c>
      <c r="TN15" s="22">
        <v>54.6</v>
      </c>
      <c r="TO15" s="23">
        <v>56.7</v>
      </c>
      <c r="TP15" s="22">
        <v>56.52</v>
      </c>
      <c r="TQ15" s="23">
        <v>31.59</v>
      </c>
      <c r="TR15" s="22">
        <v>95.64</v>
      </c>
      <c r="TS15" s="23">
        <v>232.08</v>
      </c>
      <c r="TT15" s="22">
        <v>120</v>
      </c>
      <c r="TU15" s="23">
        <v>143.4</v>
      </c>
      <c r="TV15" s="22">
        <v>96.45</v>
      </c>
      <c r="TW15" s="23">
        <v>194.64</v>
      </c>
      <c r="TX15" s="22">
        <v>596.70000000000005</v>
      </c>
      <c r="TY15" s="23">
        <v>170.73</v>
      </c>
      <c r="TZ15" s="22">
        <v>46.71</v>
      </c>
      <c r="UA15" s="23">
        <v>20.25</v>
      </c>
      <c r="UB15" s="22">
        <v>40.98</v>
      </c>
      <c r="UC15" s="23">
        <v>21.78</v>
      </c>
      <c r="UD15" s="22">
        <v>46.5</v>
      </c>
      <c r="UE15" s="23">
        <v>163.62</v>
      </c>
      <c r="UF15" s="22">
        <v>362.46</v>
      </c>
      <c r="UG15" s="23">
        <v>183.75</v>
      </c>
      <c r="UH15" s="22">
        <v>61.95</v>
      </c>
      <c r="UI15" s="23">
        <v>4001.04</v>
      </c>
      <c r="UJ15" s="22">
        <v>84.45</v>
      </c>
      <c r="UK15" s="23">
        <v>122.76</v>
      </c>
      <c r="UL15" s="22">
        <v>168.6</v>
      </c>
      <c r="UM15" s="23">
        <v>152.63999999999999</v>
      </c>
      <c r="UN15" s="22">
        <v>10.8</v>
      </c>
      <c r="UO15" s="23">
        <v>6</v>
      </c>
      <c r="UP15" s="22">
        <v>97.74</v>
      </c>
      <c r="UQ15" s="23">
        <v>25.14</v>
      </c>
      <c r="UR15" s="22">
        <v>73.02</v>
      </c>
      <c r="US15" s="23">
        <v>34.47</v>
      </c>
      <c r="UT15" s="22">
        <v>26.82</v>
      </c>
      <c r="UU15" s="23">
        <v>66.33</v>
      </c>
      <c r="UV15" s="22">
        <v>33.39</v>
      </c>
      <c r="UW15" s="23">
        <v>198.84</v>
      </c>
      <c r="UX15" s="22">
        <v>146.04</v>
      </c>
      <c r="UY15" s="23">
        <v>45.12</v>
      </c>
      <c r="UZ15" s="22">
        <v>984.9</v>
      </c>
      <c r="VA15" s="23">
        <v>49.35</v>
      </c>
      <c r="VB15" s="22">
        <v>30</v>
      </c>
      <c r="VC15" s="23">
        <v>1865.97</v>
      </c>
      <c r="VD15" s="22">
        <v>169.5</v>
      </c>
      <c r="VE15" s="23">
        <v>97.68</v>
      </c>
      <c r="VF15" s="22">
        <v>55.98</v>
      </c>
      <c r="VG15" s="23">
        <v>100.92</v>
      </c>
      <c r="VH15" s="22">
        <v>109.8</v>
      </c>
      <c r="VI15" s="23">
        <v>76.2</v>
      </c>
      <c r="VJ15" s="22">
        <v>133.5</v>
      </c>
      <c r="VK15" s="23">
        <v>23.25</v>
      </c>
      <c r="VL15" s="22">
        <v>84.75</v>
      </c>
      <c r="VM15" s="23">
        <v>155.85</v>
      </c>
      <c r="VN15" s="22">
        <v>227.4</v>
      </c>
      <c r="VO15" s="23">
        <v>1840.68</v>
      </c>
      <c r="VP15" s="22">
        <v>102.24</v>
      </c>
      <c r="VQ15" s="23">
        <v>85.14</v>
      </c>
      <c r="VR15" s="22">
        <v>52.56</v>
      </c>
      <c r="VS15" s="23">
        <v>149.72999999999999</v>
      </c>
      <c r="VT15" s="22">
        <v>336</v>
      </c>
      <c r="VU15" s="23">
        <v>482.76</v>
      </c>
      <c r="VV15" s="22">
        <v>140.1</v>
      </c>
      <c r="VW15" s="23">
        <v>60.3</v>
      </c>
      <c r="VX15" s="22">
        <v>68.94</v>
      </c>
      <c r="VY15" s="23">
        <v>105.6</v>
      </c>
      <c r="VZ15" s="22">
        <v>118.2</v>
      </c>
      <c r="WA15" s="23">
        <v>47.52</v>
      </c>
      <c r="WB15" s="22">
        <v>51.84</v>
      </c>
      <c r="WC15" s="23">
        <v>231.36</v>
      </c>
      <c r="WD15" s="22">
        <v>33.479999999999997</v>
      </c>
      <c r="WE15" s="23">
        <v>138.69</v>
      </c>
      <c r="WF15" s="22">
        <v>54.27</v>
      </c>
      <c r="WG15" s="23">
        <v>38.880000000000003</v>
      </c>
      <c r="WH15" s="22">
        <v>32.4</v>
      </c>
      <c r="WI15" s="23">
        <v>33.39</v>
      </c>
      <c r="WJ15" s="22">
        <v>85.23</v>
      </c>
      <c r="WK15" s="23">
        <v>144.99</v>
      </c>
      <c r="WL15" s="22">
        <v>32.130000000000003</v>
      </c>
      <c r="WM15" s="23">
        <v>26.82</v>
      </c>
      <c r="WN15" s="22">
        <v>61.47</v>
      </c>
      <c r="WO15" s="23">
        <v>45.72</v>
      </c>
      <c r="WP15" s="22">
        <v>173.61</v>
      </c>
      <c r="WQ15" s="23">
        <v>49.68</v>
      </c>
      <c r="WR15" s="22">
        <v>146.88</v>
      </c>
      <c r="WS15" s="23">
        <v>26.82</v>
      </c>
      <c r="WT15" s="22">
        <v>9.36</v>
      </c>
      <c r="WU15" s="23">
        <v>41.19</v>
      </c>
      <c r="WV15" s="22">
        <v>11.43</v>
      </c>
      <c r="WW15" s="23">
        <v>15.48</v>
      </c>
      <c r="WX15" s="22">
        <v>15.66</v>
      </c>
      <c r="WY15" s="23">
        <v>102.54</v>
      </c>
      <c r="WZ15" s="22">
        <v>167.28</v>
      </c>
      <c r="XA15" s="23">
        <v>27.6</v>
      </c>
      <c r="XB15" s="22">
        <v>37.92</v>
      </c>
      <c r="XC15" s="23">
        <v>69.3</v>
      </c>
      <c r="XD15" s="22">
        <v>27.96</v>
      </c>
      <c r="XE15" s="23">
        <v>166.14</v>
      </c>
      <c r="XF15" s="22">
        <v>76.5</v>
      </c>
      <c r="XG15" s="23">
        <v>241.32</v>
      </c>
      <c r="XH15" s="22">
        <v>2174.13</v>
      </c>
      <c r="XI15" s="23">
        <v>788.22</v>
      </c>
      <c r="XJ15" s="22">
        <v>476.28</v>
      </c>
      <c r="XK15" s="23">
        <v>683.88</v>
      </c>
      <c r="XL15" s="22">
        <v>940.32</v>
      </c>
      <c r="XM15" s="23">
        <v>959.76</v>
      </c>
      <c r="XN15" s="22">
        <v>569.88</v>
      </c>
      <c r="XO15" s="23">
        <v>1195.2</v>
      </c>
      <c r="XP15" s="22">
        <v>530.22</v>
      </c>
      <c r="XQ15" s="23">
        <v>1526.52</v>
      </c>
      <c r="XR15" s="22">
        <v>587.16</v>
      </c>
      <c r="XS15" s="23">
        <v>697.32</v>
      </c>
      <c r="XT15" s="22">
        <v>1066.68</v>
      </c>
      <c r="XU15" s="23">
        <v>427.59</v>
      </c>
      <c r="XV15" s="22">
        <v>633.48</v>
      </c>
      <c r="XW15" s="23">
        <v>334.68</v>
      </c>
      <c r="XX15" s="22">
        <v>916.8</v>
      </c>
      <c r="XY15" s="23">
        <v>118.935</v>
      </c>
      <c r="XZ15" s="22">
        <v>655.56</v>
      </c>
      <c r="YA15" s="23">
        <v>448.8</v>
      </c>
      <c r="YB15" s="22">
        <v>277.8</v>
      </c>
      <c r="YC15" s="23">
        <v>122.13</v>
      </c>
      <c r="YD15" s="22">
        <v>252.84</v>
      </c>
      <c r="YE15" s="23">
        <v>162</v>
      </c>
      <c r="YF15" s="22">
        <v>30.51</v>
      </c>
      <c r="YG15" s="23">
        <v>153.9</v>
      </c>
      <c r="YH15" s="22">
        <v>224.82</v>
      </c>
      <c r="YI15" s="23">
        <v>551.1</v>
      </c>
      <c r="YJ15" s="22">
        <v>245.13</v>
      </c>
      <c r="YK15" s="23">
        <v>177.75</v>
      </c>
      <c r="YL15" s="22">
        <v>546</v>
      </c>
      <c r="YM15" s="23">
        <v>369.45</v>
      </c>
      <c r="YN15" s="22">
        <v>346.92</v>
      </c>
      <c r="YO15" s="23">
        <v>275.58</v>
      </c>
      <c r="YP15" s="22">
        <v>333.48</v>
      </c>
      <c r="YQ15" s="23">
        <v>149.1</v>
      </c>
      <c r="YR15" s="22">
        <v>840.15</v>
      </c>
      <c r="YS15" s="23">
        <v>228.33</v>
      </c>
      <c r="YT15" s="22">
        <v>298.2</v>
      </c>
      <c r="YU15" s="23">
        <v>292.2</v>
      </c>
      <c r="YV15" s="22">
        <v>840.6</v>
      </c>
      <c r="YW15" s="23">
        <v>565.32000000000005</v>
      </c>
      <c r="YX15" s="22">
        <v>1917</v>
      </c>
      <c r="YY15" s="23">
        <v>682.95</v>
      </c>
      <c r="YZ15" s="22">
        <v>2301</v>
      </c>
      <c r="ZA15" s="23">
        <v>723.3</v>
      </c>
      <c r="ZB15" s="22">
        <v>1838.52</v>
      </c>
      <c r="ZC15" s="23">
        <v>403.83</v>
      </c>
      <c r="ZD15" s="22">
        <v>248.28</v>
      </c>
      <c r="ZE15" s="23">
        <v>500.85</v>
      </c>
      <c r="ZF15" s="22">
        <v>448.77</v>
      </c>
      <c r="ZG15" s="23">
        <v>366.84</v>
      </c>
      <c r="ZH15" s="22">
        <v>423.6</v>
      </c>
      <c r="ZI15" s="23">
        <v>173.94</v>
      </c>
      <c r="ZJ15" s="22">
        <v>159.30000000000001</v>
      </c>
      <c r="ZK15" s="23">
        <v>134.91</v>
      </c>
      <c r="ZL15" s="22">
        <v>110.88</v>
      </c>
      <c r="ZM15" s="23">
        <v>57.93</v>
      </c>
      <c r="ZN15" s="22">
        <v>327.3</v>
      </c>
      <c r="ZO15" s="23">
        <v>261.24</v>
      </c>
      <c r="ZP15" s="22">
        <v>159.30000000000001</v>
      </c>
      <c r="ZQ15" s="23">
        <v>168.96</v>
      </c>
      <c r="ZR15" s="22">
        <v>149.58000000000001</v>
      </c>
      <c r="ZS15" s="23">
        <v>510.57</v>
      </c>
      <c r="ZT15" s="22">
        <v>429.48</v>
      </c>
      <c r="ZU15" s="23">
        <v>3076.5</v>
      </c>
      <c r="ZV15" s="22">
        <v>970.2</v>
      </c>
      <c r="ZW15" s="23">
        <v>1094.22</v>
      </c>
      <c r="ZX15" s="22">
        <v>196.74</v>
      </c>
      <c r="ZY15" s="23">
        <v>171.87</v>
      </c>
      <c r="ZZ15" s="22">
        <v>332.28</v>
      </c>
      <c r="AAA15" s="23">
        <v>337.68</v>
      </c>
      <c r="AAB15" s="22">
        <v>217.2</v>
      </c>
      <c r="AAC15" s="23">
        <v>434.4</v>
      </c>
      <c r="AAD15" s="22">
        <v>66.959999999999994</v>
      </c>
      <c r="AAE15" s="23">
        <v>25.23</v>
      </c>
      <c r="AAF15" s="22">
        <v>311.39999999999998</v>
      </c>
      <c r="AAG15" s="23">
        <v>169.74</v>
      </c>
      <c r="AAH15" s="22">
        <v>70.44</v>
      </c>
      <c r="AAI15" s="23">
        <v>132.03</v>
      </c>
      <c r="AAJ15" s="22">
        <v>3094.56</v>
      </c>
      <c r="AAK15" s="23">
        <v>477.84</v>
      </c>
      <c r="AAL15" s="22">
        <v>535.79999999999995</v>
      </c>
      <c r="AAM15" s="23">
        <v>145.88999999999999</v>
      </c>
      <c r="AAN15" s="22">
        <v>75.87</v>
      </c>
      <c r="AAO15" s="23">
        <v>326.55</v>
      </c>
      <c r="AAP15" s="22">
        <v>1134.9000000000001</v>
      </c>
      <c r="AAQ15" s="23">
        <v>760.38</v>
      </c>
      <c r="AAR15" s="22">
        <v>144</v>
      </c>
      <c r="AAS15" s="23">
        <v>265.26</v>
      </c>
      <c r="AAT15" s="22">
        <v>1718.1</v>
      </c>
      <c r="AAU15" s="23">
        <v>3194.55</v>
      </c>
      <c r="AAV15" s="22">
        <v>476.49</v>
      </c>
      <c r="AAW15" s="23">
        <v>136.59</v>
      </c>
      <c r="AAX15" s="22">
        <v>487.38</v>
      </c>
      <c r="AAY15" s="23">
        <v>168.6</v>
      </c>
      <c r="AAZ15" s="22">
        <v>143.1</v>
      </c>
      <c r="ABA15" s="23">
        <v>716.85</v>
      </c>
      <c r="ABB15" s="22">
        <v>200.76</v>
      </c>
      <c r="ABC15" s="23">
        <v>667.56</v>
      </c>
      <c r="ABD15" s="22">
        <v>698.85</v>
      </c>
      <c r="ABE15" s="23">
        <v>114.66</v>
      </c>
      <c r="ABF15" s="22">
        <v>743.25</v>
      </c>
      <c r="ABG15" s="23">
        <v>303</v>
      </c>
      <c r="ABH15" s="22">
        <v>110.7</v>
      </c>
      <c r="ABI15" s="23">
        <v>84.6</v>
      </c>
      <c r="ABJ15" s="22">
        <v>770.85</v>
      </c>
      <c r="ABK15" s="23">
        <v>1409.76</v>
      </c>
      <c r="ABL15" s="22">
        <v>418.35</v>
      </c>
      <c r="ABM15" s="23">
        <v>117.18</v>
      </c>
      <c r="ABN15" s="22">
        <v>136.62</v>
      </c>
      <c r="ABO15" s="23">
        <v>509.22</v>
      </c>
      <c r="ABP15" s="22">
        <v>71.28</v>
      </c>
      <c r="ABQ15" s="23">
        <v>42.42</v>
      </c>
      <c r="ABR15" s="22">
        <v>491.76</v>
      </c>
      <c r="ABS15" s="23">
        <v>1611</v>
      </c>
      <c r="ABT15" s="22">
        <v>759.96</v>
      </c>
      <c r="ABU15" s="23">
        <v>861.6</v>
      </c>
      <c r="ABV15" s="22">
        <v>871.2</v>
      </c>
      <c r="ABW15" s="23">
        <v>94.86</v>
      </c>
      <c r="ABX15" s="22">
        <v>873</v>
      </c>
      <c r="ABY15" s="23">
        <v>509.88</v>
      </c>
      <c r="ABZ15" s="22">
        <v>123.12</v>
      </c>
      <c r="ACA15" s="23">
        <v>204.54</v>
      </c>
      <c r="ACB15" s="22">
        <v>4498.83</v>
      </c>
      <c r="ACC15" s="23">
        <v>1954.17</v>
      </c>
      <c r="ACD15" s="22">
        <v>352.59</v>
      </c>
      <c r="ACE15" s="23">
        <v>94.5</v>
      </c>
      <c r="ACF15" s="22">
        <v>747.3</v>
      </c>
      <c r="ACG15" s="23">
        <v>961.8</v>
      </c>
      <c r="ACH15" s="22">
        <v>529.29</v>
      </c>
      <c r="ACI15" s="23">
        <v>290.7</v>
      </c>
      <c r="ACJ15" s="22">
        <v>507.12</v>
      </c>
      <c r="ACK15" s="23">
        <v>976.08</v>
      </c>
      <c r="ACL15" s="22">
        <v>38.520000000000003</v>
      </c>
      <c r="ACM15" s="23">
        <v>1140.75</v>
      </c>
      <c r="ACN15" s="22">
        <v>1039.08</v>
      </c>
      <c r="ACO15" s="23">
        <v>273.36</v>
      </c>
      <c r="ACP15" s="22">
        <v>166.83</v>
      </c>
      <c r="ACQ15" s="23">
        <v>602.76</v>
      </c>
      <c r="ACR15" s="22">
        <v>97.86</v>
      </c>
      <c r="ACS15" s="23">
        <v>911.04</v>
      </c>
      <c r="ACT15" s="22">
        <v>289.32</v>
      </c>
      <c r="ACU15" s="23">
        <v>1377</v>
      </c>
      <c r="ACV15" s="22">
        <v>398.61</v>
      </c>
      <c r="ACW15" s="23">
        <v>141.57</v>
      </c>
      <c r="ACX15" s="22">
        <v>142.02000000000001</v>
      </c>
      <c r="ACY15" s="23">
        <v>75.78</v>
      </c>
      <c r="ACZ15" s="22">
        <v>155.25</v>
      </c>
      <c r="ADA15" s="23">
        <v>504.72</v>
      </c>
      <c r="ADB15" s="22">
        <v>367.83</v>
      </c>
      <c r="ADC15" s="23">
        <v>762.48</v>
      </c>
      <c r="ADD15" s="22">
        <v>567.6</v>
      </c>
      <c r="ADE15" s="23">
        <v>784.8</v>
      </c>
      <c r="ADF15" s="22">
        <v>499.44</v>
      </c>
      <c r="ADG15" s="23">
        <v>571.32000000000005</v>
      </c>
      <c r="ADH15" s="22">
        <v>500.4</v>
      </c>
      <c r="ADI15" s="23">
        <v>200.04</v>
      </c>
      <c r="ADJ15" s="22">
        <v>1272.48</v>
      </c>
      <c r="ADK15" s="23">
        <v>963.36</v>
      </c>
      <c r="ADL15" s="22">
        <v>157.32</v>
      </c>
      <c r="ADM15" s="23">
        <v>497.76</v>
      </c>
      <c r="ADN15" s="22">
        <v>157.80000000000001</v>
      </c>
      <c r="ADO15" s="23">
        <v>855.45</v>
      </c>
      <c r="ADP15" s="22">
        <v>819.54</v>
      </c>
      <c r="ADQ15" s="23">
        <v>735.66</v>
      </c>
      <c r="ADR15" s="22">
        <v>369.72</v>
      </c>
      <c r="ADS15" s="23">
        <v>338.04</v>
      </c>
      <c r="ADT15" s="22">
        <v>705.6</v>
      </c>
      <c r="ADU15" s="23">
        <v>771.39</v>
      </c>
      <c r="ADV15" s="22">
        <v>2673.81</v>
      </c>
      <c r="ADW15" s="23">
        <v>414.03</v>
      </c>
      <c r="ADX15" s="22">
        <v>143.37</v>
      </c>
      <c r="ADY15" s="23">
        <v>125.34</v>
      </c>
      <c r="ADZ15" s="22">
        <v>270.27</v>
      </c>
      <c r="AEA15" s="23">
        <v>176.43</v>
      </c>
      <c r="AEB15" s="22">
        <v>73.349999999999994</v>
      </c>
      <c r="AEC15" s="23">
        <v>69.150000000000006</v>
      </c>
      <c r="AED15" s="22">
        <v>253.02</v>
      </c>
      <c r="AEE15" s="23">
        <v>101.04</v>
      </c>
      <c r="AEF15" s="22">
        <v>100.92</v>
      </c>
      <c r="AEG15" s="23">
        <v>195.78</v>
      </c>
      <c r="AEH15" s="22">
        <v>169.44</v>
      </c>
      <c r="AEI15" s="23">
        <v>144.9</v>
      </c>
      <c r="AEJ15" s="22">
        <v>227.82</v>
      </c>
      <c r="AEK15" s="23">
        <v>336.36</v>
      </c>
      <c r="AEL15" s="22">
        <v>179.46</v>
      </c>
      <c r="AEM15" s="23">
        <v>27.36</v>
      </c>
      <c r="AEN15" s="22">
        <v>7.74</v>
      </c>
      <c r="AEO15" s="23">
        <v>95.16</v>
      </c>
      <c r="AEP15" s="22">
        <v>107.28</v>
      </c>
      <c r="AEQ15" s="23">
        <v>21.6</v>
      </c>
      <c r="AER15" s="22">
        <v>17.46</v>
      </c>
      <c r="AES15" s="23">
        <v>43.56</v>
      </c>
      <c r="AET15" s="22">
        <v>47.46</v>
      </c>
      <c r="AEU15" s="23">
        <v>1139.1600000000001</v>
      </c>
      <c r="AEV15" s="22">
        <v>45.69</v>
      </c>
      <c r="AEW15" s="23">
        <v>196.98</v>
      </c>
      <c r="AEX15" s="22">
        <v>6.9</v>
      </c>
      <c r="AEY15" s="23">
        <v>6.27</v>
      </c>
      <c r="AEZ15" s="22">
        <v>11.13</v>
      </c>
      <c r="AFA15" s="23">
        <v>8.31</v>
      </c>
      <c r="AFB15" s="22">
        <v>44.97</v>
      </c>
      <c r="AFC15" s="23">
        <v>88.47</v>
      </c>
      <c r="AFD15" s="22">
        <v>46.53</v>
      </c>
      <c r="AFE15" s="23">
        <v>143.91</v>
      </c>
      <c r="AFF15" s="22">
        <v>72</v>
      </c>
      <c r="AFG15" s="23">
        <v>77.400000000000006</v>
      </c>
      <c r="AFH15" s="22">
        <v>145.97999999999999</v>
      </c>
      <c r="AFI15" s="23">
        <v>61.47</v>
      </c>
      <c r="AFJ15" s="22">
        <v>49.32</v>
      </c>
      <c r="AFK15" s="23">
        <v>43.47</v>
      </c>
      <c r="AFL15" s="22">
        <v>141.03</v>
      </c>
      <c r="AFM15" s="23">
        <v>56.97</v>
      </c>
      <c r="AFN15" s="22">
        <v>45.45</v>
      </c>
      <c r="AFO15" s="23">
        <v>203.22</v>
      </c>
      <c r="AFP15" s="22">
        <v>130.22999999999999</v>
      </c>
      <c r="AFQ15" s="23">
        <v>154.80000000000001</v>
      </c>
      <c r="AFR15" s="22">
        <v>67.454999999999998</v>
      </c>
      <c r="AFS15" s="23">
        <v>123.72</v>
      </c>
      <c r="AFT15" s="22">
        <v>171</v>
      </c>
      <c r="AFU15" s="23">
        <v>118.2</v>
      </c>
      <c r="AFV15" s="22">
        <v>54.24</v>
      </c>
      <c r="AFW15" s="23">
        <v>231.36</v>
      </c>
      <c r="AFX15" s="22">
        <v>29.4</v>
      </c>
      <c r="AFY15" s="23">
        <v>249.9</v>
      </c>
      <c r="AFZ15" s="22">
        <v>141.15</v>
      </c>
      <c r="AGA15" s="23">
        <v>65.25</v>
      </c>
      <c r="AGB15" s="22">
        <v>96.9</v>
      </c>
      <c r="AGC15" s="23">
        <v>72.75</v>
      </c>
      <c r="AGD15" s="22">
        <v>67.5</v>
      </c>
      <c r="AGE15" s="23">
        <v>87</v>
      </c>
      <c r="AGF15" s="22">
        <v>78.12</v>
      </c>
      <c r="AGG15" s="23">
        <v>53.64</v>
      </c>
      <c r="AGH15" s="22">
        <v>270.54000000000002</v>
      </c>
      <c r="AGI15" s="23">
        <v>130.62</v>
      </c>
      <c r="AGJ15" s="22">
        <v>314.16000000000003</v>
      </c>
      <c r="AGK15" s="23">
        <v>691.95</v>
      </c>
      <c r="AGL15" s="22">
        <v>379.44</v>
      </c>
      <c r="AGM15" s="23">
        <v>389.28</v>
      </c>
      <c r="AGN15" s="22">
        <v>36.96</v>
      </c>
      <c r="AGO15" s="23">
        <v>106.8</v>
      </c>
      <c r="AGP15" s="22">
        <v>218.4</v>
      </c>
      <c r="AGQ15" s="23">
        <v>185.46</v>
      </c>
      <c r="AGR15" s="22">
        <v>118.2</v>
      </c>
      <c r="AGS15" s="23">
        <v>315</v>
      </c>
      <c r="AGT15" s="22">
        <v>417.06</v>
      </c>
      <c r="AGU15" s="23">
        <v>112.08</v>
      </c>
      <c r="AGV15" s="22">
        <v>99.84</v>
      </c>
      <c r="AGW15" s="23">
        <v>91.98</v>
      </c>
      <c r="AGX15" s="22">
        <v>75.39</v>
      </c>
      <c r="AGY15" s="23">
        <v>203.76</v>
      </c>
      <c r="AGZ15" s="22">
        <v>87.45</v>
      </c>
      <c r="AHA15" s="23">
        <v>670.65</v>
      </c>
      <c r="AHB15" s="22">
        <v>51.45</v>
      </c>
      <c r="AHC15" s="23">
        <v>123.72</v>
      </c>
      <c r="AHD15" s="22">
        <v>46.32</v>
      </c>
      <c r="AHE15" s="23">
        <v>107.76</v>
      </c>
      <c r="AHF15" s="22">
        <v>200.79</v>
      </c>
      <c r="AHG15" s="23">
        <v>149.4</v>
      </c>
      <c r="AHH15" s="22">
        <v>63.27</v>
      </c>
      <c r="AHI15" s="23">
        <v>151.38</v>
      </c>
      <c r="AHJ15" s="22">
        <v>115.11</v>
      </c>
      <c r="AHK15" s="23">
        <v>80.099999999999994</v>
      </c>
      <c r="AHL15" s="22">
        <v>50.94</v>
      </c>
      <c r="AHM15" s="23">
        <v>95.85</v>
      </c>
      <c r="AHN15" s="22">
        <v>53.91</v>
      </c>
      <c r="AHO15" s="23">
        <v>27.99</v>
      </c>
      <c r="AHP15" s="22">
        <v>194.34</v>
      </c>
      <c r="AHQ15" s="23">
        <v>39.6</v>
      </c>
      <c r="AHR15" s="22">
        <v>36.659999999999997</v>
      </c>
      <c r="AHS15" s="23">
        <v>34.979999999999997</v>
      </c>
      <c r="AHT15" s="22">
        <v>47.04</v>
      </c>
      <c r="AHU15" s="23">
        <v>28.44</v>
      </c>
      <c r="AHV15" s="22">
        <v>56.52</v>
      </c>
      <c r="AHW15" s="23">
        <v>423.24</v>
      </c>
      <c r="AHX15" s="22">
        <v>408.36</v>
      </c>
      <c r="AHY15" s="23">
        <v>47.4</v>
      </c>
      <c r="AHZ15" s="22">
        <v>33.18</v>
      </c>
      <c r="AIA15" s="23">
        <v>22.92</v>
      </c>
      <c r="AIB15" s="22">
        <v>33.24</v>
      </c>
      <c r="AIC15" s="23">
        <v>33.36</v>
      </c>
      <c r="AID15" s="22">
        <v>49.26</v>
      </c>
      <c r="AIE15" s="23">
        <v>18.690000000000001</v>
      </c>
      <c r="AIF15" s="22">
        <v>6.75</v>
      </c>
      <c r="AIG15" s="23">
        <v>8.43</v>
      </c>
      <c r="AIH15" s="22">
        <v>13.23</v>
      </c>
      <c r="AII15" s="23">
        <v>164.07</v>
      </c>
      <c r="AIJ15" s="22">
        <v>115.11</v>
      </c>
      <c r="AIK15" s="23">
        <v>111.42</v>
      </c>
      <c r="AIL15" s="22">
        <v>79.290000000000006</v>
      </c>
      <c r="AIM15" s="23">
        <v>53.64</v>
      </c>
      <c r="AIN15" s="22">
        <v>34.47</v>
      </c>
      <c r="AIO15" s="23">
        <v>192.55500000000001</v>
      </c>
      <c r="AIP15" s="22">
        <v>2080.3200000000002</v>
      </c>
      <c r="AIQ15" s="23">
        <v>205.44</v>
      </c>
      <c r="AIR15" s="22">
        <v>106.32</v>
      </c>
      <c r="AIS15" s="23">
        <v>19.350000000000001</v>
      </c>
      <c r="AIT15" s="22">
        <v>59.25</v>
      </c>
      <c r="AIU15" s="23">
        <v>132.84</v>
      </c>
      <c r="AIV15" s="22">
        <v>125.73</v>
      </c>
      <c r="AIW15" s="23">
        <v>33</v>
      </c>
      <c r="AIX15" s="22">
        <v>56.52</v>
      </c>
      <c r="AIY15" s="23">
        <v>62.4</v>
      </c>
      <c r="AIZ15" s="22">
        <v>28.74</v>
      </c>
      <c r="AJA15" s="23">
        <v>93.18</v>
      </c>
      <c r="AJB15" s="22">
        <v>58.08</v>
      </c>
      <c r="AJC15" s="23">
        <v>244.44</v>
      </c>
      <c r="AJD15" s="22">
        <v>94.5</v>
      </c>
      <c r="AJE15" s="23">
        <v>258.3</v>
      </c>
      <c r="AJF15" s="22">
        <v>243.36</v>
      </c>
      <c r="AJG15" s="23">
        <v>65.55</v>
      </c>
      <c r="AJH15" s="22">
        <v>72.75</v>
      </c>
      <c r="AJI15" s="23">
        <v>98.88</v>
      </c>
      <c r="AJJ15" s="22">
        <v>62.4</v>
      </c>
      <c r="AJK15" s="23">
        <v>38.76</v>
      </c>
      <c r="AJL15" s="22">
        <v>17.399999999999999</v>
      </c>
      <c r="AJM15" s="23">
        <v>247.35</v>
      </c>
      <c r="AJN15" s="22">
        <v>285.48</v>
      </c>
      <c r="AJO15" s="23">
        <v>269.55</v>
      </c>
      <c r="AJP15" s="22">
        <v>99.12</v>
      </c>
      <c r="AJQ15" s="23">
        <v>26.67</v>
      </c>
      <c r="AJR15" s="22">
        <v>566.4</v>
      </c>
      <c r="AJS15" s="23">
        <v>511.68</v>
      </c>
      <c r="AJT15" s="22">
        <v>289.35000000000002</v>
      </c>
      <c r="AJU15" s="23">
        <v>124.68</v>
      </c>
      <c r="AJV15" s="22">
        <v>397.8</v>
      </c>
      <c r="AJW15" s="23">
        <v>33.06</v>
      </c>
      <c r="AJX15" s="22">
        <v>154.26</v>
      </c>
      <c r="AJY15" s="23">
        <v>75.36</v>
      </c>
      <c r="AJZ15" s="22">
        <v>97.8</v>
      </c>
      <c r="AKA15" s="23">
        <v>16.8</v>
      </c>
      <c r="AKB15" s="22">
        <v>101.76</v>
      </c>
      <c r="AKC15" s="23">
        <v>74.55</v>
      </c>
      <c r="AKD15" s="22">
        <v>43.5</v>
      </c>
      <c r="AKE15" s="23">
        <v>113.52</v>
      </c>
      <c r="AKF15" s="22">
        <v>114</v>
      </c>
      <c r="AKG15" s="23">
        <v>210.12</v>
      </c>
      <c r="AKH15" s="22">
        <v>34.200000000000003</v>
      </c>
      <c r="AKI15" s="23">
        <v>56.76</v>
      </c>
      <c r="AKJ15" s="22">
        <v>71.91</v>
      </c>
      <c r="AKK15" s="23">
        <v>79.38</v>
      </c>
      <c r="AKL15" s="22">
        <v>85.14</v>
      </c>
      <c r="AKM15" s="23">
        <v>6.54</v>
      </c>
      <c r="AKN15" s="22">
        <v>34.020000000000003</v>
      </c>
      <c r="AKO15" s="23">
        <v>40.56</v>
      </c>
      <c r="AKP15" s="22">
        <v>94.98</v>
      </c>
      <c r="AKQ15" s="23">
        <v>49.02</v>
      </c>
      <c r="AKR15" s="22">
        <v>50.58</v>
      </c>
      <c r="AKS15" s="23">
        <v>69</v>
      </c>
      <c r="AKT15" s="22">
        <v>44.82</v>
      </c>
      <c r="AKU15" s="23">
        <v>37.5</v>
      </c>
      <c r="AKV15" s="22">
        <v>53.91</v>
      </c>
      <c r="AKW15" s="23">
        <v>179.82</v>
      </c>
      <c r="AKX15" s="22">
        <v>52.65</v>
      </c>
      <c r="AKY15" s="23">
        <v>190.44</v>
      </c>
      <c r="AKZ15" s="22">
        <v>41.22</v>
      </c>
      <c r="ALA15" s="23">
        <v>66.599999999999994</v>
      </c>
      <c r="ALB15" s="22">
        <v>52.65</v>
      </c>
      <c r="ALC15" s="23">
        <v>25.08</v>
      </c>
      <c r="ALD15" s="22">
        <v>33.93</v>
      </c>
      <c r="ALE15" s="23">
        <v>22.8</v>
      </c>
      <c r="ALF15" s="22">
        <v>50.7</v>
      </c>
      <c r="ALG15" s="23">
        <v>16.62</v>
      </c>
      <c r="ALH15" s="22">
        <v>95.85</v>
      </c>
      <c r="ALI15" s="23">
        <v>41.85</v>
      </c>
      <c r="ALJ15" s="22">
        <v>50.85</v>
      </c>
      <c r="ALK15" s="23">
        <v>33.299999999999997</v>
      </c>
      <c r="ALL15" s="22">
        <v>86.76</v>
      </c>
      <c r="ALM15" s="23">
        <v>205.68</v>
      </c>
      <c r="ALN15" s="22">
        <v>30.12</v>
      </c>
      <c r="ALO15" s="23">
        <v>68.16</v>
      </c>
      <c r="ALP15" s="22">
        <v>74.760000000000005</v>
      </c>
      <c r="ALQ15" s="23">
        <v>28.08</v>
      </c>
      <c r="ALR15" s="22">
        <v>61.2</v>
      </c>
      <c r="ALS15" s="23">
        <v>44.31</v>
      </c>
      <c r="ALT15" s="22">
        <v>258.12</v>
      </c>
      <c r="ALU15" s="23">
        <v>254.34</v>
      </c>
      <c r="ALV15" s="22">
        <v>65.34</v>
      </c>
      <c r="ALW15" s="23">
        <v>23.49</v>
      </c>
      <c r="ALX15" s="22">
        <v>26.37</v>
      </c>
      <c r="ALY15" s="23">
        <v>58.44</v>
      </c>
      <c r="ALZ15" s="22">
        <v>9.6</v>
      </c>
      <c r="AMA15" s="23">
        <v>117.75</v>
      </c>
      <c r="AMB15" s="22">
        <v>69.3</v>
      </c>
      <c r="AMC15" s="23">
        <v>200.25</v>
      </c>
      <c r="AMD15" s="22">
        <v>174.45</v>
      </c>
      <c r="AME15" s="23">
        <v>42.3</v>
      </c>
      <c r="AMF15" s="22">
        <v>58.35</v>
      </c>
      <c r="AMG15" s="23">
        <v>66.900000000000006</v>
      </c>
      <c r="AMH15" s="22">
        <v>23.774999999999999</v>
      </c>
      <c r="AMI15" s="23">
        <v>45.18</v>
      </c>
      <c r="AMJ15" s="22">
        <v>284.94</v>
      </c>
      <c r="AMK15" s="23">
        <v>99</v>
      </c>
      <c r="AML15" s="22">
        <v>3410.82</v>
      </c>
      <c r="AMM15" s="23">
        <v>88.41</v>
      </c>
      <c r="AMN15" s="22">
        <v>343.77</v>
      </c>
      <c r="AMO15" s="23">
        <v>39.9</v>
      </c>
      <c r="AMP15" s="22">
        <v>338.4</v>
      </c>
      <c r="AMQ15" s="23">
        <v>50.64</v>
      </c>
      <c r="AMR15" s="22">
        <v>358.92</v>
      </c>
      <c r="AMS15" s="23">
        <v>94.44</v>
      </c>
      <c r="AMT15" s="22">
        <v>568.32000000000005</v>
      </c>
      <c r="AMU15" s="23">
        <v>193.68</v>
      </c>
      <c r="AMV15" s="22">
        <v>220.56</v>
      </c>
      <c r="AMW15" s="23">
        <v>29.04</v>
      </c>
      <c r="AMX15" s="22">
        <v>102.15</v>
      </c>
      <c r="AMY15" s="23">
        <v>63.36</v>
      </c>
      <c r="AMZ15" s="22">
        <v>32.85</v>
      </c>
      <c r="ANA15" s="23">
        <v>41.58</v>
      </c>
      <c r="ANB15" s="22">
        <v>24.93</v>
      </c>
      <c r="ANC15" s="23">
        <v>118.08</v>
      </c>
      <c r="AND15" s="22">
        <v>149.76</v>
      </c>
      <c r="ANE15" s="23">
        <v>30.15</v>
      </c>
      <c r="ANF15" s="22">
        <v>158.76</v>
      </c>
      <c r="ANG15" s="23">
        <v>37.08</v>
      </c>
      <c r="ANH15" s="22">
        <v>50.46</v>
      </c>
      <c r="ANI15" s="23">
        <v>16.8</v>
      </c>
      <c r="ANJ15" s="22">
        <v>11.49</v>
      </c>
      <c r="ANK15" s="23">
        <v>11.52</v>
      </c>
      <c r="ANL15" s="22">
        <v>55.92</v>
      </c>
      <c r="ANM15" s="23">
        <v>23.82</v>
      </c>
      <c r="ANN15" s="22">
        <v>50.4</v>
      </c>
      <c r="ANO15" s="23">
        <v>26.91</v>
      </c>
      <c r="ANP15" s="22">
        <v>21.54</v>
      </c>
      <c r="ANQ15" s="23">
        <v>20.46</v>
      </c>
      <c r="ANR15" s="22">
        <v>22.68</v>
      </c>
      <c r="ANS15" s="23">
        <v>81.900000000000006</v>
      </c>
      <c r="ANT15" s="22">
        <v>22.53</v>
      </c>
      <c r="ANU15" s="23">
        <v>16.02</v>
      </c>
      <c r="ANV15" s="22">
        <v>30.3</v>
      </c>
      <c r="ANW15" s="23">
        <v>34.020000000000003</v>
      </c>
      <c r="ANX15" s="22">
        <v>95.16</v>
      </c>
      <c r="ANY15" s="23">
        <v>87.12</v>
      </c>
      <c r="ANZ15" s="22">
        <v>676.8</v>
      </c>
      <c r="AOA15" s="23">
        <v>597</v>
      </c>
      <c r="AOB15" s="22">
        <v>149.04</v>
      </c>
      <c r="AOC15" s="23">
        <v>363.06</v>
      </c>
      <c r="AOD15" s="22">
        <v>763.92</v>
      </c>
      <c r="AOE15" s="23">
        <v>386.1</v>
      </c>
      <c r="AOF15" s="22">
        <v>575.64</v>
      </c>
      <c r="AOG15" s="23">
        <v>148.59</v>
      </c>
      <c r="AOH15" s="22">
        <v>1526.52</v>
      </c>
      <c r="AOI15" s="23">
        <v>1320</v>
      </c>
      <c r="AOJ15" s="22">
        <v>146.88</v>
      </c>
      <c r="AOK15" s="23">
        <v>340.08</v>
      </c>
      <c r="AOL15" s="22">
        <v>1282.8</v>
      </c>
      <c r="AOM15" s="23">
        <v>504.54</v>
      </c>
      <c r="AON15" s="22">
        <v>40.92</v>
      </c>
      <c r="AOO15" s="23">
        <v>235.92</v>
      </c>
      <c r="AOP15" s="22">
        <v>163.38</v>
      </c>
      <c r="AOQ15" s="23">
        <v>172.62</v>
      </c>
      <c r="AOR15" s="22">
        <v>120.87</v>
      </c>
      <c r="AOS15" s="23">
        <v>607.14</v>
      </c>
      <c r="AOT15" s="22">
        <v>775.62</v>
      </c>
      <c r="AOU15" s="23">
        <v>278.7</v>
      </c>
      <c r="AOV15" s="22">
        <v>130.56</v>
      </c>
      <c r="AOW15" s="23">
        <v>286.26</v>
      </c>
      <c r="AOX15" s="22">
        <v>1071.8399999999999</v>
      </c>
      <c r="AOY15" s="23">
        <v>2550</v>
      </c>
      <c r="AOZ15" s="22">
        <v>448.65</v>
      </c>
      <c r="APA15" s="23">
        <v>961.8</v>
      </c>
      <c r="APB15" s="22">
        <v>930</v>
      </c>
      <c r="APC15" s="23">
        <v>331.8</v>
      </c>
      <c r="APD15" s="22">
        <v>553.91999999999996</v>
      </c>
      <c r="APE15" s="23">
        <v>215.64</v>
      </c>
      <c r="APF15" s="22">
        <v>116.04</v>
      </c>
      <c r="APG15" s="23">
        <v>171.42</v>
      </c>
      <c r="APH15" s="22">
        <v>119.64</v>
      </c>
      <c r="API15" s="23">
        <v>5667.87</v>
      </c>
      <c r="APJ15" s="22">
        <v>312.14999999999998</v>
      </c>
      <c r="APK15" s="23">
        <v>1564.56</v>
      </c>
      <c r="APL15" s="22">
        <v>687.48</v>
      </c>
      <c r="APM15" s="23">
        <v>434.16</v>
      </c>
      <c r="APN15" s="22">
        <v>364.59</v>
      </c>
      <c r="APO15" s="23">
        <v>149.46</v>
      </c>
      <c r="APP15" s="22">
        <v>47.64</v>
      </c>
      <c r="APQ15" s="23">
        <v>44.52</v>
      </c>
      <c r="APR15" s="22">
        <v>102.9</v>
      </c>
      <c r="APS15" s="23">
        <v>205.8</v>
      </c>
      <c r="APT15" s="22">
        <v>220.56</v>
      </c>
      <c r="APU15" s="23">
        <v>195.72</v>
      </c>
      <c r="APV15" s="22">
        <v>251.55</v>
      </c>
      <c r="APW15" s="23">
        <v>251.55</v>
      </c>
      <c r="APX15" s="22">
        <v>132.03</v>
      </c>
      <c r="APY15" s="23">
        <v>439.02</v>
      </c>
      <c r="APZ15" s="22">
        <v>109.89</v>
      </c>
      <c r="AQA15" s="23">
        <v>43.86</v>
      </c>
      <c r="AQB15" s="22">
        <v>94.65</v>
      </c>
      <c r="AQC15" s="23">
        <v>1745.34</v>
      </c>
      <c r="AQD15" s="22">
        <v>840.15</v>
      </c>
      <c r="AQE15" s="23">
        <v>1094.22</v>
      </c>
      <c r="AQF15" s="22">
        <v>180.12</v>
      </c>
      <c r="AQG15" s="23">
        <v>422.82</v>
      </c>
      <c r="AQH15" s="22">
        <v>286.32</v>
      </c>
      <c r="AQI15" s="23">
        <v>434.16</v>
      </c>
      <c r="AQJ15" s="22">
        <v>341.46</v>
      </c>
      <c r="AQK15" s="23">
        <v>168.3</v>
      </c>
      <c r="AQL15" s="22">
        <v>100.5</v>
      </c>
      <c r="AQM15" s="23">
        <v>1869.72</v>
      </c>
      <c r="AQN15" s="22">
        <v>176.4</v>
      </c>
      <c r="AQO15" s="23">
        <v>4518.78</v>
      </c>
      <c r="AQP15" s="22">
        <v>683.4</v>
      </c>
      <c r="AQQ15" s="23">
        <v>369.45</v>
      </c>
      <c r="AQR15" s="22">
        <v>340.35</v>
      </c>
      <c r="AQS15" s="23">
        <v>219.33</v>
      </c>
      <c r="AQT15" s="22">
        <v>3271.2</v>
      </c>
      <c r="AQU15" s="23">
        <v>1912.5</v>
      </c>
      <c r="AQV15" s="22">
        <v>2737.98</v>
      </c>
      <c r="AQW15" s="23">
        <v>364.92</v>
      </c>
      <c r="AQX15" s="22">
        <v>175.92</v>
      </c>
      <c r="AQY15" s="23">
        <v>50.46</v>
      </c>
      <c r="AQZ15" s="22">
        <v>110.7</v>
      </c>
      <c r="ARA15" s="23">
        <v>103.92</v>
      </c>
      <c r="ARB15" s="22">
        <v>72.84</v>
      </c>
      <c r="ARC15" s="23">
        <v>780.84</v>
      </c>
      <c r="ARD15" s="22">
        <v>415.44</v>
      </c>
      <c r="ARE15" s="23">
        <v>413.37</v>
      </c>
      <c r="ARF15" s="22">
        <v>364.32</v>
      </c>
      <c r="ARG15" s="23">
        <v>418.5</v>
      </c>
      <c r="ARH15" s="22">
        <v>249.18</v>
      </c>
      <c r="ARI15" s="23">
        <v>144.66</v>
      </c>
      <c r="ARJ15" s="22">
        <v>104.76</v>
      </c>
      <c r="ARK15" s="23">
        <v>40.26</v>
      </c>
      <c r="ARL15" s="22">
        <v>1322.01</v>
      </c>
      <c r="ARM15" s="23">
        <v>830.7</v>
      </c>
      <c r="ARN15" s="22">
        <v>1307.97</v>
      </c>
      <c r="ARO15" s="23">
        <v>575.88</v>
      </c>
      <c r="ARP15" s="22">
        <v>5451.3</v>
      </c>
      <c r="ARQ15" s="23">
        <v>185.64</v>
      </c>
      <c r="ARR15" s="22">
        <v>1031.4000000000001</v>
      </c>
      <c r="ARS15" s="23">
        <v>336.15</v>
      </c>
      <c r="ART15" s="22">
        <v>579.45000000000005</v>
      </c>
      <c r="ARU15" s="23">
        <v>165.42</v>
      </c>
      <c r="ARV15" s="22">
        <v>2544.6</v>
      </c>
      <c r="ARW15" s="23">
        <v>297.60000000000002</v>
      </c>
      <c r="ARX15" s="22">
        <v>126</v>
      </c>
      <c r="ARY15" s="23">
        <v>109.89</v>
      </c>
      <c r="ARZ15" s="22">
        <v>3274.02</v>
      </c>
      <c r="ASA15" s="23">
        <v>2637</v>
      </c>
      <c r="ASB15" s="22">
        <v>1239.3</v>
      </c>
      <c r="ASC15" s="23">
        <v>743.25</v>
      </c>
      <c r="ASD15" s="22">
        <v>1386.63</v>
      </c>
      <c r="ASE15" s="23">
        <v>1354.95</v>
      </c>
      <c r="ASF15" s="22">
        <v>880.95</v>
      </c>
      <c r="ASG15" s="23">
        <v>64.11</v>
      </c>
      <c r="ASH15" s="22">
        <v>185.4</v>
      </c>
      <c r="ASI15" s="23">
        <v>1590.66</v>
      </c>
      <c r="ASJ15" s="22">
        <v>1199.76</v>
      </c>
      <c r="ASK15" s="23">
        <v>729.99</v>
      </c>
      <c r="ASL15" s="22">
        <v>1134.9000000000001</v>
      </c>
      <c r="ASM15" s="23">
        <v>574.02</v>
      </c>
      <c r="ASN15" s="22">
        <v>1334.55</v>
      </c>
      <c r="ASO15" s="23">
        <v>861.21</v>
      </c>
      <c r="ASP15" s="22">
        <v>1050.48</v>
      </c>
      <c r="ASQ15" s="23">
        <v>1928.34</v>
      </c>
      <c r="ASR15" s="22">
        <v>707.52</v>
      </c>
      <c r="ASS15" s="23">
        <v>551.16</v>
      </c>
      <c r="AST15" s="22">
        <v>291.42</v>
      </c>
      <c r="ASU15" s="23">
        <v>106.32</v>
      </c>
      <c r="ASV15" s="22">
        <v>86.04</v>
      </c>
      <c r="ASW15" s="23">
        <v>1285.56</v>
      </c>
      <c r="ASX15" s="22">
        <v>159.66</v>
      </c>
      <c r="ASY15" s="23">
        <v>2572.7399999999998</v>
      </c>
      <c r="ASZ15" s="22">
        <v>998.1</v>
      </c>
      <c r="ATA15" s="23">
        <v>300.42</v>
      </c>
      <c r="ATB15" s="22">
        <v>159.12</v>
      </c>
      <c r="ATC15" s="23">
        <v>155.25</v>
      </c>
      <c r="ATD15" s="22">
        <v>85.59</v>
      </c>
      <c r="ATE15" s="23">
        <v>369.72</v>
      </c>
      <c r="ATF15" s="22">
        <v>785.79</v>
      </c>
      <c r="ATG15" s="23">
        <v>510.12</v>
      </c>
      <c r="ATH15" s="22">
        <v>798.75</v>
      </c>
      <c r="ATI15" s="23">
        <v>346.32</v>
      </c>
      <c r="ATJ15" s="22">
        <v>130.32</v>
      </c>
      <c r="ATK15" s="23">
        <v>273.91500000000002</v>
      </c>
      <c r="ATL15" s="22">
        <v>195.72</v>
      </c>
      <c r="ATM15" s="23">
        <v>1285.44</v>
      </c>
      <c r="ATN15" s="22">
        <v>1236.96</v>
      </c>
      <c r="ATO15" s="23">
        <v>468.6</v>
      </c>
      <c r="ATP15" s="22">
        <v>2664</v>
      </c>
      <c r="ATQ15" s="23">
        <v>674.55</v>
      </c>
      <c r="ATR15" s="22">
        <v>581.25</v>
      </c>
      <c r="ATS15" s="23">
        <v>94.2</v>
      </c>
      <c r="ATT15" s="22">
        <v>185.55</v>
      </c>
      <c r="ATU15" s="23">
        <v>1291.6500000000001</v>
      </c>
      <c r="ATV15" s="22">
        <v>2485.62</v>
      </c>
      <c r="ATW15" s="23">
        <v>1175.58</v>
      </c>
      <c r="ATX15" s="22">
        <v>2120.79</v>
      </c>
      <c r="ATY15" s="23">
        <v>361.2</v>
      </c>
      <c r="ATZ15" s="22">
        <v>1283.52</v>
      </c>
      <c r="AUA15" s="23">
        <v>1220.31</v>
      </c>
      <c r="AUB15" s="22">
        <v>3547.44</v>
      </c>
      <c r="AUC15" s="23">
        <v>532.55999999999995</v>
      </c>
      <c r="AUD15" s="22">
        <v>2217.7800000000002</v>
      </c>
      <c r="AUE15" s="23">
        <v>168.03</v>
      </c>
      <c r="AUF15" s="22">
        <v>56.34</v>
      </c>
      <c r="AUG15" s="23">
        <v>64.11</v>
      </c>
      <c r="AUH15" s="22">
        <v>56.52</v>
      </c>
      <c r="AUI15" s="23">
        <v>22.23</v>
      </c>
      <c r="AUJ15" s="22">
        <v>136.5</v>
      </c>
      <c r="AUK15" s="23">
        <v>669.78</v>
      </c>
      <c r="AUL15" s="22">
        <v>874.68</v>
      </c>
      <c r="AUM15" s="23">
        <v>106.08</v>
      </c>
      <c r="AUN15" s="22">
        <v>94.68</v>
      </c>
      <c r="AUO15" s="23">
        <v>266.22000000000003</v>
      </c>
      <c r="AUP15" s="22">
        <v>106.02</v>
      </c>
      <c r="AUQ15" s="23">
        <v>224.82</v>
      </c>
      <c r="AUR15" s="22">
        <v>76.62</v>
      </c>
      <c r="AUS15" s="23">
        <v>114.66</v>
      </c>
      <c r="AUT15" s="22">
        <v>339.48</v>
      </c>
      <c r="AUU15" s="23">
        <v>532.5</v>
      </c>
      <c r="AUV15" s="22">
        <v>636.36</v>
      </c>
      <c r="AUW15" s="23">
        <v>51.36</v>
      </c>
      <c r="AUX15" s="22">
        <v>40.74</v>
      </c>
      <c r="AUY15" s="23">
        <v>17.04</v>
      </c>
      <c r="AUZ15" s="22">
        <v>13.47</v>
      </c>
      <c r="AVA15" s="23">
        <v>539.04</v>
      </c>
      <c r="AVB15" s="22">
        <v>45.99</v>
      </c>
      <c r="AVC15" s="23">
        <v>129.15</v>
      </c>
      <c r="AVD15" s="22">
        <v>54.36</v>
      </c>
      <c r="AVE15" s="23">
        <v>240</v>
      </c>
      <c r="AVF15" s="22">
        <v>68.400000000000006</v>
      </c>
      <c r="AVG15" s="23">
        <v>286.47000000000003</v>
      </c>
      <c r="AVH15" s="22">
        <v>642</v>
      </c>
      <c r="AVI15" s="23">
        <v>257.25</v>
      </c>
      <c r="AVJ15" s="22">
        <v>55.92</v>
      </c>
      <c r="AVK15" s="23">
        <v>54.99</v>
      </c>
      <c r="AVL15" s="22">
        <v>23.85</v>
      </c>
      <c r="AVM15" s="23">
        <v>13.05</v>
      </c>
      <c r="AVN15" s="22">
        <v>98.22</v>
      </c>
      <c r="AVO15" s="23">
        <v>59.1</v>
      </c>
      <c r="AVP15" s="22">
        <v>97.86</v>
      </c>
      <c r="AVQ15" s="23">
        <v>12.57</v>
      </c>
      <c r="AVR15" s="22">
        <v>13.83</v>
      </c>
      <c r="AVS15" s="23">
        <v>80.73</v>
      </c>
      <c r="AVT15" s="22">
        <v>46.41</v>
      </c>
      <c r="AVU15" s="23">
        <v>225.84</v>
      </c>
      <c r="AVV15" s="22">
        <v>93.18</v>
      </c>
      <c r="AVW15" s="23">
        <v>4.5599999999999996</v>
      </c>
      <c r="AVX15" s="22">
        <v>142.47</v>
      </c>
      <c r="AVY15" s="23">
        <v>315.36</v>
      </c>
      <c r="AVZ15" s="22">
        <v>96.6</v>
      </c>
      <c r="AWA15" s="23">
        <v>58.2</v>
      </c>
      <c r="AWB15" s="22">
        <v>21.84</v>
      </c>
      <c r="AWC15" s="23">
        <v>80.010000000000005</v>
      </c>
      <c r="AWD15" s="22">
        <v>44.22</v>
      </c>
      <c r="AWE15" s="23">
        <v>60.57</v>
      </c>
      <c r="AWF15" s="22">
        <v>98.85</v>
      </c>
      <c r="AWG15" s="23">
        <v>8.94</v>
      </c>
      <c r="AWH15" s="22">
        <v>191.28</v>
      </c>
      <c r="AWI15" s="23">
        <v>41.04</v>
      </c>
      <c r="AWJ15" s="22">
        <v>50.46</v>
      </c>
      <c r="AWK15" s="23">
        <v>108.42</v>
      </c>
      <c r="AWL15" s="22">
        <v>70.56</v>
      </c>
      <c r="AWM15" s="23">
        <v>254.85</v>
      </c>
      <c r="AWN15" s="22">
        <v>38.04</v>
      </c>
      <c r="AWO15" s="23">
        <v>69.84</v>
      </c>
      <c r="AWP15" s="22">
        <v>22.86</v>
      </c>
      <c r="AWQ15" s="23">
        <v>177.6</v>
      </c>
      <c r="AWR15" s="22">
        <v>35.25</v>
      </c>
      <c r="AWS15" s="23">
        <v>2488.56</v>
      </c>
      <c r="AWT15" s="22">
        <v>75.69</v>
      </c>
      <c r="AWU15" s="23">
        <v>147.69</v>
      </c>
      <c r="AWV15" s="22">
        <v>16.02</v>
      </c>
      <c r="AWW15" s="23">
        <v>10.26</v>
      </c>
      <c r="AWX15" s="22">
        <v>62.34</v>
      </c>
      <c r="AWY15" s="23">
        <v>723.3</v>
      </c>
      <c r="AWZ15" s="22">
        <v>168.6</v>
      </c>
      <c r="AXA15" s="23">
        <v>802.2</v>
      </c>
      <c r="AXB15" s="22">
        <v>251.64</v>
      </c>
      <c r="AXC15" s="23">
        <v>664.2</v>
      </c>
      <c r="AXD15" s="22">
        <v>685.8</v>
      </c>
      <c r="AXE15" s="23">
        <v>443.73</v>
      </c>
      <c r="AXF15" s="22">
        <v>61.62</v>
      </c>
      <c r="AXG15" s="23">
        <v>106.02</v>
      </c>
      <c r="AXH15" s="22">
        <v>422.73</v>
      </c>
      <c r="AXI15" s="23">
        <v>2190.75</v>
      </c>
      <c r="AXJ15" s="22">
        <v>15.96</v>
      </c>
      <c r="AXK15" s="23">
        <v>445.95</v>
      </c>
      <c r="AXL15" s="22">
        <v>4298.8500000000004</v>
      </c>
      <c r="AXM15" s="23">
        <v>1057.8</v>
      </c>
      <c r="AXN15" s="22">
        <v>288.83999999999997</v>
      </c>
      <c r="AXO15" s="23">
        <v>345.06</v>
      </c>
      <c r="AXP15" s="22">
        <v>32.01</v>
      </c>
      <c r="AXQ15" s="23">
        <v>147.30000000000001</v>
      </c>
      <c r="AXR15" s="22">
        <v>425.7</v>
      </c>
      <c r="AXS15" s="23">
        <v>22.17</v>
      </c>
      <c r="AXT15" s="22">
        <v>1075.23</v>
      </c>
      <c r="AXU15" s="23">
        <v>697.2</v>
      </c>
      <c r="AXV15" s="22">
        <v>249.18</v>
      </c>
      <c r="AXW15" s="23">
        <v>931.77</v>
      </c>
      <c r="AXX15" s="22">
        <v>887.46</v>
      </c>
      <c r="AXY15" s="23">
        <v>576</v>
      </c>
      <c r="AXZ15" s="22">
        <v>830.7</v>
      </c>
      <c r="AYA15" s="23">
        <v>72.66</v>
      </c>
      <c r="AYB15" s="22">
        <v>373.2</v>
      </c>
      <c r="AYC15" s="23">
        <v>2582.16</v>
      </c>
      <c r="AYD15" s="22">
        <v>3187.5</v>
      </c>
      <c r="AYE15" s="23">
        <v>93.42</v>
      </c>
      <c r="AYF15" s="22">
        <v>333.66</v>
      </c>
      <c r="AYG15" s="23">
        <v>989.04</v>
      </c>
      <c r="AYH15" s="22">
        <v>287.94</v>
      </c>
      <c r="AYI15" s="23">
        <v>1100.52</v>
      </c>
      <c r="AYJ15" s="22">
        <v>1230.6600000000001</v>
      </c>
      <c r="AYK15" s="23">
        <v>173.34</v>
      </c>
      <c r="AYL15" s="22">
        <v>60.39</v>
      </c>
      <c r="AYM15" s="23">
        <v>520.11</v>
      </c>
      <c r="AYN15" s="22">
        <v>578.34</v>
      </c>
      <c r="AYO15" s="23">
        <v>3180.3</v>
      </c>
      <c r="AYP15" s="22">
        <v>2722.86</v>
      </c>
      <c r="AYQ15" s="23">
        <v>814.17</v>
      </c>
      <c r="AYR15" s="22">
        <v>284.97000000000003</v>
      </c>
      <c r="AYS15" s="23">
        <v>362.85</v>
      </c>
      <c r="AYT15" s="22">
        <v>39.494999999999997</v>
      </c>
      <c r="AYU15" s="23">
        <v>111.06</v>
      </c>
      <c r="AYV15" s="22">
        <v>142.68</v>
      </c>
      <c r="AYW15" s="23">
        <v>48.9</v>
      </c>
      <c r="AYX15" s="22">
        <v>55.5</v>
      </c>
      <c r="AYY15" s="23">
        <v>36.78</v>
      </c>
      <c r="AYZ15" s="22">
        <v>33.18</v>
      </c>
      <c r="AZA15" s="23">
        <v>148.5</v>
      </c>
      <c r="AZB15" s="22">
        <v>34.380000000000003</v>
      </c>
      <c r="AZC15" s="23">
        <v>139.22999999999999</v>
      </c>
      <c r="AZD15" s="22">
        <v>79.11</v>
      </c>
      <c r="AZE15" s="23">
        <v>100.8</v>
      </c>
      <c r="AZF15" s="22">
        <v>225.6</v>
      </c>
      <c r="AZG15" s="23">
        <v>204.9</v>
      </c>
      <c r="AZH15" s="22">
        <v>90.72</v>
      </c>
      <c r="AZI15" s="23">
        <v>147.51</v>
      </c>
      <c r="AZJ15" s="22">
        <v>105.6</v>
      </c>
      <c r="AZK15" s="23">
        <v>55.35</v>
      </c>
      <c r="AZL15" s="22">
        <v>53.52</v>
      </c>
      <c r="AZM15" s="23">
        <v>38.880000000000003</v>
      </c>
      <c r="AZN15" s="22">
        <v>4.8899999999999997</v>
      </c>
      <c r="AZO15" s="23">
        <v>21.78</v>
      </c>
      <c r="AZP15" s="22">
        <v>112.92</v>
      </c>
      <c r="AZQ15" s="23">
        <v>54</v>
      </c>
      <c r="AZR15" s="22">
        <v>21</v>
      </c>
      <c r="AZS15" s="23">
        <v>147.96</v>
      </c>
      <c r="AZT15" s="22">
        <v>64.44</v>
      </c>
      <c r="AZU15" s="23">
        <v>63.54</v>
      </c>
      <c r="AZV15" s="22">
        <v>169.29</v>
      </c>
      <c r="AZW15" s="23">
        <v>22.2</v>
      </c>
      <c r="AZX15" s="22">
        <v>21.78</v>
      </c>
      <c r="AZY15" s="23">
        <v>21.78</v>
      </c>
      <c r="AZZ15" s="22">
        <v>79.290000000000006</v>
      </c>
      <c r="BAA15" s="23">
        <v>163.35</v>
      </c>
      <c r="BAB15" s="22">
        <v>96.9</v>
      </c>
      <c r="BAC15" s="23">
        <v>66.75</v>
      </c>
      <c r="BAD15" s="22">
        <v>21.12</v>
      </c>
      <c r="BAE15" s="23">
        <v>173.46</v>
      </c>
      <c r="BAF15" s="22">
        <v>40.14</v>
      </c>
      <c r="BAG15" s="23">
        <v>26.82</v>
      </c>
      <c r="BAH15" s="22">
        <v>39.15</v>
      </c>
      <c r="BAI15" s="23">
        <v>33.6</v>
      </c>
      <c r="BAJ15" s="22">
        <v>169.38</v>
      </c>
      <c r="BAK15" s="23">
        <v>31.59</v>
      </c>
      <c r="BAL15" s="22">
        <v>22.5</v>
      </c>
      <c r="BAM15" s="23">
        <v>44.58</v>
      </c>
      <c r="BAN15" s="22">
        <v>55.98</v>
      </c>
      <c r="BAO15" s="23">
        <v>106.56</v>
      </c>
      <c r="BAP15" s="22">
        <v>158.1</v>
      </c>
      <c r="BAQ15" s="23">
        <v>101.76</v>
      </c>
      <c r="BAR15" s="22">
        <v>157.94999999999999</v>
      </c>
      <c r="BAS15" s="23">
        <v>213.12</v>
      </c>
      <c r="BAT15" s="22">
        <v>4.53</v>
      </c>
      <c r="BAU15" s="23">
        <v>48.9</v>
      </c>
      <c r="BAV15" s="22">
        <v>54.75</v>
      </c>
      <c r="BAW15" s="23">
        <v>119.85</v>
      </c>
      <c r="BAX15" s="22">
        <v>39.479999999999997</v>
      </c>
      <c r="BAY15" s="23">
        <v>16.86</v>
      </c>
      <c r="BAZ15" s="22">
        <v>78.84</v>
      </c>
      <c r="BBA15" s="23">
        <v>93.18</v>
      </c>
      <c r="BBB15" s="22">
        <v>11.4</v>
      </c>
      <c r="BBC15" s="23">
        <v>166.5</v>
      </c>
      <c r="BBD15" s="22">
        <v>100.56</v>
      </c>
      <c r="BBE15" s="23">
        <v>900.9</v>
      </c>
      <c r="BBF15" s="22">
        <v>720.42</v>
      </c>
      <c r="BBG15" s="23">
        <v>838.62</v>
      </c>
      <c r="BBH15" s="22">
        <v>728.64</v>
      </c>
      <c r="BBI15" s="23">
        <v>272.52</v>
      </c>
      <c r="BBJ15" s="22">
        <v>149.58000000000001</v>
      </c>
      <c r="BBK15" s="23">
        <v>86.894999999999996</v>
      </c>
      <c r="BBL15" s="22">
        <v>131.58000000000001</v>
      </c>
      <c r="BBM15" s="23">
        <v>85.14</v>
      </c>
      <c r="BBN15" s="22">
        <v>95.04</v>
      </c>
      <c r="BBO15" s="23">
        <v>1395</v>
      </c>
      <c r="BBP15" s="22">
        <v>507.6</v>
      </c>
      <c r="BBQ15" s="23">
        <v>1391.76</v>
      </c>
      <c r="BBR15" s="22">
        <v>493.38</v>
      </c>
      <c r="BBS15" s="23">
        <v>179.46</v>
      </c>
      <c r="BBT15" s="22">
        <v>413.77499999999998</v>
      </c>
      <c r="BBU15" s="23">
        <v>141.57</v>
      </c>
      <c r="BBV15" s="22">
        <v>628.20000000000005</v>
      </c>
      <c r="BBW15" s="23">
        <v>408.78</v>
      </c>
      <c r="BBX15" s="22">
        <v>114.81</v>
      </c>
      <c r="BBY15" s="23">
        <v>655.35</v>
      </c>
      <c r="BBZ15" s="22">
        <v>174.51</v>
      </c>
      <c r="BCA15" s="23">
        <v>165.42</v>
      </c>
      <c r="BCB15" s="22">
        <v>454.5</v>
      </c>
      <c r="BCC15" s="23">
        <v>822.3</v>
      </c>
      <c r="BCD15" s="22">
        <v>79.8</v>
      </c>
      <c r="BCE15" s="23">
        <v>518.66999999999996</v>
      </c>
      <c r="BCF15" s="22">
        <v>95.64</v>
      </c>
      <c r="BCG15" s="23">
        <v>338.7</v>
      </c>
      <c r="BCH15" s="22">
        <v>329.94</v>
      </c>
      <c r="BCI15" s="23">
        <v>155.69999999999999</v>
      </c>
      <c r="BCJ15" s="22">
        <v>955.17</v>
      </c>
      <c r="BCK15" s="23">
        <v>380.7</v>
      </c>
      <c r="BCL15" s="22">
        <v>185.26499999999999</v>
      </c>
      <c r="BCM15" s="23">
        <v>224.01</v>
      </c>
      <c r="BCN15" s="22">
        <v>1039.32</v>
      </c>
      <c r="BCO15" s="23">
        <v>5751.54</v>
      </c>
      <c r="BCP15" s="22">
        <v>435.45</v>
      </c>
      <c r="BCQ15" s="23">
        <v>919.05</v>
      </c>
      <c r="BCR15" s="22">
        <v>113.04</v>
      </c>
      <c r="BCS15" s="23">
        <v>17.28</v>
      </c>
      <c r="BCT15" s="22">
        <v>123.72</v>
      </c>
      <c r="BCU15" s="23">
        <v>16.305</v>
      </c>
      <c r="BCV15" s="22">
        <v>37.08</v>
      </c>
      <c r="BCW15" s="23">
        <v>146.69999999999999</v>
      </c>
      <c r="BCX15" s="22">
        <v>66.84</v>
      </c>
      <c r="BCY15" s="23">
        <v>88.2</v>
      </c>
      <c r="BCZ15" s="22">
        <v>787.92</v>
      </c>
      <c r="BDA15" s="23">
        <v>549.24</v>
      </c>
      <c r="BDB15" s="22">
        <v>109.32</v>
      </c>
      <c r="BDC15" s="23">
        <v>70.349999999999994</v>
      </c>
      <c r="BDD15" s="22">
        <v>67.05</v>
      </c>
      <c r="BDE15" s="23">
        <v>61.02</v>
      </c>
      <c r="BDF15" s="22">
        <v>181.8</v>
      </c>
      <c r="BDG15" s="23">
        <v>41.25</v>
      </c>
      <c r="BDH15" s="22">
        <v>642</v>
      </c>
      <c r="BDI15" s="23">
        <v>83.28</v>
      </c>
      <c r="BDJ15" s="22">
        <v>289.8</v>
      </c>
      <c r="BDK15" s="23">
        <v>83.88</v>
      </c>
      <c r="BDL15" s="22">
        <v>18.39</v>
      </c>
      <c r="BDM15" s="23">
        <v>48.48</v>
      </c>
      <c r="BDN15" s="22">
        <v>53.28</v>
      </c>
      <c r="BDO15" s="23">
        <v>20.43</v>
      </c>
      <c r="BDP15" s="22">
        <v>899.55</v>
      </c>
      <c r="BDQ15" s="23">
        <v>155.34</v>
      </c>
      <c r="BDR15" s="22">
        <v>149.13</v>
      </c>
      <c r="BDS15" s="23">
        <v>114.39</v>
      </c>
      <c r="BDT15" s="22">
        <v>170.91</v>
      </c>
      <c r="BDU15" s="23">
        <v>78</v>
      </c>
      <c r="BDV15" s="22">
        <v>145.97999999999999</v>
      </c>
      <c r="BDW15" s="23">
        <v>115.68</v>
      </c>
      <c r="BDX15" s="22">
        <v>39</v>
      </c>
      <c r="BDY15" s="23">
        <v>33.36</v>
      </c>
      <c r="BDZ15" s="22">
        <v>126.27</v>
      </c>
      <c r="BEA15" s="23">
        <v>26.94</v>
      </c>
      <c r="BEB15" s="22">
        <v>50.46</v>
      </c>
      <c r="BEC15" s="23">
        <v>137.07</v>
      </c>
      <c r="BED15" s="22">
        <v>51.66</v>
      </c>
      <c r="BEE15" s="23">
        <v>28.95</v>
      </c>
      <c r="BEF15" s="22">
        <v>383.76</v>
      </c>
      <c r="BEG15" s="23">
        <v>111.84</v>
      </c>
      <c r="BEH15" s="22">
        <v>56.85</v>
      </c>
      <c r="BEI15" s="23">
        <v>342.51</v>
      </c>
      <c r="BEJ15" s="22">
        <v>77.099999999999994</v>
      </c>
      <c r="BEK15" s="23">
        <v>72.599999999999994</v>
      </c>
      <c r="BEL15" s="22">
        <v>29.01</v>
      </c>
      <c r="BEM15" s="23">
        <v>105.84</v>
      </c>
      <c r="BEN15" s="22">
        <v>27.36</v>
      </c>
      <c r="BEO15" s="23">
        <v>44.46</v>
      </c>
      <c r="BEP15" s="22">
        <v>91.53</v>
      </c>
      <c r="BEQ15" s="23">
        <v>29.7</v>
      </c>
      <c r="BER15" s="22">
        <v>767.52</v>
      </c>
      <c r="BES15" s="23">
        <v>84.06</v>
      </c>
      <c r="BET15" s="22">
        <v>15.585000000000001</v>
      </c>
      <c r="BEU15" s="23">
        <v>43.2</v>
      </c>
      <c r="BEV15" s="22">
        <v>76.680000000000007</v>
      </c>
      <c r="BEW15" s="23">
        <v>18.27</v>
      </c>
      <c r="BEX15" s="22">
        <v>146.88</v>
      </c>
      <c r="BEY15" s="23">
        <v>27.66</v>
      </c>
      <c r="BEZ15" s="22">
        <v>2098.3200000000002</v>
      </c>
      <c r="BFA15" s="23">
        <v>117.99</v>
      </c>
      <c r="BFB15" s="22">
        <v>414.9</v>
      </c>
      <c r="BFC15" s="23">
        <v>191.28</v>
      </c>
      <c r="BFD15" s="22">
        <v>126.63</v>
      </c>
      <c r="BFE15" s="23">
        <v>139.5</v>
      </c>
      <c r="BFF15" s="22">
        <v>401.04</v>
      </c>
      <c r="BFG15" s="23">
        <v>96.9</v>
      </c>
      <c r="BFH15" s="22">
        <v>325.8</v>
      </c>
      <c r="BFI15" s="23">
        <v>1792.98</v>
      </c>
      <c r="BFJ15" s="22">
        <v>871.98</v>
      </c>
      <c r="BFK15" s="23">
        <v>77.040000000000006</v>
      </c>
      <c r="BFL15" s="22">
        <v>2194.5300000000002</v>
      </c>
      <c r="BFM15" s="23">
        <v>413.64</v>
      </c>
      <c r="BFN15" s="22">
        <v>1091.3399999999999</v>
      </c>
      <c r="BFO15" s="23">
        <v>414.33</v>
      </c>
      <c r="BFP15" s="22">
        <v>124.14</v>
      </c>
      <c r="BFQ15" s="23">
        <v>621</v>
      </c>
      <c r="BFR15" s="22">
        <v>639.84</v>
      </c>
      <c r="BFS15" s="23">
        <v>73.47</v>
      </c>
      <c r="BFT15" s="22">
        <v>163.5</v>
      </c>
      <c r="BFU15" s="23">
        <v>770.7</v>
      </c>
      <c r="BFV15" s="22">
        <v>127.71</v>
      </c>
      <c r="BFW15" s="23">
        <v>3407.94</v>
      </c>
      <c r="BFX15" s="22">
        <v>1272.48</v>
      </c>
      <c r="BFY15" s="23">
        <v>204.39</v>
      </c>
      <c r="BFZ15" s="22">
        <v>697.86</v>
      </c>
      <c r="BGA15" s="23">
        <v>227.61</v>
      </c>
      <c r="BGB15" s="22">
        <v>43.8</v>
      </c>
      <c r="BGC15" s="23">
        <v>972.24</v>
      </c>
      <c r="BGD15" s="22">
        <v>1091.25</v>
      </c>
      <c r="BGE15" s="23">
        <v>612.6</v>
      </c>
      <c r="BGF15" s="22">
        <v>174.06</v>
      </c>
      <c r="BGG15" s="23">
        <v>172.08</v>
      </c>
      <c r="BGH15" s="22">
        <v>337.23</v>
      </c>
      <c r="BGI15" s="23">
        <v>1295.28</v>
      </c>
      <c r="BGJ15" s="22">
        <v>249.93</v>
      </c>
      <c r="BGK15" s="23">
        <v>409.95</v>
      </c>
      <c r="BGL15" s="22">
        <v>339.48</v>
      </c>
      <c r="BGM15" s="23">
        <v>113.04</v>
      </c>
      <c r="BGN15" s="22">
        <v>289.32</v>
      </c>
      <c r="BGO15" s="23">
        <v>397.44</v>
      </c>
      <c r="BGP15" s="22">
        <v>122.94</v>
      </c>
      <c r="BGQ15" s="23">
        <v>455.49</v>
      </c>
      <c r="BGR15" s="22">
        <v>139.59</v>
      </c>
      <c r="BGS15" s="23">
        <v>141.9</v>
      </c>
      <c r="BGT15" s="22">
        <v>1022.04</v>
      </c>
      <c r="BGU15" s="23">
        <v>956.13</v>
      </c>
      <c r="BGV15" s="22">
        <v>753.72</v>
      </c>
    </row>
    <row r="16" spans="1:1556">
      <c r="A16" s="21" t="s">
        <v>15</v>
      </c>
      <c r="B16" s="22">
        <v>2</v>
      </c>
      <c r="C16" s="23">
        <v>2</v>
      </c>
      <c r="D16" s="22">
        <v>2</v>
      </c>
      <c r="E16" s="23">
        <v>2</v>
      </c>
      <c r="F16" s="22">
        <v>2</v>
      </c>
      <c r="G16" s="23">
        <v>2</v>
      </c>
      <c r="H16" s="22">
        <v>2</v>
      </c>
      <c r="I16" s="23">
        <v>2</v>
      </c>
      <c r="J16" s="22">
        <v>2</v>
      </c>
      <c r="K16" s="23">
        <v>2</v>
      </c>
      <c r="L16" s="22">
        <v>2</v>
      </c>
      <c r="M16" s="23">
        <v>2</v>
      </c>
      <c r="N16" s="22">
        <v>2</v>
      </c>
      <c r="O16" s="23">
        <v>2</v>
      </c>
      <c r="P16" s="22">
        <v>2</v>
      </c>
      <c r="Q16" s="23">
        <v>1</v>
      </c>
      <c r="R16" s="22">
        <v>1</v>
      </c>
      <c r="S16" s="23">
        <v>1</v>
      </c>
      <c r="T16" s="22">
        <v>1</v>
      </c>
      <c r="U16" s="23">
        <v>1</v>
      </c>
      <c r="V16" s="22">
        <v>3</v>
      </c>
      <c r="W16" s="23">
        <v>3</v>
      </c>
      <c r="X16" s="22">
        <v>3</v>
      </c>
      <c r="Y16" s="23">
        <v>3</v>
      </c>
      <c r="Z16" s="22">
        <v>3</v>
      </c>
      <c r="AA16" s="23">
        <v>3</v>
      </c>
      <c r="AB16" s="22">
        <v>3</v>
      </c>
      <c r="AC16" s="23">
        <v>3</v>
      </c>
      <c r="AD16" s="22">
        <v>3</v>
      </c>
      <c r="AE16" s="23">
        <v>3</v>
      </c>
      <c r="AF16" s="22">
        <v>4</v>
      </c>
      <c r="AG16" s="23">
        <v>4</v>
      </c>
      <c r="AH16" s="22">
        <v>4</v>
      </c>
      <c r="AI16" s="23">
        <v>4</v>
      </c>
      <c r="AJ16" s="22">
        <v>5</v>
      </c>
      <c r="AK16" s="23">
        <v>5</v>
      </c>
      <c r="AL16" s="22">
        <v>5</v>
      </c>
      <c r="AM16" s="23">
        <v>5</v>
      </c>
      <c r="AN16" s="22">
        <v>5</v>
      </c>
      <c r="AO16" s="23">
        <v>5</v>
      </c>
      <c r="AP16" s="22">
        <v>5</v>
      </c>
      <c r="AQ16" s="23">
        <v>5</v>
      </c>
      <c r="AR16" s="22">
        <v>5</v>
      </c>
      <c r="AS16" s="23">
        <v>5</v>
      </c>
      <c r="AT16" s="22">
        <v>6</v>
      </c>
      <c r="AU16" s="23">
        <v>6</v>
      </c>
      <c r="AV16" s="22">
        <v>7</v>
      </c>
      <c r="AW16" s="23">
        <v>7</v>
      </c>
      <c r="AX16" s="22">
        <v>7</v>
      </c>
      <c r="AY16" s="23">
        <v>9</v>
      </c>
      <c r="AZ16" s="22">
        <v>10</v>
      </c>
      <c r="BA16" s="23">
        <v>8</v>
      </c>
      <c r="BB16" s="22">
        <v>7</v>
      </c>
      <c r="BC16" s="23">
        <v>6</v>
      </c>
      <c r="BD16" s="22">
        <v>6</v>
      </c>
      <c r="BE16" s="23">
        <v>6</v>
      </c>
      <c r="BF16" s="22">
        <v>5</v>
      </c>
      <c r="BG16" s="23">
        <v>4</v>
      </c>
      <c r="BH16" s="22">
        <v>4</v>
      </c>
      <c r="BI16" s="23">
        <v>4</v>
      </c>
      <c r="BJ16" s="22">
        <v>3</v>
      </c>
      <c r="BK16" s="23">
        <v>3</v>
      </c>
      <c r="BL16" s="22">
        <v>3</v>
      </c>
      <c r="BM16" s="23">
        <v>3</v>
      </c>
      <c r="BN16" s="22">
        <v>3</v>
      </c>
      <c r="BO16" s="23">
        <v>3</v>
      </c>
      <c r="BP16" s="22">
        <v>3</v>
      </c>
      <c r="BQ16" s="23">
        <v>3</v>
      </c>
      <c r="BR16" s="22">
        <v>3</v>
      </c>
      <c r="BS16" s="23">
        <v>1</v>
      </c>
      <c r="BT16" s="22">
        <v>2</v>
      </c>
      <c r="BU16" s="23">
        <v>2</v>
      </c>
      <c r="BV16" s="22">
        <v>2</v>
      </c>
      <c r="BW16" s="23">
        <v>2</v>
      </c>
      <c r="BX16" s="22">
        <v>2</v>
      </c>
      <c r="BY16" s="23">
        <v>2</v>
      </c>
      <c r="BZ16" s="22">
        <v>1</v>
      </c>
      <c r="CA16" s="23">
        <v>1</v>
      </c>
      <c r="CB16" s="22">
        <v>3</v>
      </c>
      <c r="CC16" s="23">
        <v>3</v>
      </c>
      <c r="CD16" s="22">
        <v>3</v>
      </c>
      <c r="CE16" s="23">
        <v>3</v>
      </c>
      <c r="CF16" s="22">
        <v>3</v>
      </c>
      <c r="CG16" s="23">
        <v>4</v>
      </c>
      <c r="CH16" s="22">
        <v>4</v>
      </c>
      <c r="CI16" s="23">
        <v>5</v>
      </c>
      <c r="CJ16" s="22">
        <v>5</v>
      </c>
      <c r="CK16" s="23">
        <v>6</v>
      </c>
      <c r="CL16" s="22">
        <v>6</v>
      </c>
      <c r="CM16" s="23">
        <v>7</v>
      </c>
      <c r="CN16" s="22">
        <v>5</v>
      </c>
      <c r="CO16" s="23">
        <v>3</v>
      </c>
      <c r="CP16" s="22">
        <v>3</v>
      </c>
      <c r="CQ16" s="23">
        <v>1</v>
      </c>
      <c r="CR16" s="22">
        <v>3</v>
      </c>
      <c r="CS16" s="23">
        <v>3</v>
      </c>
      <c r="CT16" s="22">
        <v>9</v>
      </c>
      <c r="CU16" s="23">
        <v>8</v>
      </c>
      <c r="CV16" s="22">
        <v>6</v>
      </c>
      <c r="CW16" s="23">
        <v>5</v>
      </c>
      <c r="CX16" s="22">
        <v>3</v>
      </c>
      <c r="CY16" s="23">
        <v>3</v>
      </c>
      <c r="CZ16" s="22">
        <v>3</v>
      </c>
      <c r="DA16" s="23">
        <v>3</v>
      </c>
      <c r="DB16" s="22">
        <v>2</v>
      </c>
      <c r="DC16" s="23">
        <v>2</v>
      </c>
      <c r="DD16" s="22">
        <v>4</v>
      </c>
      <c r="DE16" s="23">
        <v>14</v>
      </c>
      <c r="DF16" s="22">
        <v>8</v>
      </c>
      <c r="DG16" s="23">
        <v>5</v>
      </c>
      <c r="DH16" s="22">
        <v>2</v>
      </c>
      <c r="DI16" s="23">
        <v>4</v>
      </c>
      <c r="DJ16" s="22">
        <v>5</v>
      </c>
      <c r="DK16" s="23">
        <v>5</v>
      </c>
      <c r="DL16" s="22">
        <v>5</v>
      </c>
      <c r="DM16" s="23">
        <v>6</v>
      </c>
      <c r="DN16" s="22">
        <v>8</v>
      </c>
      <c r="DO16" s="23">
        <v>7</v>
      </c>
      <c r="DP16" s="22">
        <v>5</v>
      </c>
      <c r="DQ16" s="23">
        <v>4</v>
      </c>
      <c r="DR16" s="22">
        <v>4</v>
      </c>
      <c r="DS16" s="23">
        <v>3</v>
      </c>
      <c r="DT16" s="22">
        <v>3</v>
      </c>
      <c r="DU16" s="23">
        <v>3</v>
      </c>
      <c r="DV16" s="22">
        <v>3</v>
      </c>
      <c r="DW16" s="23">
        <v>2</v>
      </c>
      <c r="DX16" s="22">
        <v>2</v>
      </c>
      <c r="DY16" s="23">
        <v>2</v>
      </c>
      <c r="DZ16" s="22">
        <v>2</v>
      </c>
      <c r="EA16" s="23">
        <v>2</v>
      </c>
      <c r="EB16" s="22">
        <v>1</v>
      </c>
      <c r="EC16" s="23">
        <v>1</v>
      </c>
      <c r="ED16" s="22">
        <v>4</v>
      </c>
      <c r="EE16" s="23">
        <v>7</v>
      </c>
      <c r="EF16" s="22">
        <v>4</v>
      </c>
      <c r="EG16" s="23">
        <v>4</v>
      </c>
      <c r="EH16" s="22">
        <v>4</v>
      </c>
      <c r="EI16" s="23">
        <v>3</v>
      </c>
      <c r="EJ16" s="22">
        <v>3</v>
      </c>
      <c r="EK16" s="23">
        <v>3</v>
      </c>
      <c r="EL16" s="22">
        <v>1</v>
      </c>
      <c r="EM16" s="23">
        <v>3</v>
      </c>
      <c r="EN16" s="22">
        <v>3</v>
      </c>
      <c r="EO16" s="23">
        <v>4</v>
      </c>
      <c r="EP16" s="22">
        <v>4</v>
      </c>
      <c r="EQ16" s="23">
        <v>4</v>
      </c>
      <c r="ER16" s="22">
        <v>5</v>
      </c>
      <c r="ES16" s="23">
        <v>5</v>
      </c>
      <c r="ET16" s="22">
        <v>5</v>
      </c>
      <c r="EU16" s="23">
        <v>7</v>
      </c>
      <c r="EV16" s="22">
        <v>2</v>
      </c>
      <c r="EW16" s="23">
        <v>5</v>
      </c>
      <c r="EX16" s="22">
        <v>5</v>
      </c>
      <c r="EY16" s="23">
        <v>5</v>
      </c>
      <c r="EZ16" s="22">
        <v>5</v>
      </c>
      <c r="FA16" s="23">
        <v>5</v>
      </c>
      <c r="FB16" s="22">
        <v>5</v>
      </c>
      <c r="FC16" s="23">
        <v>5</v>
      </c>
      <c r="FD16" s="22">
        <v>6</v>
      </c>
      <c r="FE16" s="23">
        <v>6</v>
      </c>
      <c r="FF16" s="22">
        <v>7</v>
      </c>
      <c r="FG16" s="23">
        <v>7</v>
      </c>
      <c r="FH16" s="22">
        <v>7</v>
      </c>
      <c r="FI16" s="23">
        <v>7</v>
      </c>
      <c r="FJ16" s="22">
        <v>7</v>
      </c>
      <c r="FK16" s="23">
        <v>8</v>
      </c>
      <c r="FL16" s="22">
        <v>8</v>
      </c>
      <c r="FM16" s="23">
        <v>9</v>
      </c>
      <c r="FN16" s="22">
        <v>4</v>
      </c>
      <c r="FO16" s="23">
        <v>4</v>
      </c>
      <c r="FP16" s="22">
        <v>4</v>
      </c>
      <c r="FQ16" s="23">
        <v>4</v>
      </c>
      <c r="FR16" s="22">
        <v>4</v>
      </c>
      <c r="FS16" s="23">
        <v>4</v>
      </c>
      <c r="FT16" s="22">
        <v>3</v>
      </c>
      <c r="FU16" s="23">
        <v>3</v>
      </c>
      <c r="FV16" s="22">
        <v>3</v>
      </c>
      <c r="FW16" s="23">
        <v>3</v>
      </c>
      <c r="FX16" s="22">
        <v>3</v>
      </c>
      <c r="FY16" s="23">
        <v>3</v>
      </c>
      <c r="FZ16" s="22">
        <v>3</v>
      </c>
      <c r="GA16" s="23">
        <v>3</v>
      </c>
      <c r="GB16" s="22">
        <v>1</v>
      </c>
      <c r="GC16" s="23">
        <v>1</v>
      </c>
      <c r="GD16" s="22">
        <v>1</v>
      </c>
      <c r="GE16" s="23">
        <v>1</v>
      </c>
      <c r="GF16" s="22">
        <v>2</v>
      </c>
      <c r="GG16" s="23">
        <v>2</v>
      </c>
      <c r="GH16" s="22">
        <v>2</v>
      </c>
      <c r="GI16" s="23">
        <v>2</v>
      </c>
      <c r="GJ16" s="22">
        <v>2</v>
      </c>
      <c r="GK16" s="23">
        <v>2</v>
      </c>
      <c r="GL16" s="22">
        <v>2</v>
      </c>
      <c r="GM16" s="23">
        <v>2</v>
      </c>
      <c r="GN16" s="22">
        <v>2</v>
      </c>
      <c r="GO16" s="23">
        <v>2</v>
      </c>
      <c r="GP16" s="22">
        <v>2</v>
      </c>
      <c r="GQ16" s="23">
        <v>2</v>
      </c>
      <c r="GR16" s="22">
        <v>3</v>
      </c>
      <c r="GS16" s="23">
        <v>6</v>
      </c>
      <c r="GT16" s="22">
        <v>7</v>
      </c>
      <c r="GU16" s="23">
        <v>3</v>
      </c>
      <c r="GV16" s="22">
        <v>2</v>
      </c>
      <c r="GW16" s="23">
        <v>1</v>
      </c>
      <c r="GX16" s="22">
        <v>9</v>
      </c>
      <c r="GY16" s="23">
        <v>5</v>
      </c>
      <c r="GZ16" s="22">
        <v>3</v>
      </c>
      <c r="HA16" s="23">
        <v>4</v>
      </c>
      <c r="HB16" s="22">
        <v>5</v>
      </c>
      <c r="HC16" s="23">
        <v>4</v>
      </c>
      <c r="HD16" s="22">
        <v>1</v>
      </c>
      <c r="HE16" s="23">
        <v>2</v>
      </c>
      <c r="HF16" s="22">
        <v>2</v>
      </c>
      <c r="HG16" s="23">
        <v>1</v>
      </c>
      <c r="HH16" s="22">
        <v>4</v>
      </c>
      <c r="HI16" s="23">
        <v>6</v>
      </c>
      <c r="HJ16" s="22">
        <v>8</v>
      </c>
      <c r="HK16" s="23">
        <v>2</v>
      </c>
      <c r="HL16" s="22">
        <v>4</v>
      </c>
      <c r="HM16" s="23">
        <v>4</v>
      </c>
      <c r="HN16" s="22">
        <v>8</v>
      </c>
      <c r="HO16" s="23">
        <v>2</v>
      </c>
      <c r="HP16" s="22">
        <v>3</v>
      </c>
      <c r="HQ16" s="23">
        <v>4</v>
      </c>
      <c r="HR16" s="22">
        <v>3</v>
      </c>
      <c r="HS16" s="23">
        <v>6</v>
      </c>
      <c r="HT16" s="22">
        <v>2</v>
      </c>
      <c r="HU16" s="23">
        <v>2</v>
      </c>
      <c r="HV16" s="22">
        <v>4</v>
      </c>
      <c r="HW16" s="23">
        <v>13</v>
      </c>
      <c r="HX16" s="22">
        <v>1</v>
      </c>
      <c r="HY16" s="23">
        <v>5</v>
      </c>
      <c r="HZ16" s="22">
        <v>3</v>
      </c>
      <c r="IA16" s="23">
        <v>2</v>
      </c>
      <c r="IB16" s="22">
        <v>2</v>
      </c>
      <c r="IC16" s="23">
        <v>1</v>
      </c>
      <c r="ID16" s="22">
        <v>3</v>
      </c>
      <c r="IE16" s="23">
        <v>4</v>
      </c>
      <c r="IF16" s="22">
        <v>7</v>
      </c>
      <c r="IG16" s="23">
        <v>9</v>
      </c>
      <c r="IH16" s="22">
        <v>5</v>
      </c>
      <c r="II16" s="23">
        <v>3</v>
      </c>
      <c r="IJ16" s="22">
        <v>9</v>
      </c>
      <c r="IK16" s="23">
        <v>8</v>
      </c>
      <c r="IL16" s="22">
        <v>3</v>
      </c>
      <c r="IM16" s="23">
        <v>5</v>
      </c>
      <c r="IN16" s="22">
        <v>4</v>
      </c>
      <c r="IO16" s="23">
        <v>3</v>
      </c>
      <c r="IP16" s="22">
        <v>3</v>
      </c>
      <c r="IQ16" s="23">
        <v>8</v>
      </c>
      <c r="IR16" s="22">
        <v>3</v>
      </c>
      <c r="IS16" s="23">
        <v>2</v>
      </c>
      <c r="IT16" s="22">
        <v>5</v>
      </c>
      <c r="IU16" s="23">
        <v>3</v>
      </c>
      <c r="IV16" s="22">
        <v>2</v>
      </c>
      <c r="IW16" s="23">
        <v>2</v>
      </c>
      <c r="IX16" s="22">
        <v>2</v>
      </c>
      <c r="IY16" s="23">
        <v>2</v>
      </c>
      <c r="IZ16" s="22">
        <v>2</v>
      </c>
      <c r="JA16" s="23">
        <v>2</v>
      </c>
      <c r="JB16" s="22">
        <v>3</v>
      </c>
      <c r="JC16" s="23">
        <v>3</v>
      </c>
      <c r="JD16" s="22">
        <v>7</v>
      </c>
      <c r="JE16" s="23">
        <v>7</v>
      </c>
      <c r="JF16" s="22">
        <v>5</v>
      </c>
      <c r="JG16" s="23">
        <v>5</v>
      </c>
      <c r="JH16" s="22">
        <v>5</v>
      </c>
      <c r="JI16" s="23">
        <v>3</v>
      </c>
      <c r="JJ16" s="22">
        <v>2</v>
      </c>
      <c r="JK16" s="23">
        <v>2</v>
      </c>
      <c r="JL16" s="22">
        <v>2</v>
      </c>
      <c r="JM16" s="23">
        <v>2</v>
      </c>
      <c r="JN16" s="22">
        <v>1</v>
      </c>
      <c r="JO16" s="23">
        <v>2</v>
      </c>
      <c r="JP16" s="22">
        <v>3</v>
      </c>
      <c r="JQ16" s="23">
        <v>1</v>
      </c>
      <c r="JR16" s="22">
        <v>2</v>
      </c>
      <c r="JS16" s="23">
        <v>2</v>
      </c>
      <c r="JT16" s="22">
        <v>5</v>
      </c>
      <c r="JU16" s="23">
        <v>3</v>
      </c>
      <c r="JV16" s="22">
        <v>11</v>
      </c>
      <c r="JW16" s="23">
        <v>3</v>
      </c>
      <c r="JX16" s="22">
        <v>4</v>
      </c>
      <c r="JY16" s="23">
        <v>4</v>
      </c>
      <c r="JZ16" s="22">
        <v>4</v>
      </c>
      <c r="KA16" s="23">
        <v>2</v>
      </c>
      <c r="KB16" s="22">
        <v>3</v>
      </c>
      <c r="KC16" s="23">
        <v>6</v>
      </c>
      <c r="KD16" s="22">
        <v>5</v>
      </c>
      <c r="KE16" s="23">
        <v>2</v>
      </c>
      <c r="KF16" s="22">
        <v>6</v>
      </c>
      <c r="KG16" s="23">
        <v>4</v>
      </c>
      <c r="KH16" s="22">
        <v>3</v>
      </c>
      <c r="KI16" s="23">
        <v>2</v>
      </c>
      <c r="KJ16" s="22">
        <v>4</v>
      </c>
      <c r="KK16" s="23">
        <v>2</v>
      </c>
      <c r="KL16" s="22">
        <v>4</v>
      </c>
      <c r="KM16" s="23">
        <v>5</v>
      </c>
      <c r="KN16" s="22">
        <v>9</v>
      </c>
      <c r="KO16" s="23">
        <v>2</v>
      </c>
      <c r="KP16" s="22">
        <v>3</v>
      </c>
      <c r="KQ16" s="23">
        <v>3</v>
      </c>
      <c r="KR16" s="22">
        <v>6</v>
      </c>
      <c r="KS16" s="23">
        <v>6</v>
      </c>
      <c r="KT16" s="22">
        <v>4</v>
      </c>
      <c r="KU16" s="23">
        <v>4</v>
      </c>
      <c r="KV16" s="22">
        <v>2</v>
      </c>
      <c r="KW16" s="23">
        <v>5</v>
      </c>
      <c r="KX16" s="22">
        <v>3</v>
      </c>
      <c r="KY16" s="23">
        <v>2</v>
      </c>
      <c r="KZ16" s="22">
        <v>1</v>
      </c>
      <c r="LA16" s="23">
        <v>2</v>
      </c>
      <c r="LB16" s="22">
        <v>7</v>
      </c>
      <c r="LC16" s="23">
        <v>4</v>
      </c>
      <c r="LD16" s="22">
        <v>6</v>
      </c>
      <c r="LE16" s="23">
        <v>4</v>
      </c>
      <c r="LF16" s="22">
        <v>3</v>
      </c>
      <c r="LG16" s="23">
        <v>3</v>
      </c>
      <c r="LH16" s="22">
        <v>7</v>
      </c>
      <c r="LI16" s="23">
        <v>1</v>
      </c>
      <c r="LJ16" s="22">
        <v>7</v>
      </c>
      <c r="LK16" s="23">
        <v>2</v>
      </c>
      <c r="LL16" s="22">
        <v>1</v>
      </c>
      <c r="LM16" s="23">
        <v>2</v>
      </c>
      <c r="LN16" s="22">
        <v>3</v>
      </c>
      <c r="LO16" s="23">
        <v>1</v>
      </c>
      <c r="LP16" s="22">
        <v>2</v>
      </c>
      <c r="LQ16" s="23">
        <v>2</v>
      </c>
      <c r="LR16" s="22">
        <v>13</v>
      </c>
      <c r="LS16" s="23">
        <v>7</v>
      </c>
      <c r="LT16" s="22">
        <v>3</v>
      </c>
      <c r="LU16" s="23">
        <v>3</v>
      </c>
      <c r="LV16" s="22">
        <v>3</v>
      </c>
      <c r="LW16" s="23">
        <v>5</v>
      </c>
      <c r="LX16" s="22">
        <v>9</v>
      </c>
      <c r="LY16" s="23">
        <v>3</v>
      </c>
      <c r="LZ16" s="22">
        <v>9</v>
      </c>
      <c r="MA16" s="23">
        <v>9</v>
      </c>
      <c r="MB16" s="22">
        <v>5</v>
      </c>
      <c r="MC16" s="23">
        <v>1</v>
      </c>
      <c r="MD16" s="22">
        <v>1</v>
      </c>
      <c r="ME16" s="23">
        <v>1</v>
      </c>
      <c r="MF16" s="22">
        <v>1</v>
      </c>
      <c r="MG16" s="23">
        <v>3</v>
      </c>
      <c r="MH16" s="22">
        <v>1</v>
      </c>
      <c r="MI16" s="23">
        <v>4</v>
      </c>
      <c r="MJ16" s="22">
        <v>1</v>
      </c>
      <c r="MK16" s="23">
        <v>2</v>
      </c>
      <c r="ML16" s="22">
        <v>2</v>
      </c>
      <c r="MM16" s="23">
        <v>2</v>
      </c>
      <c r="MN16" s="22">
        <v>2</v>
      </c>
      <c r="MO16" s="23">
        <v>2</v>
      </c>
      <c r="MP16" s="22">
        <v>2</v>
      </c>
      <c r="MQ16" s="23">
        <v>2</v>
      </c>
      <c r="MR16" s="22">
        <v>2</v>
      </c>
      <c r="MS16" s="23">
        <v>2</v>
      </c>
      <c r="MT16" s="22">
        <v>3</v>
      </c>
      <c r="MU16" s="23">
        <v>3</v>
      </c>
      <c r="MV16" s="22">
        <v>3</v>
      </c>
      <c r="MW16" s="23">
        <v>3</v>
      </c>
      <c r="MX16" s="22">
        <v>3</v>
      </c>
      <c r="MY16" s="23">
        <v>3</v>
      </c>
      <c r="MZ16" s="22">
        <v>3</v>
      </c>
      <c r="NA16" s="23">
        <v>4</v>
      </c>
      <c r="NB16" s="22">
        <v>4</v>
      </c>
      <c r="NC16" s="23">
        <v>4</v>
      </c>
      <c r="ND16" s="22">
        <v>4</v>
      </c>
      <c r="NE16" s="23">
        <v>4</v>
      </c>
      <c r="NF16" s="22">
        <v>4</v>
      </c>
      <c r="NG16" s="23">
        <v>4</v>
      </c>
      <c r="NH16" s="22">
        <v>5</v>
      </c>
      <c r="NI16" s="23">
        <v>5</v>
      </c>
      <c r="NJ16" s="22">
        <v>5</v>
      </c>
      <c r="NK16" s="23">
        <v>5</v>
      </c>
      <c r="NL16" s="22">
        <v>5</v>
      </c>
      <c r="NM16" s="23">
        <v>5</v>
      </c>
      <c r="NN16" s="22">
        <v>5</v>
      </c>
      <c r="NO16" s="23">
        <v>5</v>
      </c>
      <c r="NP16" s="22">
        <v>6</v>
      </c>
      <c r="NQ16" s="23">
        <v>6</v>
      </c>
      <c r="NR16" s="22">
        <v>6</v>
      </c>
      <c r="NS16" s="23">
        <v>8</v>
      </c>
      <c r="NT16" s="22">
        <v>8</v>
      </c>
      <c r="NU16" s="23">
        <v>8</v>
      </c>
      <c r="NV16" s="22">
        <v>9</v>
      </c>
      <c r="NW16" s="23">
        <v>1</v>
      </c>
      <c r="NX16" s="22">
        <v>1</v>
      </c>
      <c r="NY16" s="23">
        <v>1</v>
      </c>
      <c r="NZ16" s="22">
        <v>1</v>
      </c>
      <c r="OA16" s="23">
        <v>1</v>
      </c>
      <c r="OB16" s="22">
        <v>2</v>
      </c>
      <c r="OC16" s="23">
        <v>2</v>
      </c>
      <c r="OD16" s="22">
        <v>2</v>
      </c>
      <c r="OE16" s="23">
        <v>2</v>
      </c>
      <c r="OF16" s="22">
        <v>2</v>
      </c>
      <c r="OG16" s="23">
        <v>2</v>
      </c>
      <c r="OH16" s="22">
        <v>2</v>
      </c>
      <c r="OI16" s="23">
        <v>2</v>
      </c>
      <c r="OJ16" s="22">
        <v>2</v>
      </c>
      <c r="OK16" s="23">
        <v>2</v>
      </c>
      <c r="OL16" s="22">
        <v>2</v>
      </c>
      <c r="OM16" s="23">
        <v>2</v>
      </c>
      <c r="ON16" s="22">
        <v>2</v>
      </c>
      <c r="OO16" s="23">
        <v>2</v>
      </c>
      <c r="OP16" s="22">
        <v>2</v>
      </c>
      <c r="OQ16" s="23">
        <v>2</v>
      </c>
      <c r="OR16" s="22">
        <v>2</v>
      </c>
      <c r="OS16" s="23">
        <v>2</v>
      </c>
      <c r="OT16" s="22">
        <v>2</v>
      </c>
      <c r="OU16" s="23">
        <v>2</v>
      </c>
      <c r="OV16" s="22">
        <v>2</v>
      </c>
      <c r="OW16" s="23">
        <v>2</v>
      </c>
      <c r="OX16" s="22">
        <v>2</v>
      </c>
      <c r="OY16" s="23">
        <v>2</v>
      </c>
      <c r="OZ16" s="22">
        <v>2</v>
      </c>
      <c r="PA16" s="23">
        <v>2</v>
      </c>
      <c r="PB16" s="22">
        <v>2</v>
      </c>
      <c r="PC16" s="23">
        <v>2</v>
      </c>
      <c r="PD16" s="22">
        <v>1</v>
      </c>
      <c r="PE16" s="23">
        <v>1</v>
      </c>
      <c r="PF16" s="22">
        <v>1</v>
      </c>
      <c r="PG16" s="23">
        <v>1</v>
      </c>
      <c r="PH16" s="22">
        <v>3</v>
      </c>
      <c r="PI16" s="23">
        <v>3</v>
      </c>
      <c r="PJ16" s="22">
        <v>3</v>
      </c>
      <c r="PK16" s="23">
        <v>3</v>
      </c>
      <c r="PL16" s="22">
        <v>3</v>
      </c>
      <c r="PM16" s="23">
        <v>3</v>
      </c>
      <c r="PN16" s="22">
        <v>3</v>
      </c>
      <c r="PO16" s="23">
        <v>3</v>
      </c>
      <c r="PP16" s="22">
        <v>3</v>
      </c>
      <c r="PQ16" s="23">
        <v>3</v>
      </c>
      <c r="PR16" s="22">
        <v>3</v>
      </c>
      <c r="PS16" s="23">
        <v>3</v>
      </c>
      <c r="PT16" s="22">
        <v>3</v>
      </c>
      <c r="PU16" s="23">
        <v>3</v>
      </c>
      <c r="PV16" s="22">
        <v>3</v>
      </c>
      <c r="PW16" s="23">
        <v>3</v>
      </c>
      <c r="PX16" s="22">
        <v>3</v>
      </c>
      <c r="PY16" s="23">
        <v>3</v>
      </c>
      <c r="PZ16" s="22">
        <v>4</v>
      </c>
      <c r="QA16" s="23">
        <v>4</v>
      </c>
      <c r="QB16" s="22">
        <v>4</v>
      </c>
      <c r="QC16" s="23">
        <v>5</v>
      </c>
      <c r="QD16" s="22">
        <v>5</v>
      </c>
      <c r="QE16" s="23">
        <v>5</v>
      </c>
      <c r="QF16" s="22">
        <v>5</v>
      </c>
      <c r="QG16" s="23">
        <v>5</v>
      </c>
      <c r="QH16" s="22">
        <v>5</v>
      </c>
      <c r="QI16" s="23">
        <v>5</v>
      </c>
      <c r="QJ16" s="22">
        <v>5</v>
      </c>
      <c r="QK16" s="23">
        <v>5</v>
      </c>
      <c r="QL16" s="22">
        <v>6</v>
      </c>
      <c r="QM16" s="23">
        <v>6</v>
      </c>
      <c r="QN16" s="22">
        <v>6</v>
      </c>
      <c r="QO16" s="23">
        <v>7</v>
      </c>
      <c r="QP16" s="22">
        <v>7</v>
      </c>
      <c r="QQ16" s="23">
        <v>7</v>
      </c>
      <c r="QR16" s="22">
        <v>8</v>
      </c>
      <c r="QS16" s="23">
        <v>8</v>
      </c>
      <c r="QT16" s="22">
        <v>8</v>
      </c>
      <c r="QU16" s="23">
        <v>9</v>
      </c>
      <c r="QV16" s="22">
        <v>6</v>
      </c>
      <c r="QW16" s="23">
        <v>6</v>
      </c>
      <c r="QX16" s="22">
        <v>5</v>
      </c>
      <c r="QY16" s="23">
        <v>5</v>
      </c>
      <c r="QZ16" s="22">
        <v>5</v>
      </c>
      <c r="RA16" s="23">
        <v>5</v>
      </c>
      <c r="RB16" s="22">
        <v>4</v>
      </c>
      <c r="RC16" s="23">
        <v>4</v>
      </c>
      <c r="RD16" s="22">
        <v>4</v>
      </c>
      <c r="RE16" s="23">
        <v>4</v>
      </c>
      <c r="RF16" s="22">
        <v>3</v>
      </c>
      <c r="RG16" s="23">
        <v>3</v>
      </c>
      <c r="RH16" s="22">
        <v>3</v>
      </c>
      <c r="RI16" s="23">
        <v>3</v>
      </c>
      <c r="RJ16" s="22">
        <v>3</v>
      </c>
      <c r="RK16" s="23">
        <v>3</v>
      </c>
      <c r="RL16" s="22">
        <v>3</v>
      </c>
      <c r="RM16" s="23">
        <v>1</v>
      </c>
      <c r="RN16" s="22">
        <v>1</v>
      </c>
      <c r="RO16" s="23">
        <v>1</v>
      </c>
      <c r="RP16" s="22">
        <v>2</v>
      </c>
      <c r="RQ16" s="23">
        <v>2</v>
      </c>
      <c r="RR16" s="22">
        <v>2</v>
      </c>
      <c r="RS16" s="23">
        <v>2</v>
      </c>
      <c r="RT16" s="22">
        <v>2</v>
      </c>
      <c r="RU16" s="23">
        <v>2</v>
      </c>
      <c r="RV16" s="22">
        <v>2</v>
      </c>
      <c r="RW16" s="23">
        <v>2</v>
      </c>
      <c r="RX16" s="22">
        <v>2</v>
      </c>
      <c r="RY16" s="23">
        <v>2</v>
      </c>
      <c r="RZ16" s="22">
        <v>2</v>
      </c>
      <c r="SA16" s="23">
        <v>2</v>
      </c>
      <c r="SB16" s="22">
        <v>2</v>
      </c>
      <c r="SC16" s="23">
        <v>2</v>
      </c>
      <c r="SD16" s="22">
        <v>2</v>
      </c>
      <c r="SE16" s="23">
        <v>1</v>
      </c>
      <c r="SF16" s="22">
        <v>1</v>
      </c>
      <c r="SG16" s="23">
        <v>3</v>
      </c>
      <c r="SH16" s="22">
        <v>3</v>
      </c>
      <c r="SI16" s="23">
        <v>4</v>
      </c>
      <c r="SJ16" s="22">
        <v>4</v>
      </c>
      <c r="SK16" s="23">
        <v>5</v>
      </c>
      <c r="SL16" s="22">
        <v>6</v>
      </c>
      <c r="SM16" s="23">
        <v>6</v>
      </c>
      <c r="SN16" s="22">
        <v>6</v>
      </c>
      <c r="SO16" s="23">
        <v>6</v>
      </c>
      <c r="SP16" s="22">
        <v>7</v>
      </c>
      <c r="SQ16" s="23">
        <v>4</v>
      </c>
      <c r="SR16" s="22">
        <v>2</v>
      </c>
      <c r="SS16" s="23">
        <v>2</v>
      </c>
      <c r="ST16" s="22">
        <v>2</v>
      </c>
      <c r="SU16" s="23">
        <v>3</v>
      </c>
      <c r="SV16" s="22">
        <v>3</v>
      </c>
      <c r="SW16" s="23">
        <v>3</v>
      </c>
      <c r="SX16" s="22">
        <v>3</v>
      </c>
      <c r="SY16" s="23">
        <v>7</v>
      </c>
      <c r="SZ16" s="22">
        <v>9</v>
      </c>
      <c r="TA16" s="23">
        <v>4</v>
      </c>
      <c r="TB16" s="22">
        <v>3</v>
      </c>
      <c r="TC16" s="23">
        <v>2</v>
      </c>
      <c r="TD16" s="22">
        <v>2</v>
      </c>
      <c r="TE16" s="23">
        <v>2</v>
      </c>
      <c r="TF16" s="22">
        <v>2</v>
      </c>
      <c r="TG16" s="23">
        <v>2</v>
      </c>
      <c r="TH16" s="22">
        <v>6</v>
      </c>
      <c r="TI16" s="23">
        <v>3</v>
      </c>
      <c r="TJ16" s="22">
        <v>2</v>
      </c>
      <c r="TK16" s="23">
        <v>5</v>
      </c>
      <c r="TL16" s="22">
        <v>4</v>
      </c>
      <c r="TM16" s="23">
        <v>4</v>
      </c>
      <c r="TN16" s="22">
        <v>5</v>
      </c>
      <c r="TO16" s="23">
        <v>5</v>
      </c>
      <c r="TP16" s="22">
        <v>3</v>
      </c>
      <c r="TQ16" s="23">
        <v>3</v>
      </c>
      <c r="TR16" s="22">
        <v>2</v>
      </c>
      <c r="TS16" s="23">
        <v>8</v>
      </c>
      <c r="TT16" s="22">
        <v>5</v>
      </c>
      <c r="TU16" s="23">
        <v>5</v>
      </c>
      <c r="TV16" s="22">
        <v>5</v>
      </c>
      <c r="TW16" s="23">
        <v>4</v>
      </c>
      <c r="TX16" s="22">
        <v>3</v>
      </c>
      <c r="TY16" s="23">
        <v>3</v>
      </c>
      <c r="TZ16" s="22">
        <v>3</v>
      </c>
      <c r="UA16" s="23">
        <v>3</v>
      </c>
      <c r="UB16" s="22">
        <v>2</v>
      </c>
      <c r="UC16" s="23">
        <v>2</v>
      </c>
      <c r="UD16" s="22">
        <v>2</v>
      </c>
      <c r="UE16" s="23">
        <v>3</v>
      </c>
      <c r="UF16" s="22">
        <v>7</v>
      </c>
      <c r="UG16" s="23">
        <v>7</v>
      </c>
      <c r="UH16" s="22">
        <v>7</v>
      </c>
      <c r="UI16" s="23">
        <v>8</v>
      </c>
      <c r="UJ16" s="22">
        <v>5</v>
      </c>
      <c r="UK16" s="23">
        <v>4</v>
      </c>
      <c r="UL16" s="22">
        <v>4</v>
      </c>
      <c r="UM16" s="23">
        <v>3</v>
      </c>
      <c r="UN16" s="22">
        <v>1</v>
      </c>
      <c r="UO16" s="23">
        <v>1</v>
      </c>
      <c r="UP16" s="22">
        <v>2</v>
      </c>
      <c r="UQ16" s="23">
        <v>2</v>
      </c>
      <c r="UR16" s="22">
        <v>2</v>
      </c>
      <c r="US16" s="23">
        <v>3</v>
      </c>
      <c r="UT16" s="22">
        <v>3</v>
      </c>
      <c r="UU16" s="23">
        <v>3</v>
      </c>
      <c r="UV16" s="22">
        <v>3</v>
      </c>
      <c r="UW16" s="23">
        <v>4</v>
      </c>
      <c r="UX16" s="22">
        <v>4</v>
      </c>
      <c r="UY16" s="23">
        <v>4</v>
      </c>
      <c r="UZ16" s="22">
        <v>5</v>
      </c>
      <c r="VA16" s="23">
        <v>5</v>
      </c>
      <c r="VB16" s="22">
        <v>5</v>
      </c>
      <c r="VC16" s="23">
        <v>9</v>
      </c>
      <c r="VD16" s="22">
        <v>2</v>
      </c>
      <c r="VE16" s="23">
        <v>2</v>
      </c>
      <c r="VF16" s="22">
        <v>2</v>
      </c>
      <c r="VG16" s="23">
        <v>2</v>
      </c>
      <c r="VH16" s="22">
        <v>2</v>
      </c>
      <c r="VI16" s="23">
        <v>5</v>
      </c>
      <c r="VJ16" s="22">
        <v>5</v>
      </c>
      <c r="VK16" s="23">
        <v>5</v>
      </c>
      <c r="VL16" s="22">
        <v>5</v>
      </c>
      <c r="VM16" s="23">
        <v>5</v>
      </c>
      <c r="VN16" s="22">
        <v>5</v>
      </c>
      <c r="VO16" s="23">
        <v>6</v>
      </c>
      <c r="VP16" s="22">
        <v>6</v>
      </c>
      <c r="VQ16" s="23">
        <v>6</v>
      </c>
      <c r="VR16" s="22">
        <v>6</v>
      </c>
      <c r="VS16" s="23">
        <v>7</v>
      </c>
      <c r="VT16" s="22">
        <v>7</v>
      </c>
      <c r="VU16" s="23">
        <v>9</v>
      </c>
      <c r="VV16" s="22">
        <v>10</v>
      </c>
      <c r="VW16" s="23">
        <v>10</v>
      </c>
      <c r="VX16" s="22">
        <v>12</v>
      </c>
      <c r="VY16" s="23">
        <v>4</v>
      </c>
      <c r="VZ16" s="22">
        <v>4</v>
      </c>
      <c r="WA16" s="23">
        <v>4</v>
      </c>
      <c r="WB16" s="22">
        <v>4</v>
      </c>
      <c r="WC16" s="23">
        <v>4</v>
      </c>
      <c r="WD16" s="22">
        <v>4</v>
      </c>
      <c r="WE16" s="23">
        <v>3</v>
      </c>
      <c r="WF16" s="22">
        <v>3</v>
      </c>
      <c r="WG16" s="23">
        <v>3</v>
      </c>
      <c r="WH16" s="22">
        <v>3</v>
      </c>
      <c r="WI16" s="23">
        <v>3</v>
      </c>
      <c r="WJ16" s="22">
        <v>3</v>
      </c>
      <c r="WK16" s="23">
        <v>3</v>
      </c>
      <c r="WL16" s="22">
        <v>3</v>
      </c>
      <c r="WM16" s="23">
        <v>3</v>
      </c>
      <c r="WN16" s="22">
        <v>3</v>
      </c>
      <c r="WO16" s="23">
        <v>3</v>
      </c>
      <c r="WP16" s="22">
        <v>3</v>
      </c>
      <c r="WQ16" s="23">
        <v>3</v>
      </c>
      <c r="WR16" s="22">
        <v>3</v>
      </c>
      <c r="WS16" s="23">
        <v>3</v>
      </c>
      <c r="WT16" s="22">
        <v>1</v>
      </c>
      <c r="WU16" s="23">
        <v>1</v>
      </c>
      <c r="WV16" s="22">
        <v>1</v>
      </c>
      <c r="WW16" s="23">
        <v>1</v>
      </c>
      <c r="WX16" s="22">
        <v>2</v>
      </c>
      <c r="WY16" s="23">
        <v>2</v>
      </c>
      <c r="WZ16" s="22">
        <v>2</v>
      </c>
      <c r="XA16" s="23">
        <v>2</v>
      </c>
      <c r="XB16" s="22">
        <v>2</v>
      </c>
      <c r="XC16" s="23">
        <v>2</v>
      </c>
      <c r="XD16" s="22">
        <v>2</v>
      </c>
      <c r="XE16" s="23">
        <v>2</v>
      </c>
      <c r="XF16" s="22">
        <v>2</v>
      </c>
      <c r="XG16" s="23">
        <v>2</v>
      </c>
      <c r="XH16" s="22">
        <v>7</v>
      </c>
      <c r="XI16" s="23">
        <v>3</v>
      </c>
      <c r="XJ16" s="22">
        <v>6</v>
      </c>
      <c r="XK16" s="23">
        <v>4</v>
      </c>
      <c r="XL16" s="22">
        <v>3</v>
      </c>
      <c r="XM16" s="23">
        <v>3</v>
      </c>
      <c r="XN16" s="22">
        <v>4</v>
      </c>
      <c r="XO16" s="23">
        <v>5</v>
      </c>
      <c r="XP16" s="22">
        <v>2</v>
      </c>
      <c r="XQ16" s="23">
        <v>4</v>
      </c>
      <c r="XR16" s="22">
        <v>4</v>
      </c>
      <c r="XS16" s="23">
        <v>4</v>
      </c>
      <c r="XT16" s="22">
        <v>3</v>
      </c>
      <c r="XU16" s="23">
        <v>3</v>
      </c>
      <c r="XV16" s="22">
        <v>2</v>
      </c>
      <c r="XW16" s="23">
        <v>4</v>
      </c>
      <c r="XX16" s="22">
        <v>8</v>
      </c>
      <c r="XY16" s="23">
        <v>3</v>
      </c>
      <c r="XZ16" s="22">
        <v>9</v>
      </c>
      <c r="YA16" s="23">
        <v>4</v>
      </c>
      <c r="YB16" s="22">
        <v>5</v>
      </c>
      <c r="YC16" s="23">
        <v>3</v>
      </c>
      <c r="YD16" s="22">
        <v>7</v>
      </c>
      <c r="YE16" s="23">
        <v>4</v>
      </c>
      <c r="YF16" s="22">
        <v>1</v>
      </c>
      <c r="YG16" s="23">
        <v>5</v>
      </c>
      <c r="YH16" s="22">
        <v>2</v>
      </c>
      <c r="YI16" s="23">
        <v>5</v>
      </c>
      <c r="YJ16" s="22">
        <v>1</v>
      </c>
      <c r="YK16" s="23">
        <v>3</v>
      </c>
      <c r="YL16" s="22">
        <v>4</v>
      </c>
      <c r="YM16" s="23">
        <v>3</v>
      </c>
      <c r="YN16" s="22">
        <v>4</v>
      </c>
      <c r="YO16" s="23">
        <v>2</v>
      </c>
      <c r="YP16" s="22">
        <v>2</v>
      </c>
      <c r="YQ16" s="23">
        <v>2</v>
      </c>
      <c r="YR16" s="22">
        <v>5</v>
      </c>
      <c r="YS16" s="23">
        <v>3</v>
      </c>
      <c r="YT16" s="22">
        <v>4</v>
      </c>
      <c r="YU16" s="23">
        <v>4</v>
      </c>
      <c r="YV16" s="22">
        <v>5</v>
      </c>
      <c r="YW16" s="23">
        <v>4</v>
      </c>
      <c r="YX16" s="22">
        <v>3</v>
      </c>
      <c r="YY16" s="23">
        <v>5</v>
      </c>
      <c r="YZ16" s="22">
        <v>5</v>
      </c>
      <c r="ZA16" s="23">
        <v>5</v>
      </c>
      <c r="ZB16" s="22">
        <v>4</v>
      </c>
      <c r="ZC16" s="23">
        <v>7</v>
      </c>
      <c r="ZD16" s="22">
        <v>4</v>
      </c>
      <c r="ZE16" s="23">
        <v>3</v>
      </c>
      <c r="ZF16" s="22">
        <v>7</v>
      </c>
      <c r="ZG16" s="23">
        <v>4</v>
      </c>
      <c r="ZH16" s="22">
        <v>5</v>
      </c>
      <c r="ZI16" s="23">
        <v>1</v>
      </c>
      <c r="ZJ16" s="22">
        <v>3</v>
      </c>
      <c r="ZK16" s="23">
        <v>1</v>
      </c>
      <c r="ZL16" s="22">
        <v>2</v>
      </c>
      <c r="ZM16" s="23">
        <v>1</v>
      </c>
      <c r="ZN16" s="22">
        <v>2</v>
      </c>
      <c r="ZO16" s="23">
        <v>2</v>
      </c>
      <c r="ZP16" s="22">
        <v>3</v>
      </c>
      <c r="ZQ16" s="23">
        <v>2</v>
      </c>
      <c r="ZR16" s="22">
        <v>1</v>
      </c>
      <c r="ZS16" s="23">
        <v>3</v>
      </c>
      <c r="ZT16" s="22">
        <v>6</v>
      </c>
      <c r="ZU16" s="23">
        <v>7</v>
      </c>
      <c r="ZV16" s="22">
        <v>5</v>
      </c>
      <c r="ZW16" s="23">
        <v>3</v>
      </c>
      <c r="ZX16" s="22">
        <v>1</v>
      </c>
      <c r="ZY16" s="23">
        <v>1</v>
      </c>
      <c r="ZZ16" s="22">
        <v>2</v>
      </c>
      <c r="AAA16" s="23">
        <v>2</v>
      </c>
      <c r="AAB16" s="22">
        <v>2</v>
      </c>
      <c r="AAC16" s="23">
        <v>4</v>
      </c>
      <c r="AAD16" s="22">
        <v>3</v>
      </c>
      <c r="AAE16" s="23">
        <v>1</v>
      </c>
      <c r="AAF16" s="22">
        <v>6</v>
      </c>
      <c r="AAG16" s="23">
        <v>3</v>
      </c>
      <c r="AAH16" s="22">
        <v>4</v>
      </c>
      <c r="AAI16" s="23">
        <v>3</v>
      </c>
      <c r="AAJ16" s="22">
        <v>6</v>
      </c>
      <c r="AAK16" s="23">
        <v>1</v>
      </c>
      <c r="AAL16" s="22">
        <v>2</v>
      </c>
      <c r="AAM16" s="23">
        <v>1</v>
      </c>
      <c r="AAN16" s="22">
        <v>3</v>
      </c>
      <c r="AAO16" s="23">
        <v>5</v>
      </c>
      <c r="AAP16" s="22">
        <v>3</v>
      </c>
      <c r="AAQ16" s="23">
        <v>2</v>
      </c>
      <c r="AAR16" s="22">
        <v>2</v>
      </c>
      <c r="AAS16" s="23">
        <v>2</v>
      </c>
      <c r="AAT16" s="22">
        <v>2</v>
      </c>
      <c r="AAU16" s="23">
        <v>5</v>
      </c>
      <c r="AAV16" s="22">
        <v>7</v>
      </c>
      <c r="AAW16" s="23">
        <v>1</v>
      </c>
      <c r="AAX16" s="22">
        <v>2</v>
      </c>
      <c r="AAY16" s="23">
        <v>1</v>
      </c>
      <c r="AAZ16" s="22">
        <v>2</v>
      </c>
      <c r="ABA16" s="23">
        <v>5</v>
      </c>
      <c r="ABB16" s="22">
        <v>2</v>
      </c>
      <c r="ABC16" s="23">
        <v>4</v>
      </c>
      <c r="ABD16" s="22">
        <v>5</v>
      </c>
      <c r="ABE16" s="23">
        <v>2</v>
      </c>
      <c r="ABF16" s="22">
        <v>5</v>
      </c>
      <c r="ABG16" s="23">
        <v>2</v>
      </c>
      <c r="ABH16" s="22">
        <v>2</v>
      </c>
      <c r="ABI16" s="23">
        <v>1</v>
      </c>
      <c r="ABJ16" s="22">
        <v>5</v>
      </c>
      <c r="ABK16" s="23">
        <v>3</v>
      </c>
      <c r="ABL16" s="22">
        <v>5</v>
      </c>
      <c r="ABM16" s="23">
        <v>2</v>
      </c>
      <c r="ABN16" s="22">
        <v>2</v>
      </c>
      <c r="ABO16" s="23">
        <v>9</v>
      </c>
      <c r="ABP16" s="22">
        <v>3</v>
      </c>
      <c r="ABQ16" s="23">
        <v>1</v>
      </c>
      <c r="ABR16" s="22">
        <v>4</v>
      </c>
      <c r="ABS16" s="23">
        <v>6</v>
      </c>
      <c r="ABT16" s="22">
        <v>3</v>
      </c>
      <c r="ABU16" s="23">
        <v>5</v>
      </c>
      <c r="ABV16" s="22">
        <v>5</v>
      </c>
      <c r="ABW16" s="23">
        <v>2</v>
      </c>
      <c r="ABX16" s="22">
        <v>6</v>
      </c>
      <c r="ABY16" s="23">
        <v>7</v>
      </c>
      <c r="ABZ16" s="22">
        <v>3</v>
      </c>
      <c r="ACA16" s="23">
        <v>2</v>
      </c>
      <c r="ACB16" s="22">
        <v>7</v>
      </c>
      <c r="ACC16" s="23">
        <v>3</v>
      </c>
      <c r="ACD16" s="22">
        <v>7</v>
      </c>
      <c r="ACE16" s="23">
        <v>3</v>
      </c>
      <c r="ACF16" s="22">
        <v>5</v>
      </c>
      <c r="ACG16" s="23">
        <v>7</v>
      </c>
      <c r="ACH16" s="22">
        <v>3</v>
      </c>
      <c r="ACI16" s="23">
        <v>6</v>
      </c>
      <c r="ACJ16" s="22">
        <v>8</v>
      </c>
      <c r="ACK16" s="23">
        <v>4</v>
      </c>
      <c r="ACL16" s="22">
        <v>1</v>
      </c>
      <c r="ACM16" s="23">
        <v>3</v>
      </c>
      <c r="ACN16" s="22">
        <v>4</v>
      </c>
      <c r="ACO16" s="23">
        <v>4</v>
      </c>
      <c r="ACP16" s="22">
        <v>1</v>
      </c>
      <c r="ACQ16" s="23">
        <v>2</v>
      </c>
      <c r="ACR16" s="22">
        <v>2</v>
      </c>
      <c r="ACS16" s="23">
        <v>2</v>
      </c>
      <c r="ACT16" s="22">
        <v>2</v>
      </c>
      <c r="ACU16" s="23">
        <v>3</v>
      </c>
      <c r="ACV16" s="22">
        <v>3</v>
      </c>
      <c r="ACW16" s="23">
        <v>3</v>
      </c>
      <c r="ACX16" s="22">
        <v>3</v>
      </c>
      <c r="ACY16" s="23">
        <v>3</v>
      </c>
      <c r="ACZ16" s="22">
        <v>3</v>
      </c>
      <c r="ADA16" s="23">
        <v>3</v>
      </c>
      <c r="ADB16" s="22">
        <v>3</v>
      </c>
      <c r="ADC16" s="23">
        <v>3</v>
      </c>
      <c r="ADD16" s="22">
        <v>4</v>
      </c>
      <c r="ADE16" s="23">
        <v>4</v>
      </c>
      <c r="ADF16" s="22">
        <v>4</v>
      </c>
      <c r="ADG16" s="23">
        <v>4</v>
      </c>
      <c r="ADH16" s="22">
        <v>4</v>
      </c>
      <c r="ADI16" s="23">
        <v>4</v>
      </c>
      <c r="ADJ16" s="22">
        <v>4</v>
      </c>
      <c r="ADK16" s="23">
        <v>4</v>
      </c>
      <c r="ADL16" s="22">
        <v>4</v>
      </c>
      <c r="ADM16" s="23">
        <v>4</v>
      </c>
      <c r="ADN16" s="22">
        <v>5</v>
      </c>
      <c r="ADO16" s="23">
        <v>5</v>
      </c>
      <c r="ADP16" s="22">
        <v>6</v>
      </c>
      <c r="ADQ16" s="23">
        <v>6</v>
      </c>
      <c r="ADR16" s="22">
        <v>6</v>
      </c>
      <c r="ADS16" s="23">
        <v>6</v>
      </c>
      <c r="ADT16" s="22">
        <v>8</v>
      </c>
      <c r="ADU16" s="23">
        <v>9</v>
      </c>
      <c r="ADV16" s="22">
        <v>9</v>
      </c>
      <c r="ADW16" s="23">
        <v>1</v>
      </c>
      <c r="ADX16" s="22">
        <v>1</v>
      </c>
      <c r="ADY16" s="23">
        <v>1</v>
      </c>
      <c r="ADZ16" s="22">
        <v>1</v>
      </c>
      <c r="AEA16" s="23">
        <v>1</v>
      </c>
      <c r="AEB16" s="22">
        <v>1</v>
      </c>
      <c r="AEC16" s="23">
        <v>1</v>
      </c>
      <c r="AED16" s="22">
        <v>2</v>
      </c>
      <c r="AEE16" s="23">
        <v>2</v>
      </c>
      <c r="AEF16" s="22">
        <v>2</v>
      </c>
      <c r="AEG16" s="23">
        <v>2</v>
      </c>
      <c r="AEH16" s="22">
        <v>2</v>
      </c>
      <c r="AEI16" s="23">
        <v>2</v>
      </c>
      <c r="AEJ16" s="22">
        <v>2</v>
      </c>
      <c r="AEK16" s="23">
        <v>2</v>
      </c>
      <c r="AEL16" s="22">
        <v>2</v>
      </c>
      <c r="AEM16" s="23">
        <v>2</v>
      </c>
      <c r="AEN16" s="22">
        <v>2</v>
      </c>
      <c r="AEO16" s="23">
        <v>2</v>
      </c>
      <c r="AEP16" s="22">
        <v>2</v>
      </c>
      <c r="AEQ16" s="23">
        <v>2</v>
      </c>
      <c r="AER16" s="22">
        <v>2</v>
      </c>
      <c r="AES16" s="23">
        <v>2</v>
      </c>
      <c r="AET16" s="22">
        <v>2</v>
      </c>
      <c r="AEU16" s="23">
        <v>2</v>
      </c>
      <c r="AEV16" s="22">
        <v>1</v>
      </c>
      <c r="AEW16" s="23">
        <v>1</v>
      </c>
      <c r="AEX16" s="22">
        <v>1</v>
      </c>
      <c r="AEY16" s="23">
        <v>1</v>
      </c>
      <c r="AEZ16" s="22">
        <v>1</v>
      </c>
      <c r="AFA16" s="23">
        <v>1</v>
      </c>
      <c r="AFB16" s="22">
        <v>1</v>
      </c>
      <c r="AFC16" s="23">
        <v>3</v>
      </c>
      <c r="AFD16" s="22">
        <v>3</v>
      </c>
      <c r="AFE16" s="23">
        <v>3</v>
      </c>
      <c r="AFF16" s="22">
        <v>3</v>
      </c>
      <c r="AFG16" s="23">
        <v>3</v>
      </c>
      <c r="AFH16" s="22">
        <v>3</v>
      </c>
      <c r="AFI16" s="23">
        <v>3</v>
      </c>
      <c r="AFJ16" s="22">
        <v>3</v>
      </c>
      <c r="AFK16" s="23">
        <v>3</v>
      </c>
      <c r="AFL16" s="22">
        <v>3</v>
      </c>
      <c r="AFM16" s="23">
        <v>3</v>
      </c>
      <c r="AFN16" s="22">
        <v>3</v>
      </c>
      <c r="AFO16" s="23">
        <v>3</v>
      </c>
      <c r="AFP16" s="22">
        <v>3</v>
      </c>
      <c r="AFQ16" s="23">
        <v>3</v>
      </c>
      <c r="AFR16" s="22">
        <v>3</v>
      </c>
      <c r="AFS16" s="23">
        <v>4</v>
      </c>
      <c r="AFT16" s="22">
        <v>4</v>
      </c>
      <c r="AFU16" s="23">
        <v>4</v>
      </c>
      <c r="AFV16" s="22">
        <v>4</v>
      </c>
      <c r="AFW16" s="23">
        <v>4</v>
      </c>
      <c r="AFX16" s="22">
        <v>4</v>
      </c>
      <c r="AFY16" s="23">
        <v>5</v>
      </c>
      <c r="AFZ16" s="22">
        <v>5</v>
      </c>
      <c r="AGA16" s="23">
        <v>5</v>
      </c>
      <c r="AGB16" s="22">
        <v>5</v>
      </c>
      <c r="AGC16" s="23">
        <v>5</v>
      </c>
      <c r="AGD16" s="22">
        <v>5</v>
      </c>
      <c r="AGE16" s="23">
        <v>5</v>
      </c>
      <c r="AGF16" s="22">
        <v>6</v>
      </c>
      <c r="AGG16" s="23">
        <v>6</v>
      </c>
      <c r="AGH16" s="22">
        <v>6</v>
      </c>
      <c r="AGI16" s="23">
        <v>7</v>
      </c>
      <c r="AGJ16" s="22">
        <v>7</v>
      </c>
      <c r="AGK16" s="23">
        <v>7</v>
      </c>
      <c r="AGL16" s="22">
        <v>8</v>
      </c>
      <c r="AGM16" s="23">
        <v>8</v>
      </c>
      <c r="AGN16" s="22">
        <v>8</v>
      </c>
      <c r="AGO16" s="23">
        <v>10</v>
      </c>
      <c r="AGP16" s="22">
        <v>13</v>
      </c>
      <c r="AGQ16" s="23">
        <v>11</v>
      </c>
      <c r="AGR16" s="22">
        <v>10</v>
      </c>
      <c r="AGS16" s="23">
        <v>14</v>
      </c>
      <c r="AGT16" s="22">
        <v>14</v>
      </c>
      <c r="AGU16" s="23">
        <v>8</v>
      </c>
      <c r="AGV16" s="22">
        <v>8</v>
      </c>
      <c r="AGW16" s="23">
        <v>7</v>
      </c>
      <c r="AGX16" s="22">
        <v>7</v>
      </c>
      <c r="AGY16" s="23">
        <v>6</v>
      </c>
      <c r="AGZ16" s="22">
        <v>5</v>
      </c>
      <c r="AHA16" s="23">
        <v>5</v>
      </c>
      <c r="AHB16" s="22">
        <v>5</v>
      </c>
      <c r="AHC16" s="23">
        <v>4</v>
      </c>
      <c r="AHD16" s="22">
        <v>4</v>
      </c>
      <c r="AHE16" s="23">
        <v>4</v>
      </c>
      <c r="AHF16" s="22">
        <v>3</v>
      </c>
      <c r="AHG16" s="23">
        <v>3</v>
      </c>
      <c r="AHH16" s="22">
        <v>3</v>
      </c>
      <c r="AHI16" s="23">
        <v>3</v>
      </c>
      <c r="AHJ16" s="22">
        <v>3</v>
      </c>
      <c r="AHK16" s="23">
        <v>3</v>
      </c>
      <c r="AHL16" s="22">
        <v>3</v>
      </c>
      <c r="AHM16" s="23">
        <v>3</v>
      </c>
      <c r="AHN16" s="22">
        <v>1</v>
      </c>
      <c r="AHO16" s="23">
        <v>1</v>
      </c>
      <c r="AHP16" s="22">
        <v>2</v>
      </c>
      <c r="AHQ16" s="23">
        <v>2</v>
      </c>
      <c r="AHR16" s="22">
        <v>2</v>
      </c>
      <c r="AHS16" s="23">
        <v>2</v>
      </c>
      <c r="AHT16" s="22">
        <v>2</v>
      </c>
      <c r="AHU16" s="23">
        <v>2</v>
      </c>
      <c r="AHV16" s="22">
        <v>2</v>
      </c>
      <c r="AHW16" s="23">
        <v>2</v>
      </c>
      <c r="AHX16" s="22">
        <v>2</v>
      </c>
      <c r="AHY16" s="23">
        <v>2</v>
      </c>
      <c r="AHZ16" s="22">
        <v>2</v>
      </c>
      <c r="AIA16" s="23">
        <v>2</v>
      </c>
      <c r="AIB16" s="22">
        <v>2</v>
      </c>
      <c r="AIC16" s="23">
        <v>2</v>
      </c>
      <c r="AID16" s="22">
        <v>2</v>
      </c>
      <c r="AIE16" s="23">
        <v>1</v>
      </c>
      <c r="AIF16" s="22">
        <v>1</v>
      </c>
      <c r="AIG16" s="23">
        <v>1</v>
      </c>
      <c r="AIH16" s="22">
        <v>3</v>
      </c>
      <c r="AII16" s="23">
        <v>3</v>
      </c>
      <c r="AIJ16" s="22">
        <v>3</v>
      </c>
      <c r="AIK16" s="23">
        <v>3</v>
      </c>
      <c r="AIL16" s="22">
        <v>3</v>
      </c>
      <c r="AIM16" s="23">
        <v>3</v>
      </c>
      <c r="AIN16" s="22">
        <v>3</v>
      </c>
      <c r="AIO16" s="23">
        <v>3</v>
      </c>
      <c r="AIP16" s="22">
        <v>4</v>
      </c>
      <c r="AIQ16" s="23">
        <v>4</v>
      </c>
      <c r="AIR16" s="22">
        <v>4</v>
      </c>
      <c r="AIS16" s="23">
        <v>5</v>
      </c>
      <c r="AIT16" s="22">
        <v>5</v>
      </c>
      <c r="AIU16" s="23">
        <v>6</v>
      </c>
      <c r="AIV16" s="22">
        <v>11</v>
      </c>
      <c r="AIW16" s="23">
        <v>4</v>
      </c>
      <c r="AIX16" s="22">
        <v>3</v>
      </c>
      <c r="AIY16" s="23">
        <v>2</v>
      </c>
      <c r="AIZ16" s="22">
        <v>2</v>
      </c>
      <c r="AJA16" s="23">
        <v>2</v>
      </c>
      <c r="AJB16" s="22">
        <v>4</v>
      </c>
      <c r="AJC16" s="23">
        <v>14</v>
      </c>
      <c r="AJD16" s="22">
        <v>9</v>
      </c>
      <c r="AJE16" s="23">
        <v>6</v>
      </c>
      <c r="AJF16" s="22">
        <v>6</v>
      </c>
      <c r="AJG16" s="23">
        <v>5</v>
      </c>
      <c r="AJH16" s="22">
        <v>5</v>
      </c>
      <c r="AJI16" s="23">
        <v>4</v>
      </c>
      <c r="AJJ16" s="22">
        <v>2</v>
      </c>
      <c r="AJK16" s="23">
        <v>2</v>
      </c>
      <c r="AJL16" s="22">
        <v>2</v>
      </c>
      <c r="AJM16" s="23">
        <v>5</v>
      </c>
      <c r="AJN16" s="22">
        <v>6</v>
      </c>
      <c r="AJO16" s="23">
        <v>5</v>
      </c>
      <c r="AJP16" s="22">
        <v>4</v>
      </c>
      <c r="AJQ16" s="23">
        <v>1</v>
      </c>
      <c r="AJR16" s="22">
        <v>4</v>
      </c>
      <c r="AJS16" s="23">
        <v>4</v>
      </c>
      <c r="AJT16" s="22">
        <v>5</v>
      </c>
      <c r="AJU16" s="23">
        <v>4</v>
      </c>
      <c r="AJV16" s="22">
        <v>2</v>
      </c>
      <c r="AJW16" s="23">
        <v>2</v>
      </c>
      <c r="AJX16" s="22">
        <v>3</v>
      </c>
      <c r="AJY16" s="23">
        <v>4</v>
      </c>
      <c r="AJZ16" s="22">
        <v>4</v>
      </c>
      <c r="AKA16" s="23">
        <v>1</v>
      </c>
      <c r="AKB16" s="22">
        <v>2</v>
      </c>
      <c r="AKC16" s="23">
        <v>7</v>
      </c>
      <c r="AKD16" s="22">
        <v>5</v>
      </c>
      <c r="AKE16" s="23">
        <v>4</v>
      </c>
      <c r="AKF16" s="22">
        <v>4</v>
      </c>
      <c r="AKG16" s="23">
        <v>4</v>
      </c>
      <c r="AKH16" s="22">
        <v>4</v>
      </c>
      <c r="AKI16" s="23">
        <v>4</v>
      </c>
      <c r="AKJ16" s="22">
        <v>3</v>
      </c>
      <c r="AKK16" s="23">
        <v>3</v>
      </c>
      <c r="AKL16" s="22">
        <v>3</v>
      </c>
      <c r="AKM16" s="23">
        <v>1</v>
      </c>
      <c r="AKN16" s="22">
        <v>2</v>
      </c>
      <c r="AKO16" s="23">
        <v>2</v>
      </c>
      <c r="AKP16" s="22">
        <v>2</v>
      </c>
      <c r="AKQ16" s="23">
        <v>2</v>
      </c>
      <c r="AKR16" s="22">
        <v>2</v>
      </c>
      <c r="AKS16" s="23">
        <v>2</v>
      </c>
      <c r="AKT16" s="22">
        <v>2</v>
      </c>
      <c r="AKU16" s="23">
        <v>2</v>
      </c>
      <c r="AKV16" s="22">
        <v>3</v>
      </c>
      <c r="AKW16" s="23">
        <v>9</v>
      </c>
      <c r="AKX16" s="22">
        <v>5</v>
      </c>
      <c r="AKY16" s="23">
        <v>4</v>
      </c>
      <c r="AKZ16" s="22">
        <v>3</v>
      </c>
      <c r="ALA16" s="23">
        <v>3</v>
      </c>
      <c r="ALB16" s="22">
        <v>1</v>
      </c>
      <c r="ALC16" s="23">
        <v>1</v>
      </c>
      <c r="ALD16" s="22">
        <v>1</v>
      </c>
      <c r="ALE16" s="23">
        <v>2</v>
      </c>
      <c r="ALF16" s="22">
        <v>2</v>
      </c>
      <c r="ALG16" s="23">
        <v>2</v>
      </c>
      <c r="ALH16" s="22">
        <v>3</v>
      </c>
      <c r="ALI16" s="23">
        <v>3</v>
      </c>
      <c r="ALJ16" s="22">
        <v>3</v>
      </c>
      <c r="ALK16" s="23">
        <v>3</v>
      </c>
      <c r="ALL16" s="22">
        <v>3</v>
      </c>
      <c r="ALM16" s="23">
        <v>4</v>
      </c>
      <c r="ALN16" s="22">
        <v>4</v>
      </c>
      <c r="ALO16" s="23">
        <v>4</v>
      </c>
      <c r="ALP16" s="22">
        <v>4</v>
      </c>
      <c r="ALQ16" s="23">
        <v>4</v>
      </c>
      <c r="ALR16" s="22">
        <v>5</v>
      </c>
      <c r="ALS16" s="23">
        <v>7</v>
      </c>
      <c r="ALT16" s="22">
        <v>9</v>
      </c>
      <c r="ALU16" s="23">
        <v>9</v>
      </c>
      <c r="ALV16" s="22">
        <v>9</v>
      </c>
      <c r="ALW16" s="23">
        <v>1</v>
      </c>
      <c r="ALX16" s="22">
        <v>1</v>
      </c>
      <c r="ALY16" s="23">
        <v>2</v>
      </c>
      <c r="ALZ16" s="22">
        <v>2</v>
      </c>
      <c r="AMA16" s="23">
        <v>5</v>
      </c>
      <c r="AMB16" s="22">
        <v>5</v>
      </c>
      <c r="AMC16" s="23">
        <v>5</v>
      </c>
      <c r="AMD16" s="22">
        <v>5</v>
      </c>
      <c r="AME16" s="23">
        <v>5</v>
      </c>
      <c r="AMF16" s="22">
        <v>5</v>
      </c>
      <c r="AMG16" s="23">
        <v>5</v>
      </c>
      <c r="AMH16" s="22">
        <v>5</v>
      </c>
      <c r="AMI16" s="23">
        <v>6</v>
      </c>
      <c r="AMJ16" s="22">
        <v>6</v>
      </c>
      <c r="AMK16" s="23">
        <v>6</v>
      </c>
      <c r="AML16" s="22">
        <v>6</v>
      </c>
      <c r="AMM16" s="23">
        <v>7</v>
      </c>
      <c r="AMN16" s="22">
        <v>7</v>
      </c>
      <c r="AMO16" s="23">
        <v>7</v>
      </c>
      <c r="AMP16" s="22">
        <v>8</v>
      </c>
      <c r="AMQ16" s="23">
        <v>8</v>
      </c>
      <c r="AMR16" s="22">
        <v>12</v>
      </c>
      <c r="AMS16" s="23">
        <v>4</v>
      </c>
      <c r="AMT16" s="22">
        <v>4</v>
      </c>
      <c r="AMU16" s="23">
        <v>4</v>
      </c>
      <c r="AMV16" s="22">
        <v>4</v>
      </c>
      <c r="AMW16" s="23">
        <v>4</v>
      </c>
      <c r="AMX16" s="22">
        <v>3</v>
      </c>
      <c r="AMY16" s="23">
        <v>3</v>
      </c>
      <c r="AMZ16" s="22">
        <v>3</v>
      </c>
      <c r="ANA16" s="23">
        <v>3</v>
      </c>
      <c r="ANB16" s="22">
        <v>3</v>
      </c>
      <c r="ANC16" s="23">
        <v>3</v>
      </c>
      <c r="AND16" s="22">
        <v>3</v>
      </c>
      <c r="ANE16" s="23">
        <v>3</v>
      </c>
      <c r="ANF16" s="22">
        <v>3</v>
      </c>
      <c r="ANG16" s="23">
        <v>3</v>
      </c>
      <c r="ANH16" s="22">
        <v>1</v>
      </c>
      <c r="ANI16" s="23">
        <v>1</v>
      </c>
      <c r="ANJ16" s="22">
        <v>1</v>
      </c>
      <c r="ANK16" s="23">
        <v>1</v>
      </c>
      <c r="ANL16" s="22">
        <v>2</v>
      </c>
      <c r="ANM16" s="23">
        <v>2</v>
      </c>
      <c r="ANN16" s="22">
        <v>2</v>
      </c>
      <c r="ANO16" s="23">
        <v>2</v>
      </c>
      <c r="ANP16" s="22">
        <v>2</v>
      </c>
      <c r="ANQ16" s="23">
        <v>2</v>
      </c>
      <c r="ANR16" s="22">
        <v>2</v>
      </c>
      <c r="ANS16" s="23">
        <v>2</v>
      </c>
      <c r="ANT16" s="22">
        <v>2</v>
      </c>
      <c r="ANU16" s="23">
        <v>2</v>
      </c>
      <c r="ANV16" s="22">
        <v>2</v>
      </c>
      <c r="ANW16" s="23">
        <v>2</v>
      </c>
      <c r="ANX16" s="22">
        <v>2</v>
      </c>
      <c r="ANY16" s="23">
        <v>2</v>
      </c>
      <c r="ANZ16" s="22">
        <v>8</v>
      </c>
      <c r="AOA16" s="23">
        <v>5</v>
      </c>
      <c r="AOB16" s="22">
        <v>2</v>
      </c>
      <c r="AOC16" s="23">
        <v>3</v>
      </c>
      <c r="AOD16" s="22">
        <v>4</v>
      </c>
      <c r="AOE16" s="23">
        <v>3</v>
      </c>
      <c r="AOF16" s="22">
        <v>4</v>
      </c>
      <c r="AOG16" s="23">
        <v>1</v>
      </c>
      <c r="AOH16" s="22">
        <v>4</v>
      </c>
      <c r="AOI16" s="23">
        <v>11</v>
      </c>
      <c r="AOJ16" s="22">
        <v>1</v>
      </c>
      <c r="AOK16" s="23">
        <v>2</v>
      </c>
      <c r="AOL16" s="22">
        <v>5</v>
      </c>
      <c r="AOM16" s="23">
        <v>6</v>
      </c>
      <c r="AON16" s="22">
        <v>1</v>
      </c>
      <c r="AOO16" s="23">
        <v>8</v>
      </c>
      <c r="AOP16" s="22">
        <v>2</v>
      </c>
      <c r="AOQ16" s="23">
        <v>3</v>
      </c>
      <c r="AOR16" s="22">
        <v>3</v>
      </c>
      <c r="AOS16" s="23">
        <v>6</v>
      </c>
      <c r="AOT16" s="22">
        <v>3</v>
      </c>
      <c r="AOU16" s="23">
        <v>2</v>
      </c>
      <c r="AOV16" s="22">
        <v>2</v>
      </c>
      <c r="AOW16" s="23">
        <v>2</v>
      </c>
      <c r="AOX16" s="22">
        <v>7</v>
      </c>
      <c r="AOY16" s="23">
        <v>4</v>
      </c>
      <c r="AOZ16" s="22">
        <v>5</v>
      </c>
      <c r="APA16" s="23">
        <v>7</v>
      </c>
      <c r="APB16" s="22">
        <v>2</v>
      </c>
      <c r="APC16" s="23">
        <v>2</v>
      </c>
      <c r="APD16" s="22">
        <v>4</v>
      </c>
      <c r="APE16" s="23">
        <v>4</v>
      </c>
      <c r="APF16" s="22">
        <v>2</v>
      </c>
      <c r="APG16" s="23">
        <v>2</v>
      </c>
      <c r="APH16" s="22">
        <v>2</v>
      </c>
      <c r="API16" s="23">
        <v>13</v>
      </c>
      <c r="APJ16" s="22">
        <v>5</v>
      </c>
      <c r="APK16" s="23">
        <v>4</v>
      </c>
      <c r="APL16" s="22">
        <v>4</v>
      </c>
      <c r="APM16" s="23">
        <v>3</v>
      </c>
      <c r="APN16" s="22">
        <v>3</v>
      </c>
      <c r="APO16" s="23">
        <v>1</v>
      </c>
      <c r="APP16" s="22">
        <v>2</v>
      </c>
      <c r="APQ16" s="23">
        <v>2</v>
      </c>
      <c r="APR16" s="22">
        <v>2</v>
      </c>
      <c r="APS16" s="23">
        <v>4</v>
      </c>
      <c r="APT16" s="22">
        <v>4</v>
      </c>
      <c r="APU16" s="23">
        <v>4</v>
      </c>
      <c r="APV16" s="22">
        <v>5</v>
      </c>
      <c r="APW16" s="23">
        <v>5</v>
      </c>
      <c r="APX16" s="22">
        <v>3</v>
      </c>
      <c r="APY16" s="23">
        <v>9</v>
      </c>
      <c r="APZ16" s="22">
        <v>1</v>
      </c>
      <c r="AQA16" s="23">
        <v>1</v>
      </c>
      <c r="AQB16" s="22">
        <v>5</v>
      </c>
      <c r="AQC16" s="23">
        <v>2</v>
      </c>
      <c r="AQD16" s="22">
        <v>5</v>
      </c>
      <c r="AQE16" s="23">
        <v>3</v>
      </c>
      <c r="AQF16" s="22">
        <v>1</v>
      </c>
      <c r="AQG16" s="23">
        <v>3</v>
      </c>
      <c r="AQH16" s="22">
        <v>2</v>
      </c>
      <c r="AQI16" s="23">
        <v>3</v>
      </c>
      <c r="AQJ16" s="22">
        <v>2</v>
      </c>
      <c r="AQK16" s="23">
        <v>1</v>
      </c>
      <c r="AQL16" s="22">
        <v>2</v>
      </c>
      <c r="AQM16" s="23">
        <v>4</v>
      </c>
      <c r="AQN16" s="22">
        <v>2</v>
      </c>
      <c r="AQO16" s="23">
        <v>7</v>
      </c>
      <c r="AQP16" s="22">
        <v>5</v>
      </c>
      <c r="AQQ16" s="23">
        <v>3</v>
      </c>
      <c r="AQR16" s="22">
        <v>5</v>
      </c>
      <c r="AQS16" s="23">
        <v>3</v>
      </c>
      <c r="AQT16" s="22">
        <v>5</v>
      </c>
      <c r="AQU16" s="23">
        <v>3</v>
      </c>
      <c r="AQV16" s="22">
        <v>7</v>
      </c>
      <c r="AQW16" s="23">
        <v>1</v>
      </c>
      <c r="AQX16" s="22">
        <v>2</v>
      </c>
      <c r="AQY16" s="23">
        <v>2</v>
      </c>
      <c r="AQZ16" s="22">
        <v>2</v>
      </c>
      <c r="ARA16" s="23">
        <v>4</v>
      </c>
      <c r="ARB16" s="22">
        <v>1</v>
      </c>
      <c r="ARC16" s="23">
        <v>6</v>
      </c>
      <c r="ARD16" s="22">
        <v>3</v>
      </c>
      <c r="ARE16" s="23">
        <v>3</v>
      </c>
      <c r="ARF16" s="22">
        <v>2</v>
      </c>
      <c r="ARG16" s="23">
        <v>3</v>
      </c>
      <c r="ARH16" s="22">
        <v>2</v>
      </c>
      <c r="ARI16" s="23">
        <v>1</v>
      </c>
      <c r="ARJ16" s="22">
        <v>6</v>
      </c>
      <c r="ARK16" s="23">
        <v>2</v>
      </c>
      <c r="ARL16" s="22">
        <v>3</v>
      </c>
      <c r="ARM16" s="23">
        <v>5</v>
      </c>
      <c r="ARN16" s="22">
        <v>3</v>
      </c>
      <c r="ARO16" s="23">
        <v>4</v>
      </c>
      <c r="ARP16" s="22">
        <v>6</v>
      </c>
      <c r="ARQ16" s="23">
        <v>4</v>
      </c>
      <c r="ARR16" s="22">
        <v>9</v>
      </c>
      <c r="ARS16" s="23">
        <v>9</v>
      </c>
      <c r="ART16" s="22">
        <v>5</v>
      </c>
      <c r="ARU16" s="23">
        <v>3</v>
      </c>
      <c r="ARV16" s="22">
        <v>4</v>
      </c>
      <c r="ARW16" s="23">
        <v>4</v>
      </c>
      <c r="ARX16" s="22">
        <v>5</v>
      </c>
      <c r="ARY16" s="23">
        <v>1</v>
      </c>
      <c r="ARZ16" s="22">
        <v>9</v>
      </c>
      <c r="ASA16" s="23">
        <v>6</v>
      </c>
      <c r="ASB16" s="22">
        <v>3</v>
      </c>
      <c r="ASC16" s="23">
        <v>5</v>
      </c>
      <c r="ASD16" s="22">
        <v>7</v>
      </c>
      <c r="ASE16" s="23">
        <v>5</v>
      </c>
      <c r="ASF16" s="22">
        <v>5</v>
      </c>
      <c r="ASG16" s="23">
        <v>1</v>
      </c>
      <c r="ASH16" s="22">
        <v>6</v>
      </c>
      <c r="ASI16" s="23">
        <v>6</v>
      </c>
      <c r="ASJ16" s="22">
        <v>4</v>
      </c>
      <c r="ASK16" s="23">
        <v>3</v>
      </c>
      <c r="ASL16" s="22">
        <v>3</v>
      </c>
      <c r="ASM16" s="23">
        <v>3</v>
      </c>
      <c r="ASN16" s="22">
        <v>5</v>
      </c>
      <c r="ASO16" s="23">
        <v>7</v>
      </c>
      <c r="ASP16" s="22">
        <v>4</v>
      </c>
      <c r="ASQ16" s="23">
        <v>3</v>
      </c>
      <c r="ASR16" s="22">
        <v>8</v>
      </c>
      <c r="ASS16" s="23">
        <v>4</v>
      </c>
      <c r="AST16" s="22">
        <v>2</v>
      </c>
      <c r="ASU16" s="23">
        <v>2</v>
      </c>
      <c r="ASV16" s="22">
        <v>2</v>
      </c>
      <c r="ASW16" s="23">
        <v>2</v>
      </c>
      <c r="ASX16" s="22">
        <v>2</v>
      </c>
      <c r="ASY16" s="23">
        <v>3</v>
      </c>
      <c r="ASZ16" s="22">
        <v>3</v>
      </c>
      <c r="ATA16" s="23">
        <v>3</v>
      </c>
      <c r="ATB16" s="22">
        <v>3</v>
      </c>
      <c r="ATC16" s="23">
        <v>3</v>
      </c>
      <c r="ATD16" s="22">
        <v>3</v>
      </c>
      <c r="ATE16" s="23">
        <v>3</v>
      </c>
      <c r="ATF16" s="22">
        <v>3</v>
      </c>
      <c r="ATG16" s="23">
        <v>3</v>
      </c>
      <c r="ATH16" s="22">
        <v>3</v>
      </c>
      <c r="ATI16" s="23">
        <v>3</v>
      </c>
      <c r="ATJ16" s="22">
        <v>3</v>
      </c>
      <c r="ATK16" s="23">
        <v>3</v>
      </c>
      <c r="ATL16" s="22">
        <v>4</v>
      </c>
      <c r="ATM16" s="23">
        <v>4</v>
      </c>
      <c r="ATN16" s="22">
        <v>4</v>
      </c>
      <c r="ATO16" s="23">
        <v>4</v>
      </c>
      <c r="ATP16" s="22">
        <v>5</v>
      </c>
      <c r="ATQ16" s="23">
        <v>5</v>
      </c>
      <c r="ATR16" s="22">
        <v>5</v>
      </c>
      <c r="ATS16" s="23">
        <v>5</v>
      </c>
      <c r="ATT16" s="22">
        <v>5</v>
      </c>
      <c r="ATU16" s="23">
        <v>5</v>
      </c>
      <c r="ATV16" s="22">
        <v>6</v>
      </c>
      <c r="ATW16" s="23">
        <v>6</v>
      </c>
      <c r="ATX16" s="22">
        <v>7</v>
      </c>
      <c r="ATY16" s="23">
        <v>7</v>
      </c>
      <c r="ATZ16" s="22">
        <v>7</v>
      </c>
      <c r="AUA16" s="23">
        <v>7</v>
      </c>
      <c r="AUB16" s="22">
        <v>8</v>
      </c>
      <c r="AUC16" s="23">
        <v>8</v>
      </c>
      <c r="AUD16" s="22">
        <v>9</v>
      </c>
      <c r="AUE16" s="23">
        <v>1</v>
      </c>
      <c r="AUF16" s="22">
        <v>1</v>
      </c>
      <c r="AUG16" s="23">
        <v>1</v>
      </c>
      <c r="AUH16" s="22">
        <v>1</v>
      </c>
      <c r="AUI16" s="23">
        <v>1</v>
      </c>
      <c r="AUJ16" s="22">
        <v>1</v>
      </c>
      <c r="AUK16" s="23">
        <v>2</v>
      </c>
      <c r="AUL16" s="22">
        <v>2</v>
      </c>
      <c r="AUM16" s="23">
        <v>2</v>
      </c>
      <c r="AUN16" s="22">
        <v>2</v>
      </c>
      <c r="AUO16" s="23">
        <v>2</v>
      </c>
      <c r="AUP16" s="22">
        <v>2</v>
      </c>
      <c r="AUQ16" s="23">
        <v>2</v>
      </c>
      <c r="AUR16" s="22">
        <v>2</v>
      </c>
      <c r="AUS16" s="23">
        <v>2</v>
      </c>
      <c r="AUT16" s="22">
        <v>2</v>
      </c>
      <c r="AUU16" s="23">
        <v>2</v>
      </c>
      <c r="AUV16" s="22">
        <v>2</v>
      </c>
      <c r="AUW16" s="23">
        <v>2</v>
      </c>
      <c r="AUX16" s="22">
        <v>2</v>
      </c>
      <c r="AUY16" s="23">
        <v>1</v>
      </c>
      <c r="AUZ16" s="22">
        <v>1</v>
      </c>
      <c r="AVA16" s="23">
        <v>1</v>
      </c>
      <c r="AVB16" s="22">
        <v>3</v>
      </c>
      <c r="AVC16" s="23">
        <v>3</v>
      </c>
      <c r="AVD16" s="22">
        <v>3</v>
      </c>
      <c r="AVE16" s="23">
        <v>5</v>
      </c>
      <c r="AVF16" s="22">
        <v>6</v>
      </c>
      <c r="AVG16" s="23">
        <v>9</v>
      </c>
      <c r="AVH16" s="22">
        <v>5</v>
      </c>
      <c r="AVI16" s="23">
        <v>5</v>
      </c>
      <c r="AVJ16" s="22">
        <v>4</v>
      </c>
      <c r="AVK16" s="23">
        <v>3</v>
      </c>
      <c r="AVL16" s="22">
        <v>3</v>
      </c>
      <c r="AVM16" s="23">
        <v>1</v>
      </c>
      <c r="AVN16" s="22">
        <v>2</v>
      </c>
      <c r="AVO16" s="23">
        <v>2</v>
      </c>
      <c r="AVP16" s="22">
        <v>2</v>
      </c>
      <c r="AVQ16" s="23">
        <v>1</v>
      </c>
      <c r="AVR16" s="22">
        <v>1</v>
      </c>
      <c r="AVS16" s="23">
        <v>3</v>
      </c>
      <c r="AVT16" s="22">
        <v>7</v>
      </c>
      <c r="AVU16" s="23">
        <v>4</v>
      </c>
      <c r="AVV16" s="22">
        <v>2</v>
      </c>
      <c r="AVW16" s="23">
        <v>2</v>
      </c>
      <c r="AVX16" s="22">
        <v>3</v>
      </c>
      <c r="AVY16" s="23">
        <v>6</v>
      </c>
      <c r="AVZ16" s="22">
        <v>7</v>
      </c>
      <c r="AWA16" s="23">
        <v>4</v>
      </c>
      <c r="AWB16" s="22">
        <v>2</v>
      </c>
      <c r="AWC16" s="23">
        <v>3</v>
      </c>
      <c r="AWD16" s="22">
        <v>2</v>
      </c>
      <c r="AWE16" s="23">
        <v>3</v>
      </c>
      <c r="AWF16" s="22">
        <v>1</v>
      </c>
      <c r="AWG16" s="23">
        <v>1</v>
      </c>
      <c r="AWH16" s="22">
        <v>4</v>
      </c>
      <c r="AWI16" s="23">
        <v>4</v>
      </c>
      <c r="AWJ16" s="22">
        <v>1</v>
      </c>
      <c r="AWK16" s="23">
        <v>2</v>
      </c>
      <c r="AWL16" s="22">
        <v>3</v>
      </c>
      <c r="AWM16" s="23">
        <v>5</v>
      </c>
      <c r="AWN16" s="22">
        <v>8</v>
      </c>
      <c r="AWO16" s="23">
        <v>2</v>
      </c>
      <c r="AWP16" s="22">
        <v>2</v>
      </c>
      <c r="AWQ16" s="23">
        <v>5</v>
      </c>
      <c r="AWR16" s="22">
        <v>5</v>
      </c>
      <c r="AWS16" s="23">
        <v>8</v>
      </c>
      <c r="AWT16" s="22">
        <v>3</v>
      </c>
      <c r="AWU16" s="23">
        <v>3</v>
      </c>
      <c r="AWV16" s="22">
        <v>3</v>
      </c>
      <c r="AWW16" s="23">
        <v>1</v>
      </c>
      <c r="AWX16" s="22">
        <v>2</v>
      </c>
      <c r="AWY16" s="23">
        <v>2</v>
      </c>
      <c r="AWZ16" s="22">
        <v>1</v>
      </c>
      <c r="AXA16" s="23">
        <v>7</v>
      </c>
      <c r="AXB16" s="22">
        <v>6</v>
      </c>
      <c r="AXC16" s="23">
        <v>10</v>
      </c>
      <c r="AXD16" s="22">
        <v>5</v>
      </c>
      <c r="AXE16" s="23">
        <v>7</v>
      </c>
      <c r="AXF16" s="22">
        <v>1</v>
      </c>
      <c r="AXG16" s="23">
        <v>2</v>
      </c>
      <c r="AXH16" s="22">
        <v>3</v>
      </c>
      <c r="AXI16" s="23">
        <v>5</v>
      </c>
      <c r="AXJ16" s="22">
        <v>1</v>
      </c>
      <c r="AXK16" s="23">
        <v>3</v>
      </c>
      <c r="AXL16" s="22">
        <v>5</v>
      </c>
      <c r="AXM16" s="23">
        <v>2</v>
      </c>
      <c r="AXN16" s="22">
        <v>2</v>
      </c>
      <c r="AXO16" s="23">
        <v>4</v>
      </c>
      <c r="AXP16" s="22">
        <v>1</v>
      </c>
      <c r="AXQ16" s="23">
        <v>1</v>
      </c>
      <c r="AXR16" s="22">
        <v>3</v>
      </c>
      <c r="AXS16" s="23">
        <v>2</v>
      </c>
      <c r="AXT16" s="22">
        <v>3</v>
      </c>
      <c r="AXU16" s="23">
        <v>5</v>
      </c>
      <c r="AXV16" s="22">
        <v>2</v>
      </c>
      <c r="AXW16" s="23">
        <v>3</v>
      </c>
      <c r="AXX16" s="22">
        <v>14</v>
      </c>
      <c r="AXY16" s="23">
        <v>8</v>
      </c>
      <c r="AXZ16" s="22">
        <v>5</v>
      </c>
      <c r="AYA16" s="23">
        <v>1</v>
      </c>
      <c r="AYB16" s="22">
        <v>5</v>
      </c>
      <c r="AYC16" s="23">
        <v>4</v>
      </c>
      <c r="AYD16" s="22">
        <v>5</v>
      </c>
      <c r="AYE16" s="23">
        <v>2</v>
      </c>
      <c r="AYF16" s="22">
        <v>2</v>
      </c>
      <c r="AYG16" s="23">
        <v>2</v>
      </c>
      <c r="AYH16" s="22">
        <v>2</v>
      </c>
      <c r="AYI16" s="23">
        <v>3</v>
      </c>
      <c r="AYJ16" s="22">
        <v>3</v>
      </c>
      <c r="AYK16" s="23">
        <v>3</v>
      </c>
      <c r="AYL16" s="22">
        <v>3</v>
      </c>
      <c r="AYM16" s="23">
        <v>3</v>
      </c>
      <c r="AYN16" s="22">
        <v>3</v>
      </c>
      <c r="AYO16" s="23">
        <v>5</v>
      </c>
      <c r="AYP16" s="22">
        <v>7</v>
      </c>
      <c r="AYQ16" s="23">
        <v>7</v>
      </c>
      <c r="AYR16" s="22">
        <v>7</v>
      </c>
      <c r="AYS16" s="23">
        <v>1</v>
      </c>
      <c r="AYT16" s="22">
        <v>1</v>
      </c>
      <c r="AYU16" s="23">
        <v>2</v>
      </c>
      <c r="AYV16" s="22">
        <v>2</v>
      </c>
      <c r="AYW16" s="23">
        <v>2</v>
      </c>
      <c r="AYX16" s="22">
        <v>2</v>
      </c>
      <c r="AYY16" s="23">
        <v>2</v>
      </c>
      <c r="AYZ16" s="22">
        <v>2</v>
      </c>
      <c r="AZA16" s="23">
        <v>3</v>
      </c>
      <c r="AZB16" s="22">
        <v>3</v>
      </c>
      <c r="AZC16" s="23">
        <v>3</v>
      </c>
      <c r="AZD16" s="22">
        <v>3</v>
      </c>
      <c r="AZE16" s="23">
        <v>5</v>
      </c>
      <c r="AZF16" s="22">
        <v>5</v>
      </c>
      <c r="AZG16" s="23">
        <v>10</v>
      </c>
      <c r="AZH16" s="22">
        <v>9</v>
      </c>
      <c r="AZI16" s="23">
        <v>11</v>
      </c>
      <c r="AZJ16" s="22">
        <v>5</v>
      </c>
      <c r="AZK16" s="23">
        <v>5</v>
      </c>
      <c r="AZL16" s="22">
        <v>4</v>
      </c>
      <c r="AZM16" s="23">
        <v>3</v>
      </c>
      <c r="AZN16" s="22">
        <v>1</v>
      </c>
      <c r="AZO16" s="23">
        <v>2</v>
      </c>
      <c r="AZP16" s="22">
        <v>2</v>
      </c>
      <c r="AZQ16" s="23">
        <v>2</v>
      </c>
      <c r="AZR16" s="22">
        <v>2</v>
      </c>
      <c r="AZS16" s="23">
        <v>3</v>
      </c>
      <c r="AZT16" s="22">
        <v>4</v>
      </c>
      <c r="AZU16" s="23">
        <v>6</v>
      </c>
      <c r="AZV16" s="22">
        <v>9</v>
      </c>
      <c r="AZW16" s="23">
        <v>4</v>
      </c>
      <c r="AZX16" s="22">
        <v>3</v>
      </c>
      <c r="AZY16" s="23">
        <v>3</v>
      </c>
      <c r="AZZ16" s="22">
        <v>3</v>
      </c>
      <c r="BAA16" s="23">
        <v>5</v>
      </c>
      <c r="BAB16" s="22">
        <v>5</v>
      </c>
      <c r="BAC16" s="23">
        <v>5</v>
      </c>
      <c r="BAD16" s="22">
        <v>2</v>
      </c>
      <c r="BAE16" s="23">
        <v>7</v>
      </c>
      <c r="BAF16" s="22">
        <v>3</v>
      </c>
      <c r="BAG16" s="23">
        <v>3</v>
      </c>
      <c r="BAH16" s="22">
        <v>5</v>
      </c>
      <c r="BAI16" s="23">
        <v>5</v>
      </c>
      <c r="BAJ16" s="22">
        <v>6</v>
      </c>
      <c r="BAK16" s="23">
        <v>3</v>
      </c>
      <c r="BAL16" s="22">
        <v>2</v>
      </c>
      <c r="BAM16" s="23">
        <v>2</v>
      </c>
      <c r="BAN16" s="22">
        <v>2</v>
      </c>
      <c r="BAO16" s="23">
        <v>3</v>
      </c>
      <c r="BAP16" s="22">
        <v>5</v>
      </c>
      <c r="BAQ16" s="23">
        <v>2</v>
      </c>
      <c r="BAR16" s="22">
        <v>3</v>
      </c>
      <c r="BAS16" s="23">
        <v>4</v>
      </c>
      <c r="BAT16" s="22">
        <v>1</v>
      </c>
      <c r="BAU16" s="23">
        <v>2</v>
      </c>
      <c r="BAV16" s="22">
        <v>5</v>
      </c>
      <c r="BAW16" s="23">
        <v>5</v>
      </c>
      <c r="BAX16" s="22">
        <v>4</v>
      </c>
      <c r="BAY16" s="23">
        <v>1</v>
      </c>
      <c r="BAZ16" s="22">
        <v>2</v>
      </c>
      <c r="BBA16" s="23">
        <v>2</v>
      </c>
      <c r="BBB16" s="22">
        <v>2</v>
      </c>
      <c r="BBC16" s="23">
        <v>2</v>
      </c>
      <c r="BBD16" s="22">
        <v>2</v>
      </c>
      <c r="BBE16" s="23">
        <v>7</v>
      </c>
      <c r="BBF16" s="22">
        <v>2</v>
      </c>
      <c r="BBG16" s="23">
        <v>6</v>
      </c>
      <c r="BBH16" s="22">
        <v>4</v>
      </c>
      <c r="BBI16" s="23">
        <v>4</v>
      </c>
      <c r="BBJ16" s="22">
        <v>1</v>
      </c>
      <c r="BBK16" s="23">
        <v>3</v>
      </c>
      <c r="BBL16" s="22">
        <v>3</v>
      </c>
      <c r="BBM16" s="23">
        <v>2</v>
      </c>
      <c r="BBN16" s="22">
        <v>4</v>
      </c>
      <c r="BBO16" s="23">
        <v>3</v>
      </c>
      <c r="BBP16" s="22">
        <v>4</v>
      </c>
      <c r="BBQ16" s="23">
        <v>3</v>
      </c>
      <c r="BBR16" s="22">
        <v>3</v>
      </c>
      <c r="BBS16" s="23">
        <v>3</v>
      </c>
      <c r="BBT16" s="22">
        <v>5</v>
      </c>
      <c r="BBU16" s="23">
        <v>3</v>
      </c>
      <c r="BBV16" s="22">
        <v>2</v>
      </c>
      <c r="BBW16" s="23">
        <v>6</v>
      </c>
      <c r="BBX16" s="22">
        <v>1</v>
      </c>
      <c r="BBY16" s="23">
        <v>5</v>
      </c>
      <c r="BBZ16" s="22">
        <v>3</v>
      </c>
      <c r="BCA16" s="23">
        <v>3</v>
      </c>
      <c r="BCB16" s="22">
        <v>3</v>
      </c>
      <c r="BCC16" s="23">
        <v>5</v>
      </c>
      <c r="BCD16" s="22">
        <v>1</v>
      </c>
      <c r="BCE16" s="23">
        <v>3</v>
      </c>
      <c r="BCF16" s="22">
        <v>2</v>
      </c>
      <c r="BCG16" s="23">
        <v>2</v>
      </c>
      <c r="BCH16" s="22">
        <v>3</v>
      </c>
      <c r="BCI16" s="23">
        <v>3</v>
      </c>
      <c r="BCJ16" s="22">
        <v>3</v>
      </c>
      <c r="BCK16" s="23">
        <v>3</v>
      </c>
      <c r="BCL16" s="22">
        <v>3</v>
      </c>
      <c r="BCM16" s="23">
        <v>3</v>
      </c>
      <c r="BCN16" s="22">
        <v>4</v>
      </c>
      <c r="BCO16" s="23">
        <v>9</v>
      </c>
      <c r="BCP16" s="22">
        <v>1</v>
      </c>
      <c r="BCQ16" s="23">
        <v>2</v>
      </c>
      <c r="BCR16" s="22">
        <v>2</v>
      </c>
      <c r="BCS16" s="23">
        <v>2</v>
      </c>
      <c r="BCT16" s="22">
        <v>2</v>
      </c>
      <c r="BCU16" s="23">
        <v>1</v>
      </c>
      <c r="BCV16" s="22">
        <v>3</v>
      </c>
      <c r="BCW16" s="23">
        <v>3</v>
      </c>
      <c r="BCX16" s="22">
        <v>4</v>
      </c>
      <c r="BCY16" s="23">
        <v>4</v>
      </c>
      <c r="BCZ16" s="22">
        <v>4</v>
      </c>
      <c r="BDA16" s="23">
        <v>4</v>
      </c>
      <c r="BDB16" s="22">
        <v>4</v>
      </c>
      <c r="BDC16" s="23">
        <v>5</v>
      </c>
      <c r="BDD16" s="22">
        <v>5</v>
      </c>
      <c r="BDE16" s="23">
        <v>6</v>
      </c>
      <c r="BDF16" s="22">
        <v>6</v>
      </c>
      <c r="BDG16" s="23">
        <v>5</v>
      </c>
      <c r="BDH16" s="22">
        <v>5</v>
      </c>
      <c r="BDI16" s="23">
        <v>4</v>
      </c>
      <c r="BDJ16" s="22">
        <v>3</v>
      </c>
      <c r="BDK16" s="23">
        <v>3</v>
      </c>
      <c r="BDL16" s="22">
        <v>1</v>
      </c>
      <c r="BDM16" s="23">
        <v>1</v>
      </c>
      <c r="BDN16" s="22">
        <v>2</v>
      </c>
      <c r="BDO16" s="23">
        <v>3</v>
      </c>
      <c r="BDP16" s="22">
        <v>3</v>
      </c>
      <c r="BDQ16" s="23">
        <v>3</v>
      </c>
      <c r="BDR16" s="22">
        <v>3</v>
      </c>
      <c r="BDS16" s="23">
        <v>3</v>
      </c>
      <c r="BDT16" s="22">
        <v>9</v>
      </c>
      <c r="BDU16" s="23">
        <v>4</v>
      </c>
      <c r="BDV16" s="22">
        <v>3</v>
      </c>
      <c r="BDW16" s="23">
        <v>2</v>
      </c>
      <c r="BDX16" s="22">
        <v>2</v>
      </c>
      <c r="BDY16" s="23">
        <v>2</v>
      </c>
      <c r="BDZ16" s="22">
        <v>3</v>
      </c>
      <c r="BEA16" s="23">
        <v>2</v>
      </c>
      <c r="BEB16" s="22">
        <v>2</v>
      </c>
      <c r="BEC16" s="23">
        <v>3</v>
      </c>
      <c r="BED16" s="22">
        <v>2</v>
      </c>
      <c r="BEE16" s="23">
        <v>1</v>
      </c>
      <c r="BEF16" s="22">
        <v>3</v>
      </c>
      <c r="BEG16" s="23">
        <v>4</v>
      </c>
      <c r="BEH16" s="22">
        <v>5</v>
      </c>
      <c r="BEI16" s="23">
        <v>7</v>
      </c>
      <c r="BEJ16" s="22">
        <v>2</v>
      </c>
      <c r="BEK16" s="23">
        <v>5</v>
      </c>
      <c r="BEL16" s="22">
        <v>1</v>
      </c>
      <c r="BEM16" s="23">
        <v>2</v>
      </c>
      <c r="BEN16" s="22">
        <v>2</v>
      </c>
      <c r="BEO16" s="23">
        <v>2</v>
      </c>
      <c r="BEP16" s="22">
        <v>3</v>
      </c>
      <c r="BEQ16" s="23">
        <v>3</v>
      </c>
      <c r="BER16" s="22">
        <v>6</v>
      </c>
      <c r="BES16" s="23">
        <v>6</v>
      </c>
      <c r="BET16" s="22">
        <v>1</v>
      </c>
      <c r="BEU16" s="23">
        <v>5</v>
      </c>
      <c r="BEV16" s="22">
        <v>6</v>
      </c>
      <c r="BEW16" s="23">
        <v>3</v>
      </c>
      <c r="BEX16" s="22">
        <v>3</v>
      </c>
      <c r="BEY16" s="23">
        <v>2</v>
      </c>
      <c r="BEZ16" s="22">
        <v>8</v>
      </c>
      <c r="BFA16" s="23">
        <v>6</v>
      </c>
      <c r="BFB16" s="22">
        <v>5</v>
      </c>
      <c r="BFC16" s="23">
        <v>4</v>
      </c>
      <c r="BFD16" s="22">
        <v>3</v>
      </c>
      <c r="BFE16" s="23">
        <v>1</v>
      </c>
      <c r="BFF16" s="22">
        <v>3</v>
      </c>
      <c r="BFG16" s="23">
        <v>2</v>
      </c>
      <c r="BFH16" s="22">
        <v>3</v>
      </c>
      <c r="BFI16" s="23">
        <v>7</v>
      </c>
      <c r="BFJ16" s="22">
        <v>2</v>
      </c>
      <c r="BFK16" s="23">
        <v>2</v>
      </c>
      <c r="BFL16" s="22">
        <v>13</v>
      </c>
      <c r="BFM16" s="23">
        <v>3</v>
      </c>
      <c r="BFN16" s="22">
        <v>3</v>
      </c>
      <c r="BFO16" s="23">
        <v>7</v>
      </c>
      <c r="BFP16" s="22">
        <v>2</v>
      </c>
      <c r="BFQ16" s="23">
        <v>12</v>
      </c>
      <c r="BFR16" s="22">
        <v>4</v>
      </c>
      <c r="BFS16" s="23">
        <v>1</v>
      </c>
      <c r="BFT16" s="22">
        <v>1</v>
      </c>
      <c r="BFU16" s="23">
        <v>7</v>
      </c>
      <c r="BFV16" s="22">
        <v>3</v>
      </c>
      <c r="BFW16" s="23">
        <v>9</v>
      </c>
      <c r="BFX16" s="22">
        <v>4</v>
      </c>
      <c r="BFY16" s="23">
        <v>3</v>
      </c>
      <c r="BFZ16" s="22">
        <v>6</v>
      </c>
      <c r="BGA16" s="23">
        <v>9</v>
      </c>
      <c r="BGB16" s="22">
        <v>1</v>
      </c>
      <c r="BGC16" s="23">
        <v>8</v>
      </c>
      <c r="BGD16" s="22">
        <v>3</v>
      </c>
      <c r="BGE16" s="23">
        <v>5</v>
      </c>
      <c r="BGF16" s="22">
        <v>3</v>
      </c>
      <c r="BGG16" s="23">
        <v>4</v>
      </c>
      <c r="BGH16" s="22">
        <v>3</v>
      </c>
      <c r="BGI16" s="23">
        <v>8</v>
      </c>
      <c r="BGJ16" s="22">
        <v>3</v>
      </c>
      <c r="BGK16" s="23">
        <v>3</v>
      </c>
      <c r="BGL16" s="22">
        <v>2</v>
      </c>
      <c r="BGM16" s="23">
        <v>2</v>
      </c>
      <c r="BGN16" s="22">
        <v>2</v>
      </c>
      <c r="BGO16" s="23">
        <v>3</v>
      </c>
      <c r="BGP16" s="22">
        <v>3</v>
      </c>
      <c r="BGQ16" s="23">
        <v>3</v>
      </c>
      <c r="BGR16" s="22">
        <v>3</v>
      </c>
      <c r="BGS16" s="23">
        <v>5</v>
      </c>
      <c r="BGT16" s="22">
        <v>6</v>
      </c>
      <c r="BGU16" s="23">
        <v>7</v>
      </c>
      <c r="BGV16" s="22">
        <v>2</v>
      </c>
    </row>
    <row r="17" spans="1:1556">
      <c r="A17" s="21" t="s">
        <v>16</v>
      </c>
      <c r="B17" s="22">
        <v>23.7</v>
      </c>
      <c r="C17" s="23">
        <v>2.04</v>
      </c>
      <c r="D17" s="22">
        <v>0.24</v>
      </c>
      <c r="E17" s="23">
        <v>4.4400000000000004</v>
      </c>
      <c r="F17" s="22">
        <v>54.66</v>
      </c>
      <c r="G17" s="23">
        <v>4.62</v>
      </c>
      <c r="H17" s="22">
        <v>10.74</v>
      </c>
      <c r="I17" s="23">
        <v>3.96</v>
      </c>
      <c r="J17" s="22">
        <v>1.26</v>
      </c>
      <c r="K17" s="23">
        <v>1.38</v>
      </c>
      <c r="L17" s="22">
        <v>9.1199999999999992</v>
      </c>
      <c r="M17" s="23">
        <v>13.38</v>
      </c>
      <c r="N17" s="22">
        <v>15</v>
      </c>
      <c r="O17" s="23">
        <v>9.48</v>
      </c>
      <c r="P17" s="22">
        <v>42.24</v>
      </c>
      <c r="Q17" s="23">
        <v>2.04</v>
      </c>
      <c r="R17" s="22">
        <v>18.809999999999999</v>
      </c>
      <c r="S17" s="23">
        <v>0.21</v>
      </c>
      <c r="T17" s="22">
        <v>3.33</v>
      </c>
      <c r="U17" s="23">
        <v>1.77</v>
      </c>
      <c r="V17" s="22">
        <v>1.8</v>
      </c>
      <c r="W17" s="23">
        <v>13.32</v>
      </c>
      <c r="X17" s="22">
        <v>7.92</v>
      </c>
      <c r="Y17" s="23">
        <v>5.49</v>
      </c>
      <c r="Z17" s="22">
        <v>4.2300000000000004</v>
      </c>
      <c r="AA17" s="23">
        <v>36.54</v>
      </c>
      <c r="AB17" s="22">
        <v>12.6</v>
      </c>
      <c r="AC17" s="23">
        <v>12.33</v>
      </c>
      <c r="AD17" s="22">
        <v>33.840000000000003</v>
      </c>
      <c r="AE17" s="23">
        <v>10.62</v>
      </c>
      <c r="AF17" s="22">
        <v>74.88</v>
      </c>
      <c r="AG17" s="23">
        <v>19.8</v>
      </c>
      <c r="AH17" s="22">
        <v>90.48</v>
      </c>
      <c r="AI17" s="23">
        <v>36.840000000000003</v>
      </c>
      <c r="AJ17" s="22">
        <v>69.45</v>
      </c>
      <c r="AK17" s="23">
        <v>26.55</v>
      </c>
      <c r="AL17" s="22">
        <v>1.2</v>
      </c>
      <c r="AM17" s="23">
        <v>22.2</v>
      </c>
      <c r="AN17" s="22">
        <v>8.25</v>
      </c>
      <c r="AO17" s="23">
        <v>3.9</v>
      </c>
      <c r="AP17" s="22">
        <v>6.6</v>
      </c>
      <c r="AQ17" s="23">
        <v>11.1</v>
      </c>
      <c r="AR17" s="22">
        <v>24.6</v>
      </c>
      <c r="AS17" s="23">
        <v>55.05</v>
      </c>
      <c r="AT17" s="22">
        <v>55.62</v>
      </c>
      <c r="AU17" s="23">
        <v>14.22</v>
      </c>
      <c r="AV17" s="22">
        <v>7.77</v>
      </c>
      <c r="AW17" s="23">
        <v>43.05</v>
      </c>
      <c r="AX17" s="22">
        <v>53.76</v>
      </c>
      <c r="AY17" s="23">
        <v>391.77</v>
      </c>
      <c r="AZ17" s="22">
        <v>44.7</v>
      </c>
      <c r="BA17" s="23">
        <v>30</v>
      </c>
      <c r="BB17" s="22">
        <v>31.08</v>
      </c>
      <c r="BC17" s="23">
        <v>16.02</v>
      </c>
      <c r="BD17" s="22">
        <v>11.88</v>
      </c>
      <c r="BE17" s="23">
        <v>3.42</v>
      </c>
      <c r="BF17" s="22">
        <v>12.15</v>
      </c>
      <c r="BG17" s="23">
        <v>581.64</v>
      </c>
      <c r="BH17" s="22">
        <v>338.76</v>
      </c>
      <c r="BI17" s="23">
        <v>109.32</v>
      </c>
      <c r="BJ17" s="22">
        <v>11.07</v>
      </c>
      <c r="BK17" s="23">
        <v>5.4</v>
      </c>
      <c r="BL17" s="22">
        <v>20.07</v>
      </c>
      <c r="BM17" s="23">
        <v>17.46</v>
      </c>
      <c r="BN17" s="22">
        <v>13.77</v>
      </c>
      <c r="BO17" s="23">
        <v>2.97</v>
      </c>
      <c r="BP17" s="22">
        <v>9</v>
      </c>
      <c r="BQ17" s="23">
        <v>42.03</v>
      </c>
      <c r="BR17" s="22">
        <v>0.63</v>
      </c>
      <c r="BS17" s="23">
        <v>1.2</v>
      </c>
      <c r="BT17" s="22">
        <v>0</v>
      </c>
      <c r="BU17" s="23">
        <v>13.26</v>
      </c>
      <c r="BV17" s="22">
        <v>7.74</v>
      </c>
      <c r="BW17" s="23">
        <v>0.66</v>
      </c>
      <c r="BX17" s="22">
        <v>25.5</v>
      </c>
      <c r="BY17" s="23">
        <v>10.86</v>
      </c>
      <c r="BZ17" s="22">
        <v>12.66</v>
      </c>
      <c r="CA17" s="23">
        <v>3.87</v>
      </c>
      <c r="CB17" s="22">
        <v>2.4300000000000002</v>
      </c>
      <c r="CC17" s="23">
        <v>16.47</v>
      </c>
      <c r="CD17" s="22">
        <v>8.73</v>
      </c>
      <c r="CE17" s="23">
        <v>0.27</v>
      </c>
      <c r="CF17" s="22">
        <v>6.12</v>
      </c>
      <c r="CG17" s="23">
        <v>17.04</v>
      </c>
      <c r="CH17" s="22">
        <v>0.84</v>
      </c>
      <c r="CI17" s="23">
        <v>19.350000000000001</v>
      </c>
      <c r="CJ17" s="22">
        <v>31.95</v>
      </c>
      <c r="CK17" s="23">
        <v>39.78</v>
      </c>
      <c r="CL17" s="22">
        <v>33.479999999999997</v>
      </c>
      <c r="CM17" s="23">
        <v>40.32</v>
      </c>
      <c r="CN17" s="22">
        <v>31.5</v>
      </c>
      <c r="CO17" s="23">
        <v>17.010000000000002</v>
      </c>
      <c r="CP17" s="22">
        <v>16.829999999999998</v>
      </c>
      <c r="CQ17" s="23">
        <v>39.03</v>
      </c>
      <c r="CR17" s="22">
        <v>249.93</v>
      </c>
      <c r="CS17" s="23">
        <v>-14.04</v>
      </c>
      <c r="CT17" s="22">
        <v>145.53</v>
      </c>
      <c r="CU17" s="23">
        <v>62.4</v>
      </c>
      <c r="CV17" s="22">
        <v>445.86</v>
      </c>
      <c r="CW17" s="23">
        <v>16.350000000000001</v>
      </c>
      <c r="CX17" s="22">
        <v>10.35</v>
      </c>
      <c r="CY17" s="23">
        <v>9.09</v>
      </c>
      <c r="CZ17" s="22">
        <v>20.07</v>
      </c>
      <c r="DA17" s="23">
        <v>-25.875</v>
      </c>
      <c r="DB17" s="22">
        <v>44.46</v>
      </c>
      <c r="DC17" s="23">
        <v>11.58</v>
      </c>
      <c r="DD17" s="22">
        <v>53.28</v>
      </c>
      <c r="DE17" s="23">
        <v>-305.55</v>
      </c>
      <c r="DF17" s="22">
        <v>4.32</v>
      </c>
      <c r="DG17" s="23">
        <v>-7.4999999999999997E-2</v>
      </c>
      <c r="DH17" s="22">
        <v>2.82</v>
      </c>
      <c r="DI17" s="23">
        <v>6.48</v>
      </c>
      <c r="DJ17" s="22">
        <v>29.1</v>
      </c>
      <c r="DK17" s="23">
        <v>14.25</v>
      </c>
      <c r="DL17" s="22">
        <v>41.1</v>
      </c>
      <c r="DM17" s="23">
        <v>102.6</v>
      </c>
      <c r="DN17" s="22">
        <v>21.84</v>
      </c>
      <c r="DO17" s="23">
        <v>42.42</v>
      </c>
      <c r="DP17" s="22">
        <v>15.75</v>
      </c>
      <c r="DQ17" s="23">
        <v>9</v>
      </c>
      <c r="DR17" s="22">
        <v>8.16</v>
      </c>
      <c r="DS17" s="23">
        <v>14.49</v>
      </c>
      <c r="DT17" s="22">
        <v>7.2</v>
      </c>
      <c r="DU17" s="23">
        <v>13.41</v>
      </c>
      <c r="DV17" s="22">
        <v>0</v>
      </c>
      <c r="DW17" s="23">
        <v>10.5</v>
      </c>
      <c r="DX17" s="22">
        <v>10.74</v>
      </c>
      <c r="DY17" s="23">
        <v>10.14</v>
      </c>
      <c r="DZ17" s="22">
        <v>8.2799999999999994</v>
      </c>
      <c r="EA17" s="23">
        <v>1.86</v>
      </c>
      <c r="EB17" s="22">
        <v>61.26</v>
      </c>
      <c r="EC17" s="23">
        <v>15.9</v>
      </c>
      <c r="ED17" s="22">
        <v>13.2</v>
      </c>
      <c r="EE17" s="23">
        <v>85.26</v>
      </c>
      <c r="EF17" s="22">
        <v>84.48</v>
      </c>
      <c r="EG17" s="23">
        <v>47.52</v>
      </c>
      <c r="EH17" s="22">
        <v>12.6</v>
      </c>
      <c r="EI17" s="23">
        <v>0.72</v>
      </c>
      <c r="EJ17" s="22">
        <v>2.25</v>
      </c>
      <c r="EK17" s="23">
        <v>12.6</v>
      </c>
      <c r="EL17" s="22">
        <v>2.0699999999999998</v>
      </c>
      <c r="EM17" s="23">
        <v>4.32</v>
      </c>
      <c r="EN17" s="22">
        <v>17.28</v>
      </c>
      <c r="EO17" s="23">
        <v>20.04</v>
      </c>
      <c r="EP17" s="22">
        <v>10.44</v>
      </c>
      <c r="EQ17" s="23">
        <v>22.32</v>
      </c>
      <c r="ER17" s="22">
        <v>8.4</v>
      </c>
      <c r="ES17" s="23">
        <v>25.2</v>
      </c>
      <c r="ET17" s="22">
        <v>24.3</v>
      </c>
      <c r="EU17" s="23">
        <v>199.92</v>
      </c>
      <c r="EV17" s="22">
        <v>9.48</v>
      </c>
      <c r="EW17" s="23">
        <v>0.45</v>
      </c>
      <c r="EX17" s="22">
        <v>580.04999999999995</v>
      </c>
      <c r="EY17" s="23">
        <v>34.049999999999997</v>
      </c>
      <c r="EZ17" s="22">
        <v>10.5</v>
      </c>
      <c r="FA17" s="23">
        <v>10.8</v>
      </c>
      <c r="FB17" s="22">
        <v>34.049999999999997</v>
      </c>
      <c r="FC17" s="23">
        <v>11.85</v>
      </c>
      <c r="FD17" s="22">
        <v>33.299999999999997</v>
      </c>
      <c r="FE17" s="23">
        <v>83.34</v>
      </c>
      <c r="FF17" s="22">
        <v>122.22</v>
      </c>
      <c r="FG17" s="23">
        <v>33.39</v>
      </c>
      <c r="FH17" s="22">
        <v>1.47</v>
      </c>
      <c r="FI17" s="23">
        <v>7.35</v>
      </c>
      <c r="FJ17" s="22">
        <v>35.28</v>
      </c>
      <c r="FK17" s="23">
        <v>137.28</v>
      </c>
      <c r="FL17" s="22">
        <v>287.52</v>
      </c>
      <c r="FM17" s="23">
        <v>82.62</v>
      </c>
      <c r="FN17" s="22">
        <v>12</v>
      </c>
      <c r="FO17" s="23">
        <v>17.64</v>
      </c>
      <c r="FP17" s="22">
        <v>19.8</v>
      </c>
      <c r="FQ17" s="23">
        <v>861.24</v>
      </c>
      <c r="FR17" s="22">
        <v>-22.44</v>
      </c>
      <c r="FS17" s="23">
        <v>30</v>
      </c>
      <c r="FT17" s="22">
        <v>36.630000000000003</v>
      </c>
      <c r="FU17" s="23">
        <v>18.54</v>
      </c>
      <c r="FV17" s="22">
        <v>2.4300000000000002</v>
      </c>
      <c r="FW17" s="23">
        <v>5.22</v>
      </c>
      <c r="FX17" s="22">
        <v>6.48</v>
      </c>
      <c r="FY17" s="23">
        <v>36.36</v>
      </c>
      <c r="FZ17" s="22">
        <v>10.62</v>
      </c>
      <c r="GA17" s="23">
        <v>8.64</v>
      </c>
      <c r="GB17" s="22">
        <v>0</v>
      </c>
      <c r="GC17" s="23">
        <v>1.98</v>
      </c>
      <c r="GD17" s="22">
        <v>1.95</v>
      </c>
      <c r="GE17" s="23">
        <v>17.07</v>
      </c>
      <c r="GF17" s="22">
        <v>0.66</v>
      </c>
      <c r="GG17" s="23">
        <v>3.54</v>
      </c>
      <c r="GH17" s="22">
        <v>1.08</v>
      </c>
      <c r="GI17" s="23">
        <v>0.6</v>
      </c>
      <c r="GJ17" s="22">
        <v>71.22</v>
      </c>
      <c r="GK17" s="23">
        <v>12.12</v>
      </c>
      <c r="GL17" s="22">
        <v>16.559999999999999</v>
      </c>
      <c r="GM17" s="23">
        <v>10.74</v>
      </c>
      <c r="GN17" s="22">
        <v>10.199999999999999</v>
      </c>
      <c r="GO17" s="23">
        <v>2.58</v>
      </c>
      <c r="GP17" s="22">
        <v>2.04</v>
      </c>
      <c r="GQ17" s="23">
        <v>4.32</v>
      </c>
      <c r="GR17" s="22">
        <v>39.15</v>
      </c>
      <c r="GS17" s="23">
        <v>482.22</v>
      </c>
      <c r="GT17" s="22">
        <v>260.82</v>
      </c>
      <c r="GU17" s="23">
        <v>189.36</v>
      </c>
      <c r="GV17" s="22">
        <v>88.8</v>
      </c>
      <c r="GW17" s="23">
        <v>91.32</v>
      </c>
      <c r="GX17" s="22">
        <v>0</v>
      </c>
      <c r="GY17" s="23">
        <v>572.54999999999995</v>
      </c>
      <c r="GZ17" s="22">
        <v>157.05000000000001</v>
      </c>
      <c r="HA17" s="23">
        <v>534.48</v>
      </c>
      <c r="HB17" s="22">
        <v>616.95000000000005</v>
      </c>
      <c r="HC17" s="23">
        <v>154.08000000000001</v>
      </c>
      <c r="HD17" s="22">
        <v>18.72</v>
      </c>
      <c r="HE17" s="23">
        <v>135.36000000000001</v>
      </c>
      <c r="HF17" s="22">
        <v>0</v>
      </c>
      <c r="HG17" s="23">
        <v>75.03</v>
      </c>
      <c r="HH17" s="22">
        <v>105</v>
      </c>
      <c r="HI17" s="23">
        <v>128.88</v>
      </c>
      <c r="HJ17" s="22">
        <v>68.64</v>
      </c>
      <c r="HK17" s="23">
        <v>23.76</v>
      </c>
      <c r="HL17" s="22">
        <v>73.319999999999993</v>
      </c>
      <c r="HM17" s="23">
        <v>6.84</v>
      </c>
      <c r="HN17" s="22">
        <v>6.24</v>
      </c>
      <c r="HO17" s="23">
        <v>49.62</v>
      </c>
      <c r="HP17" s="22">
        <v>534.33000000000004</v>
      </c>
      <c r="HQ17" s="23">
        <v>146.76</v>
      </c>
      <c r="HR17" s="22">
        <v>86.67</v>
      </c>
      <c r="HS17" s="23">
        <v>1252.98</v>
      </c>
      <c r="HT17" s="22">
        <v>45.6</v>
      </c>
      <c r="HU17" s="23">
        <v>50.88</v>
      </c>
      <c r="HV17" s="22">
        <v>8.76</v>
      </c>
      <c r="HW17" s="23">
        <v>66.3</v>
      </c>
      <c r="HX17" s="22">
        <v>235.41</v>
      </c>
      <c r="HY17" s="23">
        <v>316.8</v>
      </c>
      <c r="HZ17" s="22">
        <v>498.33</v>
      </c>
      <c r="IA17" s="23">
        <v>103.38</v>
      </c>
      <c r="IB17" s="22">
        <v>38.76</v>
      </c>
      <c r="IC17" s="23">
        <v>25.71</v>
      </c>
      <c r="ID17" s="22">
        <v>-30.734999999999999</v>
      </c>
      <c r="IE17" s="23">
        <v>582.36</v>
      </c>
      <c r="IF17" s="22">
        <v>348.81</v>
      </c>
      <c r="IG17" s="23">
        <v>48.06</v>
      </c>
      <c r="IH17" s="22">
        <v>68.55</v>
      </c>
      <c r="II17" s="23">
        <v>237.15</v>
      </c>
      <c r="IJ17" s="22">
        <v>194.94</v>
      </c>
      <c r="IK17" s="23">
        <v>328.8</v>
      </c>
      <c r="IL17" s="22">
        <v>436.77</v>
      </c>
      <c r="IM17" s="23">
        <v>30.6</v>
      </c>
      <c r="IN17" s="22">
        <v>14.64</v>
      </c>
      <c r="IO17" s="23">
        <v>436.77</v>
      </c>
      <c r="IP17" s="22">
        <v>15.93</v>
      </c>
      <c r="IQ17" s="23">
        <v>66.239999999999995</v>
      </c>
      <c r="IR17" s="22">
        <v>121.14</v>
      </c>
      <c r="IS17" s="23">
        <v>10.56</v>
      </c>
      <c r="IT17" s="22">
        <v>108.6</v>
      </c>
      <c r="IU17" s="23">
        <v>129.96</v>
      </c>
      <c r="IV17" s="22">
        <v>10.8</v>
      </c>
      <c r="IW17" s="23">
        <v>69.180000000000007</v>
      </c>
      <c r="IX17" s="22">
        <v>86.28</v>
      </c>
      <c r="IY17" s="23">
        <v>1.44</v>
      </c>
      <c r="IZ17" s="22">
        <v>0.84</v>
      </c>
      <c r="JA17" s="23">
        <v>0.84</v>
      </c>
      <c r="JB17" s="22">
        <v>64.98</v>
      </c>
      <c r="JC17" s="23">
        <v>32.58</v>
      </c>
      <c r="JD17" s="22">
        <v>57.33</v>
      </c>
      <c r="JE17" s="23">
        <v>394.8</v>
      </c>
      <c r="JF17" s="22">
        <v>41.25</v>
      </c>
      <c r="JG17" s="23">
        <v>43.35</v>
      </c>
      <c r="JH17" s="22">
        <v>31.5</v>
      </c>
      <c r="JI17" s="23">
        <v>25.38</v>
      </c>
      <c r="JJ17" s="22">
        <v>65.28</v>
      </c>
      <c r="JK17" s="23">
        <v>41.28</v>
      </c>
      <c r="JL17" s="22">
        <v>0</v>
      </c>
      <c r="JM17" s="23">
        <v>59.46</v>
      </c>
      <c r="JN17" s="22">
        <v>0.51</v>
      </c>
      <c r="JO17" s="23">
        <v>28.32</v>
      </c>
      <c r="JP17" s="22">
        <v>2.79</v>
      </c>
      <c r="JQ17" s="23">
        <v>3.9</v>
      </c>
      <c r="JR17" s="22">
        <v>26.1</v>
      </c>
      <c r="JS17" s="23">
        <v>19.98</v>
      </c>
      <c r="JT17" s="22">
        <v>85.2</v>
      </c>
      <c r="JU17" s="23">
        <v>11.7</v>
      </c>
      <c r="JV17" s="22">
        <v>252.12</v>
      </c>
      <c r="JW17" s="23">
        <v>28.53</v>
      </c>
      <c r="JX17" s="22">
        <v>25.2</v>
      </c>
      <c r="JY17" s="23">
        <v>52.2</v>
      </c>
      <c r="JZ17" s="22">
        <v>652.91999999999996</v>
      </c>
      <c r="KA17" s="23">
        <v>259.02</v>
      </c>
      <c r="KB17" s="22">
        <v>76.59</v>
      </c>
      <c r="KC17" s="23">
        <v>61.38</v>
      </c>
      <c r="KD17" s="22">
        <v>252</v>
      </c>
      <c r="KE17" s="23">
        <v>142.19999999999999</v>
      </c>
      <c r="KF17" s="22">
        <v>0</v>
      </c>
      <c r="KG17" s="23">
        <v>212.04</v>
      </c>
      <c r="KH17" s="22">
        <v>29.97</v>
      </c>
      <c r="KI17" s="23">
        <v>-5.97</v>
      </c>
      <c r="KJ17" s="22">
        <v>21.12</v>
      </c>
      <c r="KK17" s="23">
        <v>123.96</v>
      </c>
      <c r="KL17" s="22">
        <v>361.44</v>
      </c>
      <c r="KM17" s="23">
        <v>204.9</v>
      </c>
      <c r="KN17" s="22">
        <v>65.88</v>
      </c>
      <c r="KO17" s="23">
        <v>110.34</v>
      </c>
      <c r="KP17" s="22">
        <v>519.21</v>
      </c>
      <c r="KQ17" s="23">
        <v>65.790000000000006</v>
      </c>
      <c r="KR17" s="22">
        <v>413.28</v>
      </c>
      <c r="KS17" s="23">
        <v>138.96</v>
      </c>
      <c r="KT17" s="22">
        <v>-495</v>
      </c>
      <c r="KU17" s="23">
        <v>78.72</v>
      </c>
      <c r="KV17" s="22">
        <v>19.98</v>
      </c>
      <c r="KW17" s="23">
        <v>192.6</v>
      </c>
      <c r="KX17" s="22">
        <v>281.25</v>
      </c>
      <c r="KY17" s="23">
        <v>145.19999999999999</v>
      </c>
      <c r="KZ17" s="22">
        <v>4.2</v>
      </c>
      <c r="LA17" s="23">
        <v>182.4</v>
      </c>
      <c r="LB17" s="22">
        <v>376.53</v>
      </c>
      <c r="LC17" s="23">
        <v>153.6</v>
      </c>
      <c r="LD17" s="22">
        <v>45.9</v>
      </c>
      <c r="LE17" s="23">
        <v>0</v>
      </c>
      <c r="LF17" s="22">
        <v>10.98</v>
      </c>
      <c r="LG17" s="23">
        <v>58.5</v>
      </c>
      <c r="LH17" s="22">
        <v>68.67</v>
      </c>
      <c r="LI17" s="23">
        <v>50.61</v>
      </c>
      <c r="LJ17" s="22">
        <v>423.78</v>
      </c>
      <c r="LK17" s="23">
        <v>142.86000000000001</v>
      </c>
      <c r="LL17" s="22">
        <v>147.36000000000001</v>
      </c>
      <c r="LM17" s="23">
        <v>82.08</v>
      </c>
      <c r="LN17" s="22">
        <v>-522.09</v>
      </c>
      <c r="LO17" s="23">
        <v>25.47</v>
      </c>
      <c r="LP17" s="22">
        <v>43.5</v>
      </c>
      <c r="LQ17" s="23">
        <v>14.22</v>
      </c>
      <c r="LR17" s="22">
        <v>145.08000000000001</v>
      </c>
      <c r="LS17" s="23">
        <v>301.98</v>
      </c>
      <c r="LT17" s="22">
        <v>191.61</v>
      </c>
      <c r="LU17" s="23">
        <v>55.98</v>
      </c>
      <c r="LV17" s="22">
        <v>8.4600000000000009</v>
      </c>
      <c r="LW17" s="23">
        <v>481.05</v>
      </c>
      <c r="LX17" s="22">
        <v>187.92</v>
      </c>
      <c r="LY17" s="23">
        <v>73.8</v>
      </c>
      <c r="LZ17" s="22">
        <v>-510.435</v>
      </c>
      <c r="MA17" s="23">
        <v>278.37</v>
      </c>
      <c r="MB17" s="22">
        <v>191.25</v>
      </c>
      <c r="MC17" s="23">
        <v>5.4</v>
      </c>
      <c r="MD17" s="22">
        <v>75.27</v>
      </c>
      <c r="ME17" s="23">
        <v>20.64</v>
      </c>
      <c r="MF17" s="22">
        <v>29.01</v>
      </c>
      <c r="MG17" s="23">
        <v>130.77000000000001</v>
      </c>
      <c r="MH17" s="22">
        <v>92.52</v>
      </c>
      <c r="MI17" s="23">
        <v>172.56</v>
      </c>
      <c r="MJ17" s="22">
        <v>108.36</v>
      </c>
      <c r="MK17" s="23">
        <v>45</v>
      </c>
      <c r="ML17" s="22">
        <v>11.34</v>
      </c>
      <c r="MM17" s="23">
        <v>58.68</v>
      </c>
      <c r="MN17" s="22">
        <v>14.46</v>
      </c>
      <c r="MO17" s="23">
        <v>276.48</v>
      </c>
      <c r="MP17" s="22">
        <v>138.84</v>
      </c>
      <c r="MQ17" s="23">
        <v>163.5</v>
      </c>
      <c r="MR17" s="22">
        <v>212.82</v>
      </c>
      <c r="MS17" s="23">
        <v>7.8</v>
      </c>
      <c r="MT17" s="22">
        <v>81.36</v>
      </c>
      <c r="MU17" s="23">
        <v>0</v>
      </c>
      <c r="MV17" s="22">
        <v>250.38</v>
      </c>
      <c r="MW17" s="23">
        <v>44.82</v>
      </c>
      <c r="MX17" s="22">
        <v>210.87</v>
      </c>
      <c r="MY17" s="23">
        <v>190.08</v>
      </c>
      <c r="MZ17" s="22">
        <v>6.84</v>
      </c>
      <c r="NA17" s="23">
        <v>116.4</v>
      </c>
      <c r="NB17" s="22">
        <v>0</v>
      </c>
      <c r="NC17" s="23">
        <v>535.20000000000005</v>
      </c>
      <c r="ND17" s="22">
        <v>21.24</v>
      </c>
      <c r="NE17" s="23">
        <v>13.8</v>
      </c>
      <c r="NF17" s="22">
        <v>0</v>
      </c>
      <c r="NG17" s="23">
        <v>79.92</v>
      </c>
      <c r="NH17" s="22">
        <v>127.05</v>
      </c>
      <c r="NI17" s="23">
        <v>541.79999999999995</v>
      </c>
      <c r="NJ17" s="22">
        <v>36.15</v>
      </c>
      <c r="NK17" s="23">
        <v>927.15</v>
      </c>
      <c r="NL17" s="22">
        <v>35.1</v>
      </c>
      <c r="NM17" s="23">
        <v>431.1</v>
      </c>
      <c r="NN17" s="22">
        <v>144</v>
      </c>
      <c r="NO17" s="23">
        <v>82.5</v>
      </c>
      <c r="NP17" s="22">
        <v>309.77999999999997</v>
      </c>
      <c r="NQ17" s="23">
        <v>105.84</v>
      </c>
      <c r="NR17" s="22">
        <v>33.119999999999997</v>
      </c>
      <c r="NS17" s="23">
        <v>1155.3599999999999</v>
      </c>
      <c r="NT17" s="22">
        <v>13.68</v>
      </c>
      <c r="NU17" s="23">
        <v>-77.88</v>
      </c>
      <c r="NV17" s="22">
        <v>565.38</v>
      </c>
      <c r="NW17" s="23">
        <v>19.41</v>
      </c>
      <c r="NX17" s="22">
        <v>10.98</v>
      </c>
      <c r="NY17" s="23">
        <v>17.64</v>
      </c>
      <c r="NZ17" s="22">
        <v>268.23</v>
      </c>
      <c r="OA17" s="23">
        <v>3</v>
      </c>
      <c r="OB17" s="22">
        <v>98.58</v>
      </c>
      <c r="OC17" s="23">
        <v>13.62</v>
      </c>
      <c r="OD17" s="22">
        <v>37.92</v>
      </c>
      <c r="OE17" s="23">
        <v>44.34</v>
      </c>
      <c r="OF17" s="22">
        <v>10.5</v>
      </c>
      <c r="OG17" s="23">
        <v>439.38</v>
      </c>
      <c r="OH17" s="22">
        <v>48.72</v>
      </c>
      <c r="OI17" s="23">
        <v>11.34</v>
      </c>
      <c r="OJ17" s="22">
        <v>14.82</v>
      </c>
      <c r="OK17" s="23">
        <v>42.96</v>
      </c>
      <c r="OL17" s="22">
        <v>66.42</v>
      </c>
      <c r="OM17" s="23">
        <v>33.96</v>
      </c>
      <c r="ON17" s="22">
        <v>84.84</v>
      </c>
      <c r="OO17" s="23">
        <v>45.24</v>
      </c>
      <c r="OP17" s="22">
        <v>17.04</v>
      </c>
      <c r="OQ17" s="23">
        <v>33.840000000000003</v>
      </c>
      <c r="OR17" s="22">
        <v>7.14</v>
      </c>
      <c r="OS17" s="23">
        <v>10.56</v>
      </c>
      <c r="OT17" s="22">
        <v>3.84</v>
      </c>
      <c r="OU17" s="23">
        <v>9</v>
      </c>
      <c r="OV17" s="22">
        <v>3.24</v>
      </c>
      <c r="OW17" s="23">
        <v>33.119999999999997</v>
      </c>
      <c r="OX17" s="22">
        <v>4.26</v>
      </c>
      <c r="OY17" s="23">
        <v>6.06</v>
      </c>
      <c r="OZ17" s="22">
        <v>0.48</v>
      </c>
      <c r="PA17" s="23">
        <v>26.1</v>
      </c>
      <c r="PB17" s="22">
        <v>19.86</v>
      </c>
      <c r="PC17" s="23">
        <v>11.52</v>
      </c>
      <c r="PD17" s="22">
        <v>4.32</v>
      </c>
      <c r="PE17" s="23">
        <v>4.5</v>
      </c>
      <c r="PF17" s="22">
        <v>55.89</v>
      </c>
      <c r="PG17" s="23">
        <v>-11.744999999999999</v>
      </c>
      <c r="PH17" s="22">
        <v>17.64</v>
      </c>
      <c r="PI17" s="23">
        <v>9</v>
      </c>
      <c r="PJ17" s="22">
        <v>6.75</v>
      </c>
      <c r="PK17" s="23">
        <v>3.78</v>
      </c>
      <c r="PL17" s="22">
        <v>11.43</v>
      </c>
      <c r="PM17" s="23">
        <v>33.75</v>
      </c>
      <c r="PN17" s="22">
        <v>206.01</v>
      </c>
      <c r="PO17" s="23">
        <v>51.3</v>
      </c>
      <c r="PP17" s="22">
        <v>0</v>
      </c>
      <c r="PQ17" s="23">
        <v>16.649999999999999</v>
      </c>
      <c r="PR17" s="22">
        <v>14.58</v>
      </c>
      <c r="PS17" s="23">
        <v>0.27</v>
      </c>
      <c r="PT17" s="22">
        <v>3.78</v>
      </c>
      <c r="PU17" s="23">
        <v>1.35</v>
      </c>
      <c r="PV17" s="22">
        <v>46.71</v>
      </c>
      <c r="PW17" s="23">
        <v>59.31</v>
      </c>
      <c r="PX17" s="22">
        <v>82.44</v>
      </c>
      <c r="PY17" s="23">
        <v>-6.6150000000000002</v>
      </c>
      <c r="PZ17" s="22">
        <v>298.08</v>
      </c>
      <c r="QA17" s="23">
        <v>73.44</v>
      </c>
      <c r="QB17" s="22">
        <v>5.04</v>
      </c>
      <c r="QC17" s="23">
        <v>110.4</v>
      </c>
      <c r="QD17" s="22">
        <v>6.45</v>
      </c>
      <c r="QE17" s="23">
        <v>10.65</v>
      </c>
      <c r="QF17" s="22">
        <v>10.65</v>
      </c>
      <c r="QG17" s="23">
        <v>17.25</v>
      </c>
      <c r="QH17" s="22">
        <v>10.95</v>
      </c>
      <c r="QI17" s="23">
        <v>25.65</v>
      </c>
      <c r="QJ17" s="22">
        <v>39</v>
      </c>
      <c r="QK17" s="23">
        <v>52.8</v>
      </c>
      <c r="QL17" s="22">
        <v>29.7</v>
      </c>
      <c r="QM17" s="23">
        <v>11.34</v>
      </c>
      <c r="QN17" s="22">
        <v>33.479999999999997</v>
      </c>
      <c r="QO17" s="23">
        <v>85.05</v>
      </c>
      <c r="QP17" s="22">
        <v>127.89</v>
      </c>
      <c r="QQ17" s="23">
        <v>52.29</v>
      </c>
      <c r="QR17" s="22">
        <v>14.64</v>
      </c>
      <c r="QS17" s="23">
        <v>0</v>
      </c>
      <c r="QT17" s="22">
        <v>16.559999999999999</v>
      </c>
      <c r="QU17" s="23">
        <v>21.33</v>
      </c>
      <c r="QV17" s="22">
        <v>34.74</v>
      </c>
      <c r="QW17" s="23">
        <v>28.8</v>
      </c>
      <c r="QX17" s="22">
        <v>27.45</v>
      </c>
      <c r="QY17" s="23">
        <v>14.55</v>
      </c>
      <c r="QZ17" s="22">
        <v>9.9</v>
      </c>
      <c r="RA17" s="23">
        <v>33</v>
      </c>
      <c r="RB17" s="22">
        <v>9.7200000000000006</v>
      </c>
      <c r="RC17" s="23">
        <v>0.24</v>
      </c>
      <c r="RD17" s="22">
        <v>9.7200000000000006</v>
      </c>
      <c r="RE17" s="23">
        <v>1.32</v>
      </c>
      <c r="RF17" s="22">
        <v>210.78</v>
      </c>
      <c r="RG17" s="23">
        <v>1.44</v>
      </c>
      <c r="RH17" s="22">
        <v>11.34</v>
      </c>
      <c r="RI17" s="23">
        <v>0.45</v>
      </c>
      <c r="RJ17" s="22">
        <v>20.43</v>
      </c>
      <c r="RK17" s="23">
        <v>9.7200000000000006</v>
      </c>
      <c r="RL17" s="22">
        <v>10.62</v>
      </c>
      <c r="RM17" s="23">
        <v>2.76</v>
      </c>
      <c r="RN17" s="22">
        <v>1.83</v>
      </c>
      <c r="RO17" s="23">
        <v>7.65</v>
      </c>
      <c r="RP17" s="22">
        <v>8.2799999999999994</v>
      </c>
      <c r="RQ17" s="23">
        <v>4.9800000000000004</v>
      </c>
      <c r="RR17" s="22">
        <v>2.46</v>
      </c>
      <c r="RS17" s="23">
        <v>36.54</v>
      </c>
      <c r="RT17" s="22">
        <v>43.92</v>
      </c>
      <c r="RU17" s="23">
        <v>36.299999999999997</v>
      </c>
      <c r="RV17" s="22">
        <v>18.420000000000002</v>
      </c>
      <c r="RW17" s="23">
        <v>35.340000000000003</v>
      </c>
      <c r="RX17" s="22">
        <v>18.54</v>
      </c>
      <c r="RY17" s="23">
        <v>1.98</v>
      </c>
      <c r="RZ17" s="22">
        <v>4.74</v>
      </c>
      <c r="SA17" s="23">
        <v>45.42</v>
      </c>
      <c r="SB17" s="22">
        <v>12.18</v>
      </c>
      <c r="SC17" s="23">
        <v>18.78</v>
      </c>
      <c r="SD17" s="22">
        <v>9</v>
      </c>
      <c r="SE17" s="23">
        <v>13.95</v>
      </c>
      <c r="SF17" s="22">
        <v>3.99</v>
      </c>
      <c r="SG17" s="23">
        <v>17.010000000000002</v>
      </c>
      <c r="SH17" s="22">
        <v>15.66</v>
      </c>
      <c r="SI17" s="23">
        <v>48.12</v>
      </c>
      <c r="SJ17" s="22">
        <v>1.92</v>
      </c>
      <c r="SK17" s="23">
        <v>58.5</v>
      </c>
      <c r="SL17" s="22">
        <v>72.72</v>
      </c>
      <c r="SM17" s="23">
        <v>136.44</v>
      </c>
      <c r="SN17" s="22">
        <v>95.22</v>
      </c>
      <c r="SO17" s="23">
        <v>34.56</v>
      </c>
      <c r="SP17" s="22">
        <v>44.1</v>
      </c>
      <c r="SQ17" s="23">
        <v>11.4</v>
      </c>
      <c r="SR17" s="22">
        <v>137.34</v>
      </c>
      <c r="SS17" s="23">
        <v>-1.62</v>
      </c>
      <c r="ST17" s="22">
        <v>-126.72</v>
      </c>
      <c r="SU17" s="23">
        <v>267.39</v>
      </c>
      <c r="SV17" s="22">
        <v>5.58</v>
      </c>
      <c r="SW17" s="23">
        <v>10.89</v>
      </c>
      <c r="SX17" s="22">
        <v>14.49</v>
      </c>
      <c r="SY17" s="23">
        <v>1267.77</v>
      </c>
      <c r="SZ17" s="22">
        <v>8.3699999999999992</v>
      </c>
      <c r="TA17" s="23">
        <v>224.88</v>
      </c>
      <c r="TB17" s="22">
        <v>12.6</v>
      </c>
      <c r="TC17" s="23">
        <v>29.82</v>
      </c>
      <c r="TD17" s="22">
        <v>10.74</v>
      </c>
      <c r="TE17" s="23">
        <v>4.26</v>
      </c>
      <c r="TF17" s="22">
        <v>4.62</v>
      </c>
      <c r="TG17" s="23">
        <v>16.98</v>
      </c>
      <c r="TH17" s="22">
        <v>213.66</v>
      </c>
      <c r="TI17" s="23">
        <v>2.79</v>
      </c>
      <c r="TJ17" s="22">
        <v>5.04</v>
      </c>
      <c r="TK17" s="23">
        <v>28.05</v>
      </c>
      <c r="TL17" s="22">
        <v>7.32</v>
      </c>
      <c r="TM17" s="23">
        <v>84.48</v>
      </c>
      <c r="TN17" s="22">
        <v>18.45</v>
      </c>
      <c r="TO17" s="23">
        <v>12.45</v>
      </c>
      <c r="TP17" s="22">
        <v>5.58</v>
      </c>
      <c r="TQ17" s="23">
        <v>0.9</v>
      </c>
      <c r="TR17" s="22">
        <v>14.34</v>
      </c>
      <c r="TS17" s="23">
        <v>48.72</v>
      </c>
      <c r="TT17" s="22">
        <v>7.2</v>
      </c>
      <c r="TU17" s="23">
        <v>51.6</v>
      </c>
      <c r="TV17" s="22">
        <v>38.549999999999997</v>
      </c>
      <c r="TW17" s="23">
        <v>9.7200000000000006</v>
      </c>
      <c r="TX17" s="22">
        <v>83.52</v>
      </c>
      <c r="TY17" s="23">
        <v>80.19</v>
      </c>
      <c r="TZ17" s="22">
        <v>19.53</v>
      </c>
      <c r="UA17" s="23">
        <v>5.67</v>
      </c>
      <c r="UB17" s="22">
        <v>17.16</v>
      </c>
      <c r="UC17" s="23">
        <v>10.86</v>
      </c>
      <c r="UD17" s="22">
        <v>9.3000000000000007</v>
      </c>
      <c r="UE17" s="23">
        <v>78.48</v>
      </c>
      <c r="UF17" s="22">
        <v>36.119999999999997</v>
      </c>
      <c r="UG17" s="23">
        <v>64.260000000000005</v>
      </c>
      <c r="UH17" s="22">
        <v>7.35</v>
      </c>
      <c r="UI17" s="23">
        <v>1440.24</v>
      </c>
      <c r="UJ17" s="22">
        <v>17.7</v>
      </c>
      <c r="UK17" s="23">
        <v>42.96</v>
      </c>
      <c r="UL17" s="22">
        <v>70.8</v>
      </c>
      <c r="UM17" s="23">
        <v>0</v>
      </c>
      <c r="UN17" s="22">
        <v>0.63</v>
      </c>
      <c r="UO17" s="23">
        <v>1.26</v>
      </c>
      <c r="UP17" s="22">
        <v>21.48</v>
      </c>
      <c r="UQ17" s="23">
        <v>0.48</v>
      </c>
      <c r="UR17" s="22">
        <v>9.48</v>
      </c>
      <c r="US17" s="23">
        <v>1.35</v>
      </c>
      <c r="UT17" s="22">
        <v>7.74</v>
      </c>
      <c r="UU17" s="23">
        <v>0</v>
      </c>
      <c r="UV17" s="22">
        <v>4.32</v>
      </c>
      <c r="UW17" s="23">
        <v>63.6</v>
      </c>
      <c r="UX17" s="22">
        <v>18.96</v>
      </c>
      <c r="UY17" s="23">
        <v>21.12</v>
      </c>
      <c r="UZ17" s="22">
        <v>423.45</v>
      </c>
      <c r="VA17" s="23">
        <v>0.45</v>
      </c>
      <c r="VB17" s="22">
        <v>6.3</v>
      </c>
      <c r="VC17" s="23">
        <v>802.17</v>
      </c>
      <c r="VD17" s="22">
        <v>15.24</v>
      </c>
      <c r="VE17" s="23">
        <v>13.62</v>
      </c>
      <c r="VF17" s="22">
        <v>27.96</v>
      </c>
      <c r="VG17" s="23">
        <v>45.36</v>
      </c>
      <c r="VH17" s="22">
        <v>43.92</v>
      </c>
      <c r="VI17" s="23">
        <v>10.65</v>
      </c>
      <c r="VJ17" s="22">
        <v>65.400000000000006</v>
      </c>
      <c r="VK17" s="23">
        <v>6.15</v>
      </c>
      <c r="VL17" s="22">
        <v>6.75</v>
      </c>
      <c r="VM17" s="23">
        <v>4.6500000000000004</v>
      </c>
      <c r="VN17" s="22">
        <v>49.95</v>
      </c>
      <c r="VO17" s="23">
        <v>846.54</v>
      </c>
      <c r="VP17" s="22">
        <v>43.92</v>
      </c>
      <c r="VQ17" s="23">
        <v>21.24</v>
      </c>
      <c r="VR17" s="22">
        <v>18.899999999999999</v>
      </c>
      <c r="VS17" s="23">
        <v>40.32</v>
      </c>
      <c r="VT17" s="22">
        <v>23.52</v>
      </c>
      <c r="VU17" s="23">
        <v>183.33</v>
      </c>
      <c r="VV17" s="22">
        <v>5.4</v>
      </c>
      <c r="VW17" s="23">
        <v>1.8</v>
      </c>
      <c r="VX17" s="22">
        <v>-63.54</v>
      </c>
      <c r="VY17" s="23">
        <v>39</v>
      </c>
      <c r="VZ17" s="22">
        <v>48.36</v>
      </c>
      <c r="WA17" s="23">
        <v>19.440000000000001</v>
      </c>
      <c r="WB17" s="22">
        <v>16.559999999999999</v>
      </c>
      <c r="WC17" s="23">
        <v>64.680000000000007</v>
      </c>
      <c r="WD17" s="22">
        <v>1.32</v>
      </c>
      <c r="WE17" s="23">
        <v>51.3</v>
      </c>
      <c r="WF17" s="22">
        <v>17.28</v>
      </c>
      <c r="WG17" s="23">
        <v>12.42</v>
      </c>
      <c r="WH17" s="22">
        <v>11.97</v>
      </c>
      <c r="WI17" s="23">
        <v>4.32</v>
      </c>
      <c r="WJ17" s="22">
        <v>16.11</v>
      </c>
      <c r="WK17" s="23">
        <v>12.96</v>
      </c>
      <c r="WL17" s="22">
        <v>3.78</v>
      </c>
      <c r="WM17" s="23">
        <v>7.74</v>
      </c>
      <c r="WN17" s="22">
        <v>16.559999999999999</v>
      </c>
      <c r="WO17" s="23">
        <v>6.39</v>
      </c>
      <c r="WP17" s="22">
        <v>32.94</v>
      </c>
      <c r="WQ17" s="23">
        <v>6.93</v>
      </c>
      <c r="WR17" s="22">
        <v>2.88</v>
      </c>
      <c r="WS17" s="23">
        <v>6.12</v>
      </c>
      <c r="WT17" s="22">
        <v>4.5599999999999996</v>
      </c>
      <c r="WU17" s="23">
        <v>19.77</v>
      </c>
      <c r="WV17" s="22">
        <v>3.3</v>
      </c>
      <c r="WW17" s="23">
        <v>3.87</v>
      </c>
      <c r="WX17" s="22">
        <v>3.42</v>
      </c>
      <c r="WY17" s="23">
        <v>18.420000000000002</v>
      </c>
      <c r="WZ17" s="22">
        <v>70.2</v>
      </c>
      <c r="XA17" s="23">
        <v>6.3</v>
      </c>
      <c r="XB17" s="22">
        <v>2.2200000000000002</v>
      </c>
      <c r="XC17" s="23">
        <v>16.62</v>
      </c>
      <c r="XD17" s="22">
        <v>13.98</v>
      </c>
      <c r="XE17" s="23">
        <v>46.5</v>
      </c>
      <c r="XF17" s="22">
        <v>36.72</v>
      </c>
      <c r="XG17" s="23">
        <v>82.02</v>
      </c>
      <c r="XH17" s="22">
        <v>500.01</v>
      </c>
      <c r="XI17" s="23">
        <v>102.42</v>
      </c>
      <c r="XJ17" s="22">
        <v>204.66</v>
      </c>
      <c r="XK17" s="23">
        <v>0</v>
      </c>
      <c r="XL17" s="22">
        <v>141.03</v>
      </c>
      <c r="XM17" s="23">
        <v>460.62</v>
      </c>
      <c r="XN17" s="22">
        <v>5.64</v>
      </c>
      <c r="XO17" s="23">
        <v>585.6</v>
      </c>
      <c r="XP17" s="22">
        <v>15.9</v>
      </c>
      <c r="XQ17" s="23">
        <v>732.72</v>
      </c>
      <c r="XR17" s="22">
        <v>146.76</v>
      </c>
      <c r="XS17" s="23">
        <v>292.8</v>
      </c>
      <c r="XT17" s="22">
        <v>394.65</v>
      </c>
      <c r="XU17" s="23">
        <v>128.25</v>
      </c>
      <c r="XV17" s="22">
        <v>69.66</v>
      </c>
      <c r="XW17" s="23">
        <v>83.64</v>
      </c>
      <c r="XX17" s="22">
        <v>146.63999999999999</v>
      </c>
      <c r="XY17" s="23">
        <v>-4.8150000000000004</v>
      </c>
      <c r="XZ17" s="22">
        <v>91.53</v>
      </c>
      <c r="YA17" s="23">
        <v>188.4</v>
      </c>
      <c r="YB17" s="22">
        <v>130.5</v>
      </c>
      <c r="YC17" s="23">
        <v>17.010000000000002</v>
      </c>
      <c r="YD17" s="22">
        <v>68.25</v>
      </c>
      <c r="YE17" s="23">
        <v>38.880000000000003</v>
      </c>
      <c r="YF17" s="22">
        <v>11.88</v>
      </c>
      <c r="YG17" s="23">
        <v>12.3</v>
      </c>
      <c r="YH17" s="22">
        <v>6.72</v>
      </c>
      <c r="YI17" s="23">
        <v>49.5</v>
      </c>
      <c r="YJ17" s="22">
        <v>85.77</v>
      </c>
      <c r="YK17" s="23">
        <v>30.15</v>
      </c>
      <c r="YL17" s="22">
        <v>60</v>
      </c>
      <c r="YM17" s="23">
        <v>84.96</v>
      </c>
      <c r="YN17" s="22">
        <v>-152.76</v>
      </c>
      <c r="YO17" s="23">
        <v>77.16</v>
      </c>
      <c r="YP17" s="22">
        <v>126.72</v>
      </c>
      <c r="YQ17" s="23">
        <v>58.14</v>
      </c>
      <c r="YR17" s="22">
        <v>260.39999999999998</v>
      </c>
      <c r="YS17" s="23">
        <v>70.739999999999995</v>
      </c>
      <c r="YT17" s="22">
        <v>116.28</v>
      </c>
      <c r="YU17" s="23">
        <v>119.76</v>
      </c>
      <c r="YV17" s="22">
        <v>319.35000000000002</v>
      </c>
      <c r="YW17" s="23">
        <v>163.92</v>
      </c>
      <c r="YX17" s="22">
        <v>690.12</v>
      </c>
      <c r="YY17" s="23">
        <v>116.1</v>
      </c>
      <c r="YZ17" s="22">
        <v>91.95</v>
      </c>
      <c r="ZA17" s="23">
        <v>122.85</v>
      </c>
      <c r="ZB17" s="22">
        <v>349.2</v>
      </c>
      <c r="ZC17" s="23">
        <v>185.64</v>
      </c>
      <c r="ZD17" s="22">
        <v>86.88</v>
      </c>
      <c r="ZE17" s="23">
        <v>125.19</v>
      </c>
      <c r="ZF17" s="22">
        <v>170.52</v>
      </c>
      <c r="ZG17" s="23">
        <v>21.96</v>
      </c>
      <c r="ZH17" s="22">
        <v>84.6</v>
      </c>
      <c r="ZI17" s="23">
        <v>38.25</v>
      </c>
      <c r="ZJ17" s="22">
        <v>27</v>
      </c>
      <c r="ZK17" s="23">
        <v>39.119999999999997</v>
      </c>
      <c r="ZL17" s="22">
        <v>16.62</v>
      </c>
      <c r="ZM17" s="23">
        <v>17.940000000000001</v>
      </c>
      <c r="ZN17" s="22">
        <v>150.54</v>
      </c>
      <c r="ZO17" s="23">
        <v>101.88</v>
      </c>
      <c r="ZP17" s="22">
        <v>27</v>
      </c>
      <c r="ZQ17" s="23">
        <v>6.72</v>
      </c>
      <c r="ZR17" s="22">
        <v>14.94</v>
      </c>
      <c r="ZS17" s="23">
        <v>56.16</v>
      </c>
      <c r="ZT17" s="22">
        <v>-257.76</v>
      </c>
      <c r="ZU17" s="23">
        <v>215.25</v>
      </c>
      <c r="ZV17" s="22">
        <v>145.5</v>
      </c>
      <c r="ZW17" s="23">
        <v>328.23</v>
      </c>
      <c r="ZX17" s="22">
        <v>98.37</v>
      </c>
      <c r="ZY17" s="23">
        <v>63.57</v>
      </c>
      <c r="ZZ17" s="22">
        <v>149.52000000000001</v>
      </c>
      <c r="AAA17" s="23">
        <v>64.14</v>
      </c>
      <c r="AAB17" s="22">
        <v>32.58</v>
      </c>
      <c r="AAC17" s="23">
        <v>65.16</v>
      </c>
      <c r="AAD17" s="22">
        <v>5.31</v>
      </c>
      <c r="AAE17" s="23">
        <v>9.33</v>
      </c>
      <c r="AAF17" s="22">
        <v>111.96</v>
      </c>
      <c r="AAG17" s="23">
        <v>79.739999999999995</v>
      </c>
      <c r="AAH17" s="22">
        <v>25.32</v>
      </c>
      <c r="AAI17" s="23">
        <v>54.09</v>
      </c>
      <c r="AAJ17" s="22">
        <v>1423.44</v>
      </c>
      <c r="AAK17" s="23">
        <v>14.31</v>
      </c>
      <c r="AAL17" s="22">
        <v>-96.48</v>
      </c>
      <c r="AAM17" s="23">
        <v>18.96</v>
      </c>
      <c r="AAN17" s="22">
        <v>18.899999999999999</v>
      </c>
      <c r="AAO17" s="23">
        <v>146.85</v>
      </c>
      <c r="AAP17" s="22">
        <v>45.36</v>
      </c>
      <c r="AAQ17" s="23">
        <v>144.41999999999999</v>
      </c>
      <c r="AAR17" s="22">
        <v>67.680000000000007</v>
      </c>
      <c r="AAS17" s="23">
        <v>13.26</v>
      </c>
      <c r="AAT17" s="22">
        <v>618.48</v>
      </c>
      <c r="AAU17" s="23">
        <v>830.55</v>
      </c>
      <c r="AAV17" s="22">
        <v>47.46</v>
      </c>
      <c r="AAW17" s="23">
        <v>57.36</v>
      </c>
      <c r="AAX17" s="22">
        <v>107.22</v>
      </c>
      <c r="AAY17" s="23">
        <v>79.23</v>
      </c>
      <c r="AAZ17" s="22">
        <v>9.9600000000000009</v>
      </c>
      <c r="ABA17" s="23">
        <v>250.8</v>
      </c>
      <c r="ABB17" s="22">
        <v>86.28</v>
      </c>
      <c r="ABC17" s="23">
        <v>153.47999999999999</v>
      </c>
      <c r="ABD17" s="22">
        <v>146.69999999999999</v>
      </c>
      <c r="ABE17" s="23">
        <v>4.5599999999999996</v>
      </c>
      <c r="ABF17" s="22">
        <v>133.65</v>
      </c>
      <c r="ABG17" s="23">
        <v>60.6</v>
      </c>
      <c r="ABH17" s="22">
        <v>12.12</v>
      </c>
      <c r="ABI17" s="23">
        <v>20.28</v>
      </c>
      <c r="ABJ17" s="22">
        <v>-447.15</v>
      </c>
      <c r="ABK17" s="23">
        <v>169.11</v>
      </c>
      <c r="ABL17" s="22">
        <v>204.9</v>
      </c>
      <c r="ABM17" s="23">
        <v>43.32</v>
      </c>
      <c r="ABN17" s="22">
        <v>12.24</v>
      </c>
      <c r="ABO17" s="23">
        <v>239.22</v>
      </c>
      <c r="ABP17" s="22">
        <v>34.92</v>
      </c>
      <c r="ABQ17" s="23">
        <v>19.920000000000002</v>
      </c>
      <c r="ABR17" s="22">
        <v>83.52</v>
      </c>
      <c r="ABS17" s="23">
        <v>64.44</v>
      </c>
      <c r="ABT17" s="22">
        <v>30.33</v>
      </c>
      <c r="ABU17" s="23">
        <v>275.7</v>
      </c>
      <c r="ABV17" s="22">
        <v>357.15</v>
      </c>
      <c r="ABW17" s="23">
        <v>33.18</v>
      </c>
      <c r="ABX17" s="22">
        <v>384.12</v>
      </c>
      <c r="ABY17" s="23">
        <v>71.19</v>
      </c>
      <c r="ABZ17" s="22">
        <v>20.88</v>
      </c>
      <c r="ACA17" s="23">
        <v>94.08</v>
      </c>
      <c r="ACB17" s="22">
        <v>674.73</v>
      </c>
      <c r="ACC17" s="23">
        <v>312.66000000000003</v>
      </c>
      <c r="ACD17" s="22">
        <v>158.55000000000001</v>
      </c>
      <c r="ACE17" s="23">
        <v>40.590000000000003</v>
      </c>
      <c r="ACF17" s="22">
        <v>283.95</v>
      </c>
      <c r="ACG17" s="23">
        <v>163.38</v>
      </c>
      <c r="ACH17" s="22">
        <v>68.760000000000005</v>
      </c>
      <c r="ACI17" s="23">
        <v>124.92</v>
      </c>
      <c r="ACJ17" s="22">
        <v>182.4</v>
      </c>
      <c r="ACK17" s="23">
        <v>361.08</v>
      </c>
      <c r="ACL17" s="22">
        <v>8.4600000000000009</v>
      </c>
      <c r="ACM17" s="23">
        <v>0</v>
      </c>
      <c r="ACN17" s="22">
        <v>93.48</v>
      </c>
      <c r="ACO17" s="23">
        <v>-246.12</v>
      </c>
      <c r="ACP17" s="22">
        <v>11.67</v>
      </c>
      <c r="ACQ17" s="23">
        <v>186.84</v>
      </c>
      <c r="ACR17" s="22">
        <v>48.9</v>
      </c>
      <c r="ACS17" s="23">
        <v>282.42</v>
      </c>
      <c r="ACT17" s="22">
        <v>49.14</v>
      </c>
      <c r="ACU17" s="23">
        <v>179.01</v>
      </c>
      <c r="ACV17" s="22">
        <v>15.93</v>
      </c>
      <c r="ACW17" s="23">
        <v>49.5</v>
      </c>
      <c r="ACX17" s="22">
        <v>2.79</v>
      </c>
      <c r="ACY17" s="23">
        <v>30.24</v>
      </c>
      <c r="ACZ17" s="22">
        <v>24.84</v>
      </c>
      <c r="ADA17" s="23">
        <v>232.11</v>
      </c>
      <c r="ADB17" s="22">
        <v>47.79</v>
      </c>
      <c r="ADC17" s="23">
        <v>121.95</v>
      </c>
      <c r="ADD17" s="22">
        <v>113.52</v>
      </c>
      <c r="ADE17" s="23">
        <v>156.96</v>
      </c>
      <c r="ADF17" s="22">
        <v>179.76</v>
      </c>
      <c r="ADG17" s="23">
        <v>251.28</v>
      </c>
      <c r="ADH17" s="22">
        <v>245.16</v>
      </c>
      <c r="ADI17" s="23">
        <v>78</v>
      </c>
      <c r="ADJ17" s="22">
        <v>458.04</v>
      </c>
      <c r="ADK17" s="23">
        <v>154.08000000000001</v>
      </c>
      <c r="ADL17" s="22">
        <v>66</v>
      </c>
      <c r="ADM17" s="23">
        <v>94.56</v>
      </c>
      <c r="ADN17" s="22">
        <v>12.6</v>
      </c>
      <c r="ADO17" s="23">
        <v>205.2</v>
      </c>
      <c r="ADP17" s="22">
        <v>139.32</v>
      </c>
      <c r="ADQ17" s="23">
        <v>95.58</v>
      </c>
      <c r="ADR17" s="22">
        <v>-140.58000000000001</v>
      </c>
      <c r="ADS17" s="23">
        <v>94.5</v>
      </c>
      <c r="ADT17" s="22">
        <v>331.44</v>
      </c>
      <c r="ADU17" s="23">
        <v>154.16999999999999</v>
      </c>
      <c r="ADV17" s="22">
        <v>26.73</v>
      </c>
      <c r="ADW17" s="23">
        <v>169.74</v>
      </c>
      <c r="ADX17" s="22">
        <v>50.16</v>
      </c>
      <c r="ADY17" s="23">
        <v>56.4</v>
      </c>
      <c r="ADZ17" s="22">
        <v>10.8</v>
      </c>
      <c r="AEA17" s="23">
        <v>22.92</v>
      </c>
      <c r="AEB17" s="22">
        <v>2.19</v>
      </c>
      <c r="AEC17" s="23">
        <v>26.25</v>
      </c>
      <c r="AED17" s="22">
        <v>5.04</v>
      </c>
      <c r="AEE17" s="23">
        <v>43.44</v>
      </c>
      <c r="AEF17" s="22">
        <v>8.0399999999999991</v>
      </c>
      <c r="AEG17" s="23">
        <v>76.319999999999993</v>
      </c>
      <c r="AEH17" s="22">
        <v>33.840000000000003</v>
      </c>
      <c r="AEI17" s="23">
        <v>72.42</v>
      </c>
      <c r="AEJ17" s="22">
        <v>0</v>
      </c>
      <c r="AEK17" s="23">
        <v>117.72</v>
      </c>
      <c r="AEL17" s="22">
        <v>43.02</v>
      </c>
      <c r="AEM17" s="23">
        <v>8.6999999999999993</v>
      </c>
      <c r="AEN17" s="22">
        <v>3.66</v>
      </c>
      <c r="AEO17" s="23">
        <v>26.64</v>
      </c>
      <c r="AEP17" s="22">
        <v>40.74</v>
      </c>
      <c r="AEQ17" s="23">
        <v>5.4</v>
      </c>
      <c r="AER17" s="22">
        <v>6.06</v>
      </c>
      <c r="AES17" s="23">
        <v>2.58</v>
      </c>
      <c r="AET17" s="22">
        <v>14.22</v>
      </c>
      <c r="AEU17" s="23">
        <v>284.76</v>
      </c>
      <c r="AEV17" s="22">
        <v>18.72</v>
      </c>
      <c r="AEW17" s="23">
        <v>84.69</v>
      </c>
      <c r="AEX17" s="22">
        <v>1.02</v>
      </c>
      <c r="AEY17" s="23">
        <v>2.94</v>
      </c>
      <c r="AEZ17" s="22">
        <v>0.75</v>
      </c>
      <c r="AFA17" s="23">
        <v>0.56999999999999995</v>
      </c>
      <c r="AFB17" s="22">
        <v>21.12</v>
      </c>
      <c r="AFC17" s="23">
        <v>37.979999999999997</v>
      </c>
      <c r="AFD17" s="22">
        <v>1.8</v>
      </c>
      <c r="AFE17" s="23">
        <v>63.27</v>
      </c>
      <c r="AFF17" s="22">
        <v>4.32</v>
      </c>
      <c r="AFG17" s="23">
        <v>34.83</v>
      </c>
      <c r="AFH17" s="22">
        <v>7.29</v>
      </c>
      <c r="AFI17" s="23">
        <v>4.8600000000000003</v>
      </c>
      <c r="AFJ17" s="22">
        <v>6.39</v>
      </c>
      <c r="AFK17" s="23">
        <v>18.63</v>
      </c>
      <c r="AFL17" s="22">
        <v>28.17</v>
      </c>
      <c r="AFM17" s="23">
        <v>11.34</v>
      </c>
      <c r="AFN17" s="22">
        <v>14.04</v>
      </c>
      <c r="AFO17" s="23">
        <v>46.71</v>
      </c>
      <c r="AFP17" s="22">
        <v>32.49</v>
      </c>
      <c r="AFQ17" s="23">
        <v>17.010000000000002</v>
      </c>
      <c r="AFR17" s="22">
        <v>-4.0949999999999998</v>
      </c>
      <c r="AFS17" s="23">
        <v>33.36</v>
      </c>
      <c r="AFT17" s="22">
        <v>32.4</v>
      </c>
      <c r="AFU17" s="23">
        <v>48.36</v>
      </c>
      <c r="AFV17" s="22">
        <v>15.72</v>
      </c>
      <c r="AFW17" s="23">
        <v>64.680000000000007</v>
      </c>
      <c r="AFX17" s="22">
        <v>10.56</v>
      </c>
      <c r="AFY17" s="23">
        <v>72.45</v>
      </c>
      <c r="AFZ17" s="22">
        <v>57.75</v>
      </c>
      <c r="AGA17" s="23">
        <v>5.0999999999999996</v>
      </c>
      <c r="AGB17" s="22">
        <v>26.1</v>
      </c>
      <c r="AGC17" s="23">
        <v>8.6999999999999993</v>
      </c>
      <c r="AGD17" s="22">
        <v>6.75</v>
      </c>
      <c r="AGE17" s="23">
        <v>40.799999999999997</v>
      </c>
      <c r="AGF17" s="22">
        <v>14.76</v>
      </c>
      <c r="AGG17" s="23">
        <v>15.48</v>
      </c>
      <c r="AGH17" s="22">
        <v>40.5</v>
      </c>
      <c r="AGI17" s="23">
        <v>10.29</v>
      </c>
      <c r="AGJ17" s="22">
        <v>94.08</v>
      </c>
      <c r="AGK17" s="23">
        <v>297.36</v>
      </c>
      <c r="AGL17" s="22">
        <v>174.48</v>
      </c>
      <c r="AGM17" s="23">
        <v>19.440000000000001</v>
      </c>
      <c r="AGN17" s="22">
        <v>-27.36</v>
      </c>
      <c r="AGO17" s="23">
        <v>35.1</v>
      </c>
      <c r="AGP17" s="22">
        <v>69.81</v>
      </c>
      <c r="AGQ17" s="23">
        <v>59.07</v>
      </c>
      <c r="AGR17" s="22">
        <v>0.9</v>
      </c>
      <c r="AGS17" s="23">
        <v>91.14</v>
      </c>
      <c r="AGT17" s="22">
        <v>45.78</v>
      </c>
      <c r="AGU17" s="23">
        <v>4.32</v>
      </c>
      <c r="AGV17" s="22">
        <v>8.8800000000000008</v>
      </c>
      <c r="AGW17" s="23">
        <v>40.32</v>
      </c>
      <c r="AGX17" s="22">
        <v>21</v>
      </c>
      <c r="AGY17" s="23">
        <v>44.82</v>
      </c>
      <c r="AGZ17" s="22">
        <v>19.2</v>
      </c>
      <c r="AHA17" s="23">
        <v>321.89999999999998</v>
      </c>
      <c r="AHB17" s="22">
        <v>20.55</v>
      </c>
      <c r="AHC17" s="23">
        <v>33.36</v>
      </c>
      <c r="AHD17" s="22">
        <v>3.24</v>
      </c>
      <c r="AHE17" s="23">
        <v>45.24</v>
      </c>
      <c r="AHF17" s="22">
        <v>8.01</v>
      </c>
      <c r="AHG17" s="23">
        <v>13.41</v>
      </c>
      <c r="AHH17" s="22">
        <v>31.59</v>
      </c>
      <c r="AHI17" s="23">
        <v>52.92</v>
      </c>
      <c r="AHJ17" s="22">
        <v>13.77</v>
      </c>
      <c r="AHK17" s="23">
        <v>39.24</v>
      </c>
      <c r="AHL17" s="22">
        <v>7.56</v>
      </c>
      <c r="AHM17" s="23">
        <v>22.95</v>
      </c>
      <c r="AHN17" s="22">
        <v>10.23</v>
      </c>
      <c r="AHO17" s="23">
        <v>3.9</v>
      </c>
      <c r="AHP17" s="22">
        <v>36.9</v>
      </c>
      <c r="AHQ17" s="23">
        <v>16.98</v>
      </c>
      <c r="AHR17" s="22">
        <v>2.88</v>
      </c>
      <c r="AHS17" s="23">
        <v>11.16</v>
      </c>
      <c r="AHT17" s="22">
        <v>17.399999999999999</v>
      </c>
      <c r="AHU17" s="23">
        <v>0</v>
      </c>
      <c r="AHV17" s="22">
        <v>23.7</v>
      </c>
      <c r="AHW17" s="23">
        <v>21.12</v>
      </c>
      <c r="AHX17" s="22">
        <v>57.12</v>
      </c>
      <c r="AHY17" s="23">
        <v>9.9</v>
      </c>
      <c r="AHZ17" s="22">
        <v>1.98</v>
      </c>
      <c r="AIA17" s="23">
        <v>10.98</v>
      </c>
      <c r="AIB17" s="22">
        <v>12.24</v>
      </c>
      <c r="AIC17" s="23">
        <v>15</v>
      </c>
      <c r="AID17" s="22">
        <v>4.92</v>
      </c>
      <c r="AIE17" s="23">
        <v>0.54</v>
      </c>
      <c r="AIF17" s="22">
        <v>1.89</v>
      </c>
      <c r="AIG17" s="23">
        <v>-0.51</v>
      </c>
      <c r="AIH17" s="22">
        <v>3.96</v>
      </c>
      <c r="AII17" s="23">
        <v>21.24</v>
      </c>
      <c r="AIJ17" s="22">
        <v>13.77</v>
      </c>
      <c r="AIK17" s="23">
        <v>24.48</v>
      </c>
      <c r="AIL17" s="22">
        <v>18.18</v>
      </c>
      <c r="AIM17" s="23">
        <v>11.25</v>
      </c>
      <c r="AIN17" s="22">
        <v>9.99</v>
      </c>
      <c r="AIO17" s="23">
        <v>-154.125</v>
      </c>
      <c r="AIP17" s="22">
        <v>603.24</v>
      </c>
      <c r="AIQ17" s="23">
        <v>28.68</v>
      </c>
      <c r="AIR17" s="22">
        <v>31.8</v>
      </c>
      <c r="AIS17" s="23">
        <v>9.15</v>
      </c>
      <c r="AIT17" s="22">
        <v>27.75</v>
      </c>
      <c r="AIU17" s="23">
        <v>37.08</v>
      </c>
      <c r="AIV17" s="22">
        <v>36.299999999999997</v>
      </c>
      <c r="AIW17" s="23">
        <v>0.24</v>
      </c>
      <c r="AIX17" s="22">
        <v>19.170000000000002</v>
      </c>
      <c r="AIY17" s="23">
        <v>3.12</v>
      </c>
      <c r="AIZ17" s="22">
        <v>8.2799999999999994</v>
      </c>
      <c r="AJA17" s="23">
        <v>36.299999999999997</v>
      </c>
      <c r="AJB17" s="22">
        <v>16.8</v>
      </c>
      <c r="AJC17" s="23">
        <v>7.14</v>
      </c>
      <c r="AJD17" s="22">
        <v>10.26</v>
      </c>
      <c r="AJE17" s="23">
        <v>46.44</v>
      </c>
      <c r="AJF17" s="22">
        <v>80.28</v>
      </c>
      <c r="AJG17" s="23">
        <v>28.8</v>
      </c>
      <c r="AJH17" s="22">
        <v>5.7</v>
      </c>
      <c r="AJI17" s="23">
        <v>37.56</v>
      </c>
      <c r="AJJ17" s="22">
        <v>3.12</v>
      </c>
      <c r="AJK17" s="23">
        <v>10.44</v>
      </c>
      <c r="AJL17" s="22">
        <v>1.38</v>
      </c>
      <c r="AJM17" s="23">
        <v>56.85</v>
      </c>
      <c r="AJN17" s="22">
        <v>79.92</v>
      </c>
      <c r="AJO17" s="23">
        <v>51.15</v>
      </c>
      <c r="AJP17" s="22">
        <v>27.72</v>
      </c>
      <c r="AJQ17" s="23">
        <v>11.46</v>
      </c>
      <c r="AJR17" s="22">
        <v>135.84</v>
      </c>
      <c r="AJS17" s="23">
        <v>30.6</v>
      </c>
      <c r="AJT17" s="22">
        <v>54.9</v>
      </c>
      <c r="AJU17" s="23">
        <v>3.72</v>
      </c>
      <c r="AJV17" s="22">
        <v>55.68</v>
      </c>
      <c r="AJW17" s="23">
        <v>11.52</v>
      </c>
      <c r="AJX17" s="22">
        <v>60.12</v>
      </c>
      <c r="AJY17" s="23">
        <v>25.56</v>
      </c>
      <c r="AJZ17" s="22">
        <v>13.68</v>
      </c>
      <c r="AKA17" s="23">
        <v>5.37</v>
      </c>
      <c r="AKB17" s="22">
        <v>0</v>
      </c>
      <c r="AKC17" s="23">
        <v>17.850000000000001</v>
      </c>
      <c r="AKD17" s="22">
        <v>6</v>
      </c>
      <c r="AKE17" s="23">
        <v>6.72</v>
      </c>
      <c r="AKF17" s="22">
        <v>45.6</v>
      </c>
      <c r="AKG17" s="23">
        <v>25.2</v>
      </c>
      <c r="AKH17" s="22">
        <v>12.6</v>
      </c>
      <c r="AKI17" s="23">
        <v>3.96</v>
      </c>
      <c r="AKJ17" s="22">
        <v>20.79</v>
      </c>
      <c r="AKK17" s="23">
        <v>25.38</v>
      </c>
      <c r="AKL17" s="22">
        <v>13.59</v>
      </c>
      <c r="AKM17" s="23">
        <v>1.83</v>
      </c>
      <c r="AKN17" s="22">
        <v>3.36</v>
      </c>
      <c r="AKO17" s="23">
        <v>2.82</v>
      </c>
      <c r="AKP17" s="22">
        <v>0</v>
      </c>
      <c r="AKQ17" s="23">
        <v>1.44</v>
      </c>
      <c r="AKR17" s="22">
        <v>15.66</v>
      </c>
      <c r="AKS17" s="23">
        <v>19.32</v>
      </c>
      <c r="AKT17" s="22">
        <v>2.64</v>
      </c>
      <c r="AKU17" s="23">
        <v>6</v>
      </c>
      <c r="AKV17" s="22">
        <v>24.75</v>
      </c>
      <c r="AKW17" s="23">
        <v>68.31</v>
      </c>
      <c r="AKX17" s="22">
        <v>8.85</v>
      </c>
      <c r="AKY17" s="23">
        <v>32.28</v>
      </c>
      <c r="AKZ17" s="22">
        <v>18.54</v>
      </c>
      <c r="ALA17" s="23">
        <v>31.95</v>
      </c>
      <c r="ALB17" s="22">
        <v>17.88</v>
      </c>
      <c r="ALC17" s="23">
        <v>8.25</v>
      </c>
      <c r="ALD17" s="22">
        <v>7.8</v>
      </c>
      <c r="ALE17" s="23">
        <v>0.18</v>
      </c>
      <c r="ALF17" s="22">
        <v>10.14</v>
      </c>
      <c r="ALG17" s="23">
        <v>3.3</v>
      </c>
      <c r="ALH17" s="22">
        <v>22.95</v>
      </c>
      <c r="ALI17" s="23">
        <v>14.22</v>
      </c>
      <c r="ALJ17" s="22">
        <v>4.05</v>
      </c>
      <c r="ALK17" s="23">
        <v>5.94</v>
      </c>
      <c r="ALL17" s="22">
        <v>-38.25</v>
      </c>
      <c r="ALM17" s="23">
        <v>80.16</v>
      </c>
      <c r="ALN17" s="22">
        <v>3.84</v>
      </c>
      <c r="ALO17" s="23">
        <v>29.28</v>
      </c>
      <c r="ALP17" s="22">
        <v>2.16</v>
      </c>
      <c r="ALQ17" s="23">
        <v>0.48</v>
      </c>
      <c r="ALR17" s="22">
        <v>21.9</v>
      </c>
      <c r="ALS17" s="23">
        <v>21.21</v>
      </c>
      <c r="ALT17" s="22">
        <v>92.88</v>
      </c>
      <c r="ALU17" s="23">
        <v>106.65</v>
      </c>
      <c r="ALV17" s="22">
        <v>11.61</v>
      </c>
      <c r="ALW17" s="23">
        <v>1.62</v>
      </c>
      <c r="ALX17" s="22">
        <v>1.29</v>
      </c>
      <c r="ALY17" s="23">
        <v>19.260000000000002</v>
      </c>
      <c r="ALZ17" s="22">
        <v>-7.32</v>
      </c>
      <c r="AMA17" s="23">
        <v>38.85</v>
      </c>
      <c r="AMB17" s="22">
        <v>11.7</v>
      </c>
      <c r="AMC17" s="23">
        <v>94.05</v>
      </c>
      <c r="AMD17" s="22">
        <v>27.9</v>
      </c>
      <c r="AME17" s="23">
        <v>19.350000000000001</v>
      </c>
      <c r="AMF17" s="22">
        <v>23.25</v>
      </c>
      <c r="AMG17" s="23">
        <v>29.4</v>
      </c>
      <c r="AMH17" s="22">
        <v>-21.524999999999999</v>
      </c>
      <c r="AMI17" s="23">
        <v>5.76</v>
      </c>
      <c r="AMJ17" s="22">
        <v>28.44</v>
      </c>
      <c r="AMK17" s="23">
        <v>7.92</v>
      </c>
      <c r="AML17" s="22">
        <v>136.26</v>
      </c>
      <c r="AMM17" s="23">
        <v>0</v>
      </c>
      <c r="AMN17" s="22">
        <v>120.12</v>
      </c>
      <c r="AMO17" s="23">
        <v>9.8699999999999992</v>
      </c>
      <c r="AMP17" s="22">
        <v>97.92</v>
      </c>
      <c r="AMQ17" s="23">
        <v>24.24</v>
      </c>
      <c r="AMR17" s="22">
        <v>143.28</v>
      </c>
      <c r="AMS17" s="23">
        <v>1.8</v>
      </c>
      <c r="AMT17" s="22">
        <v>45.36</v>
      </c>
      <c r="AMU17" s="23">
        <v>90.96</v>
      </c>
      <c r="AMV17" s="22">
        <v>68.28</v>
      </c>
      <c r="AMW17" s="23">
        <v>5.16</v>
      </c>
      <c r="AMX17" s="22">
        <v>17.28</v>
      </c>
      <c r="AMY17" s="23">
        <v>31.68</v>
      </c>
      <c r="AMZ17" s="22">
        <v>13.41</v>
      </c>
      <c r="ANA17" s="23">
        <v>7.02</v>
      </c>
      <c r="ANB17" s="22">
        <v>1.71</v>
      </c>
      <c r="ANC17" s="23">
        <v>25.92</v>
      </c>
      <c r="AND17" s="22">
        <v>53.91</v>
      </c>
      <c r="ANE17" s="23">
        <v>13.5</v>
      </c>
      <c r="ANF17" s="22">
        <v>65.069999999999993</v>
      </c>
      <c r="ANG17" s="23">
        <v>17.73</v>
      </c>
      <c r="ANH17" s="22">
        <v>22.68</v>
      </c>
      <c r="ANI17" s="23">
        <v>5.37</v>
      </c>
      <c r="ANJ17" s="22">
        <v>3.33</v>
      </c>
      <c r="ANK17" s="23">
        <v>3.78</v>
      </c>
      <c r="ANL17" s="22">
        <v>20.64</v>
      </c>
      <c r="ANM17" s="23">
        <v>8.52</v>
      </c>
      <c r="ANN17" s="22">
        <v>3</v>
      </c>
      <c r="ANO17" s="23">
        <v>-6.51</v>
      </c>
      <c r="ANP17" s="22">
        <v>6</v>
      </c>
      <c r="ANQ17" s="23">
        <v>1.02</v>
      </c>
      <c r="ANR17" s="22">
        <v>3.12</v>
      </c>
      <c r="ANS17" s="23">
        <v>33.54</v>
      </c>
      <c r="ANT17" s="22">
        <v>-17.13</v>
      </c>
      <c r="ANU17" s="23">
        <v>-11.58</v>
      </c>
      <c r="ANV17" s="22">
        <v>10.56</v>
      </c>
      <c r="ANW17" s="23">
        <v>11.22</v>
      </c>
      <c r="ANX17" s="22">
        <v>26.64</v>
      </c>
      <c r="ANY17" s="23">
        <v>22.62</v>
      </c>
      <c r="ANZ17" s="22">
        <v>162.24</v>
      </c>
      <c r="AOA17" s="23">
        <v>77.55</v>
      </c>
      <c r="AOB17" s="22">
        <v>65.52</v>
      </c>
      <c r="AOC17" s="23">
        <v>32.67</v>
      </c>
      <c r="AOD17" s="22">
        <v>381.96</v>
      </c>
      <c r="AOE17" s="23">
        <v>27</v>
      </c>
      <c r="AOF17" s="22">
        <v>270.48</v>
      </c>
      <c r="AOG17" s="23">
        <v>28.23</v>
      </c>
      <c r="AOH17" s="22">
        <v>732.72</v>
      </c>
      <c r="AOI17" s="23">
        <v>488.4</v>
      </c>
      <c r="AOJ17" s="22">
        <v>2.91</v>
      </c>
      <c r="AOK17" s="23">
        <v>33.96</v>
      </c>
      <c r="AOL17" s="22">
        <v>217.95</v>
      </c>
      <c r="AOM17" s="23">
        <v>186.66</v>
      </c>
      <c r="AON17" s="22">
        <v>13.89</v>
      </c>
      <c r="AOO17" s="23">
        <v>51.84</v>
      </c>
      <c r="AOP17" s="22">
        <v>45.72</v>
      </c>
      <c r="AOQ17" s="23">
        <v>58.68</v>
      </c>
      <c r="AOR17" s="22">
        <v>53.1</v>
      </c>
      <c r="AOS17" s="23">
        <v>36.36</v>
      </c>
      <c r="AOT17" s="22">
        <v>224.91</v>
      </c>
      <c r="AOU17" s="23">
        <v>52.92</v>
      </c>
      <c r="AOV17" s="22">
        <v>50.88</v>
      </c>
      <c r="AOW17" s="23">
        <v>19.98</v>
      </c>
      <c r="AOX17" s="22">
        <v>107.1</v>
      </c>
      <c r="AOY17" s="23">
        <v>280.44</v>
      </c>
      <c r="AOZ17" s="22">
        <v>107.55</v>
      </c>
      <c r="APA17" s="23">
        <v>163.38</v>
      </c>
      <c r="APB17" s="22">
        <v>158.1</v>
      </c>
      <c r="APC17" s="23">
        <v>69.66</v>
      </c>
      <c r="APD17" s="22">
        <v>199.32</v>
      </c>
      <c r="APE17" s="23">
        <v>92.64</v>
      </c>
      <c r="APF17" s="22">
        <v>58.02</v>
      </c>
      <c r="APG17" s="23">
        <v>34.26</v>
      </c>
      <c r="APH17" s="22">
        <v>46.62</v>
      </c>
      <c r="API17" s="23">
        <v>2097.0300000000002</v>
      </c>
      <c r="APJ17" s="22">
        <v>-87.45</v>
      </c>
      <c r="APK17" s="23">
        <v>172.08</v>
      </c>
      <c r="APL17" s="22">
        <v>254.28</v>
      </c>
      <c r="APM17" s="23">
        <v>73.8</v>
      </c>
      <c r="APN17" s="22">
        <v>153.09</v>
      </c>
      <c r="APO17" s="23">
        <v>56.79</v>
      </c>
      <c r="APP17" s="22">
        <v>19.5</v>
      </c>
      <c r="APQ17" s="23">
        <v>7.56</v>
      </c>
      <c r="APR17" s="22">
        <v>15.42</v>
      </c>
      <c r="APS17" s="23">
        <v>30.84</v>
      </c>
      <c r="APT17" s="22">
        <v>110.28</v>
      </c>
      <c r="APU17" s="23">
        <v>74.28</v>
      </c>
      <c r="APV17" s="22">
        <v>98.1</v>
      </c>
      <c r="APW17" s="23">
        <v>17.55</v>
      </c>
      <c r="APX17" s="22">
        <v>54.09</v>
      </c>
      <c r="APY17" s="23">
        <v>105.3</v>
      </c>
      <c r="APZ17" s="22">
        <v>29.67</v>
      </c>
      <c r="AQA17" s="23">
        <v>5.25</v>
      </c>
      <c r="AQB17" s="22">
        <v>14.1</v>
      </c>
      <c r="AQC17" s="23">
        <v>226.86</v>
      </c>
      <c r="AQD17" s="22">
        <v>100.8</v>
      </c>
      <c r="AQE17" s="23">
        <v>328.23</v>
      </c>
      <c r="AQF17" s="22">
        <v>5.4</v>
      </c>
      <c r="AQG17" s="23">
        <v>12.6</v>
      </c>
      <c r="AQH17" s="22">
        <v>57.24</v>
      </c>
      <c r="AQI17" s="23">
        <v>73.8</v>
      </c>
      <c r="AQJ17" s="22">
        <v>88.74</v>
      </c>
      <c r="AQK17" s="23">
        <v>79.08</v>
      </c>
      <c r="AQL17" s="22">
        <v>17.04</v>
      </c>
      <c r="AQM17" s="23">
        <v>878.76</v>
      </c>
      <c r="AQN17" s="22">
        <v>82.86</v>
      </c>
      <c r="AQO17" s="23">
        <v>632.52</v>
      </c>
      <c r="AQP17" s="22">
        <v>34.049999999999997</v>
      </c>
      <c r="AQQ17" s="23">
        <v>84.96</v>
      </c>
      <c r="AQR17" s="22">
        <v>33.9</v>
      </c>
      <c r="AQS17" s="23">
        <v>78.930000000000007</v>
      </c>
      <c r="AQT17" s="22">
        <v>1341.15</v>
      </c>
      <c r="AQU17" s="23">
        <v>210.33</v>
      </c>
      <c r="AQV17" s="22">
        <v>301.14</v>
      </c>
      <c r="AQW17" s="23">
        <v>62.01</v>
      </c>
      <c r="AQX17" s="22">
        <v>73.86</v>
      </c>
      <c r="AQY17" s="23">
        <v>18.66</v>
      </c>
      <c r="AQZ17" s="22">
        <v>12.12</v>
      </c>
      <c r="ARA17" s="23">
        <v>14.52</v>
      </c>
      <c r="ARB17" s="22">
        <v>10.17</v>
      </c>
      <c r="ARC17" s="23">
        <v>54.54</v>
      </c>
      <c r="ARD17" s="22">
        <v>170.28</v>
      </c>
      <c r="ARE17" s="23">
        <v>115.74</v>
      </c>
      <c r="ARF17" s="22">
        <v>112.92</v>
      </c>
      <c r="ARG17" s="23">
        <v>33.479999999999997</v>
      </c>
      <c r="ARH17" s="22">
        <v>59.76</v>
      </c>
      <c r="ARI17" s="23">
        <v>24.57</v>
      </c>
      <c r="ARJ17" s="22">
        <v>3.06</v>
      </c>
      <c r="ARK17" s="23">
        <v>4.0199999999999996</v>
      </c>
      <c r="ARL17" s="22">
        <v>145.35</v>
      </c>
      <c r="ARM17" s="23">
        <v>373.8</v>
      </c>
      <c r="ARN17" s="22">
        <v>483.93</v>
      </c>
      <c r="ARO17" s="23">
        <v>0</v>
      </c>
      <c r="ARP17" s="22">
        <v>327.06</v>
      </c>
      <c r="ARQ17" s="23">
        <v>90.96</v>
      </c>
      <c r="ARR17" s="22">
        <v>164.97</v>
      </c>
      <c r="ARS17" s="23">
        <v>100.71</v>
      </c>
      <c r="ART17" s="22">
        <v>225.9</v>
      </c>
      <c r="ARU17" s="23">
        <v>19.8</v>
      </c>
      <c r="ARV17" s="22">
        <v>865.08</v>
      </c>
      <c r="ARW17" s="23">
        <v>92.16</v>
      </c>
      <c r="ARX17" s="22">
        <v>27.6</v>
      </c>
      <c r="ARY17" s="23">
        <v>29.67</v>
      </c>
      <c r="ARZ17" s="22">
        <v>261.89999999999998</v>
      </c>
      <c r="ASA17" s="23">
        <v>184.5</v>
      </c>
      <c r="ASB17" s="22">
        <v>24.75</v>
      </c>
      <c r="ASC17" s="23">
        <v>133.65</v>
      </c>
      <c r="ASD17" s="22">
        <v>360.36</v>
      </c>
      <c r="ASE17" s="23">
        <v>108.3</v>
      </c>
      <c r="ASF17" s="22">
        <v>0</v>
      </c>
      <c r="ASG17" s="23">
        <v>24.36</v>
      </c>
      <c r="ASH17" s="22">
        <v>44.46</v>
      </c>
      <c r="ASI17" s="23">
        <v>47.7</v>
      </c>
      <c r="ASJ17" s="22">
        <v>395.88</v>
      </c>
      <c r="ASK17" s="23">
        <v>7.29</v>
      </c>
      <c r="ASL17" s="22">
        <v>45.36</v>
      </c>
      <c r="ASM17" s="23">
        <v>86.04</v>
      </c>
      <c r="ASN17" s="22">
        <v>360.3</v>
      </c>
      <c r="ASO17" s="23">
        <v>60.27</v>
      </c>
      <c r="ASP17" s="22">
        <v>94.44</v>
      </c>
      <c r="ASQ17" s="23">
        <v>77.13</v>
      </c>
      <c r="ASR17" s="22">
        <v>297.12</v>
      </c>
      <c r="ASS17" s="23">
        <v>154.32</v>
      </c>
      <c r="AST17" s="22">
        <v>131.1</v>
      </c>
      <c r="ASU17" s="23">
        <v>30.78</v>
      </c>
      <c r="ASV17" s="22">
        <v>3.42</v>
      </c>
      <c r="ASW17" s="23">
        <v>51.42</v>
      </c>
      <c r="ASX17" s="22">
        <v>20.7</v>
      </c>
      <c r="ASY17" s="23">
        <v>1080.54</v>
      </c>
      <c r="ASZ17" s="22">
        <v>419.13</v>
      </c>
      <c r="ATA17" s="23">
        <v>18</v>
      </c>
      <c r="ATB17" s="22">
        <v>60.39</v>
      </c>
      <c r="ATC17" s="23">
        <v>24.84</v>
      </c>
      <c r="ATD17" s="22">
        <v>23.04</v>
      </c>
      <c r="ATE17" s="23">
        <v>166.32</v>
      </c>
      <c r="ATF17" s="22">
        <v>369.27</v>
      </c>
      <c r="ATG17" s="23">
        <v>50.94</v>
      </c>
      <c r="ATH17" s="22">
        <v>311.49</v>
      </c>
      <c r="ATI17" s="23">
        <v>13.77</v>
      </c>
      <c r="ATJ17" s="22">
        <v>22.14</v>
      </c>
      <c r="ATK17" s="23">
        <v>-241.065</v>
      </c>
      <c r="ATL17" s="22">
        <v>97.8</v>
      </c>
      <c r="ATM17" s="23">
        <v>89.88</v>
      </c>
      <c r="ATN17" s="22">
        <v>24.72</v>
      </c>
      <c r="ATO17" s="23">
        <v>182.64</v>
      </c>
      <c r="ATP17" s="22">
        <v>905.7</v>
      </c>
      <c r="ATQ17" s="23">
        <v>195.6</v>
      </c>
      <c r="ATR17" s="22">
        <v>46.5</v>
      </c>
      <c r="ATS17" s="23">
        <v>41.4</v>
      </c>
      <c r="ATT17" s="22">
        <v>79.650000000000006</v>
      </c>
      <c r="ATU17" s="23">
        <v>413.25</v>
      </c>
      <c r="ATV17" s="22">
        <v>795.24</v>
      </c>
      <c r="ATW17" s="23">
        <v>117.54</v>
      </c>
      <c r="ATX17" s="22">
        <v>169.47</v>
      </c>
      <c r="ATY17" s="23">
        <v>155.19</v>
      </c>
      <c r="ATZ17" s="22">
        <v>205.17</v>
      </c>
      <c r="AUA17" s="23">
        <v>512.4</v>
      </c>
      <c r="AUB17" s="22">
        <v>780.24</v>
      </c>
      <c r="AUC17" s="23">
        <v>85.2</v>
      </c>
      <c r="AUD17" s="22">
        <v>775.98</v>
      </c>
      <c r="AUE17" s="23">
        <v>20.16</v>
      </c>
      <c r="AUF17" s="22">
        <v>15.75</v>
      </c>
      <c r="AUG17" s="23">
        <v>24.36</v>
      </c>
      <c r="AUH17" s="22">
        <v>19.2</v>
      </c>
      <c r="AUI17" s="23">
        <v>9.99</v>
      </c>
      <c r="AUJ17" s="22">
        <v>15</v>
      </c>
      <c r="AUK17" s="23">
        <v>214.32</v>
      </c>
      <c r="AUL17" s="22">
        <v>192.42</v>
      </c>
      <c r="AUM17" s="23">
        <v>40.26</v>
      </c>
      <c r="AUN17" s="22">
        <v>1.86</v>
      </c>
      <c r="AUO17" s="23">
        <v>69.180000000000007</v>
      </c>
      <c r="AUP17" s="22">
        <v>9.5399999999999991</v>
      </c>
      <c r="AUQ17" s="23">
        <v>6.72</v>
      </c>
      <c r="AUR17" s="22">
        <v>0.72</v>
      </c>
      <c r="AUS17" s="23">
        <v>4.5599999999999996</v>
      </c>
      <c r="AUT17" s="22">
        <v>27.12</v>
      </c>
      <c r="AUU17" s="23">
        <v>207.66</v>
      </c>
      <c r="AUV17" s="22">
        <v>267.24</v>
      </c>
      <c r="AUW17" s="23">
        <v>-48.3</v>
      </c>
      <c r="AUX17" s="22">
        <v>5.7</v>
      </c>
      <c r="AUY17" s="23">
        <v>7.32</v>
      </c>
      <c r="AUZ17" s="22">
        <v>0.93</v>
      </c>
      <c r="AVA17" s="23">
        <v>183.27</v>
      </c>
      <c r="AVB17" s="22">
        <v>13.32</v>
      </c>
      <c r="AVC17" s="23">
        <v>23.22</v>
      </c>
      <c r="AVD17" s="22">
        <v>20.07</v>
      </c>
      <c r="AVE17" s="23">
        <v>2.4</v>
      </c>
      <c r="AVF17" s="22">
        <v>1.26</v>
      </c>
      <c r="AVG17" s="23">
        <v>117.45</v>
      </c>
      <c r="AVH17" s="22">
        <v>179.7</v>
      </c>
      <c r="AVI17" s="23">
        <v>69.45</v>
      </c>
      <c r="AVJ17" s="22">
        <v>27.96</v>
      </c>
      <c r="AVK17" s="23">
        <v>4.32</v>
      </c>
      <c r="AVL17" s="22">
        <v>4.2300000000000004</v>
      </c>
      <c r="AVM17" s="23">
        <v>0.63</v>
      </c>
      <c r="AVN17" s="22">
        <v>34.32</v>
      </c>
      <c r="AVO17" s="23">
        <v>28.92</v>
      </c>
      <c r="AVP17" s="22">
        <v>43.02</v>
      </c>
      <c r="AVQ17" s="23">
        <v>0.24</v>
      </c>
      <c r="AVR17" s="22">
        <v>3.3</v>
      </c>
      <c r="AVS17" s="23">
        <v>30.6</v>
      </c>
      <c r="AVT17" s="22">
        <v>3.99</v>
      </c>
      <c r="AVU17" s="23">
        <v>29.28</v>
      </c>
      <c r="AVV17" s="22">
        <v>23.28</v>
      </c>
      <c r="AVW17" s="23">
        <v>-1.5</v>
      </c>
      <c r="AVX17" s="22">
        <v>14.22</v>
      </c>
      <c r="AVY17" s="23">
        <v>15.66</v>
      </c>
      <c r="AVZ17" s="22">
        <v>12.39</v>
      </c>
      <c r="AWA17" s="23">
        <v>4.5599999999999996</v>
      </c>
      <c r="AWB17" s="22">
        <v>4.32</v>
      </c>
      <c r="AWC17" s="23">
        <v>34.380000000000003</v>
      </c>
      <c r="AWD17" s="22">
        <v>0</v>
      </c>
      <c r="AWE17" s="23">
        <v>7.83</v>
      </c>
      <c r="AWF17" s="22">
        <v>42.48</v>
      </c>
      <c r="AWG17" s="23">
        <v>2.58</v>
      </c>
      <c r="AWH17" s="22">
        <v>28.68</v>
      </c>
      <c r="AWI17" s="23">
        <v>18.84</v>
      </c>
      <c r="AWJ17" s="22">
        <v>17.64</v>
      </c>
      <c r="AWK17" s="23">
        <v>43.32</v>
      </c>
      <c r="AWL17" s="22">
        <v>-49.41</v>
      </c>
      <c r="AWM17" s="23">
        <v>30.45</v>
      </c>
      <c r="AWN17" s="22">
        <v>-0.84</v>
      </c>
      <c r="AWO17" s="23">
        <v>27.9</v>
      </c>
      <c r="AWP17" s="22">
        <v>6.6</v>
      </c>
      <c r="AWQ17" s="23">
        <v>1.65</v>
      </c>
      <c r="AWR17" s="22">
        <v>0</v>
      </c>
      <c r="AWS17" s="23">
        <v>348.24</v>
      </c>
      <c r="AWT17" s="22">
        <v>2.25</v>
      </c>
      <c r="AWU17" s="23">
        <v>67.86</v>
      </c>
      <c r="AWV17" s="22">
        <v>5.58</v>
      </c>
      <c r="AWW17" s="23">
        <v>2.76</v>
      </c>
      <c r="AWX17" s="22">
        <v>13.68</v>
      </c>
      <c r="AWY17" s="23">
        <v>332.7</v>
      </c>
      <c r="AWZ17" s="22">
        <v>79.23</v>
      </c>
      <c r="AXA17" s="23">
        <v>128.31</v>
      </c>
      <c r="AXB17" s="22">
        <v>72.900000000000006</v>
      </c>
      <c r="AXC17" s="23">
        <v>26.4</v>
      </c>
      <c r="AXD17" s="22">
        <v>157.65</v>
      </c>
      <c r="AXE17" s="23">
        <v>159.6</v>
      </c>
      <c r="AXF17" s="22">
        <v>23.4</v>
      </c>
      <c r="AXG17" s="23">
        <v>9.5399999999999991</v>
      </c>
      <c r="AXH17" s="22">
        <v>46.44</v>
      </c>
      <c r="AXI17" s="23">
        <v>65.7</v>
      </c>
      <c r="AXJ17" s="22">
        <v>2.37</v>
      </c>
      <c r="AXK17" s="23">
        <v>80.19</v>
      </c>
      <c r="AXL17" s="22">
        <v>300.89999999999998</v>
      </c>
      <c r="AXM17" s="23">
        <v>338.46</v>
      </c>
      <c r="AXN17" s="22">
        <v>37.5</v>
      </c>
      <c r="AXO17" s="23">
        <v>-20.82</v>
      </c>
      <c r="AXP17" s="22">
        <v>10.23</v>
      </c>
      <c r="AXQ17" s="23">
        <v>19.14</v>
      </c>
      <c r="AXR17" s="22">
        <v>85.14</v>
      </c>
      <c r="AXS17" s="23">
        <v>-10.23</v>
      </c>
      <c r="AXT17" s="22">
        <v>344.07</v>
      </c>
      <c r="AXU17" s="23">
        <v>132.44999999999999</v>
      </c>
      <c r="AXV17" s="22">
        <v>59.76</v>
      </c>
      <c r="AXW17" s="23">
        <v>214.29</v>
      </c>
      <c r="AXX17" s="22">
        <v>319.2</v>
      </c>
      <c r="AXY17" s="23">
        <v>270.72000000000003</v>
      </c>
      <c r="AXZ17" s="22">
        <v>74.7</v>
      </c>
      <c r="AYA17" s="23">
        <v>22.5</v>
      </c>
      <c r="AYB17" s="22">
        <v>18.600000000000001</v>
      </c>
      <c r="AYC17" s="23">
        <v>361.44</v>
      </c>
      <c r="AYD17" s="22">
        <v>350.55</v>
      </c>
      <c r="AYE17" s="23">
        <v>42.96</v>
      </c>
      <c r="AYF17" s="22">
        <v>103.38</v>
      </c>
      <c r="AYG17" s="23">
        <v>88.98</v>
      </c>
      <c r="AYH17" s="22">
        <v>0</v>
      </c>
      <c r="AYI17" s="23">
        <v>473.22</v>
      </c>
      <c r="AYJ17" s="22">
        <v>24.57</v>
      </c>
      <c r="AYK17" s="23">
        <v>76.23</v>
      </c>
      <c r="AYL17" s="22">
        <v>6.03</v>
      </c>
      <c r="AYM17" s="23">
        <v>244.44</v>
      </c>
      <c r="AYN17" s="22">
        <v>277.56</v>
      </c>
      <c r="AYO17" s="23">
        <v>381.6</v>
      </c>
      <c r="AYP17" s="22">
        <v>408.24</v>
      </c>
      <c r="AYQ17" s="23">
        <v>170.94</v>
      </c>
      <c r="AYR17" s="22">
        <v>39.69</v>
      </c>
      <c r="AYS17" s="23">
        <v>32.64</v>
      </c>
      <c r="AYT17" s="22">
        <v>-28.454999999999998</v>
      </c>
      <c r="AYU17" s="23">
        <v>27.72</v>
      </c>
      <c r="AYV17" s="22">
        <v>45.6</v>
      </c>
      <c r="AYW17" s="23">
        <v>6.84</v>
      </c>
      <c r="AYX17" s="22">
        <v>25.5</v>
      </c>
      <c r="AYY17" s="23">
        <v>4.38</v>
      </c>
      <c r="AYZ17" s="22">
        <v>3.3</v>
      </c>
      <c r="AZA17" s="23">
        <v>20.79</v>
      </c>
      <c r="AZB17" s="22">
        <v>16.47</v>
      </c>
      <c r="AZC17" s="23">
        <v>5.49</v>
      </c>
      <c r="AZD17" s="22">
        <v>23.67</v>
      </c>
      <c r="AZE17" s="23">
        <v>27.15</v>
      </c>
      <c r="AZF17" s="22">
        <v>58.65</v>
      </c>
      <c r="AZG17" s="23">
        <v>85.8</v>
      </c>
      <c r="AZH17" s="22">
        <v>16.2</v>
      </c>
      <c r="AZI17" s="23">
        <v>39.6</v>
      </c>
      <c r="AZJ17" s="22">
        <v>52.8</v>
      </c>
      <c r="AZK17" s="23">
        <v>22.65</v>
      </c>
      <c r="AZL17" s="22">
        <v>22.92</v>
      </c>
      <c r="AZM17" s="23">
        <v>8.1</v>
      </c>
      <c r="AZN17" s="22">
        <v>1.71</v>
      </c>
      <c r="AZO17" s="23">
        <v>10.86</v>
      </c>
      <c r="AZP17" s="22">
        <v>14.64</v>
      </c>
      <c r="AZQ17" s="23">
        <v>18.36</v>
      </c>
      <c r="AZR17" s="22">
        <v>9</v>
      </c>
      <c r="AZS17" s="23">
        <v>47.34</v>
      </c>
      <c r="AZT17" s="22">
        <v>7.08</v>
      </c>
      <c r="AZU17" s="23">
        <v>13.32</v>
      </c>
      <c r="AZV17" s="22">
        <v>65.88</v>
      </c>
      <c r="AZW17" s="23">
        <v>-14.28</v>
      </c>
      <c r="AZX17" s="22">
        <v>3.87</v>
      </c>
      <c r="AZY17" s="23">
        <v>3.87</v>
      </c>
      <c r="AZZ17" s="22">
        <v>34.83</v>
      </c>
      <c r="BAA17" s="23">
        <v>75</v>
      </c>
      <c r="BAB17" s="22">
        <v>26.1</v>
      </c>
      <c r="BAC17" s="23">
        <v>-1.35</v>
      </c>
      <c r="BAD17" s="22">
        <v>4.2</v>
      </c>
      <c r="BAE17" s="23">
        <v>48.51</v>
      </c>
      <c r="BAF17" s="22">
        <v>17.64</v>
      </c>
      <c r="BAG17" s="23">
        <v>6.12</v>
      </c>
      <c r="BAH17" s="22">
        <v>8.5500000000000007</v>
      </c>
      <c r="BAI17" s="23">
        <v>15</v>
      </c>
      <c r="BAJ17" s="22">
        <v>81.180000000000007</v>
      </c>
      <c r="BAK17" s="23">
        <v>5.31</v>
      </c>
      <c r="BAL17" s="22">
        <v>10.98</v>
      </c>
      <c r="BAM17" s="23">
        <v>19.14</v>
      </c>
      <c r="BAN17" s="22">
        <v>7.8</v>
      </c>
      <c r="BAO17" s="23">
        <v>0.99</v>
      </c>
      <c r="BAP17" s="22">
        <v>1.5</v>
      </c>
      <c r="BAQ17" s="23">
        <v>0</v>
      </c>
      <c r="BAR17" s="22">
        <v>53.64</v>
      </c>
      <c r="BAS17" s="23">
        <v>95.88</v>
      </c>
      <c r="BAT17" s="22">
        <v>1.92</v>
      </c>
      <c r="BAU17" s="23">
        <v>6.84</v>
      </c>
      <c r="BAV17" s="22">
        <v>22.35</v>
      </c>
      <c r="BAW17" s="23">
        <v>34.65</v>
      </c>
      <c r="BAX17" s="22">
        <v>0.36</v>
      </c>
      <c r="BAY17" s="23">
        <v>7.92</v>
      </c>
      <c r="BAZ17" s="22">
        <v>1.56</v>
      </c>
      <c r="BBA17" s="23">
        <v>23.28</v>
      </c>
      <c r="BBB17" s="22">
        <v>2.82</v>
      </c>
      <c r="BBC17" s="23">
        <v>19.98</v>
      </c>
      <c r="BBD17" s="22">
        <v>14.04</v>
      </c>
      <c r="BBE17" s="23">
        <v>63</v>
      </c>
      <c r="BBF17" s="22">
        <v>201.66</v>
      </c>
      <c r="BBG17" s="23">
        <v>176.04</v>
      </c>
      <c r="BBH17" s="22">
        <v>225.84</v>
      </c>
      <c r="BBI17" s="23">
        <v>128.04</v>
      </c>
      <c r="BBJ17" s="22">
        <v>14.94</v>
      </c>
      <c r="BBK17" s="23">
        <v>-33.075000000000003</v>
      </c>
      <c r="BBL17" s="22">
        <v>15.75</v>
      </c>
      <c r="BBM17" s="23">
        <v>39.96</v>
      </c>
      <c r="BBN17" s="22">
        <v>46.56</v>
      </c>
      <c r="BBO17" s="23">
        <v>237.15</v>
      </c>
      <c r="BBP17" s="22">
        <v>218.16</v>
      </c>
      <c r="BBQ17" s="23">
        <v>97.38</v>
      </c>
      <c r="BBR17" s="22">
        <v>123.3</v>
      </c>
      <c r="BBS17" s="23">
        <v>69.930000000000007</v>
      </c>
      <c r="BBT17" s="22">
        <v>-16.574999999999999</v>
      </c>
      <c r="BBU17" s="23">
        <v>52.38</v>
      </c>
      <c r="BBV17" s="22">
        <v>270.12</v>
      </c>
      <c r="BBW17" s="23">
        <v>192.06</v>
      </c>
      <c r="BBX17" s="22">
        <v>32.130000000000003</v>
      </c>
      <c r="BBY17" s="23">
        <v>183.45</v>
      </c>
      <c r="BBZ17" s="22">
        <v>47.07</v>
      </c>
      <c r="BCA17" s="23">
        <v>82.71</v>
      </c>
      <c r="BCB17" s="22">
        <v>90.9</v>
      </c>
      <c r="BCC17" s="23">
        <v>205.5</v>
      </c>
      <c r="BCD17" s="22">
        <v>14.34</v>
      </c>
      <c r="BCE17" s="23">
        <v>124.47</v>
      </c>
      <c r="BCF17" s="22">
        <v>17.16</v>
      </c>
      <c r="BCG17" s="23">
        <v>148.97999999999999</v>
      </c>
      <c r="BCH17" s="22">
        <v>13.14</v>
      </c>
      <c r="BCI17" s="23">
        <v>13.95</v>
      </c>
      <c r="BCJ17" s="22">
        <v>429.75</v>
      </c>
      <c r="BCK17" s="23">
        <v>163.62</v>
      </c>
      <c r="BCL17" s="22">
        <v>-81.584999999999994</v>
      </c>
      <c r="BCM17" s="23">
        <v>-215.1</v>
      </c>
      <c r="BCN17" s="22">
        <v>301.32</v>
      </c>
      <c r="BCO17" s="23">
        <v>2817.99</v>
      </c>
      <c r="BCP17" s="22">
        <v>209.01</v>
      </c>
      <c r="BCQ17" s="23">
        <v>-128.66999999999999</v>
      </c>
      <c r="BCR17" s="22">
        <v>38.4</v>
      </c>
      <c r="BCS17" s="23">
        <v>0.48</v>
      </c>
      <c r="BCT17" s="22">
        <v>39.54</v>
      </c>
      <c r="BCU17" s="23">
        <v>-8.8049999999999997</v>
      </c>
      <c r="BCV17" s="22">
        <v>17.73</v>
      </c>
      <c r="BCW17" s="23">
        <v>21.96</v>
      </c>
      <c r="BCX17" s="22">
        <v>21.96</v>
      </c>
      <c r="BCY17" s="23">
        <v>6.96</v>
      </c>
      <c r="BCZ17" s="22">
        <v>338.76</v>
      </c>
      <c r="BDA17" s="23">
        <v>252.6</v>
      </c>
      <c r="BDB17" s="22">
        <v>12</v>
      </c>
      <c r="BDC17" s="23">
        <v>18.899999999999999</v>
      </c>
      <c r="BDD17" s="22">
        <v>18</v>
      </c>
      <c r="BDE17" s="23">
        <v>19.440000000000001</v>
      </c>
      <c r="BDF17" s="22">
        <v>72.72</v>
      </c>
      <c r="BDG17" s="23">
        <v>0.3</v>
      </c>
      <c r="BDH17" s="22">
        <v>179.7</v>
      </c>
      <c r="BDI17" s="23">
        <v>32.4</v>
      </c>
      <c r="BDJ17" s="22">
        <v>20.25</v>
      </c>
      <c r="BDK17" s="23">
        <v>17.55</v>
      </c>
      <c r="BDL17" s="22">
        <v>2.19</v>
      </c>
      <c r="BDM17" s="23">
        <v>23.73</v>
      </c>
      <c r="BDN17" s="22">
        <v>3.72</v>
      </c>
      <c r="BDO17" s="23">
        <v>9.36</v>
      </c>
      <c r="BDP17" s="22">
        <v>323.82</v>
      </c>
      <c r="BDQ17" s="23">
        <v>17.010000000000002</v>
      </c>
      <c r="BDR17" s="22">
        <v>47.7</v>
      </c>
      <c r="BDS17" s="23">
        <v>14.85</v>
      </c>
      <c r="BDT17" s="22">
        <v>34.020000000000003</v>
      </c>
      <c r="BDU17" s="23">
        <v>24.12</v>
      </c>
      <c r="BDV17" s="22">
        <v>4.32</v>
      </c>
      <c r="BDW17" s="23">
        <v>32.340000000000003</v>
      </c>
      <c r="BDX17" s="22">
        <v>12.06</v>
      </c>
      <c r="BDY17" s="23">
        <v>13.98</v>
      </c>
      <c r="BDZ17" s="22">
        <v>56.79</v>
      </c>
      <c r="BEA17" s="23">
        <v>1.86</v>
      </c>
      <c r="BEB17" s="22">
        <v>-15.18</v>
      </c>
      <c r="BEC17" s="23">
        <v>56.16</v>
      </c>
      <c r="BED17" s="22">
        <v>17.52</v>
      </c>
      <c r="BEE17" s="23">
        <v>0.56999999999999995</v>
      </c>
      <c r="BEF17" s="22">
        <v>22.95</v>
      </c>
      <c r="BEG17" s="23">
        <v>3.24</v>
      </c>
      <c r="BEH17" s="22">
        <v>28.35</v>
      </c>
      <c r="BEI17" s="23">
        <v>54.6</v>
      </c>
      <c r="BEJ17" s="22">
        <v>33.119999999999997</v>
      </c>
      <c r="BEK17" s="23">
        <v>23.85</v>
      </c>
      <c r="BEL17" s="22">
        <v>5.22</v>
      </c>
      <c r="BEM17" s="23">
        <v>43.38</v>
      </c>
      <c r="BEN17" s="22">
        <v>8.6999999999999993</v>
      </c>
      <c r="BEO17" s="23">
        <v>11.52</v>
      </c>
      <c r="BEP17" s="22">
        <v>0</v>
      </c>
      <c r="BEQ17" s="23">
        <v>0</v>
      </c>
      <c r="BER17" s="22">
        <v>45.9</v>
      </c>
      <c r="BES17" s="23">
        <v>3.24</v>
      </c>
      <c r="BET17" s="22">
        <v>-14.654999999999999</v>
      </c>
      <c r="BEU17" s="23">
        <v>1.2</v>
      </c>
      <c r="BEV17" s="22">
        <v>0</v>
      </c>
      <c r="BEW17" s="23">
        <v>2.7</v>
      </c>
      <c r="BEX17" s="22">
        <v>23.49</v>
      </c>
      <c r="BEY17" s="23">
        <v>6.6</v>
      </c>
      <c r="BEZ17" s="22">
        <v>860.16</v>
      </c>
      <c r="BFA17" s="23">
        <v>-18.989999999999998</v>
      </c>
      <c r="BFB17" s="22">
        <v>124.35</v>
      </c>
      <c r="BFC17" s="23">
        <v>34.32</v>
      </c>
      <c r="BFD17" s="22">
        <v>17.64</v>
      </c>
      <c r="BFE17" s="23">
        <v>11.16</v>
      </c>
      <c r="BFF17" s="22">
        <v>176.4</v>
      </c>
      <c r="BFG17" s="23">
        <v>41.64</v>
      </c>
      <c r="BFH17" s="22">
        <v>48.87</v>
      </c>
      <c r="BFI17" s="23">
        <v>394.38</v>
      </c>
      <c r="BFJ17" s="22">
        <v>322.62</v>
      </c>
      <c r="BFK17" s="23">
        <v>0</v>
      </c>
      <c r="BFL17" s="22">
        <v>438.75</v>
      </c>
      <c r="BFM17" s="23">
        <v>8.19</v>
      </c>
      <c r="BFN17" s="22">
        <v>87.3</v>
      </c>
      <c r="BFO17" s="23">
        <v>202.86</v>
      </c>
      <c r="BFP17" s="22">
        <v>43.44</v>
      </c>
      <c r="BFQ17" s="23">
        <v>99.36</v>
      </c>
      <c r="BFR17" s="22">
        <v>-25.68</v>
      </c>
      <c r="BFS17" s="23">
        <v>-1.47</v>
      </c>
      <c r="BFT17" s="22">
        <v>37.590000000000003</v>
      </c>
      <c r="BFU17" s="23">
        <v>7.56</v>
      </c>
      <c r="BFV17" s="22">
        <v>59.94</v>
      </c>
      <c r="BFW17" s="23">
        <v>613.16999999999996</v>
      </c>
      <c r="BFX17" s="22">
        <v>458.04</v>
      </c>
      <c r="BFY17" s="23">
        <v>96.03</v>
      </c>
      <c r="BFZ17" s="22">
        <v>209.34</v>
      </c>
      <c r="BGA17" s="23">
        <v>56.7</v>
      </c>
      <c r="BGB17" s="22">
        <v>6.99</v>
      </c>
      <c r="BGC17" s="23">
        <v>408.24</v>
      </c>
      <c r="BGD17" s="22">
        <v>196.38</v>
      </c>
      <c r="BGE17" s="23">
        <v>55.05</v>
      </c>
      <c r="BGF17" s="22">
        <v>87.03</v>
      </c>
      <c r="BGG17" s="23">
        <v>27.48</v>
      </c>
      <c r="BGH17" s="22">
        <v>10.08</v>
      </c>
      <c r="BGI17" s="23">
        <v>504.96</v>
      </c>
      <c r="BGJ17" s="22">
        <v>59.94</v>
      </c>
      <c r="BGK17" s="23">
        <v>102.42</v>
      </c>
      <c r="BGL17" s="22">
        <v>27.12</v>
      </c>
      <c r="BGM17" s="23">
        <v>38.4</v>
      </c>
      <c r="BGN17" s="22">
        <v>49.14</v>
      </c>
      <c r="BGO17" s="23">
        <v>15.84</v>
      </c>
      <c r="BGP17" s="22">
        <v>50.4</v>
      </c>
      <c r="BGQ17" s="23">
        <v>86.49</v>
      </c>
      <c r="BGR17" s="22">
        <v>69.75</v>
      </c>
      <c r="BGS17" s="23">
        <v>4.2</v>
      </c>
      <c r="BGT17" s="22">
        <v>40.86</v>
      </c>
      <c r="BGU17" s="23">
        <v>162.54</v>
      </c>
      <c r="BGV17" s="22">
        <v>60.24</v>
      </c>
    </row>
    <row r="18" spans="1:1556">
      <c r="A18" s="21" t="s">
        <v>17</v>
      </c>
      <c r="B18" s="22">
        <v>2.15</v>
      </c>
      <c r="C18" s="23">
        <v>1.5</v>
      </c>
      <c r="D18" s="22">
        <v>0.79</v>
      </c>
      <c r="E18" s="23">
        <v>0.14000000000000001</v>
      </c>
      <c r="F18" s="22">
        <v>11.12</v>
      </c>
      <c r="G18" s="23">
        <v>0.91</v>
      </c>
      <c r="H18" s="22">
        <v>8.4600000000000009</v>
      </c>
      <c r="I18" s="23">
        <v>1.88</v>
      </c>
      <c r="J18" s="22">
        <v>1.38</v>
      </c>
      <c r="K18" s="23">
        <v>1.36</v>
      </c>
      <c r="L18" s="22">
        <v>1.26</v>
      </c>
      <c r="M18" s="23">
        <v>2.4900000000000002</v>
      </c>
      <c r="N18" s="22">
        <v>5.33</v>
      </c>
      <c r="O18" s="23">
        <v>2.75</v>
      </c>
      <c r="P18" s="22">
        <v>5.51</v>
      </c>
      <c r="Q18" s="23">
        <v>0.49</v>
      </c>
      <c r="R18" s="22">
        <v>1.1200000000000001</v>
      </c>
      <c r="S18" s="23">
        <v>0.28000000000000003</v>
      </c>
      <c r="T18" s="22">
        <v>0.79</v>
      </c>
      <c r="U18" s="23">
        <v>0.85</v>
      </c>
      <c r="V18" s="22">
        <v>3.9</v>
      </c>
      <c r="W18" s="23">
        <v>2.57</v>
      </c>
      <c r="X18" s="22">
        <v>1.19</v>
      </c>
      <c r="Y18" s="23">
        <v>0.86</v>
      </c>
      <c r="Z18" s="22">
        <v>0.67</v>
      </c>
      <c r="AA18" s="23">
        <v>4.1900000000000004</v>
      </c>
      <c r="AB18" s="22">
        <v>3.33</v>
      </c>
      <c r="AC18" s="23">
        <v>3</v>
      </c>
      <c r="AD18" s="22">
        <v>8.3699999999999992</v>
      </c>
      <c r="AE18" s="23">
        <v>3.35</v>
      </c>
      <c r="AF18" s="22">
        <v>7.39</v>
      </c>
      <c r="AG18" s="23">
        <v>5.41</v>
      </c>
      <c r="AH18" s="22">
        <v>13.96</v>
      </c>
      <c r="AI18" s="23">
        <v>13.11</v>
      </c>
      <c r="AJ18" s="22">
        <v>7.79</v>
      </c>
      <c r="AK18" s="23">
        <v>4.21</v>
      </c>
      <c r="AL18" s="22">
        <v>2.09</v>
      </c>
      <c r="AM18" s="23">
        <v>8.7899999999999991</v>
      </c>
      <c r="AN18" s="22">
        <v>2.6</v>
      </c>
      <c r="AO18" s="23">
        <v>4.88</v>
      </c>
      <c r="AP18" s="22">
        <v>3.48</v>
      </c>
      <c r="AQ18" s="23">
        <v>5.89</v>
      </c>
      <c r="AR18" s="22">
        <v>3.72</v>
      </c>
      <c r="AS18" s="23">
        <v>3.58</v>
      </c>
      <c r="AT18" s="22">
        <v>20.91</v>
      </c>
      <c r="AU18" s="23">
        <v>11.09</v>
      </c>
      <c r="AV18" s="22">
        <v>7.72</v>
      </c>
      <c r="AW18" s="23">
        <v>5.7</v>
      </c>
      <c r="AX18" s="22">
        <v>20.39</v>
      </c>
      <c r="AY18" s="23">
        <v>265.45999999999998</v>
      </c>
      <c r="AZ18" s="22">
        <v>41.18</v>
      </c>
      <c r="BA18" s="23">
        <v>5.38</v>
      </c>
      <c r="BB18" s="22">
        <v>21.26</v>
      </c>
      <c r="BC18" s="23">
        <v>35.28</v>
      </c>
      <c r="BD18" s="22">
        <v>7.34</v>
      </c>
      <c r="BE18" s="23">
        <v>11.37</v>
      </c>
      <c r="BF18" s="22">
        <v>2.62</v>
      </c>
      <c r="BG18" s="23">
        <v>269.89</v>
      </c>
      <c r="BH18" s="22">
        <v>40.840000000000003</v>
      </c>
      <c r="BI18" s="23">
        <v>15.39</v>
      </c>
      <c r="BJ18" s="22">
        <v>1.01</v>
      </c>
      <c r="BK18" s="23">
        <v>0.64</v>
      </c>
      <c r="BL18" s="22">
        <v>3.29</v>
      </c>
      <c r="BM18" s="23">
        <v>15.08</v>
      </c>
      <c r="BN18" s="22">
        <v>7.61</v>
      </c>
      <c r="BO18" s="23">
        <v>1.36</v>
      </c>
      <c r="BP18" s="22">
        <v>0.76</v>
      </c>
      <c r="BQ18" s="23">
        <v>11.86</v>
      </c>
      <c r="BR18" s="22">
        <v>0.86</v>
      </c>
      <c r="BS18" s="23">
        <v>0.62</v>
      </c>
      <c r="BT18" s="22">
        <v>1.91</v>
      </c>
      <c r="BU18" s="23">
        <v>5.15</v>
      </c>
      <c r="BV18" s="22">
        <v>2.97</v>
      </c>
      <c r="BW18" s="23">
        <v>1.1399999999999999</v>
      </c>
      <c r="BX18" s="22">
        <v>4.9800000000000004</v>
      </c>
      <c r="BY18" s="23">
        <v>1.58</v>
      </c>
      <c r="BZ18" s="22">
        <v>3.1</v>
      </c>
      <c r="CA18" s="23">
        <v>0.47</v>
      </c>
      <c r="CB18" s="22">
        <v>2.77</v>
      </c>
      <c r="CC18" s="23">
        <v>2.5</v>
      </c>
      <c r="CD18" s="22">
        <v>2.35</v>
      </c>
      <c r="CE18" s="23">
        <v>1.68</v>
      </c>
      <c r="CF18" s="22">
        <v>1.1599999999999999</v>
      </c>
      <c r="CG18" s="23">
        <v>2.77</v>
      </c>
      <c r="CH18" s="22">
        <v>0.87</v>
      </c>
      <c r="CI18" s="23">
        <v>23.63</v>
      </c>
      <c r="CJ18" s="22">
        <v>3.63</v>
      </c>
      <c r="CK18" s="23">
        <v>14.32</v>
      </c>
      <c r="CL18" s="22">
        <v>4.63</v>
      </c>
      <c r="CM18" s="23">
        <v>5.29</v>
      </c>
      <c r="CN18" s="22">
        <v>24.85</v>
      </c>
      <c r="CO18" s="23">
        <v>4.6900000000000004</v>
      </c>
      <c r="CP18" s="22">
        <v>4.53</v>
      </c>
      <c r="CQ18" s="23">
        <v>14.11</v>
      </c>
      <c r="CR18" s="22">
        <v>36.15</v>
      </c>
      <c r="CS18" s="23">
        <v>2.15</v>
      </c>
      <c r="CT18" s="22">
        <v>32.71</v>
      </c>
      <c r="CU18" s="23">
        <v>22.83</v>
      </c>
      <c r="CV18" s="22">
        <v>182.54</v>
      </c>
      <c r="CW18" s="23">
        <v>29.55</v>
      </c>
      <c r="CX18" s="22">
        <v>9.85</v>
      </c>
      <c r="CY18" s="23">
        <v>7.23</v>
      </c>
      <c r="CZ18" s="22">
        <v>6.06</v>
      </c>
      <c r="DA18" s="23">
        <v>5.0999999999999996</v>
      </c>
      <c r="DB18" s="22">
        <v>12</v>
      </c>
      <c r="DC18" s="23">
        <v>6.85</v>
      </c>
      <c r="DD18" s="22">
        <v>23.6</v>
      </c>
      <c r="DE18" s="23">
        <v>61.59</v>
      </c>
      <c r="DF18" s="22">
        <v>10.199999999999999</v>
      </c>
      <c r="DG18" s="23">
        <v>8.76</v>
      </c>
      <c r="DH18" s="22">
        <v>2.34</v>
      </c>
      <c r="DI18" s="23">
        <v>1.02</v>
      </c>
      <c r="DJ18" s="22">
        <v>24.55</v>
      </c>
      <c r="DK18" s="23">
        <v>5.62</v>
      </c>
      <c r="DL18" s="22">
        <v>5.44</v>
      </c>
      <c r="DM18" s="23">
        <v>26.81</v>
      </c>
      <c r="DN18" s="22">
        <v>13.28</v>
      </c>
      <c r="DO18" s="23">
        <v>16.47</v>
      </c>
      <c r="DP18" s="22">
        <v>11.58</v>
      </c>
      <c r="DQ18" s="23">
        <v>6.72</v>
      </c>
      <c r="DR18" s="22">
        <v>2.65</v>
      </c>
      <c r="DS18" s="23">
        <v>28.58</v>
      </c>
      <c r="DT18" s="22">
        <v>11.09</v>
      </c>
      <c r="DU18" s="23">
        <v>8.7899999999999991</v>
      </c>
      <c r="DV18" s="22">
        <v>5.27</v>
      </c>
      <c r="DW18" s="23">
        <v>4.55</v>
      </c>
      <c r="DX18" s="22">
        <v>4.16</v>
      </c>
      <c r="DY18" s="23">
        <v>5.2</v>
      </c>
      <c r="DZ18" s="22">
        <v>95.56</v>
      </c>
      <c r="EA18" s="23">
        <v>0.01</v>
      </c>
      <c r="EB18" s="22">
        <v>23.57</v>
      </c>
      <c r="EC18" s="23">
        <v>5.12</v>
      </c>
      <c r="ED18" s="22">
        <v>3.73</v>
      </c>
      <c r="EE18" s="23">
        <v>30.44</v>
      </c>
      <c r="EF18" s="22">
        <v>27.91</v>
      </c>
      <c r="EG18" s="23">
        <v>8.5299999999999994</v>
      </c>
      <c r="EH18" s="22">
        <v>6.04</v>
      </c>
      <c r="EI18" s="23">
        <v>6.04</v>
      </c>
      <c r="EJ18" s="22">
        <v>5.0599999999999996</v>
      </c>
      <c r="EK18" s="23">
        <v>1.1599999999999999</v>
      </c>
      <c r="EL18" s="22">
        <v>0.4</v>
      </c>
      <c r="EM18" s="23">
        <v>3.88</v>
      </c>
      <c r="EN18" s="22">
        <v>2.97</v>
      </c>
      <c r="EO18" s="23">
        <v>2.69</v>
      </c>
      <c r="EP18" s="22">
        <v>12.66</v>
      </c>
      <c r="EQ18" s="23">
        <v>7.61</v>
      </c>
      <c r="ER18" s="22">
        <v>15.32</v>
      </c>
      <c r="ES18" s="23">
        <v>8.3800000000000008</v>
      </c>
      <c r="ET18" s="22">
        <v>5.5</v>
      </c>
      <c r="EU18" s="23">
        <v>153.76</v>
      </c>
      <c r="EV18" s="22">
        <v>2.1800000000000002</v>
      </c>
      <c r="EW18" s="23">
        <v>5.57</v>
      </c>
      <c r="EX18" s="22">
        <v>127.71</v>
      </c>
      <c r="EY18" s="23">
        <v>67.89</v>
      </c>
      <c r="EZ18" s="22">
        <v>7.57</v>
      </c>
      <c r="FA18" s="23">
        <v>9.01</v>
      </c>
      <c r="FB18" s="22">
        <v>41.11</v>
      </c>
      <c r="FC18" s="23">
        <v>4.9400000000000004</v>
      </c>
      <c r="FD18" s="22">
        <v>7.67</v>
      </c>
      <c r="FE18" s="23">
        <v>39.729999999999997</v>
      </c>
      <c r="FF18" s="22">
        <v>43.14</v>
      </c>
      <c r="FG18" s="23">
        <v>17.59</v>
      </c>
      <c r="FH18" s="22">
        <v>19.41</v>
      </c>
      <c r="FI18" s="23">
        <v>46.57</v>
      </c>
      <c r="FJ18" s="22">
        <v>12.65</v>
      </c>
      <c r="FK18" s="23">
        <v>37.85</v>
      </c>
      <c r="FL18" s="22">
        <v>117.45</v>
      </c>
      <c r="FM18" s="23">
        <v>43.32</v>
      </c>
      <c r="FN18" s="22">
        <v>6.55</v>
      </c>
      <c r="FO18" s="23">
        <v>13.44</v>
      </c>
      <c r="FP18" s="22">
        <v>14.6</v>
      </c>
      <c r="FQ18" s="23">
        <v>149.13999999999999</v>
      </c>
      <c r="FR18" s="22">
        <v>0.84</v>
      </c>
      <c r="FS18" s="23">
        <v>41.07</v>
      </c>
      <c r="FT18" s="22">
        <v>9.8699999999999992</v>
      </c>
      <c r="FU18" s="23">
        <v>3.74</v>
      </c>
      <c r="FV18" s="22">
        <v>3.57</v>
      </c>
      <c r="FW18" s="23">
        <v>0.82</v>
      </c>
      <c r="FX18" s="22">
        <v>6.65</v>
      </c>
      <c r="FY18" s="23">
        <v>14.44</v>
      </c>
      <c r="FZ18" s="22">
        <v>6.16</v>
      </c>
      <c r="GA18" s="23">
        <v>4.79</v>
      </c>
      <c r="GB18" s="22">
        <v>29.08</v>
      </c>
      <c r="GC18" s="23">
        <v>1.73</v>
      </c>
      <c r="GD18" s="22">
        <v>0.38</v>
      </c>
      <c r="GE18" s="23">
        <v>7.99</v>
      </c>
      <c r="GF18" s="22">
        <v>3.46</v>
      </c>
      <c r="GG18" s="23">
        <v>4.5</v>
      </c>
      <c r="GH18" s="22">
        <v>10.08</v>
      </c>
      <c r="GI18" s="23">
        <v>7.9</v>
      </c>
      <c r="GJ18" s="22">
        <v>61.97</v>
      </c>
      <c r="GK18" s="23">
        <v>1.48</v>
      </c>
      <c r="GL18" s="22">
        <v>6.41</v>
      </c>
      <c r="GM18" s="23">
        <v>5.32</v>
      </c>
      <c r="GN18" s="22">
        <v>2.88</v>
      </c>
      <c r="GO18" s="23">
        <v>2.71</v>
      </c>
      <c r="GP18" s="22">
        <v>0.92</v>
      </c>
      <c r="GQ18" s="23">
        <v>1.27</v>
      </c>
      <c r="GR18" s="22">
        <v>12.69</v>
      </c>
      <c r="GS18" s="23">
        <v>286.74</v>
      </c>
      <c r="GT18" s="22">
        <v>154.18</v>
      </c>
      <c r="GU18" s="23">
        <v>42.53</v>
      </c>
      <c r="GV18" s="22">
        <v>106.35</v>
      </c>
      <c r="GW18" s="23">
        <v>56.71</v>
      </c>
      <c r="GX18" s="22">
        <v>302.82</v>
      </c>
      <c r="GY18" s="23">
        <v>493.2</v>
      </c>
      <c r="GZ18" s="22">
        <v>108.6</v>
      </c>
      <c r="HA18" s="23">
        <v>305.27</v>
      </c>
      <c r="HB18" s="22">
        <v>127.72</v>
      </c>
      <c r="HC18" s="23">
        <v>60.59</v>
      </c>
      <c r="HD18" s="22">
        <v>27.01</v>
      </c>
      <c r="HE18" s="23">
        <v>49.84</v>
      </c>
      <c r="HF18" s="22">
        <v>22.53</v>
      </c>
      <c r="HG18" s="23">
        <v>27.23</v>
      </c>
      <c r="HH18" s="22">
        <v>21.84</v>
      </c>
      <c r="HI18" s="23">
        <v>66.98</v>
      </c>
      <c r="HJ18" s="22">
        <v>65.040000000000006</v>
      </c>
      <c r="HK18" s="23">
        <v>17.52</v>
      </c>
      <c r="HL18" s="22">
        <v>87.4</v>
      </c>
      <c r="HM18" s="23">
        <v>18.23</v>
      </c>
      <c r="HN18" s="22">
        <v>43.88</v>
      </c>
      <c r="HO18" s="23">
        <v>10.69</v>
      </c>
      <c r="HP18" s="22">
        <v>225.58</v>
      </c>
      <c r="HQ18" s="23">
        <v>148.44999999999999</v>
      </c>
      <c r="HR18" s="22">
        <v>61.93</v>
      </c>
      <c r="HS18" s="23">
        <v>25.3</v>
      </c>
      <c r="HT18" s="22">
        <v>33.19</v>
      </c>
      <c r="HU18" s="23">
        <v>18.09</v>
      </c>
      <c r="HV18" s="22">
        <v>6.64</v>
      </c>
      <c r="HW18" s="23">
        <v>154.11000000000001</v>
      </c>
      <c r="HX18" s="22">
        <v>91.33</v>
      </c>
      <c r="HY18" s="23">
        <v>70.84</v>
      </c>
      <c r="HZ18" s="22">
        <v>548.4</v>
      </c>
      <c r="IA18" s="23">
        <v>42.29</v>
      </c>
      <c r="IB18" s="22">
        <v>13.96</v>
      </c>
      <c r="IC18" s="23">
        <v>8.68</v>
      </c>
      <c r="ID18" s="22">
        <v>9.34</v>
      </c>
      <c r="IE18" s="23">
        <v>704.08</v>
      </c>
      <c r="IF18" s="22">
        <v>330.01</v>
      </c>
      <c r="IG18" s="23">
        <v>202.06</v>
      </c>
      <c r="IH18" s="22">
        <v>185.11</v>
      </c>
      <c r="II18" s="23">
        <v>164.14</v>
      </c>
      <c r="IJ18" s="22">
        <v>155.97999999999999</v>
      </c>
      <c r="IK18" s="23">
        <v>153.16</v>
      </c>
      <c r="IL18" s="22">
        <v>150.11000000000001</v>
      </c>
      <c r="IM18" s="23">
        <v>81.92</v>
      </c>
      <c r="IN18" s="22">
        <v>68.59</v>
      </c>
      <c r="IO18" s="23">
        <v>62.27</v>
      </c>
      <c r="IP18" s="22">
        <v>58.35</v>
      </c>
      <c r="IQ18" s="23">
        <v>54.52</v>
      </c>
      <c r="IR18" s="22">
        <v>50.43</v>
      </c>
      <c r="IS18" s="23">
        <v>40.369999999999997</v>
      </c>
      <c r="IT18" s="22">
        <v>40.19</v>
      </c>
      <c r="IU18" s="23">
        <v>38.56</v>
      </c>
      <c r="IV18" s="22">
        <v>38.14</v>
      </c>
      <c r="IW18" s="23">
        <v>31.44</v>
      </c>
      <c r="IX18" s="22">
        <v>31.12</v>
      </c>
      <c r="IY18" s="23">
        <v>25.44</v>
      </c>
      <c r="IZ18" s="22">
        <v>15.28</v>
      </c>
      <c r="JA18" s="23">
        <v>15.09</v>
      </c>
      <c r="JB18" s="22">
        <v>10.56</v>
      </c>
      <c r="JC18" s="23">
        <v>5.2</v>
      </c>
      <c r="JD18" s="22">
        <v>227.14</v>
      </c>
      <c r="JE18" s="23">
        <v>116.78</v>
      </c>
      <c r="JF18" s="22">
        <v>248.81</v>
      </c>
      <c r="JG18" s="23">
        <v>186.83</v>
      </c>
      <c r="JH18" s="22">
        <v>181.05</v>
      </c>
      <c r="JI18" s="23">
        <v>47.59</v>
      </c>
      <c r="JJ18" s="22">
        <v>37.39</v>
      </c>
      <c r="JK18" s="23">
        <v>72.14</v>
      </c>
      <c r="JL18" s="22">
        <v>55.6</v>
      </c>
      <c r="JM18" s="23">
        <v>24.84</v>
      </c>
      <c r="JN18" s="22">
        <v>3.65</v>
      </c>
      <c r="JO18" s="23">
        <v>8.15</v>
      </c>
      <c r="JP18" s="22">
        <v>3.54</v>
      </c>
      <c r="JQ18" s="23">
        <v>13.44</v>
      </c>
      <c r="JR18" s="22">
        <v>25.11</v>
      </c>
      <c r="JS18" s="23">
        <v>7.87</v>
      </c>
      <c r="JT18" s="22">
        <v>25.92</v>
      </c>
      <c r="JU18" s="23">
        <v>0.49</v>
      </c>
      <c r="JV18" s="22">
        <v>43.17</v>
      </c>
      <c r="JW18" s="23">
        <v>17.940000000000001</v>
      </c>
      <c r="JX18" s="22">
        <v>6.06</v>
      </c>
      <c r="JY18" s="23">
        <v>35.53</v>
      </c>
      <c r="JZ18" s="22">
        <v>592.77</v>
      </c>
      <c r="KA18" s="23">
        <v>228.37</v>
      </c>
      <c r="KB18" s="22">
        <v>3.78</v>
      </c>
      <c r="KC18" s="23">
        <v>59.64</v>
      </c>
      <c r="KD18" s="22">
        <v>123.84</v>
      </c>
      <c r="KE18" s="23">
        <v>34.81</v>
      </c>
      <c r="KF18" s="22">
        <v>76.989999999999995</v>
      </c>
      <c r="KG18" s="23">
        <v>58.21</v>
      </c>
      <c r="KH18" s="22">
        <v>3.71</v>
      </c>
      <c r="KI18" s="23">
        <v>7.92</v>
      </c>
      <c r="KJ18" s="22">
        <v>64.92</v>
      </c>
      <c r="KK18" s="23">
        <v>40.950000000000003</v>
      </c>
      <c r="KL18" s="22">
        <v>404.08</v>
      </c>
      <c r="KM18" s="23">
        <v>91.65</v>
      </c>
      <c r="KN18" s="22">
        <v>24.56</v>
      </c>
      <c r="KO18" s="23">
        <v>41.68</v>
      </c>
      <c r="KP18" s="22">
        <v>207.44</v>
      </c>
      <c r="KQ18" s="23">
        <v>50.45</v>
      </c>
      <c r="KR18" s="22">
        <v>369.4</v>
      </c>
      <c r="KS18" s="23">
        <v>22.45</v>
      </c>
      <c r="KT18" s="22">
        <v>106.93</v>
      </c>
      <c r="KU18" s="23">
        <v>29.41</v>
      </c>
      <c r="KV18" s="22">
        <v>5.51</v>
      </c>
      <c r="KW18" s="23">
        <v>112.46</v>
      </c>
      <c r="KX18" s="22">
        <v>108.2</v>
      </c>
      <c r="KY18" s="23">
        <v>45.47</v>
      </c>
      <c r="KZ18" s="22">
        <v>29.06</v>
      </c>
      <c r="LA18" s="23">
        <v>234.15</v>
      </c>
      <c r="LB18" s="22">
        <v>107.06</v>
      </c>
      <c r="LC18" s="23">
        <v>88.22</v>
      </c>
      <c r="LD18" s="22">
        <v>40.409999999999997</v>
      </c>
      <c r="LE18" s="23">
        <v>10.61</v>
      </c>
      <c r="LF18" s="22">
        <v>6.59</v>
      </c>
      <c r="LG18" s="23">
        <v>8.48</v>
      </c>
      <c r="LH18" s="22">
        <v>35.01</v>
      </c>
      <c r="LI18" s="23">
        <v>1.34</v>
      </c>
      <c r="LJ18" s="22">
        <v>113.03</v>
      </c>
      <c r="LK18" s="23">
        <v>30.85</v>
      </c>
      <c r="LL18" s="22">
        <v>10.75</v>
      </c>
      <c r="LM18" s="23">
        <v>29.93</v>
      </c>
      <c r="LN18" s="22">
        <v>24.98</v>
      </c>
      <c r="LO18" s="23">
        <v>7.69</v>
      </c>
      <c r="LP18" s="22">
        <v>5.99</v>
      </c>
      <c r="LQ18" s="23">
        <v>3.92</v>
      </c>
      <c r="LR18" s="22">
        <v>109.95</v>
      </c>
      <c r="LS18" s="23">
        <v>95.58</v>
      </c>
      <c r="LT18" s="22">
        <v>9.49</v>
      </c>
      <c r="LU18" s="23">
        <v>9.98</v>
      </c>
      <c r="LV18" s="22">
        <v>3.15</v>
      </c>
      <c r="LW18" s="23">
        <v>178.04</v>
      </c>
      <c r="LX18" s="22">
        <v>83.06</v>
      </c>
      <c r="LY18" s="23">
        <v>35.81</v>
      </c>
      <c r="LZ18" s="22">
        <v>51.6</v>
      </c>
      <c r="MA18" s="23">
        <v>53.53</v>
      </c>
      <c r="MB18" s="22">
        <v>43.04</v>
      </c>
      <c r="MC18" s="23">
        <v>15.88</v>
      </c>
      <c r="MD18" s="22">
        <v>12.05</v>
      </c>
      <c r="ME18" s="23">
        <v>7.77</v>
      </c>
      <c r="MF18" s="22">
        <v>1.93</v>
      </c>
      <c r="MG18" s="23">
        <v>27.67</v>
      </c>
      <c r="MH18" s="22">
        <v>13.49</v>
      </c>
      <c r="MI18" s="23">
        <v>46.01</v>
      </c>
      <c r="MJ18" s="22">
        <v>3.32</v>
      </c>
      <c r="MK18" s="23">
        <v>11</v>
      </c>
      <c r="ML18" s="22">
        <v>4.78</v>
      </c>
      <c r="MM18" s="23">
        <v>22.04</v>
      </c>
      <c r="MN18" s="22">
        <v>4.26</v>
      </c>
      <c r="MO18" s="23">
        <v>81.27</v>
      </c>
      <c r="MP18" s="22">
        <v>28.68</v>
      </c>
      <c r="MQ18" s="23">
        <v>16.53</v>
      </c>
      <c r="MR18" s="22">
        <v>31.56</v>
      </c>
      <c r="MS18" s="23">
        <v>7.62</v>
      </c>
      <c r="MT18" s="22">
        <v>83.9</v>
      </c>
      <c r="MU18" s="23">
        <v>96.6</v>
      </c>
      <c r="MV18" s="22">
        <v>31.63</v>
      </c>
      <c r="MW18" s="23">
        <v>56.78</v>
      </c>
      <c r="MX18" s="22">
        <v>27.87</v>
      </c>
      <c r="MY18" s="23">
        <v>19.28</v>
      </c>
      <c r="MZ18" s="22">
        <v>7.3</v>
      </c>
      <c r="NA18" s="23">
        <v>179.62</v>
      </c>
      <c r="NB18" s="22">
        <v>29.23</v>
      </c>
      <c r="NC18" s="23">
        <v>109.52</v>
      </c>
      <c r="ND18" s="22">
        <v>53.55</v>
      </c>
      <c r="NE18" s="23">
        <v>19.05</v>
      </c>
      <c r="NF18" s="22">
        <v>5.86</v>
      </c>
      <c r="NG18" s="23">
        <v>35.700000000000003</v>
      </c>
      <c r="NH18" s="22">
        <v>30.69</v>
      </c>
      <c r="NI18" s="23">
        <v>289.17</v>
      </c>
      <c r="NJ18" s="22">
        <v>30.2</v>
      </c>
      <c r="NK18" s="23">
        <v>66.3</v>
      </c>
      <c r="NL18" s="22">
        <v>38.01</v>
      </c>
      <c r="NM18" s="23">
        <v>108.16</v>
      </c>
      <c r="NN18" s="22">
        <v>31.2</v>
      </c>
      <c r="NO18" s="23">
        <v>16.11</v>
      </c>
      <c r="NP18" s="22">
        <v>70.92</v>
      </c>
      <c r="NQ18" s="23">
        <v>20.14</v>
      </c>
      <c r="NR18" s="22">
        <v>8.4700000000000006</v>
      </c>
      <c r="NS18" s="23">
        <v>219.74</v>
      </c>
      <c r="NT18" s="22">
        <v>20.41</v>
      </c>
      <c r="NU18" s="23">
        <v>36.46</v>
      </c>
      <c r="NV18" s="22">
        <v>71.790000000000006</v>
      </c>
      <c r="NW18" s="23">
        <v>2.06</v>
      </c>
      <c r="NX18" s="22">
        <v>3.63</v>
      </c>
      <c r="NY18" s="23">
        <v>2.3199999999999998</v>
      </c>
      <c r="NZ18" s="22">
        <v>60.28</v>
      </c>
      <c r="OA18" s="23">
        <v>20.149999999999999</v>
      </c>
      <c r="OB18" s="22">
        <v>28.54</v>
      </c>
      <c r="OC18" s="23">
        <v>28.18</v>
      </c>
      <c r="OD18" s="22">
        <v>10.82</v>
      </c>
      <c r="OE18" s="23">
        <v>8.3000000000000007</v>
      </c>
      <c r="OF18" s="22">
        <v>5.26</v>
      </c>
      <c r="OG18" s="23">
        <v>67.17</v>
      </c>
      <c r="OH18" s="22">
        <v>11.49</v>
      </c>
      <c r="OI18" s="23">
        <v>8.42</v>
      </c>
      <c r="OJ18" s="22">
        <v>5.53</v>
      </c>
      <c r="OK18" s="23">
        <v>2.1800000000000002</v>
      </c>
      <c r="OL18" s="22">
        <v>7.7</v>
      </c>
      <c r="OM18" s="23">
        <v>12.68</v>
      </c>
      <c r="ON18" s="22">
        <v>1.77</v>
      </c>
      <c r="OO18" s="23">
        <v>6.02</v>
      </c>
      <c r="OP18" s="22">
        <v>5.5</v>
      </c>
      <c r="OQ18" s="23">
        <v>3.69</v>
      </c>
      <c r="OR18" s="22">
        <v>2.46</v>
      </c>
      <c r="OS18" s="23">
        <v>2.27</v>
      </c>
      <c r="OT18" s="22">
        <v>0.79</v>
      </c>
      <c r="OU18" s="23">
        <v>1.83</v>
      </c>
      <c r="OV18" s="22">
        <v>4.72</v>
      </c>
      <c r="OW18" s="23">
        <v>6.46</v>
      </c>
      <c r="OX18" s="22">
        <v>1.71</v>
      </c>
      <c r="OY18" s="23">
        <v>1.06</v>
      </c>
      <c r="OZ18" s="22">
        <v>0.48</v>
      </c>
      <c r="PA18" s="23">
        <v>5.17</v>
      </c>
      <c r="PB18" s="22">
        <v>4.13</v>
      </c>
      <c r="PC18" s="23">
        <v>3.25</v>
      </c>
      <c r="PD18" s="22">
        <v>2.95</v>
      </c>
      <c r="PE18" s="23">
        <v>1.56</v>
      </c>
      <c r="PF18" s="22">
        <v>7.8</v>
      </c>
      <c r="PG18" s="23">
        <v>0.85</v>
      </c>
      <c r="PH18" s="22">
        <v>1.82</v>
      </c>
      <c r="PI18" s="23">
        <v>1.81</v>
      </c>
      <c r="PJ18" s="22">
        <v>1.36</v>
      </c>
      <c r="PK18" s="23">
        <v>1.0900000000000001</v>
      </c>
      <c r="PL18" s="22">
        <v>3.84</v>
      </c>
      <c r="PM18" s="23">
        <v>12.98</v>
      </c>
      <c r="PN18" s="22">
        <v>11.19</v>
      </c>
      <c r="PO18" s="23">
        <v>10.55</v>
      </c>
      <c r="PP18" s="22">
        <v>8.7200000000000006</v>
      </c>
      <c r="PQ18" s="23">
        <v>3.09</v>
      </c>
      <c r="PR18" s="22">
        <v>2.68</v>
      </c>
      <c r="PS18" s="23">
        <v>0.86</v>
      </c>
      <c r="PT18" s="22">
        <v>9.49</v>
      </c>
      <c r="PU18" s="23">
        <v>6.54</v>
      </c>
      <c r="PV18" s="22">
        <v>23.18</v>
      </c>
      <c r="PW18" s="23">
        <v>12.34</v>
      </c>
      <c r="PX18" s="22">
        <v>12.12</v>
      </c>
      <c r="PY18" s="23">
        <v>4.33</v>
      </c>
      <c r="PZ18" s="22">
        <v>191.29</v>
      </c>
      <c r="QA18" s="23">
        <v>15.13</v>
      </c>
      <c r="QB18" s="22">
        <v>2.13</v>
      </c>
      <c r="QC18" s="23">
        <v>26.24</v>
      </c>
      <c r="QD18" s="22">
        <v>0.28999999999999998</v>
      </c>
      <c r="QE18" s="23">
        <v>7.87</v>
      </c>
      <c r="QF18" s="22">
        <v>5.74</v>
      </c>
      <c r="QG18" s="23">
        <v>4.49</v>
      </c>
      <c r="QH18" s="22">
        <v>4.57</v>
      </c>
      <c r="QI18" s="23">
        <v>21.89</v>
      </c>
      <c r="QJ18" s="22">
        <v>9.15</v>
      </c>
      <c r="QK18" s="23">
        <v>7.11</v>
      </c>
      <c r="QL18" s="22">
        <v>10.039999999999999</v>
      </c>
      <c r="QM18" s="23">
        <v>3.84</v>
      </c>
      <c r="QN18" s="22">
        <v>21.15</v>
      </c>
      <c r="QO18" s="23">
        <v>12.03</v>
      </c>
      <c r="QP18" s="22">
        <v>12.13</v>
      </c>
      <c r="QQ18" s="23">
        <v>16.170000000000002</v>
      </c>
      <c r="QR18" s="22">
        <v>2.44</v>
      </c>
      <c r="QS18" s="23">
        <v>7.05</v>
      </c>
      <c r="QT18" s="22">
        <v>4.72</v>
      </c>
      <c r="QU18" s="23">
        <v>10.32</v>
      </c>
      <c r="QV18" s="22">
        <v>9.9499999999999993</v>
      </c>
      <c r="QW18" s="23">
        <v>3.6</v>
      </c>
      <c r="QX18" s="22">
        <v>3.58</v>
      </c>
      <c r="QY18" s="23">
        <v>0.71</v>
      </c>
      <c r="QZ18" s="22">
        <v>4.18</v>
      </c>
      <c r="RA18" s="23">
        <v>6.67</v>
      </c>
      <c r="RB18" s="22">
        <v>4.49</v>
      </c>
      <c r="RC18" s="23">
        <v>1.25</v>
      </c>
      <c r="RD18" s="22">
        <v>23.26</v>
      </c>
      <c r="RE18" s="23">
        <v>1.94</v>
      </c>
      <c r="RF18" s="22">
        <v>97.07</v>
      </c>
      <c r="RG18" s="23">
        <v>5.37</v>
      </c>
      <c r="RH18" s="22">
        <v>3.03</v>
      </c>
      <c r="RI18" s="23">
        <v>1.36</v>
      </c>
      <c r="RJ18" s="22">
        <v>2.9</v>
      </c>
      <c r="RK18" s="23">
        <v>1.79</v>
      </c>
      <c r="RL18" s="22">
        <v>2.77</v>
      </c>
      <c r="RM18" s="23">
        <v>1.33</v>
      </c>
      <c r="RN18" s="22">
        <v>1.26</v>
      </c>
      <c r="RO18" s="23">
        <v>4.4000000000000004</v>
      </c>
      <c r="RP18" s="22">
        <v>1.75</v>
      </c>
      <c r="RQ18" s="23">
        <v>1</v>
      </c>
      <c r="RR18" s="22">
        <v>0.23</v>
      </c>
      <c r="RS18" s="23">
        <v>4.68</v>
      </c>
      <c r="RT18" s="22">
        <v>11.12</v>
      </c>
      <c r="RU18" s="23">
        <v>6.2</v>
      </c>
      <c r="RV18" s="22">
        <v>12.95</v>
      </c>
      <c r="RW18" s="23">
        <v>8.65</v>
      </c>
      <c r="RX18" s="22">
        <v>6.75</v>
      </c>
      <c r="RY18" s="23">
        <v>2.63</v>
      </c>
      <c r="RZ18" s="22">
        <v>0.88</v>
      </c>
      <c r="SA18" s="23">
        <v>84.02</v>
      </c>
      <c r="SB18" s="22">
        <v>7.45</v>
      </c>
      <c r="SC18" s="23">
        <v>3.24</v>
      </c>
      <c r="SD18" s="22">
        <v>1.24</v>
      </c>
      <c r="SE18" s="23">
        <v>3.39</v>
      </c>
      <c r="SF18" s="22">
        <v>0.44</v>
      </c>
      <c r="SG18" s="23">
        <v>3.41</v>
      </c>
      <c r="SH18" s="22">
        <v>3.23</v>
      </c>
      <c r="SI18" s="23">
        <v>12.57</v>
      </c>
      <c r="SJ18" s="22">
        <v>4.03</v>
      </c>
      <c r="SK18" s="23">
        <v>17.190000000000001</v>
      </c>
      <c r="SL18" s="22">
        <v>25.43</v>
      </c>
      <c r="SM18" s="23">
        <v>24.09</v>
      </c>
      <c r="SN18" s="22">
        <v>10.89</v>
      </c>
      <c r="SO18" s="23">
        <v>7.66</v>
      </c>
      <c r="SP18" s="22">
        <v>32.590000000000003</v>
      </c>
      <c r="SQ18" s="23">
        <v>6.05</v>
      </c>
      <c r="SR18" s="22">
        <v>23.21</v>
      </c>
      <c r="SS18" s="23">
        <v>1.68</v>
      </c>
      <c r="ST18" s="22">
        <v>21.83</v>
      </c>
      <c r="SU18" s="23">
        <v>45.06</v>
      </c>
      <c r="SV18" s="22">
        <v>8.6199999999999992</v>
      </c>
      <c r="SW18" s="23">
        <v>5.76</v>
      </c>
      <c r="SX18" s="22">
        <v>3.76</v>
      </c>
      <c r="SY18" s="23">
        <v>438.89</v>
      </c>
      <c r="SZ18" s="22">
        <v>7.64</v>
      </c>
      <c r="TA18" s="23">
        <v>311.14</v>
      </c>
      <c r="TB18" s="22">
        <v>7.14</v>
      </c>
      <c r="TC18" s="23">
        <v>11.52</v>
      </c>
      <c r="TD18" s="22">
        <v>2.87</v>
      </c>
      <c r="TE18" s="23">
        <v>2.34</v>
      </c>
      <c r="TF18" s="22">
        <v>5.51</v>
      </c>
      <c r="TG18" s="23">
        <v>3.06</v>
      </c>
      <c r="TH18" s="22">
        <v>127.81</v>
      </c>
      <c r="TI18" s="23">
        <v>12.43</v>
      </c>
      <c r="TJ18" s="22">
        <v>4.5199999999999996</v>
      </c>
      <c r="TK18" s="23">
        <v>16.86</v>
      </c>
      <c r="TL18" s="22">
        <v>1.06</v>
      </c>
      <c r="TM18" s="23">
        <v>20.69</v>
      </c>
      <c r="TN18" s="22">
        <v>8.98</v>
      </c>
      <c r="TO18" s="23">
        <v>6.79</v>
      </c>
      <c r="TP18" s="22">
        <v>8.42</v>
      </c>
      <c r="TQ18" s="23">
        <v>2.46</v>
      </c>
      <c r="TR18" s="22">
        <v>12.85</v>
      </c>
      <c r="TS18" s="23">
        <v>25.86</v>
      </c>
      <c r="TT18" s="22">
        <v>28.18</v>
      </c>
      <c r="TU18" s="23">
        <v>25.34</v>
      </c>
      <c r="TV18" s="22">
        <v>5.19</v>
      </c>
      <c r="TW18" s="23">
        <v>12.73</v>
      </c>
      <c r="TX18" s="22">
        <v>136.27000000000001</v>
      </c>
      <c r="TY18" s="23">
        <v>16.75</v>
      </c>
      <c r="TZ18" s="22">
        <v>5.24</v>
      </c>
      <c r="UA18" s="23">
        <v>2.66</v>
      </c>
      <c r="UB18" s="22">
        <v>6.3</v>
      </c>
      <c r="UC18" s="23">
        <v>2.4300000000000002</v>
      </c>
      <c r="UD18" s="22">
        <v>5.34</v>
      </c>
      <c r="UE18" s="23">
        <v>8.1300000000000008</v>
      </c>
      <c r="UF18" s="22">
        <v>50.46</v>
      </c>
      <c r="UG18" s="23">
        <v>34.119999999999997</v>
      </c>
      <c r="UH18" s="22">
        <v>12.7</v>
      </c>
      <c r="UI18" s="23">
        <v>439.65</v>
      </c>
      <c r="UJ18" s="22">
        <v>14.45</v>
      </c>
      <c r="UK18" s="23">
        <v>46.65</v>
      </c>
      <c r="UL18" s="22">
        <v>8.4</v>
      </c>
      <c r="UM18" s="23">
        <v>31.14</v>
      </c>
      <c r="UN18" s="22">
        <v>1.42</v>
      </c>
      <c r="UO18" s="23">
        <v>1.17</v>
      </c>
      <c r="UP18" s="22">
        <v>28.31</v>
      </c>
      <c r="UQ18" s="23">
        <v>2.31</v>
      </c>
      <c r="UR18" s="22">
        <v>0.95</v>
      </c>
      <c r="US18" s="23">
        <v>9.23</v>
      </c>
      <c r="UT18" s="22">
        <v>3.62</v>
      </c>
      <c r="UU18" s="23">
        <v>2.65</v>
      </c>
      <c r="UV18" s="22">
        <v>1.5</v>
      </c>
      <c r="UW18" s="23">
        <v>19.16</v>
      </c>
      <c r="UX18" s="22">
        <v>15.55</v>
      </c>
      <c r="UY18" s="23">
        <v>3.86</v>
      </c>
      <c r="UZ18" s="22">
        <v>98.02</v>
      </c>
      <c r="VA18" s="23">
        <v>12.23</v>
      </c>
      <c r="VB18" s="22">
        <v>3.46</v>
      </c>
      <c r="VC18" s="23">
        <v>413.95</v>
      </c>
      <c r="VD18" s="22">
        <v>35.840000000000003</v>
      </c>
      <c r="VE18" s="23">
        <v>20.100000000000001</v>
      </c>
      <c r="VF18" s="22">
        <v>8.5299999999999994</v>
      </c>
      <c r="VG18" s="23">
        <v>13.54</v>
      </c>
      <c r="VH18" s="22">
        <v>9.49</v>
      </c>
      <c r="VI18" s="23">
        <v>5.29</v>
      </c>
      <c r="VJ18" s="22">
        <v>17.12</v>
      </c>
      <c r="VK18" s="23">
        <v>5.49</v>
      </c>
      <c r="VL18" s="22">
        <v>11.32</v>
      </c>
      <c r="VM18" s="23">
        <v>21.78</v>
      </c>
      <c r="VN18" s="22">
        <v>16.600000000000001</v>
      </c>
      <c r="VO18" s="23">
        <v>2.97</v>
      </c>
      <c r="VP18" s="22">
        <v>41.98</v>
      </c>
      <c r="VQ18" s="23">
        <v>15.08</v>
      </c>
      <c r="VR18" s="22">
        <v>7.88</v>
      </c>
      <c r="VS18" s="23">
        <v>5.34</v>
      </c>
      <c r="VT18" s="22">
        <v>49.25</v>
      </c>
      <c r="VU18" s="23">
        <v>151.37</v>
      </c>
      <c r="VV18" s="22">
        <v>11.55</v>
      </c>
      <c r="VW18" s="23">
        <v>8.69</v>
      </c>
      <c r="VX18" s="22">
        <v>16.72</v>
      </c>
      <c r="VY18" s="23">
        <v>20.95</v>
      </c>
      <c r="VZ18" s="22">
        <v>12.87</v>
      </c>
      <c r="WA18" s="23">
        <v>6.17</v>
      </c>
      <c r="WB18" s="22">
        <v>5.96</v>
      </c>
      <c r="WC18" s="23">
        <v>68.55</v>
      </c>
      <c r="WD18" s="22">
        <v>3.93</v>
      </c>
      <c r="WE18" s="23">
        <v>10.77</v>
      </c>
      <c r="WF18" s="22">
        <v>4.22</v>
      </c>
      <c r="WG18" s="23">
        <v>11.1</v>
      </c>
      <c r="WH18" s="22">
        <v>9</v>
      </c>
      <c r="WI18" s="23">
        <v>2.93</v>
      </c>
      <c r="WJ18" s="22">
        <v>25.14</v>
      </c>
      <c r="WK18" s="23">
        <v>12.77</v>
      </c>
      <c r="WL18" s="22">
        <v>3.84</v>
      </c>
      <c r="WM18" s="23">
        <v>2.4900000000000002</v>
      </c>
      <c r="WN18" s="22">
        <v>7.72</v>
      </c>
      <c r="WO18" s="23">
        <v>6.19</v>
      </c>
      <c r="WP18" s="22">
        <v>39.67</v>
      </c>
      <c r="WQ18" s="23">
        <v>5.81</v>
      </c>
      <c r="WR18" s="22">
        <v>16.46</v>
      </c>
      <c r="WS18" s="23">
        <v>4.54</v>
      </c>
      <c r="WT18" s="22">
        <v>2.89</v>
      </c>
      <c r="WU18" s="23">
        <v>7.04</v>
      </c>
      <c r="WV18" s="22">
        <v>2.9</v>
      </c>
      <c r="WW18" s="23">
        <v>2.7</v>
      </c>
      <c r="WX18" s="22">
        <v>2.98</v>
      </c>
      <c r="WY18" s="23">
        <v>16.64</v>
      </c>
      <c r="WZ18" s="22">
        <v>19.48</v>
      </c>
      <c r="XA18" s="23">
        <v>12.17</v>
      </c>
      <c r="XB18" s="22">
        <v>9.1</v>
      </c>
      <c r="XC18" s="23">
        <v>11.68</v>
      </c>
      <c r="XD18" s="22">
        <v>3.81</v>
      </c>
      <c r="XE18" s="23">
        <v>27.69</v>
      </c>
      <c r="XF18" s="22">
        <v>26.61</v>
      </c>
      <c r="XG18" s="23">
        <v>22.79</v>
      </c>
      <c r="XH18" s="22">
        <v>637.86</v>
      </c>
      <c r="XI18" s="23">
        <v>167.66</v>
      </c>
      <c r="XJ18" s="22">
        <v>109.58</v>
      </c>
      <c r="XK18" s="23">
        <v>79.900000000000006</v>
      </c>
      <c r="XL18" s="22">
        <v>29.7</v>
      </c>
      <c r="XM18" s="23">
        <v>317.81</v>
      </c>
      <c r="XN18" s="22">
        <v>106.94</v>
      </c>
      <c r="XO18" s="23">
        <v>93.95</v>
      </c>
      <c r="XP18" s="22">
        <v>48.5</v>
      </c>
      <c r="XQ18" s="23">
        <v>625.77</v>
      </c>
      <c r="XR18" s="22">
        <v>118.43</v>
      </c>
      <c r="XS18" s="23">
        <v>94.93</v>
      </c>
      <c r="XT18" s="22">
        <v>383.68</v>
      </c>
      <c r="XU18" s="23">
        <v>14.91</v>
      </c>
      <c r="XV18" s="22">
        <v>94.85</v>
      </c>
      <c r="XW18" s="23">
        <v>63.87</v>
      </c>
      <c r="XX18" s="22">
        <v>68.989999999999995</v>
      </c>
      <c r="XY18" s="23">
        <v>6.99</v>
      </c>
      <c r="XZ18" s="22">
        <v>136.4</v>
      </c>
      <c r="YA18" s="23">
        <v>53.54</v>
      </c>
      <c r="YB18" s="22">
        <v>28.26</v>
      </c>
      <c r="YC18" s="23">
        <v>11.36</v>
      </c>
      <c r="YD18" s="22">
        <v>68.52</v>
      </c>
      <c r="YE18" s="23">
        <v>21.99</v>
      </c>
      <c r="YF18" s="22">
        <v>2.39</v>
      </c>
      <c r="YG18" s="23">
        <v>22.94</v>
      </c>
      <c r="YH18" s="22">
        <v>24.19</v>
      </c>
      <c r="YI18" s="23">
        <v>24.99</v>
      </c>
      <c r="YJ18" s="22">
        <v>19.88</v>
      </c>
      <c r="YK18" s="23">
        <v>10.84</v>
      </c>
      <c r="YL18" s="22">
        <v>117.24</v>
      </c>
      <c r="YM18" s="23">
        <v>49.72</v>
      </c>
      <c r="YN18" s="22">
        <v>148.9</v>
      </c>
      <c r="YO18" s="23">
        <v>83.73</v>
      </c>
      <c r="YP18" s="22">
        <v>60.18</v>
      </c>
      <c r="YQ18" s="23">
        <v>42.79</v>
      </c>
      <c r="YR18" s="22">
        <v>286.67</v>
      </c>
      <c r="YS18" s="23">
        <v>103.93</v>
      </c>
      <c r="YT18" s="22">
        <v>63.34</v>
      </c>
      <c r="YU18" s="23">
        <v>19.12</v>
      </c>
      <c r="YV18" s="22">
        <v>296.68</v>
      </c>
      <c r="YW18" s="23">
        <v>62.11</v>
      </c>
      <c r="YX18" s="22">
        <v>261.08</v>
      </c>
      <c r="YY18" s="23">
        <v>95.02</v>
      </c>
      <c r="YZ18" s="22">
        <v>573.27</v>
      </c>
      <c r="ZA18" s="23">
        <v>286.01</v>
      </c>
      <c r="ZB18" s="22">
        <v>202.32</v>
      </c>
      <c r="ZC18" s="23">
        <v>78.91</v>
      </c>
      <c r="ZD18" s="22">
        <v>78.13</v>
      </c>
      <c r="ZE18" s="23">
        <v>53.01</v>
      </c>
      <c r="ZF18" s="22">
        <v>51.49</v>
      </c>
      <c r="ZG18" s="23">
        <v>51.34</v>
      </c>
      <c r="ZH18" s="22">
        <v>47.43</v>
      </c>
      <c r="ZI18" s="23">
        <v>26.63</v>
      </c>
      <c r="ZJ18" s="22">
        <v>26.27</v>
      </c>
      <c r="ZK18" s="23">
        <v>25.97</v>
      </c>
      <c r="ZL18" s="22">
        <v>20.76</v>
      </c>
      <c r="ZM18" s="23">
        <v>20.170000000000002</v>
      </c>
      <c r="ZN18" s="22">
        <v>19.7</v>
      </c>
      <c r="ZO18" s="23">
        <v>18.48</v>
      </c>
      <c r="ZP18" s="22">
        <v>16.34</v>
      </c>
      <c r="ZQ18" s="23">
        <v>15.42</v>
      </c>
      <c r="ZR18" s="22">
        <v>10.039999999999999</v>
      </c>
      <c r="ZS18" s="23">
        <v>5.63</v>
      </c>
      <c r="ZT18" s="22">
        <v>143.19999999999999</v>
      </c>
      <c r="ZU18" s="23">
        <v>359.27</v>
      </c>
      <c r="ZV18" s="22">
        <v>81.92</v>
      </c>
      <c r="ZW18" s="23">
        <v>411.06</v>
      </c>
      <c r="ZX18" s="22">
        <v>33.1</v>
      </c>
      <c r="ZY18" s="23">
        <v>32.96</v>
      </c>
      <c r="ZZ18" s="22">
        <v>87.62</v>
      </c>
      <c r="AAA18" s="23">
        <v>73</v>
      </c>
      <c r="AAB18" s="22">
        <v>37.549999999999997</v>
      </c>
      <c r="AAC18" s="23">
        <v>83.62</v>
      </c>
      <c r="AAD18" s="22">
        <v>10.55</v>
      </c>
      <c r="AAE18" s="23">
        <v>7.23</v>
      </c>
      <c r="AAF18" s="22">
        <v>36.17</v>
      </c>
      <c r="AAG18" s="23">
        <v>13.48</v>
      </c>
      <c r="AAH18" s="22">
        <v>1.44</v>
      </c>
      <c r="AAI18" s="23">
        <v>18.440000000000001</v>
      </c>
      <c r="AAJ18" s="22">
        <v>227.67</v>
      </c>
      <c r="AAK18" s="23">
        <v>52.69</v>
      </c>
      <c r="AAL18" s="22">
        <v>187.63</v>
      </c>
      <c r="AAM18" s="23">
        <v>16.100000000000001</v>
      </c>
      <c r="AAN18" s="22">
        <v>14.32</v>
      </c>
      <c r="AAO18" s="23">
        <v>55.81</v>
      </c>
      <c r="AAP18" s="22">
        <v>124.29</v>
      </c>
      <c r="AAQ18" s="23">
        <v>151.9</v>
      </c>
      <c r="AAR18" s="22">
        <v>17.54</v>
      </c>
      <c r="AAS18" s="23">
        <v>13.2</v>
      </c>
      <c r="AAT18" s="22">
        <v>139.72999999999999</v>
      </c>
      <c r="AAU18" s="23">
        <v>403.97</v>
      </c>
      <c r="AAV18" s="22">
        <v>61.42</v>
      </c>
      <c r="AAW18" s="23">
        <v>1.92</v>
      </c>
      <c r="AAX18" s="22">
        <v>81.849999999999994</v>
      </c>
      <c r="AAY18" s="23">
        <v>22.48</v>
      </c>
      <c r="AAZ18" s="22">
        <v>12.2</v>
      </c>
      <c r="ABA18" s="23">
        <v>59.87</v>
      </c>
      <c r="ABB18" s="22">
        <v>27.96</v>
      </c>
      <c r="ABC18" s="23">
        <v>89.64</v>
      </c>
      <c r="ABD18" s="22">
        <v>36.86</v>
      </c>
      <c r="ABE18" s="23">
        <v>11.1</v>
      </c>
      <c r="ABF18" s="22">
        <v>79.099999999999994</v>
      </c>
      <c r="ABG18" s="23">
        <v>38.64</v>
      </c>
      <c r="ABH18" s="22">
        <v>15.11</v>
      </c>
      <c r="ABI18" s="23">
        <v>3.76</v>
      </c>
      <c r="ABJ18" s="22">
        <v>111.87</v>
      </c>
      <c r="ABK18" s="23">
        <v>84.21</v>
      </c>
      <c r="ABL18" s="22">
        <v>26.42</v>
      </c>
      <c r="ABM18" s="23">
        <v>8.3699999999999992</v>
      </c>
      <c r="ABN18" s="22">
        <v>8.2200000000000006</v>
      </c>
      <c r="ABO18" s="23">
        <v>14.04</v>
      </c>
      <c r="ABP18" s="22">
        <v>5.74</v>
      </c>
      <c r="ABQ18" s="23">
        <v>4.03</v>
      </c>
      <c r="ABR18" s="22">
        <v>32.74</v>
      </c>
      <c r="ABS18" s="23">
        <v>125.54</v>
      </c>
      <c r="ABT18" s="22">
        <v>70.900000000000006</v>
      </c>
      <c r="ABU18" s="23">
        <v>61.42</v>
      </c>
      <c r="ABV18" s="22">
        <v>30.82</v>
      </c>
      <c r="ABW18" s="23">
        <v>6.12</v>
      </c>
      <c r="ABX18" s="22">
        <v>75.290000000000006</v>
      </c>
      <c r="ABY18" s="23">
        <v>24.51</v>
      </c>
      <c r="ABZ18" s="22">
        <v>11.2</v>
      </c>
      <c r="ACA18" s="23">
        <v>16.690000000000001</v>
      </c>
      <c r="ACB18" s="22">
        <v>323.75</v>
      </c>
      <c r="ACC18" s="23">
        <v>148.65</v>
      </c>
      <c r="ACD18" s="22">
        <v>14.2</v>
      </c>
      <c r="ACE18" s="23">
        <v>5.99</v>
      </c>
      <c r="ACF18" s="22">
        <v>50.73</v>
      </c>
      <c r="ACG18" s="23">
        <v>82.58</v>
      </c>
      <c r="ACH18" s="22">
        <v>20.51</v>
      </c>
      <c r="ACI18" s="23">
        <v>16.16</v>
      </c>
      <c r="ACJ18" s="22">
        <v>8.4600000000000009</v>
      </c>
      <c r="ACK18" s="23">
        <v>51.72</v>
      </c>
      <c r="ACL18" s="22">
        <v>3.3</v>
      </c>
      <c r="ACM18" s="23">
        <v>119.46</v>
      </c>
      <c r="ACN18" s="22">
        <v>71.180000000000007</v>
      </c>
      <c r="ACO18" s="23">
        <v>22.58</v>
      </c>
      <c r="ACP18" s="22">
        <v>7.11</v>
      </c>
      <c r="ACQ18" s="23">
        <v>36.450000000000003</v>
      </c>
      <c r="ACR18" s="22">
        <v>7.98</v>
      </c>
      <c r="ACS18" s="23">
        <v>83.97</v>
      </c>
      <c r="ACT18" s="22">
        <v>29.2</v>
      </c>
      <c r="ACU18" s="23">
        <v>131.91999999999999</v>
      </c>
      <c r="ACV18" s="22">
        <v>33.33</v>
      </c>
      <c r="ACW18" s="23">
        <v>10.59</v>
      </c>
      <c r="ACX18" s="22">
        <v>8.92</v>
      </c>
      <c r="ACY18" s="23">
        <v>4.8499999999999996</v>
      </c>
      <c r="ACZ18" s="22">
        <v>0.52</v>
      </c>
      <c r="ADA18" s="23">
        <v>32.89</v>
      </c>
      <c r="ADB18" s="22">
        <v>29.82</v>
      </c>
      <c r="ADC18" s="23">
        <v>47.41</v>
      </c>
      <c r="ADD18" s="22">
        <v>48.63</v>
      </c>
      <c r="ADE18" s="23">
        <v>42.97</v>
      </c>
      <c r="ADF18" s="22">
        <v>30.63</v>
      </c>
      <c r="ADG18" s="23">
        <v>23.86</v>
      </c>
      <c r="ADH18" s="22">
        <v>12.32</v>
      </c>
      <c r="ADI18" s="23">
        <v>10.98</v>
      </c>
      <c r="ADJ18" s="22">
        <v>123.23</v>
      </c>
      <c r="ADK18" s="23">
        <v>87.26</v>
      </c>
      <c r="ADL18" s="22">
        <v>9.17</v>
      </c>
      <c r="ADM18" s="23">
        <v>52.63</v>
      </c>
      <c r="ADN18" s="22">
        <v>10.79</v>
      </c>
      <c r="ADO18" s="23">
        <v>19.95</v>
      </c>
      <c r="ADP18" s="22">
        <v>41.57</v>
      </c>
      <c r="ADQ18" s="23">
        <v>36.89</v>
      </c>
      <c r="ADR18" s="22">
        <v>33.020000000000003</v>
      </c>
      <c r="ADS18" s="23">
        <v>18.91</v>
      </c>
      <c r="ADT18" s="22">
        <v>31.87</v>
      </c>
      <c r="ADU18" s="23">
        <v>18.940000000000001</v>
      </c>
      <c r="ADV18" s="22">
        <v>237.05</v>
      </c>
      <c r="ADW18" s="23">
        <v>22.44</v>
      </c>
      <c r="ADX18" s="22">
        <v>10.46</v>
      </c>
      <c r="ADY18" s="23">
        <v>6.4</v>
      </c>
      <c r="ADZ18" s="22">
        <v>25.28</v>
      </c>
      <c r="AEA18" s="23">
        <v>21.09</v>
      </c>
      <c r="AEB18" s="22">
        <v>6.07</v>
      </c>
      <c r="AEC18" s="23">
        <v>6.79</v>
      </c>
      <c r="AED18" s="22">
        <v>13.6</v>
      </c>
      <c r="AEE18" s="23">
        <v>8.42</v>
      </c>
      <c r="AEF18" s="22">
        <v>6.7</v>
      </c>
      <c r="AEG18" s="23">
        <v>13.49</v>
      </c>
      <c r="AEH18" s="22">
        <v>12.29</v>
      </c>
      <c r="AEI18" s="23">
        <v>10.87</v>
      </c>
      <c r="AEJ18" s="22">
        <v>8.4</v>
      </c>
      <c r="AEK18" s="23">
        <v>20.49</v>
      </c>
      <c r="AEL18" s="22">
        <v>12.58</v>
      </c>
      <c r="AEM18" s="23">
        <v>0.6</v>
      </c>
      <c r="AEN18" s="22">
        <v>0.42</v>
      </c>
      <c r="AEO18" s="23">
        <v>4.7699999999999996</v>
      </c>
      <c r="AEP18" s="22">
        <v>4.25</v>
      </c>
      <c r="AEQ18" s="23">
        <v>0.47</v>
      </c>
      <c r="AER18" s="22">
        <v>1.63</v>
      </c>
      <c r="AES18" s="23">
        <v>4.38</v>
      </c>
      <c r="AET18" s="22">
        <v>3.84</v>
      </c>
      <c r="AEU18" s="23">
        <v>110.3</v>
      </c>
      <c r="AEV18" s="22">
        <v>3.41</v>
      </c>
      <c r="AEW18" s="23">
        <v>6.76</v>
      </c>
      <c r="AEX18" s="22">
        <v>0.5</v>
      </c>
      <c r="AEY18" s="23">
        <v>0.11</v>
      </c>
      <c r="AEZ18" s="22">
        <v>1.1399999999999999</v>
      </c>
      <c r="AFA18" s="23">
        <v>0.25</v>
      </c>
      <c r="AFB18" s="22">
        <v>2.0099999999999998</v>
      </c>
      <c r="AFC18" s="23">
        <v>5.05</v>
      </c>
      <c r="AFD18" s="22">
        <v>1.55</v>
      </c>
      <c r="AFE18" s="23">
        <v>11.96</v>
      </c>
      <c r="AFF18" s="22">
        <v>6.26</v>
      </c>
      <c r="AFG18" s="23">
        <v>6.68</v>
      </c>
      <c r="AFH18" s="22">
        <v>5.97</v>
      </c>
      <c r="AFI18" s="23">
        <v>5.23</v>
      </c>
      <c r="AFJ18" s="22">
        <v>3.09</v>
      </c>
      <c r="AFK18" s="23">
        <v>4.3099999999999996</v>
      </c>
      <c r="AFL18" s="22">
        <v>5.19</v>
      </c>
      <c r="AFM18" s="23">
        <v>5.0599999999999996</v>
      </c>
      <c r="AFN18" s="22">
        <v>1.43</v>
      </c>
      <c r="AFO18" s="23">
        <v>15.23</v>
      </c>
      <c r="AFP18" s="22">
        <v>10.31</v>
      </c>
      <c r="AFQ18" s="23">
        <v>7.03</v>
      </c>
      <c r="AFR18" s="22">
        <v>4.5999999999999996</v>
      </c>
      <c r="AFS18" s="23">
        <v>7.45</v>
      </c>
      <c r="AFT18" s="22">
        <v>13.54</v>
      </c>
      <c r="AFU18" s="23">
        <v>6.91</v>
      </c>
      <c r="AFV18" s="22">
        <v>4.3</v>
      </c>
      <c r="AFW18" s="23">
        <v>12.57</v>
      </c>
      <c r="AFX18" s="22">
        <v>1.9</v>
      </c>
      <c r="AFY18" s="23">
        <v>8.6999999999999993</v>
      </c>
      <c r="AFZ18" s="22">
        <v>8.2799999999999994</v>
      </c>
      <c r="AGA18" s="23">
        <v>4.09</v>
      </c>
      <c r="AGB18" s="22">
        <v>5.18</v>
      </c>
      <c r="AGC18" s="23">
        <v>3.63</v>
      </c>
      <c r="AGD18" s="22">
        <v>2.23</v>
      </c>
      <c r="AGE18" s="23">
        <v>6.6</v>
      </c>
      <c r="AGF18" s="22">
        <v>4.67</v>
      </c>
      <c r="AGG18" s="23">
        <v>2.09</v>
      </c>
      <c r="AGH18" s="22">
        <v>5.19</v>
      </c>
      <c r="AGI18" s="23">
        <v>1</v>
      </c>
      <c r="AGJ18" s="22">
        <v>22.66</v>
      </c>
      <c r="AGK18" s="23">
        <v>41.54</v>
      </c>
      <c r="AGL18" s="22">
        <v>34.72</v>
      </c>
      <c r="AGM18" s="23">
        <v>17.72</v>
      </c>
      <c r="AGN18" s="22">
        <v>2.41</v>
      </c>
      <c r="AGO18" s="23">
        <v>3.79</v>
      </c>
      <c r="AGP18" s="22">
        <v>14.14</v>
      </c>
      <c r="AGQ18" s="23">
        <v>19.420000000000002</v>
      </c>
      <c r="AGR18" s="22">
        <v>11.26</v>
      </c>
      <c r="AGS18" s="23">
        <v>25.92</v>
      </c>
      <c r="AGT18" s="22">
        <v>2.4900000000000002</v>
      </c>
      <c r="AGU18" s="23">
        <v>7.02</v>
      </c>
      <c r="AGV18" s="22">
        <v>4.6399999999999997</v>
      </c>
      <c r="AGW18" s="23">
        <v>7.99</v>
      </c>
      <c r="AGX18" s="22">
        <v>2.7</v>
      </c>
      <c r="AGY18" s="23">
        <v>14.44</v>
      </c>
      <c r="AGZ18" s="22">
        <v>3.95</v>
      </c>
      <c r="AHA18" s="23">
        <v>23.64</v>
      </c>
      <c r="AHB18" s="22">
        <v>3.14</v>
      </c>
      <c r="AHC18" s="23">
        <v>1.49</v>
      </c>
      <c r="AHD18" s="22">
        <v>3.13</v>
      </c>
      <c r="AHE18" s="23">
        <v>6.99</v>
      </c>
      <c r="AHF18" s="22">
        <v>17.77</v>
      </c>
      <c r="AHG18" s="23">
        <v>6.82</v>
      </c>
      <c r="AHH18" s="22">
        <v>3.64</v>
      </c>
      <c r="AHI18" s="23">
        <v>14.93</v>
      </c>
      <c r="AHJ18" s="22">
        <v>9.6999999999999993</v>
      </c>
      <c r="AHK18" s="23">
        <v>7.88</v>
      </c>
      <c r="AHL18" s="22">
        <v>3.21</v>
      </c>
      <c r="AHM18" s="23">
        <v>8.82</v>
      </c>
      <c r="AHN18" s="22">
        <v>3.18</v>
      </c>
      <c r="AHO18" s="23">
        <v>1.97</v>
      </c>
      <c r="AHP18" s="22">
        <v>15.91</v>
      </c>
      <c r="AHQ18" s="23">
        <v>0.85</v>
      </c>
      <c r="AHR18" s="22">
        <v>1</v>
      </c>
      <c r="AHS18" s="23">
        <v>2.65</v>
      </c>
      <c r="AHT18" s="22">
        <v>3.49</v>
      </c>
      <c r="AHU18" s="23">
        <v>2.75</v>
      </c>
      <c r="AHV18" s="22">
        <v>2.77</v>
      </c>
      <c r="AHW18" s="23">
        <v>47.53</v>
      </c>
      <c r="AHX18" s="22">
        <v>39.770000000000003</v>
      </c>
      <c r="AHY18" s="23">
        <v>3.98</v>
      </c>
      <c r="AHZ18" s="22">
        <v>2.52</v>
      </c>
      <c r="AIA18" s="23">
        <v>1.26</v>
      </c>
      <c r="AIB18" s="22">
        <v>0.83</v>
      </c>
      <c r="AIC18" s="23">
        <v>0.82</v>
      </c>
      <c r="AID18" s="22">
        <v>0.6</v>
      </c>
      <c r="AIE18" s="23">
        <v>1.44</v>
      </c>
      <c r="AIF18" s="22">
        <v>0.45</v>
      </c>
      <c r="AIG18" s="23">
        <v>0.89</v>
      </c>
      <c r="AIH18" s="22">
        <v>1.04</v>
      </c>
      <c r="AII18" s="23">
        <v>12.29</v>
      </c>
      <c r="AIJ18" s="22">
        <v>8.51</v>
      </c>
      <c r="AIK18" s="23">
        <v>5.52</v>
      </c>
      <c r="AIL18" s="22">
        <v>4.5999999999999996</v>
      </c>
      <c r="AIM18" s="23">
        <v>4.3899999999999997</v>
      </c>
      <c r="AIN18" s="22">
        <v>2.8</v>
      </c>
      <c r="AIO18" s="23">
        <v>9.94</v>
      </c>
      <c r="AIP18" s="22">
        <v>113.36</v>
      </c>
      <c r="AIQ18" s="23">
        <v>19.87</v>
      </c>
      <c r="AIR18" s="22">
        <v>9.16</v>
      </c>
      <c r="AIS18" s="23">
        <v>2.0299999999999998</v>
      </c>
      <c r="AIT18" s="22">
        <v>4.2699999999999996</v>
      </c>
      <c r="AIU18" s="23">
        <v>7.72</v>
      </c>
      <c r="AIV18" s="22">
        <v>10.57</v>
      </c>
      <c r="AIW18" s="23">
        <v>4.4000000000000004</v>
      </c>
      <c r="AIX18" s="22">
        <v>4.3</v>
      </c>
      <c r="AIY18" s="23">
        <v>8.9</v>
      </c>
      <c r="AIZ18" s="22">
        <v>2.17</v>
      </c>
      <c r="AJA18" s="23">
        <v>10.55</v>
      </c>
      <c r="AJB18" s="22">
        <v>2.83</v>
      </c>
      <c r="AJC18" s="23">
        <v>32.729999999999997</v>
      </c>
      <c r="AJD18" s="22">
        <v>11.99</v>
      </c>
      <c r="AJE18" s="23">
        <v>33.5</v>
      </c>
      <c r="AJF18" s="22">
        <v>26.74</v>
      </c>
      <c r="AJG18" s="23">
        <v>7.73</v>
      </c>
      <c r="AJH18" s="22">
        <v>12.37</v>
      </c>
      <c r="AJI18" s="23">
        <v>15.36</v>
      </c>
      <c r="AJJ18" s="22">
        <v>12.47</v>
      </c>
      <c r="AJK18" s="23">
        <v>3.49</v>
      </c>
      <c r="AJL18" s="22">
        <v>1.38</v>
      </c>
      <c r="AJM18" s="23">
        <v>36.56</v>
      </c>
      <c r="AJN18" s="22">
        <v>35.94</v>
      </c>
      <c r="AJO18" s="23">
        <v>30.39</v>
      </c>
      <c r="AJP18" s="22">
        <v>8.67</v>
      </c>
      <c r="AJQ18" s="23">
        <v>1.5</v>
      </c>
      <c r="AJR18" s="22">
        <v>88.98</v>
      </c>
      <c r="AJS18" s="23">
        <v>58.79</v>
      </c>
      <c r="AJT18" s="22">
        <v>22.79</v>
      </c>
      <c r="AJU18" s="23">
        <v>17.690000000000001</v>
      </c>
      <c r="AJV18" s="22">
        <v>81.69</v>
      </c>
      <c r="AJW18" s="23">
        <v>5.19</v>
      </c>
      <c r="AJX18" s="22">
        <v>11.91</v>
      </c>
      <c r="AJY18" s="23">
        <v>12.21</v>
      </c>
      <c r="AJZ18" s="22">
        <v>7.66</v>
      </c>
      <c r="AKA18" s="23">
        <v>1.94</v>
      </c>
      <c r="AKB18" s="22">
        <v>15.04</v>
      </c>
      <c r="AKC18" s="23">
        <v>12.29</v>
      </c>
      <c r="AKD18" s="22">
        <v>15.52</v>
      </c>
      <c r="AKE18" s="23">
        <v>20.29</v>
      </c>
      <c r="AKF18" s="22">
        <v>20.149999999999999</v>
      </c>
      <c r="AKG18" s="23">
        <v>5.34</v>
      </c>
      <c r="AKH18" s="22">
        <v>5.32</v>
      </c>
      <c r="AKI18" s="23">
        <v>3.35</v>
      </c>
      <c r="AKJ18" s="22">
        <v>17.72</v>
      </c>
      <c r="AKK18" s="23">
        <v>13.82</v>
      </c>
      <c r="AKL18" s="22">
        <v>10.86</v>
      </c>
      <c r="AKM18" s="23">
        <v>1.5</v>
      </c>
      <c r="AKN18" s="22">
        <v>13.61</v>
      </c>
      <c r="AKO18" s="23">
        <v>1.22</v>
      </c>
      <c r="AKP18" s="22">
        <v>10.86</v>
      </c>
      <c r="AKQ18" s="23">
        <v>10.73</v>
      </c>
      <c r="AKR18" s="22">
        <v>6.68</v>
      </c>
      <c r="AKS18" s="23">
        <v>6.56</v>
      </c>
      <c r="AKT18" s="22">
        <v>6.24</v>
      </c>
      <c r="AKU18" s="23">
        <v>3.62</v>
      </c>
      <c r="AKV18" s="22">
        <v>12.35</v>
      </c>
      <c r="AKW18" s="23">
        <v>32.15</v>
      </c>
      <c r="AKX18" s="22">
        <v>13.73</v>
      </c>
      <c r="AKY18" s="23">
        <v>26.14</v>
      </c>
      <c r="AKZ18" s="22">
        <v>12.3</v>
      </c>
      <c r="ALA18" s="23">
        <v>12.25</v>
      </c>
      <c r="ALB18" s="22">
        <v>24.3</v>
      </c>
      <c r="ALC18" s="23">
        <v>7.09</v>
      </c>
      <c r="ALD18" s="22">
        <v>4.47</v>
      </c>
      <c r="ALE18" s="23">
        <v>2.56</v>
      </c>
      <c r="ALF18" s="22">
        <v>15.16</v>
      </c>
      <c r="ALG18" s="23">
        <v>3.97</v>
      </c>
      <c r="ALH18" s="22">
        <v>11.06</v>
      </c>
      <c r="ALI18" s="23">
        <v>8.74</v>
      </c>
      <c r="ALJ18" s="22">
        <v>6.3</v>
      </c>
      <c r="ALK18" s="23">
        <v>2.81</v>
      </c>
      <c r="ALL18" s="22">
        <v>10.16</v>
      </c>
      <c r="ALM18" s="23">
        <v>62.34</v>
      </c>
      <c r="ALN18" s="22">
        <v>5.44</v>
      </c>
      <c r="ALO18" s="23">
        <v>5.16</v>
      </c>
      <c r="ALP18" s="22">
        <v>11.97</v>
      </c>
      <c r="ALQ18" s="23">
        <v>3.39</v>
      </c>
      <c r="ALR18" s="22">
        <v>7.39</v>
      </c>
      <c r="ALS18" s="23">
        <v>3.98</v>
      </c>
      <c r="ALT18" s="22">
        <v>46.11</v>
      </c>
      <c r="ALU18" s="23">
        <v>18.649999999999999</v>
      </c>
      <c r="ALV18" s="22">
        <v>8.16</v>
      </c>
      <c r="ALW18" s="23">
        <v>2.36</v>
      </c>
      <c r="ALX18" s="22">
        <v>2.02</v>
      </c>
      <c r="ALY18" s="23">
        <v>0.09</v>
      </c>
      <c r="ALZ18" s="22">
        <v>0.94</v>
      </c>
      <c r="AMA18" s="23">
        <v>29.42</v>
      </c>
      <c r="AMB18" s="22">
        <v>26.79</v>
      </c>
      <c r="AMC18" s="23">
        <v>6.21</v>
      </c>
      <c r="AMD18" s="22">
        <v>27.08</v>
      </c>
      <c r="AME18" s="23">
        <v>6.95</v>
      </c>
      <c r="AMF18" s="22">
        <v>6.92</v>
      </c>
      <c r="AMG18" s="23">
        <v>10.24</v>
      </c>
      <c r="AMH18" s="22">
        <v>1.45</v>
      </c>
      <c r="AMI18" s="23">
        <v>4.8899999999999997</v>
      </c>
      <c r="AMJ18" s="22">
        <v>28.36</v>
      </c>
      <c r="AMK18" s="23">
        <v>19.579999999999998</v>
      </c>
      <c r="AML18" s="22">
        <v>12.64</v>
      </c>
      <c r="AMM18" s="23">
        <v>26.93</v>
      </c>
      <c r="AMN18" s="22">
        <v>9.9</v>
      </c>
      <c r="AMO18" s="23">
        <v>5.95</v>
      </c>
      <c r="AMP18" s="22">
        <v>11.72</v>
      </c>
      <c r="AMQ18" s="23">
        <v>11.68</v>
      </c>
      <c r="AMR18" s="22">
        <v>24.92</v>
      </c>
      <c r="AMS18" s="23">
        <v>34.799999999999997</v>
      </c>
      <c r="AMT18" s="22">
        <v>83.03</v>
      </c>
      <c r="AMU18" s="23">
        <v>33.42</v>
      </c>
      <c r="AMV18" s="22">
        <v>26.61</v>
      </c>
      <c r="AMW18" s="23">
        <v>3.34</v>
      </c>
      <c r="AMX18" s="22">
        <v>7.62</v>
      </c>
      <c r="AMY18" s="23">
        <v>6.96</v>
      </c>
      <c r="AMZ18" s="22">
        <v>11.11</v>
      </c>
      <c r="ANA18" s="23">
        <v>5.63</v>
      </c>
      <c r="ANB18" s="22">
        <v>3.12</v>
      </c>
      <c r="ANC18" s="23">
        <v>12.11</v>
      </c>
      <c r="AND18" s="22">
        <v>35.979999999999997</v>
      </c>
      <c r="ANE18" s="23">
        <v>0.87</v>
      </c>
      <c r="ANF18" s="22">
        <v>34.51</v>
      </c>
      <c r="ANG18" s="23">
        <v>7.46</v>
      </c>
      <c r="ANH18" s="22">
        <v>10.54</v>
      </c>
      <c r="ANI18" s="23">
        <v>5.25</v>
      </c>
      <c r="ANJ18" s="22">
        <v>0.18</v>
      </c>
      <c r="ANK18" s="23">
        <v>0.94</v>
      </c>
      <c r="ANL18" s="22">
        <v>7.86</v>
      </c>
      <c r="ANM18" s="23">
        <v>5.93</v>
      </c>
      <c r="ANN18" s="22">
        <v>13.89</v>
      </c>
      <c r="ANO18" s="23">
        <v>5.5</v>
      </c>
      <c r="ANP18" s="22">
        <v>1.83</v>
      </c>
      <c r="ANQ18" s="23">
        <v>7.03</v>
      </c>
      <c r="ANR18" s="22">
        <v>1.51</v>
      </c>
      <c r="ANS18" s="23">
        <v>7.41</v>
      </c>
      <c r="ANT18" s="22">
        <v>4.66</v>
      </c>
      <c r="ANU18" s="23">
        <v>4.34</v>
      </c>
      <c r="ANV18" s="22">
        <v>1.25</v>
      </c>
      <c r="ANW18" s="23">
        <v>4.3899999999999997</v>
      </c>
      <c r="ANX18" s="22">
        <v>6.43</v>
      </c>
      <c r="ANY18" s="23">
        <v>24.26</v>
      </c>
      <c r="ANZ18" s="22">
        <v>106.29</v>
      </c>
      <c r="AOA18" s="23">
        <v>40.880000000000003</v>
      </c>
      <c r="AOB18" s="22">
        <v>15.65</v>
      </c>
      <c r="AOC18" s="23">
        <v>25.66</v>
      </c>
      <c r="AOD18" s="22">
        <v>313.66000000000003</v>
      </c>
      <c r="AOE18" s="23">
        <v>87.16</v>
      </c>
      <c r="AOF18" s="22">
        <v>86.47</v>
      </c>
      <c r="AOG18" s="23">
        <v>15.09</v>
      </c>
      <c r="AOH18" s="22">
        <v>319.52999999999997</v>
      </c>
      <c r="AOI18" s="23">
        <v>98.79</v>
      </c>
      <c r="AOJ18" s="22">
        <v>27.59</v>
      </c>
      <c r="AOK18" s="23">
        <v>20.49</v>
      </c>
      <c r="AOL18" s="22">
        <v>134.52000000000001</v>
      </c>
      <c r="AOM18" s="23">
        <v>56.05</v>
      </c>
      <c r="AON18" s="22">
        <v>3.38</v>
      </c>
      <c r="AOO18" s="23">
        <v>44.16</v>
      </c>
      <c r="AOP18" s="22">
        <v>21.21</v>
      </c>
      <c r="AOQ18" s="23">
        <v>45.18</v>
      </c>
      <c r="AOR18" s="22">
        <v>17.84</v>
      </c>
      <c r="AOS18" s="23">
        <v>93.82</v>
      </c>
      <c r="AOT18" s="22">
        <v>23.79</v>
      </c>
      <c r="AOU18" s="23">
        <v>35.86</v>
      </c>
      <c r="AOV18" s="22">
        <v>29.83</v>
      </c>
      <c r="AOW18" s="23">
        <v>62</v>
      </c>
      <c r="AOX18" s="22">
        <v>61.15</v>
      </c>
      <c r="AOY18" s="23">
        <v>326.32</v>
      </c>
      <c r="AOZ18" s="22">
        <v>22.01</v>
      </c>
      <c r="APA18" s="23">
        <v>126.91</v>
      </c>
      <c r="APB18" s="22">
        <v>112.76</v>
      </c>
      <c r="APC18" s="23">
        <v>74.98</v>
      </c>
      <c r="APD18" s="22">
        <v>72.930000000000007</v>
      </c>
      <c r="APE18" s="23">
        <v>45.63</v>
      </c>
      <c r="APF18" s="22">
        <v>30.39</v>
      </c>
      <c r="APG18" s="23">
        <v>25.97</v>
      </c>
      <c r="APH18" s="22">
        <v>12.96</v>
      </c>
      <c r="API18" s="23">
        <v>658.35</v>
      </c>
      <c r="APJ18" s="22">
        <v>30.24</v>
      </c>
      <c r="APK18" s="23">
        <v>160.28</v>
      </c>
      <c r="APL18" s="22">
        <v>88.59</v>
      </c>
      <c r="APM18" s="23">
        <v>94.83</v>
      </c>
      <c r="APN18" s="22">
        <v>4.12</v>
      </c>
      <c r="APO18" s="23">
        <v>39.29</v>
      </c>
      <c r="APP18" s="22">
        <v>12.22</v>
      </c>
      <c r="APQ18" s="23">
        <v>8.18</v>
      </c>
      <c r="APR18" s="22">
        <v>24.57</v>
      </c>
      <c r="APS18" s="23">
        <v>72.37</v>
      </c>
      <c r="APT18" s="22">
        <v>58.28</v>
      </c>
      <c r="APU18" s="23">
        <v>57.65</v>
      </c>
      <c r="APV18" s="22">
        <v>41.55</v>
      </c>
      <c r="APW18" s="23">
        <v>30.56</v>
      </c>
      <c r="APX18" s="22">
        <v>25.39</v>
      </c>
      <c r="APY18" s="23">
        <v>56.01</v>
      </c>
      <c r="APZ18" s="22">
        <v>14.39</v>
      </c>
      <c r="AQA18" s="23">
        <v>4.82</v>
      </c>
      <c r="AQB18" s="22">
        <v>7.06</v>
      </c>
      <c r="AQC18" s="23">
        <v>616.27</v>
      </c>
      <c r="AQD18" s="22">
        <v>172.19</v>
      </c>
      <c r="AQE18" s="23">
        <v>111.17</v>
      </c>
      <c r="AQF18" s="22">
        <v>30.91</v>
      </c>
      <c r="AQG18" s="23">
        <v>48.5</v>
      </c>
      <c r="AQH18" s="22">
        <v>16.29</v>
      </c>
      <c r="AQI18" s="23">
        <v>56.04</v>
      </c>
      <c r="AQJ18" s="22">
        <v>27.28</v>
      </c>
      <c r="AQK18" s="23">
        <v>14.76</v>
      </c>
      <c r="AQL18" s="22">
        <v>5.9</v>
      </c>
      <c r="AQM18" s="23">
        <v>169.79</v>
      </c>
      <c r="AQN18" s="22">
        <v>9.44</v>
      </c>
      <c r="AQO18" s="23">
        <v>658.69</v>
      </c>
      <c r="AQP18" s="22">
        <v>68.42</v>
      </c>
      <c r="AQQ18" s="23">
        <v>58.13</v>
      </c>
      <c r="AQR18" s="22">
        <v>56.5</v>
      </c>
      <c r="AQS18" s="23">
        <v>11.59</v>
      </c>
      <c r="AQT18" s="22">
        <v>232.45</v>
      </c>
      <c r="AQU18" s="23">
        <v>161.94999999999999</v>
      </c>
      <c r="AQV18" s="22">
        <v>136.46</v>
      </c>
      <c r="AQW18" s="23">
        <v>63.15</v>
      </c>
      <c r="AQX18" s="22">
        <v>20.149999999999999</v>
      </c>
      <c r="AQY18" s="23">
        <v>3.78</v>
      </c>
      <c r="AQZ18" s="22">
        <v>11.76</v>
      </c>
      <c r="ARA18" s="23">
        <v>9.15</v>
      </c>
      <c r="ARB18" s="22">
        <v>4.45</v>
      </c>
      <c r="ARC18" s="23">
        <v>87.05</v>
      </c>
      <c r="ARD18" s="22">
        <v>76.709999999999994</v>
      </c>
      <c r="ARE18" s="23">
        <v>74.73</v>
      </c>
      <c r="ARF18" s="22">
        <v>50.45</v>
      </c>
      <c r="ARG18" s="23">
        <v>35.79</v>
      </c>
      <c r="ARH18" s="22">
        <v>28.98</v>
      </c>
      <c r="ARI18" s="23">
        <v>11.81</v>
      </c>
      <c r="ARJ18" s="22">
        <v>6.99</v>
      </c>
      <c r="ARK18" s="23">
        <v>1.24</v>
      </c>
      <c r="ARL18" s="22">
        <v>83.03</v>
      </c>
      <c r="ARM18" s="23">
        <v>64</v>
      </c>
      <c r="ARN18" s="22">
        <v>53.2</v>
      </c>
      <c r="ARO18" s="23">
        <v>25.47</v>
      </c>
      <c r="ARP18" s="22">
        <v>320.27</v>
      </c>
      <c r="ARQ18" s="23">
        <v>13.12</v>
      </c>
      <c r="ARR18" s="22">
        <v>69.37</v>
      </c>
      <c r="ARS18" s="23">
        <v>23.51</v>
      </c>
      <c r="ART18" s="22">
        <v>32.9</v>
      </c>
      <c r="ARU18" s="23">
        <v>8.65</v>
      </c>
      <c r="ARV18" s="22">
        <v>226.81</v>
      </c>
      <c r="ARW18" s="23">
        <v>19.62</v>
      </c>
      <c r="ARX18" s="22">
        <v>2.92</v>
      </c>
      <c r="ARY18" s="23">
        <v>7.74</v>
      </c>
      <c r="ARZ18" s="22">
        <v>351.08</v>
      </c>
      <c r="ASA18" s="23">
        <v>200.83</v>
      </c>
      <c r="ASB18" s="22">
        <v>112.36</v>
      </c>
      <c r="ASC18" s="23">
        <v>49.5</v>
      </c>
      <c r="ASD18" s="22">
        <v>24.3</v>
      </c>
      <c r="ASE18" s="23">
        <v>115.68</v>
      </c>
      <c r="ASF18" s="22">
        <v>60.32</v>
      </c>
      <c r="ASG18" s="23">
        <v>4.8499999999999996</v>
      </c>
      <c r="ASH18" s="22">
        <v>13.48</v>
      </c>
      <c r="ASI18" s="23">
        <v>132.38999999999999</v>
      </c>
      <c r="ASJ18" s="22">
        <v>88.68</v>
      </c>
      <c r="ASK18" s="23">
        <v>36.1</v>
      </c>
      <c r="ASL18" s="22">
        <v>33.18</v>
      </c>
      <c r="ASM18" s="23">
        <v>23.9</v>
      </c>
      <c r="ASN18" s="22">
        <v>78.28</v>
      </c>
      <c r="ASO18" s="23">
        <v>76</v>
      </c>
      <c r="ASP18" s="22">
        <v>60.78</v>
      </c>
      <c r="ASQ18" s="23">
        <v>131.22</v>
      </c>
      <c r="ASR18" s="22">
        <v>58.83</v>
      </c>
      <c r="ASS18" s="23">
        <v>46.16</v>
      </c>
      <c r="AST18" s="22">
        <v>15.33</v>
      </c>
      <c r="ASU18" s="23">
        <v>5.39</v>
      </c>
      <c r="ASV18" s="22">
        <v>5.1100000000000003</v>
      </c>
      <c r="ASW18" s="23">
        <v>91.09</v>
      </c>
      <c r="ASX18" s="22">
        <v>5.41</v>
      </c>
      <c r="ASY18" s="23">
        <v>216.06</v>
      </c>
      <c r="ASZ18" s="22">
        <v>61.25</v>
      </c>
      <c r="ATA18" s="23">
        <v>12.23</v>
      </c>
      <c r="ATB18" s="22">
        <v>15.54</v>
      </c>
      <c r="ATC18" s="23">
        <v>9.5500000000000007</v>
      </c>
      <c r="ATD18" s="22">
        <v>3.41</v>
      </c>
      <c r="ATE18" s="23">
        <v>41.32</v>
      </c>
      <c r="ATF18" s="22">
        <v>43.02</v>
      </c>
      <c r="ATG18" s="23">
        <v>24.01</v>
      </c>
      <c r="ATH18" s="22">
        <v>67.430000000000007</v>
      </c>
      <c r="ATI18" s="23">
        <v>25.73</v>
      </c>
      <c r="ATJ18" s="22">
        <v>7.35</v>
      </c>
      <c r="ATK18" s="23">
        <v>18.420000000000002</v>
      </c>
      <c r="ATL18" s="22">
        <v>15.21</v>
      </c>
      <c r="ATM18" s="23">
        <v>68.290000000000006</v>
      </c>
      <c r="ATN18" s="22">
        <v>120.39</v>
      </c>
      <c r="ATO18" s="23">
        <v>34.08</v>
      </c>
      <c r="ATP18" s="22">
        <v>325.54000000000002</v>
      </c>
      <c r="ATQ18" s="23">
        <v>37.85</v>
      </c>
      <c r="ATR18" s="22">
        <v>38.799999999999997</v>
      </c>
      <c r="ATS18" s="23">
        <v>6.09</v>
      </c>
      <c r="ATT18" s="22">
        <v>11.66</v>
      </c>
      <c r="ATU18" s="23">
        <v>89.9</v>
      </c>
      <c r="ATV18" s="22">
        <v>248.41</v>
      </c>
      <c r="ATW18" s="23">
        <v>72.14</v>
      </c>
      <c r="ATX18" s="22">
        <v>78.290000000000006</v>
      </c>
      <c r="ATY18" s="23">
        <v>34.729999999999997</v>
      </c>
      <c r="ATZ18" s="22">
        <v>51.35</v>
      </c>
      <c r="AUA18" s="23">
        <v>105.66</v>
      </c>
      <c r="AUB18" s="22">
        <v>205.63</v>
      </c>
      <c r="AUC18" s="23">
        <v>54.94</v>
      </c>
      <c r="AUD18" s="22">
        <v>166.98</v>
      </c>
      <c r="AUE18" s="23">
        <v>6.01</v>
      </c>
      <c r="AUF18" s="22">
        <v>4.7300000000000004</v>
      </c>
      <c r="AUG18" s="23">
        <v>2.46</v>
      </c>
      <c r="AUH18" s="22">
        <v>1.96</v>
      </c>
      <c r="AUI18" s="23">
        <v>0.85</v>
      </c>
      <c r="AUJ18" s="22">
        <v>9.9600000000000009</v>
      </c>
      <c r="AUK18" s="23">
        <v>63.15</v>
      </c>
      <c r="AUL18" s="22">
        <v>57.11</v>
      </c>
      <c r="AUM18" s="23">
        <v>7.66</v>
      </c>
      <c r="AUN18" s="22">
        <v>2.61</v>
      </c>
      <c r="AUO18" s="23">
        <v>21.8</v>
      </c>
      <c r="AUP18" s="22">
        <v>6.48</v>
      </c>
      <c r="AUQ18" s="23">
        <v>14.51</v>
      </c>
      <c r="AUR18" s="22">
        <v>8.5299999999999994</v>
      </c>
      <c r="AUS18" s="23">
        <v>2.33</v>
      </c>
      <c r="AUT18" s="22">
        <v>17.34</v>
      </c>
      <c r="AUU18" s="23">
        <v>43.64</v>
      </c>
      <c r="AUV18" s="22">
        <v>42.12</v>
      </c>
      <c r="AUW18" s="23">
        <v>3.76</v>
      </c>
      <c r="AUX18" s="22">
        <v>2.79</v>
      </c>
      <c r="AUY18" s="23">
        <v>2.04</v>
      </c>
      <c r="AUZ18" s="22">
        <v>0.86</v>
      </c>
      <c r="AVA18" s="23">
        <v>22.77</v>
      </c>
      <c r="AVB18" s="22">
        <v>2.56</v>
      </c>
      <c r="AVC18" s="23">
        <v>12.47</v>
      </c>
      <c r="AVD18" s="22">
        <v>4.72</v>
      </c>
      <c r="AVE18" s="23">
        <v>1.36</v>
      </c>
      <c r="AVF18" s="22">
        <v>6.12</v>
      </c>
      <c r="AVG18" s="23">
        <v>16.84</v>
      </c>
      <c r="AVH18" s="22">
        <v>59.41</v>
      </c>
      <c r="AVI18" s="23">
        <v>16.66</v>
      </c>
      <c r="AVJ18" s="22">
        <v>1.31</v>
      </c>
      <c r="AVK18" s="23">
        <v>2.88</v>
      </c>
      <c r="AVL18" s="22">
        <v>1.31</v>
      </c>
      <c r="AVM18" s="23">
        <v>1.05</v>
      </c>
      <c r="AVN18" s="22">
        <v>10.23</v>
      </c>
      <c r="AVO18" s="23">
        <v>2.73</v>
      </c>
      <c r="AVP18" s="22">
        <v>9.1</v>
      </c>
      <c r="AVQ18" s="23">
        <v>1.1000000000000001</v>
      </c>
      <c r="AVR18" s="22">
        <v>0.97</v>
      </c>
      <c r="AVS18" s="23">
        <v>5.25</v>
      </c>
      <c r="AVT18" s="22">
        <v>4.04</v>
      </c>
      <c r="AVU18" s="23">
        <v>29.35</v>
      </c>
      <c r="AVV18" s="22">
        <v>11.11</v>
      </c>
      <c r="AVW18" s="23">
        <v>0.57999999999999996</v>
      </c>
      <c r="AVX18" s="22">
        <v>33.35</v>
      </c>
      <c r="AVY18" s="23">
        <v>24.44</v>
      </c>
      <c r="AVZ18" s="22">
        <v>4.9800000000000004</v>
      </c>
      <c r="AWA18" s="23">
        <v>9.36</v>
      </c>
      <c r="AWB18" s="22">
        <v>2.87</v>
      </c>
      <c r="AWC18" s="23">
        <v>9.6199999999999992</v>
      </c>
      <c r="AWD18" s="22">
        <v>5.48</v>
      </c>
      <c r="AWE18" s="23">
        <v>11.65</v>
      </c>
      <c r="AWF18" s="22">
        <v>7.26</v>
      </c>
      <c r="AWG18" s="23">
        <v>0.71</v>
      </c>
      <c r="AWH18" s="22">
        <v>25</v>
      </c>
      <c r="AWI18" s="23">
        <v>6.27</v>
      </c>
      <c r="AWJ18" s="22">
        <v>10.34</v>
      </c>
      <c r="AWK18" s="23">
        <v>11.08</v>
      </c>
      <c r="AWL18" s="22">
        <v>11.67</v>
      </c>
      <c r="AWM18" s="23">
        <v>18.43</v>
      </c>
      <c r="AWN18" s="22">
        <v>5.64</v>
      </c>
      <c r="AWO18" s="23">
        <v>9.0299999999999994</v>
      </c>
      <c r="AWP18" s="22">
        <v>2.14</v>
      </c>
      <c r="AWQ18" s="23">
        <v>24.44</v>
      </c>
      <c r="AWR18" s="22">
        <v>1.58</v>
      </c>
      <c r="AWS18" s="23">
        <v>286.52999999999997</v>
      </c>
      <c r="AWT18" s="22">
        <v>5.5</v>
      </c>
      <c r="AWU18" s="23">
        <v>9.1199999999999992</v>
      </c>
      <c r="AWV18" s="22">
        <v>0.97</v>
      </c>
      <c r="AWW18" s="23">
        <v>0.71</v>
      </c>
      <c r="AWX18" s="22">
        <v>5.32</v>
      </c>
      <c r="AWY18" s="23">
        <v>273.63</v>
      </c>
      <c r="AWZ18" s="22">
        <v>25.8</v>
      </c>
      <c r="AXA18" s="23">
        <v>126.84</v>
      </c>
      <c r="AXB18" s="22">
        <v>43.1</v>
      </c>
      <c r="AXC18" s="23">
        <v>105.33</v>
      </c>
      <c r="AXD18" s="22">
        <v>90.31</v>
      </c>
      <c r="AXE18" s="23">
        <v>40.36</v>
      </c>
      <c r="AXF18" s="22">
        <v>5.23</v>
      </c>
      <c r="AXG18" s="23">
        <v>5.0199999999999996</v>
      </c>
      <c r="AXH18" s="22">
        <v>3.03</v>
      </c>
      <c r="AXI18" s="23">
        <v>327.55</v>
      </c>
      <c r="AXJ18" s="22">
        <v>1.22</v>
      </c>
      <c r="AXK18" s="23">
        <v>65.56</v>
      </c>
      <c r="AXL18" s="22">
        <v>297.81</v>
      </c>
      <c r="AXM18" s="23">
        <v>118.56</v>
      </c>
      <c r="AXN18" s="22">
        <v>53.02</v>
      </c>
      <c r="AXO18" s="23">
        <v>33.56</v>
      </c>
      <c r="AXP18" s="22">
        <v>3.3</v>
      </c>
      <c r="AXQ18" s="23">
        <v>21.46</v>
      </c>
      <c r="AXR18" s="22">
        <v>37.54</v>
      </c>
      <c r="AXS18" s="23">
        <v>3.84</v>
      </c>
      <c r="AXT18" s="22">
        <v>136.44999999999999</v>
      </c>
      <c r="AXU18" s="23">
        <v>64.69</v>
      </c>
      <c r="AXV18" s="22">
        <v>48.52</v>
      </c>
      <c r="AXW18" s="23">
        <v>116.18</v>
      </c>
      <c r="AXX18" s="22">
        <v>86.53</v>
      </c>
      <c r="AXY18" s="23">
        <v>62.95</v>
      </c>
      <c r="AXZ18" s="22">
        <v>48</v>
      </c>
      <c r="AYA18" s="23">
        <v>7.65</v>
      </c>
      <c r="AYB18" s="22">
        <v>25.3</v>
      </c>
      <c r="AYC18" s="23">
        <v>208.88</v>
      </c>
      <c r="AYD18" s="22">
        <v>114.05</v>
      </c>
      <c r="AYE18" s="23">
        <v>10.9</v>
      </c>
      <c r="AYF18" s="22">
        <v>17.48</v>
      </c>
      <c r="AYG18" s="23">
        <v>67.59</v>
      </c>
      <c r="AYH18" s="22">
        <v>17.53</v>
      </c>
      <c r="AYI18" s="23">
        <v>62.94</v>
      </c>
      <c r="AYJ18" s="22">
        <v>60.67</v>
      </c>
      <c r="AYK18" s="23">
        <v>12.61</v>
      </c>
      <c r="AYL18" s="22">
        <v>7.22</v>
      </c>
      <c r="AYM18" s="23">
        <v>44</v>
      </c>
      <c r="AYN18" s="22">
        <v>43.96</v>
      </c>
      <c r="AYO18" s="23">
        <v>209.29</v>
      </c>
      <c r="AYP18" s="22">
        <v>137.38</v>
      </c>
      <c r="AYQ18" s="23">
        <v>30.64</v>
      </c>
      <c r="AYR18" s="22">
        <v>13.23</v>
      </c>
      <c r="AYS18" s="23">
        <v>21.58</v>
      </c>
      <c r="AYT18" s="22">
        <v>2.0699999999999998</v>
      </c>
      <c r="AYU18" s="23">
        <v>4.1100000000000003</v>
      </c>
      <c r="AYV18" s="22">
        <v>9.76</v>
      </c>
      <c r="AYW18" s="23">
        <v>2.46</v>
      </c>
      <c r="AYX18" s="22">
        <v>3.7</v>
      </c>
      <c r="AYY18" s="23">
        <v>3.33</v>
      </c>
      <c r="AYZ18" s="22">
        <v>3.17</v>
      </c>
      <c r="AZA18" s="23">
        <v>6.83</v>
      </c>
      <c r="AZB18" s="22">
        <v>2.72</v>
      </c>
      <c r="AZC18" s="23">
        <v>8.2100000000000009</v>
      </c>
      <c r="AZD18" s="22">
        <v>7.54</v>
      </c>
      <c r="AZE18" s="23">
        <v>3.73</v>
      </c>
      <c r="AZF18" s="22">
        <v>19.98</v>
      </c>
      <c r="AZG18" s="23">
        <v>9.6300000000000008</v>
      </c>
      <c r="AZH18" s="22">
        <v>5.04</v>
      </c>
      <c r="AZI18" s="23">
        <v>2.16</v>
      </c>
      <c r="AZJ18" s="22">
        <v>3.37</v>
      </c>
      <c r="AZK18" s="23">
        <v>3.99</v>
      </c>
      <c r="AZL18" s="22">
        <v>2.4500000000000002</v>
      </c>
      <c r="AZM18" s="23">
        <v>1.39</v>
      </c>
      <c r="AZN18" s="22">
        <v>0.47</v>
      </c>
      <c r="AZO18" s="23">
        <v>2.78</v>
      </c>
      <c r="AZP18" s="22">
        <v>10.73</v>
      </c>
      <c r="AZQ18" s="23">
        <v>3.92</v>
      </c>
      <c r="AZR18" s="22">
        <v>1.97</v>
      </c>
      <c r="AZS18" s="23">
        <v>10.41</v>
      </c>
      <c r="AZT18" s="22">
        <v>1.1200000000000001</v>
      </c>
      <c r="AZU18" s="23">
        <v>4.3899999999999997</v>
      </c>
      <c r="AZV18" s="22">
        <v>12.46</v>
      </c>
      <c r="AZW18" s="23">
        <v>2.37</v>
      </c>
      <c r="AZX18" s="22">
        <v>2.92</v>
      </c>
      <c r="AZY18" s="23">
        <v>1.56</v>
      </c>
      <c r="AZZ18" s="22">
        <v>10.66</v>
      </c>
      <c r="BAA18" s="23">
        <v>18.89</v>
      </c>
      <c r="BAB18" s="22">
        <v>14.73</v>
      </c>
      <c r="BAC18" s="23">
        <v>9.56</v>
      </c>
      <c r="BAD18" s="22">
        <v>0.83</v>
      </c>
      <c r="BAE18" s="23">
        <v>18.53</v>
      </c>
      <c r="BAF18" s="22">
        <v>6.5</v>
      </c>
      <c r="BAG18" s="23">
        <v>4.13</v>
      </c>
      <c r="BAH18" s="22">
        <v>4.87</v>
      </c>
      <c r="BAI18" s="23">
        <v>1.79</v>
      </c>
      <c r="BAJ18" s="22">
        <v>20.29</v>
      </c>
      <c r="BAK18" s="23">
        <v>3.13</v>
      </c>
      <c r="BAL18" s="22">
        <v>1.34</v>
      </c>
      <c r="BAM18" s="23">
        <v>5.32</v>
      </c>
      <c r="BAN18" s="22">
        <v>3.65</v>
      </c>
      <c r="BAO18" s="23">
        <v>16.64</v>
      </c>
      <c r="BAP18" s="22">
        <v>28.47</v>
      </c>
      <c r="BAQ18" s="23">
        <v>17.86</v>
      </c>
      <c r="BAR18" s="22">
        <v>28.6</v>
      </c>
      <c r="BAS18" s="23">
        <v>22.69</v>
      </c>
      <c r="BAT18" s="22">
        <v>0.69</v>
      </c>
      <c r="BAU18" s="23">
        <v>3.75</v>
      </c>
      <c r="BAV18" s="22">
        <v>8.33</v>
      </c>
      <c r="BAW18" s="23">
        <v>17.25</v>
      </c>
      <c r="BAX18" s="22">
        <v>3.77</v>
      </c>
      <c r="BAY18" s="23">
        <v>2.14</v>
      </c>
      <c r="BAZ18" s="22">
        <v>7.77</v>
      </c>
      <c r="BBA18" s="23">
        <v>18.010000000000002</v>
      </c>
      <c r="BBB18" s="22">
        <v>0.8</v>
      </c>
      <c r="BBC18" s="23">
        <v>8.6300000000000008</v>
      </c>
      <c r="BBD18" s="22">
        <v>16.03</v>
      </c>
      <c r="BBE18" s="23">
        <v>107.47</v>
      </c>
      <c r="BBF18" s="22">
        <v>115.78</v>
      </c>
      <c r="BBG18" s="23">
        <v>74.290000000000006</v>
      </c>
      <c r="BBH18" s="22">
        <v>63.55</v>
      </c>
      <c r="BBI18" s="23">
        <v>37.72</v>
      </c>
      <c r="BBJ18" s="22">
        <v>13.64</v>
      </c>
      <c r="BBK18" s="23">
        <v>13.6</v>
      </c>
      <c r="BBL18" s="22">
        <v>12.04</v>
      </c>
      <c r="BBM18" s="23">
        <v>8.25</v>
      </c>
      <c r="BBN18" s="22">
        <v>12.24</v>
      </c>
      <c r="BBO18" s="23">
        <v>244.5</v>
      </c>
      <c r="BBP18" s="22">
        <v>44.47</v>
      </c>
      <c r="BBQ18" s="23">
        <v>223.52</v>
      </c>
      <c r="BBR18" s="22">
        <v>83.06</v>
      </c>
      <c r="BBS18" s="23">
        <v>20.36</v>
      </c>
      <c r="BBT18" s="22">
        <v>55.14</v>
      </c>
      <c r="BBU18" s="23">
        <v>15.62</v>
      </c>
      <c r="BBV18" s="22">
        <v>49.92</v>
      </c>
      <c r="BBW18" s="23">
        <v>46.71</v>
      </c>
      <c r="BBX18" s="22">
        <v>1.06</v>
      </c>
      <c r="BBY18" s="23">
        <v>48.66</v>
      </c>
      <c r="BBZ18" s="22">
        <v>7.65</v>
      </c>
      <c r="BCA18" s="23">
        <v>7.21</v>
      </c>
      <c r="BCB18" s="22">
        <v>35.83</v>
      </c>
      <c r="BCC18" s="23">
        <v>65.819999999999993</v>
      </c>
      <c r="BCD18" s="22">
        <v>6.54</v>
      </c>
      <c r="BCE18" s="23">
        <v>23.49</v>
      </c>
      <c r="BCF18" s="22">
        <v>5.9</v>
      </c>
      <c r="BCG18" s="23">
        <v>18.47</v>
      </c>
      <c r="BCH18" s="22">
        <v>14.29</v>
      </c>
      <c r="BCI18" s="23">
        <v>7.55</v>
      </c>
      <c r="BCJ18" s="22">
        <v>106.42</v>
      </c>
      <c r="BCK18" s="23">
        <v>28</v>
      </c>
      <c r="BCL18" s="22">
        <v>13.27</v>
      </c>
      <c r="BCM18" s="23">
        <v>7.09</v>
      </c>
      <c r="BCN18" s="22">
        <v>59.62</v>
      </c>
      <c r="BCO18" s="23">
        <v>353.85</v>
      </c>
      <c r="BCP18" s="22">
        <v>29.68</v>
      </c>
      <c r="BCQ18" s="23">
        <v>38.47</v>
      </c>
      <c r="BCR18" s="22">
        <v>4.4000000000000004</v>
      </c>
      <c r="BCS18" s="23">
        <v>0.8</v>
      </c>
      <c r="BCT18" s="22">
        <v>9.51</v>
      </c>
      <c r="BCU18" s="23">
        <v>1.34</v>
      </c>
      <c r="BCV18" s="22">
        <v>1.01</v>
      </c>
      <c r="BCW18" s="23">
        <v>8.42</v>
      </c>
      <c r="BCX18" s="22">
        <v>4.22</v>
      </c>
      <c r="BCY18" s="23">
        <v>7.21</v>
      </c>
      <c r="BCZ18" s="22">
        <v>55.42</v>
      </c>
      <c r="BDA18" s="23">
        <v>28.98</v>
      </c>
      <c r="BDB18" s="22">
        <v>11.4</v>
      </c>
      <c r="BDC18" s="23">
        <v>5.98</v>
      </c>
      <c r="BDD18" s="22">
        <v>2.68</v>
      </c>
      <c r="BDE18" s="23">
        <v>2.11</v>
      </c>
      <c r="BDF18" s="22">
        <v>11.02</v>
      </c>
      <c r="BDG18" s="23">
        <v>2.2999999999999998</v>
      </c>
      <c r="BDH18" s="22">
        <v>59.03</v>
      </c>
      <c r="BDI18" s="23">
        <v>3.41</v>
      </c>
      <c r="BDJ18" s="22">
        <v>19.2</v>
      </c>
      <c r="BDK18" s="23">
        <v>3.54</v>
      </c>
      <c r="BDL18" s="22">
        <v>0.76</v>
      </c>
      <c r="BDM18" s="23">
        <v>1.8</v>
      </c>
      <c r="BDN18" s="22">
        <v>3.69</v>
      </c>
      <c r="BDO18" s="23">
        <v>1.33</v>
      </c>
      <c r="BDP18" s="22">
        <v>76.34</v>
      </c>
      <c r="BDQ18" s="23">
        <v>12.52</v>
      </c>
      <c r="BDR18" s="22">
        <v>6.01</v>
      </c>
      <c r="BDS18" s="23">
        <v>5.08</v>
      </c>
      <c r="BDT18" s="22">
        <v>9.14</v>
      </c>
      <c r="BDU18" s="23">
        <v>8.2799999999999994</v>
      </c>
      <c r="BDV18" s="22">
        <v>17.66</v>
      </c>
      <c r="BDW18" s="23">
        <v>15.35</v>
      </c>
      <c r="BDX18" s="22">
        <v>6.82</v>
      </c>
      <c r="BDY18" s="23">
        <v>5.07</v>
      </c>
      <c r="BDZ18" s="22">
        <v>15.87</v>
      </c>
      <c r="BEA18" s="23">
        <v>2.95</v>
      </c>
      <c r="BEB18" s="22">
        <v>5.15</v>
      </c>
      <c r="BEC18" s="23">
        <v>14.04</v>
      </c>
      <c r="BED18" s="22">
        <v>8.5299999999999994</v>
      </c>
      <c r="BEE18" s="23">
        <v>4.2300000000000004</v>
      </c>
      <c r="BEF18" s="22">
        <v>61.6</v>
      </c>
      <c r="BEG18" s="23">
        <v>14.51</v>
      </c>
      <c r="BEH18" s="22">
        <v>6.66</v>
      </c>
      <c r="BEI18" s="23">
        <v>13.22</v>
      </c>
      <c r="BEJ18" s="22">
        <v>11.24</v>
      </c>
      <c r="BEK18" s="23">
        <v>2.4300000000000002</v>
      </c>
      <c r="BEL18" s="22">
        <v>1.77</v>
      </c>
      <c r="BEM18" s="23">
        <v>18.45</v>
      </c>
      <c r="BEN18" s="22">
        <v>2.85</v>
      </c>
      <c r="BEO18" s="23">
        <v>5.35</v>
      </c>
      <c r="BEP18" s="22">
        <v>16.8</v>
      </c>
      <c r="BEQ18" s="23">
        <v>2.87</v>
      </c>
      <c r="BER18" s="22">
        <v>132.72999999999999</v>
      </c>
      <c r="BES18" s="23">
        <v>9.85</v>
      </c>
      <c r="BET18" s="22">
        <v>2.2599999999999998</v>
      </c>
      <c r="BEU18" s="23">
        <v>12.88</v>
      </c>
      <c r="BEV18" s="22">
        <v>12.59</v>
      </c>
      <c r="BEW18" s="23">
        <v>2.23</v>
      </c>
      <c r="BEX18" s="22">
        <v>18.600000000000001</v>
      </c>
      <c r="BEY18" s="23">
        <v>0.37</v>
      </c>
      <c r="BEZ18" s="22">
        <v>224.28</v>
      </c>
      <c r="BFA18" s="23">
        <v>33.93</v>
      </c>
      <c r="BFB18" s="22">
        <v>24</v>
      </c>
      <c r="BFC18" s="23">
        <v>18.47</v>
      </c>
      <c r="BFD18" s="22">
        <v>12.98</v>
      </c>
      <c r="BFE18" s="23">
        <v>29.62</v>
      </c>
      <c r="BFF18" s="22">
        <v>50.39</v>
      </c>
      <c r="BFG18" s="23">
        <v>12.74</v>
      </c>
      <c r="BFH18" s="22">
        <v>16.25</v>
      </c>
      <c r="BFI18" s="23">
        <v>145.13</v>
      </c>
      <c r="BFJ18" s="22">
        <v>126.02</v>
      </c>
      <c r="BFK18" s="23">
        <v>7.18</v>
      </c>
      <c r="BFL18" s="22">
        <v>210.22</v>
      </c>
      <c r="BFM18" s="23">
        <v>56.92</v>
      </c>
      <c r="BFN18" s="22">
        <v>110.88</v>
      </c>
      <c r="BFO18" s="23">
        <v>39.82</v>
      </c>
      <c r="BFP18" s="22">
        <v>17.93</v>
      </c>
      <c r="BFQ18" s="23">
        <v>74.63</v>
      </c>
      <c r="BFR18" s="22">
        <v>100.34</v>
      </c>
      <c r="BFS18" s="23">
        <v>6.5</v>
      </c>
      <c r="BFT18" s="22">
        <v>21.12</v>
      </c>
      <c r="BFU18" s="23">
        <v>50.59</v>
      </c>
      <c r="BFV18" s="22">
        <v>8.83</v>
      </c>
      <c r="BFW18" s="23">
        <v>193.81</v>
      </c>
      <c r="BFX18" s="22">
        <v>75.06</v>
      </c>
      <c r="BFY18" s="23">
        <v>13.73</v>
      </c>
      <c r="BFZ18" s="22">
        <v>54.13</v>
      </c>
      <c r="BGA18" s="23">
        <v>18.84</v>
      </c>
      <c r="BGB18" s="22">
        <v>4.53</v>
      </c>
      <c r="BGC18" s="23">
        <v>76.84</v>
      </c>
      <c r="BGD18" s="22">
        <v>72.55</v>
      </c>
      <c r="BGE18" s="23">
        <v>53.01</v>
      </c>
      <c r="BGF18" s="22">
        <v>14.92</v>
      </c>
      <c r="BGG18" s="23">
        <v>18.420000000000002</v>
      </c>
      <c r="BGH18" s="22">
        <v>10.3</v>
      </c>
      <c r="BGI18" s="23">
        <v>25.41</v>
      </c>
      <c r="BGJ18" s="22">
        <v>29.38</v>
      </c>
      <c r="BGK18" s="23">
        <v>20.6</v>
      </c>
      <c r="BGL18" s="22">
        <v>10.64</v>
      </c>
      <c r="BGM18" s="23">
        <v>10.52</v>
      </c>
      <c r="BGN18" s="22">
        <v>13.13</v>
      </c>
      <c r="BGO18" s="23">
        <v>26.96</v>
      </c>
      <c r="BGP18" s="22">
        <v>10.029999999999999</v>
      </c>
      <c r="BGQ18" s="23">
        <v>9.24</v>
      </c>
      <c r="BGR18" s="22">
        <v>13.99</v>
      </c>
      <c r="BGS18" s="23">
        <v>11.11</v>
      </c>
      <c r="BGT18" s="22">
        <v>60.19</v>
      </c>
      <c r="BGU18" s="23">
        <v>89.01</v>
      </c>
      <c r="BGV18" s="22">
        <v>74.650000000000006</v>
      </c>
    </row>
    <row r="19" spans="1:1556">
      <c r="A19" s="21" t="s">
        <v>18</v>
      </c>
      <c r="B19" s="22" t="s">
        <v>38</v>
      </c>
      <c r="C19" s="23" t="s">
        <v>38</v>
      </c>
      <c r="D19" s="22" t="s">
        <v>38</v>
      </c>
      <c r="E19" s="23" t="s">
        <v>38</v>
      </c>
      <c r="F19" s="22" t="s">
        <v>38</v>
      </c>
      <c r="G19" s="23" t="s">
        <v>38</v>
      </c>
      <c r="H19" s="22" t="s">
        <v>38</v>
      </c>
      <c r="I19" s="23" t="s">
        <v>38</v>
      </c>
      <c r="J19" s="22" t="s">
        <v>38</v>
      </c>
      <c r="K19" s="23" t="s">
        <v>38</v>
      </c>
      <c r="L19" s="22" t="s">
        <v>38</v>
      </c>
      <c r="M19" s="23" t="s">
        <v>38</v>
      </c>
      <c r="N19" s="22" t="s">
        <v>38</v>
      </c>
      <c r="O19" s="23" t="s">
        <v>38</v>
      </c>
      <c r="P19" s="22" t="s">
        <v>38</v>
      </c>
      <c r="Q19" s="23" t="s">
        <v>38</v>
      </c>
      <c r="R19" s="22" t="s">
        <v>38</v>
      </c>
      <c r="S19" s="23" t="s">
        <v>38</v>
      </c>
      <c r="T19" s="22" t="s">
        <v>38</v>
      </c>
      <c r="U19" s="23" t="s">
        <v>38</v>
      </c>
      <c r="V19" s="22" t="s">
        <v>38</v>
      </c>
      <c r="W19" s="23" t="s">
        <v>38</v>
      </c>
      <c r="X19" s="22" t="s">
        <v>38</v>
      </c>
      <c r="Y19" s="23" t="s">
        <v>38</v>
      </c>
      <c r="Z19" s="22" t="s">
        <v>38</v>
      </c>
      <c r="AA19" s="23" t="s">
        <v>38</v>
      </c>
      <c r="AB19" s="22" t="s">
        <v>38</v>
      </c>
      <c r="AC19" s="23" t="s">
        <v>38</v>
      </c>
      <c r="AD19" s="22" t="s">
        <v>38</v>
      </c>
      <c r="AE19" s="23" t="s">
        <v>38</v>
      </c>
      <c r="AF19" s="22" t="s">
        <v>38</v>
      </c>
      <c r="AG19" s="23" t="s">
        <v>38</v>
      </c>
      <c r="AH19" s="22" t="s">
        <v>38</v>
      </c>
      <c r="AI19" s="23" t="s">
        <v>38</v>
      </c>
      <c r="AJ19" s="22" t="s">
        <v>38</v>
      </c>
      <c r="AK19" s="23" t="s">
        <v>38</v>
      </c>
      <c r="AL19" s="22" t="s">
        <v>38</v>
      </c>
      <c r="AM19" s="23" t="s">
        <v>38</v>
      </c>
      <c r="AN19" s="22" t="s">
        <v>38</v>
      </c>
      <c r="AO19" s="23" t="s">
        <v>38</v>
      </c>
      <c r="AP19" s="22" t="s">
        <v>38</v>
      </c>
      <c r="AQ19" s="23" t="s">
        <v>38</v>
      </c>
      <c r="AR19" s="22" t="s">
        <v>38</v>
      </c>
      <c r="AS19" s="23" t="s">
        <v>38</v>
      </c>
      <c r="AT19" s="22" t="s">
        <v>38</v>
      </c>
      <c r="AU19" s="23" t="s">
        <v>38</v>
      </c>
      <c r="AV19" s="22" t="s">
        <v>38</v>
      </c>
      <c r="AW19" s="23" t="s">
        <v>38</v>
      </c>
      <c r="AX19" s="22" t="s">
        <v>38</v>
      </c>
      <c r="AY19" s="23" t="s">
        <v>38</v>
      </c>
      <c r="AZ19" s="22" t="s">
        <v>38</v>
      </c>
      <c r="BA19" s="23" t="s">
        <v>38</v>
      </c>
      <c r="BB19" s="22" t="s">
        <v>38</v>
      </c>
      <c r="BC19" s="23" t="s">
        <v>38</v>
      </c>
      <c r="BD19" s="22" t="s">
        <v>38</v>
      </c>
      <c r="BE19" s="23" t="s">
        <v>38</v>
      </c>
      <c r="BF19" s="22" t="s">
        <v>38</v>
      </c>
      <c r="BG19" s="23" t="s">
        <v>38</v>
      </c>
      <c r="BH19" s="22" t="s">
        <v>38</v>
      </c>
      <c r="BI19" s="23" t="s">
        <v>38</v>
      </c>
      <c r="BJ19" s="22" t="s">
        <v>38</v>
      </c>
      <c r="BK19" s="23" t="s">
        <v>38</v>
      </c>
      <c r="BL19" s="22" t="s">
        <v>38</v>
      </c>
      <c r="BM19" s="23" t="s">
        <v>38</v>
      </c>
      <c r="BN19" s="22" t="s">
        <v>38</v>
      </c>
      <c r="BO19" s="23" t="s">
        <v>38</v>
      </c>
      <c r="BP19" s="22" t="s">
        <v>38</v>
      </c>
      <c r="BQ19" s="23" t="s">
        <v>38</v>
      </c>
      <c r="BR19" s="22" t="s">
        <v>38</v>
      </c>
      <c r="BS19" s="23" t="s">
        <v>38</v>
      </c>
      <c r="BT19" s="22" t="s">
        <v>38</v>
      </c>
      <c r="BU19" s="23" t="s">
        <v>38</v>
      </c>
      <c r="BV19" s="22" t="s">
        <v>38</v>
      </c>
      <c r="BW19" s="23" t="s">
        <v>38</v>
      </c>
      <c r="BX19" s="22" t="s">
        <v>38</v>
      </c>
      <c r="BY19" s="23" t="s">
        <v>38</v>
      </c>
      <c r="BZ19" s="22" t="s">
        <v>38</v>
      </c>
      <c r="CA19" s="23" t="s">
        <v>38</v>
      </c>
      <c r="CB19" s="22" t="s">
        <v>38</v>
      </c>
      <c r="CC19" s="23" t="s">
        <v>38</v>
      </c>
      <c r="CD19" s="22" t="s">
        <v>38</v>
      </c>
      <c r="CE19" s="23" t="s">
        <v>38</v>
      </c>
      <c r="CF19" s="22" t="s">
        <v>38</v>
      </c>
      <c r="CG19" s="23" t="s">
        <v>38</v>
      </c>
      <c r="CH19" s="22" t="s">
        <v>38</v>
      </c>
      <c r="CI19" s="23" t="s">
        <v>38</v>
      </c>
      <c r="CJ19" s="22" t="s">
        <v>38</v>
      </c>
      <c r="CK19" s="23" t="s">
        <v>38</v>
      </c>
      <c r="CL19" s="22" t="s">
        <v>38</v>
      </c>
      <c r="CM19" s="23" t="s">
        <v>38</v>
      </c>
      <c r="CN19" s="22" t="s">
        <v>487</v>
      </c>
      <c r="CO19" s="23" t="s">
        <v>487</v>
      </c>
      <c r="CP19" s="22" t="s">
        <v>487</v>
      </c>
      <c r="CQ19" s="23" t="s">
        <v>487</v>
      </c>
      <c r="CR19" s="22" t="s">
        <v>487</v>
      </c>
      <c r="CS19" s="23" t="s">
        <v>487</v>
      </c>
      <c r="CT19" s="22" t="s">
        <v>487</v>
      </c>
      <c r="CU19" s="23" t="s">
        <v>487</v>
      </c>
      <c r="CV19" s="22" t="s">
        <v>487</v>
      </c>
      <c r="CW19" s="23" t="s">
        <v>487</v>
      </c>
      <c r="CX19" s="22" t="s">
        <v>487</v>
      </c>
      <c r="CY19" s="23" t="s">
        <v>487</v>
      </c>
      <c r="CZ19" s="22" t="s">
        <v>487</v>
      </c>
      <c r="DA19" s="23" t="s">
        <v>487</v>
      </c>
      <c r="DB19" s="22" t="s">
        <v>487</v>
      </c>
      <c r="DC19" s="23" t="s">
        <v>487</v>
      </c>
      <c r="DD19" s="22" t="s">
        <v>487</v>
      </c>
      <c r="DE19" s="23" t="s">
        <v>487</v>
      </c>
      <c r="DF19" s="22" t="s">
        <v>487</v>
      </c>
      <c r="DG19" s="23" t="s">
        <v>487</v>
      </c>
      <c r="DH19" s="22" t="s">
        <v>487</v>
      </c>
      <c r="DI19" s="23" t="s">
        <v>596</v>
      </c>
      <c r="DJ19" s="22" t="s">
        <v>596</v>
      </c>
      <c r="DK19" s="23" t="s">
        <v>596</v>
      </c>
      <c r="DL19" s="22" t="s">
        <v>596</v>
      </c>
      <c r="DM19" s="23" t="s">
        <v>596</v>
      </c>
      <c r="DN19" s="22" t="s">
        <v>487</v>
      </c>
      <c r="DO19" s="23" t="s">
        <v>487</v>
      </c>
      <c r="DP19" s="22" t="s">
        <v>487</v>
      </c>
      <c r="DQ19" s="23" t="s">
        <v>38</v>
      </c>
      <c r="DR19" s="22" t="s">
        <v>38</v>
      </c>
      <c r="DS19" s="23" t="s">
        <v>487</v>
      </c>
      <c r="DT19" s="22" t="s">
        <v>38</v>
      </c>
      <c r="DU19" s="23" t="s">
        <v>487</v>
      </c>
      <c r="DV19" s="22" t="s">
        <v>661</v>
      </c>
      <c r="DW19" s="23" t="s">
        <v>487</v>
      </c>
      <c r="DX19" s="22" t="s">
        <v>487</v>
      </c>
      <c r="DY19" s="23" t="s">
        <v>38</v>
      </c>
      <c r="DZ19" s="22" t="s">
        <v>661</v>
      </c>
      <c r="EA19" s="23" t="s">
        <v>487</v>
      </c>
      <c r="EB19" s="22" t="s">
        <v>661</v>
      </c>
      <c r="EC19" s="23" t="s">
        <v>661</v>
      </c>
      <c r="ED19" s="22" t="s">
        <v>38</v>
      </c>
      <c r="EE19" s="23" t="s">
        <v>661</v>
      </c>
      <c r="EF19" s="22" t="s">
        <v>487</v>
      </c>
      <c r="EG19" s="23" t="s">
        <v>38</v>
      </c>
      <c r="EH19" s="22" t="s">
        <v>661</v>
      </c>
      <c r="EI19" s="23" t="s">
        <v>38</v>
      </c>
      <c r="EJ19" s="22" t="s">
        <v>487</v>
      </c>
      <c r="EK19" s="23" t="s">
        <v>487</v>
      </c>
      <c r="EL19" s="22" t="s">
        <v>38</v>
      </c>
      <c r="EM19" s="23" t="s">
        <v>38</v>
      </c>
      <c r="EN19" s="22" t="s">
        <v>38</v>
      </c>
      <c r="EO19" s="23" t="s">
        <v>487</v>
      </c>
      <c r="EP19" s="22" t="s">
        <v>38</v>
      </c>
      <c r="EQ19" s="23" t="s">
        <v>38</v>
      </c>
      <c r="ER19" s="22" t="s">
        <v>38</v>
      </c>
      <c r="ES19" s="23" t="s">
        <v>487</v>
      </c>
      <c r="ET19" s="22" t="s">
        <v>487</v>
      </c>
      <c r="EU19" s="23" t="s">
        <v>38</v>
      </c>
      <c r="EV19" s="22" t="s">
        <v>38</v>
      </c>
      <c r="EW19" s="23" t="s">
        <v>38</v>
      </c>
      <c r="EX19" s="22" t="s">
        <v>38</v>
      </c>
      <c r="EY19" s="23" t="s">
        <v>661</v>
      </c>
      <c r="EZ19" s="22" t="s">
        <v>38</v>
      </c>
      <c r="FA19" s="23" t="s">
        <v>487</v>
      </c>
      <c r="FB19" s="22" t="s">
        <v>487</v>
      </c>
      <c r="FC19" s="23" t="s">
        <v>487</v>
      </c>
      <c r="FD19" s="22" t="s">
        <v>487</v>
      </c>
      <c r="FE19" s="23" t="s">
        <v>487</v>
      </c>
      <c r="FF19" s="22" t="s">
        <v>38</v>
      </c>
      <c r="FG19" s="23" t="s">
        <v>487</v>
      </c>
      <c r="FH19" s="22" t="s">
        <v>661</v>
      </c>
      <c r="FI19" s="23" t="s">
        <v>38</v>
      </c>
      <c r="FJ19" s="22" t="s">
        <v>487</v>
      </c>
      <c r="FK19" s="23" t="s">
        <v>38</v>
      </c>
      <c r="FL19" s="22" t="s">
        <v>38</v>
      </c>
      <c r="FM19" s="23" t="s">
        <v>487</v>
      </c>
      <c r="FN19" s="22" t="s">
        <v>661</v>
      </c>
      <c r="FO19" s="23" t="s">
        <v>38</v>
      </c>
      <c r="FP19" s="22" t="s">
        <v>661</v>
      </c>
      <c r="FQ19" s="23" t="s">
        <v>38</v>
      </c>
      <c r="FR19" s="22" t="s">
        <v>38</v>
      </c>
      <c r="FS19" s="23" t="s">
        <v>487</v>
      </c>
      <c r="FT19" s="22" t="s">
        <v>487</v>
      </c>
      <c r="FU19" s="23" t="s">
        <v>38</v>
      </c>
      <c r="FV19" s="22" t="s">
        <v>38</v>
      </c>
      <c r="FW19" s="23" t="s">
        <v>38</v>
      </c>
      <c r="FX19" s="22" t="s">
        <v>487</v>
      </c>
      <c r="FY19" s="23" t="s">
        <v>487</v>
      </c>
      <c r="FZ19" s="22" t="s">
        <v>487</v>
      </c>
      <c r="GA19" s="23" t="s">
        <v>487</v>
      </c>
      <c r="GB19" s="22" t="s">
        <v>661</v>
      </c>
      <c r="GC19" s="23" t="s">
        <v>487</v>
      </c>
      <c r="GD19" s="22" t="s">
        <v>487</v>
      </c>
      <c r="GE19" s="23" t="s">
        <v>661</v>
      </c>
      <c r="GF19" s="22" t="s">
        <v>487</v>
      </c>
      <c r="GG19" s="23" t="s">
        <v>487</v>
      </c>
      <c r="GH19" s="22" t="s">
        <v>487</v>
      </c>
      <c r="GI19" s="23" t="s">
        <v>487</v>
      </c>
      <c r="GJ19" s="22" t="s">
        <v>487</v>
      </c>
      <c r="GK19" s="23" t="s">
        <v>38</v>
      </c>
      <c r="GL19" s="22" t="s">
        <v>487</v>
      </c>
      <c r="GM19" s="23" t="s">
        <v>487</v>
      </c>
      <c r="GN19" s="22" t="s">
        <v>487</v>
      </c>
      <c r="GO19" s="23" t="s">
        <v>487</v>
      </c>
      <c r="GP19" s="22" t="s">
        <v>38</v>
      </c>
      <c r="GQ19" s="23" t="s">
        <v>487</v>
      </c>
      <c r="GR19" s="22" t="s">
        <v>38</v>
      </c>
      <c r="GS19" s="23" t="s">
        <v>487</v>
      </c>
      <c r="GT19" s="22" t="s">
        <v>487</v>
      </c>
      <c r="GU19" s="23" t="s">
        <v>38</v>
      </c>
      <c r="GV19" s="22" t="s">
        <v>661</v>
      </c>
      <c r="GW19" s="23" t="s">
        <v>487</v>
      </c>
      <c r="GX19" s="22" t="s">
        <v>487</v>
      </c>
      <c r="GY19" s="23" t="s">
        <v>661</v>
      </c>
      <c r="GZ19" s="22" t="s">
        <v>487</v>
      </c>
      <c r="HA19" s="23" t="s">
        <v>487</v>
      </c>
      <c r="HB19" s="22" t="s">
        <v>487</v>
      </c>
      <c r="HC19" s="23" t="s">
        <v>38</v>
      </c>
      <c r="HD19" s="22" t="s">
        <v>661</v>
      </c>
      <c r="HE19" s="23" t="s">
        <v>487</v>
      </c>
      <c r="HF19" s="22" t="s">
        <v>661</v>
      </c>
      <c r="HG19" s="23" t="s">
        <v>38</v>
      </c>
      <c r="HH19" s="22" t="s">
        <v>38</v>
      </c>
      <c r="HI19" s="23" t="s">
        <v>661</v>
      </c>
      <c r="HJ19" s="22" t="s">
        <v>38</v>
      </c>
      <c r="HK19" s="23" t="s">
        <v>661</v>
      </c>
      <c r="HL19" s="22" t="s">
        <v>487</v>
      </c>
      <c r="HM19" s="23" t="s">
        <v>487</v>
      </c>
      <c r="HN19" s="22" t="s">
        <v>38</v>
      </c>
      <c r="HO19" s="23" t="s">
        <v>38</v>
      </c>
      <c r="HP19" s="22" t="s">
        <v>487</v>
      </c>
      <c r="HQ19" s="23" t="s">
        <v>487</v>
      </c>
      <c r="HR19" s="22" t="s">
        <v>487</v>
      </c>
      <c r="HS19" s="23" t="s">
        <v>661</v>
      </c>
      <c r="HT19" s="22" t="s">
        <v>487</v>
      </c>
      <c r="HU19" s="23" t="s">
        <v>487</v>
      </c>
      <c r="HV19" s="22" t="s">
        <v>487</v>
      </c>
      <c r="HW19" s="23" t="s">
        <v>487</v>
      </c>
      <c r="HX19" s="22" t="s">
        <v>487</v>
      </c>
      <c r="HY19" s="23" t="s">
        <v>487</v>
      </c>
      <c r="HZ19" s="22" t="s">
        <v>661</v>
      </c>
      <c r="IA19" s="23" t="s">
        <v>38</v>
      </c>
      <c r="IB19" s="22" t="s">
        <v>487</v>
      </c>
      <c r="IC19" s="23" t="s">
        <v>487</v>
      </c>
      <c r="ID19" s="22" t="s">
        <v>38</v>
      </c>
      <c r="IE19" s="23" t="s">
        <v>661</v>
      </c>
      <c r="IF19" s="22" t="s">
        <v>661</v>
      </c>
      <c r="IG19" s="23" t="s">
        <v>38</v>
      </c>
      <c r="IH19" s="22" t="s">
        <v>38</v>
      </c>
      <c r="II19" s="23" t="s">
        <v>38</v>
      </c>
      <c r="IJ19" s="22" t="s">
        <v>487</v>
      </c>
      <c r="IK19" s="23" t="s">
        <v>487</v>
      </c>
      <c r="IL19" s="22" t="s">
        <v>38</v>
      </c>
      <c r="IM19" s="23" t="s">
        <v>661</v>
      </c>
      <c r="IN19" s="22" t="s">
        <v>661</v>
      </c>
      <c r="IO19" s="23" t="s">
        <v>487</v>
      </c>
      <c r="IP19" s="22" t="s">
        <v>487</v>
      </c>
      <c r="IQ19" s="23" t="s">
        <v>38</v>
      </c>
      <c r="IR19" s="22" t="s">
        <v>661</v>
      </c>
      <c r="IS19" s="23" t="s">
        <v>487</v>
      </c>
      <c r="IT19" s="22" t="s">
        <v>487</v>
      </c>
      <c r="IU19" s="23" t="s">
        <v>661</v>
      </c>
      <c r="IV19" s="22" t="s">
        <v>38</v>
      </c>
      <c r="IW19" s="23" t="s">
        <v>661</v>
      </c>
      <c r="IX19" s="22" t="s">
        <v>38</v>
      </c>
      <c r="IY19" s="23" t="s">
        <v>487</v>
      </c>
      <c r="IZ19" s="22" t="s">
        <v>487</v>
      </c>
      <c r="JA19" s="23" t="s">
        <v>487</v>
      </c>
      <c r="JB19" s="22" t="s">
        <v>38</v>
      </c>
      <c r="JC19" s="23" t="s">
        <v>38</v>
      </c>
      <c r="JD19" s="22" t="s">
        <v>38</v>
      </c>
      <c r="JE19" s="23" t="s">
        <v>38</v>
      </c>
      <c r="JF19" s="22" t="s">
        <v>487</v>
      </c>
      <c r="JG19" s="23" t="s">
        <v>487</v>
      </c>
      <c r="JH19" s="22" t="s">
        <v>661</v>
      </c>
      <c r="JI19" s="23" t="s">
        <v>487</v>
      </c>
      <c r="JJ19" s="22" t="s">
        <v>487</v>
      </c>
      <c r="JK19" s="23" t="s">
        <v>487</v>
      </c>
      <c r="JL19" s="22" t="s">
        <v>487</v>
      </c>
      <c r="JM19" s="23" t="s">
        <v>487</v>
      </c>
      <c r="JN19" s="22" t="s">
        <v>38</v>
      </c>
      <c r="JO19" s="23" t="s">
        <v>38</v>
      </c>
      <c r="JP19" s="22" t="s">
        <v>38</v>
      </c>
      <c r="JQ19" s="23" t="s">
        <v>661</v>
      </c>
      <c r="JR19" s="22" t="s">
        <v>661</v>
      </c>
      <c r="JS19" s="23" t="s">
        <v>661</v>
      </c>
      <c r="JT19" s="22" t="s">
        <v>487</v>
      </c>
      <c r="JU19" s="23" t="s">
        <v>38</v>
      </c>
      <c r="JV19" s="22" t="s">
        <v>38</v>
      </c>
      <c r="JW19" s="23" t="s">
        <v>487</v>
      </c>
      <c r="JX19" s="22" t="s">
        <v>38</v>
      </c>
      <c r="JY19" s="23" t="s">
        <v>487</v>
      </c>
      <c r="JZ19" s="22" t="s">
        <v>661</v>
      </c>
      <c r="KA19" s="23" t="s">
        <v>487</v>
      </c>
      <c r="KB19" s="22" t="s">
        <v>38</v>
      </c>
      <c r="KC19" s="23" t="s">
        <v>596</v>
      </c>
      <c r="KD19" s="22" t="s">
        <v>596</v>
      </c>
      <c r="KE19" s="23" t="s">
        <v>596</v>
      </c>
      <c r="KF19" s="22" t="s">
        <v>487</v>
      </c>
      <c r="KG19" s="23" t="s">
        <v>487</v>
      </c>
      <c r="KH19" s="22" t="s">
        <v>487</v>
      </c>
      <c r="KI19" s="23" t="s">
        <v>487</v>
      </c>
      <c r="KJ19" s="22" t="s">
        <v>487</v>
      </c>
      <c r="KK19" s="23" t="s">
        <v>487</v>
      </c>
      <c r="KL19" s="22" t="s">
        <v>487</v>
      </c>
      <c r="KM19" s="23" t="s">
        <v>487</v>
      </c>
      <c r="KN19" s="22" t="s">
        <v>487</v>
      </c>
      <c r="KO19" s="23" t="s">
        <v>487</v>
      </c>
      <c r="KP19" s="22" t="s">
        <v>487</v>
      </c>
      <c r="KQ19" s="23" t="s">
        <v>487</v>
      </c>
      <c r="KR19" s="22" t="s">
        <v>487</v>
      </c>
      <c r="KS19" s="23" t="s">
        <v>487</v>
      </c>
      <c r="KT19" s="22" t="s">
        <v>487</v>
      </c>
      <c r="KU19" s="23" t="s">
        <v>487</v>
      </c>
      <c r="KV19" s="22" t="s">
        <v>487</v>
      </c>
      <c r="KW19" s="23" t="s">
        <v>487</v>
      </c>
      <c r="KX19" s="22" t="s">
        <v>487</v>
      </c>
      <c r="KY19" s="23" t="s">
        <v>487</v>
      </c>
      <c r="KZ19" s="22" t="s">
        <v>487</v>
      </c>
      <c r="LA19" s="23" t="s">
        <v>487</v>
      </c>
      <c r="LB19" s="22" t="s">
        <v>487</v>
      </c>
      <c r="LC19" s="23" t="s">
        <v>487</v>
      </c>
      <c r="LD19" s="22" t="s">
        <v>38</v>
      </c>
      <c r="LE19" s="23" t="s">
        <v>38</v>
      </c>
      <c r="LF19" s="22" t="s">
        <v>38</v>
      </c>
      <c r="LG19" s="23" t="s">
        <v>38</v>
      </c>
      <c r="LH19" s="22" t="s">
        <v>38</v>
      </c>
      <c r="LI19" s="23" t="s">
        <v>38</v>
      </c>
      <c r="LJ19" s="22" t="s">
        <v>38</v>
      </c>
      <c r="LK19" s="23" t="s">
        <v>38</v>
      </c>
      <c r="LL19" s="22" t="s">
        <v>38</v>
      </c>
      <c r="LM19" s="23" t="s">
        <v>38</v>
      </c>
      <c r="LN19" s="22" t="s">
        <v>38</v>
      </c>
      <c r="LO19" s="23" t="s">
        <v>38</v>
      </c>
      <c r="LP19" s="22" t="s">
        <v>38</v>
      </c>
      <c r="LQ19" s="23" t="s">
        <v>38</v>
      </c>
      <c r="LR19" s="22" t="s">
        <v>38</v>
      </c>
      <c r="LS19" s="23" t="s">
        <v>38</v>
      </c>
      <c r="LT19" s="22" t="s">
        <v>38</v>
      </c>
      <c r="LU19" s="23" t="s">
        <v>38</v>
      </c>
      <c r="LV19" s="22" t="s">
        <v>38</v>
      </c>
      <c r="LW19" s="23" t="s">
        <v>38</v>
      </c>
      <c r="LX19" s="22" t="s">
        <v>38</v>
      </c>
      <c r="LY19" s="23" t="s">
        <v>38</v>
      </c>
      <c r="LZ19" s="22" t="s">
        <v>38</v>
      </c>
      <c r="MA19" s="23" t="s">
        <v>38</v>
      </c>
      <c r="MB19" s="22" t="s">
        <v>38</v>
      </c>
      <c r="MC19" s="23" t="s">
        <v>38</v>
      </c>
      <c r="MD19" s="22" t="s">
        <v>38</v>
      </c>
      <c r="ME19" s="23" t="s">
        <v>38</v>
      </c>
      <c r="MF19" s="22" t="s">
        <v>38</v>
      </c>
      <c r="MG19" s="23" t="s">
        <v>38</v>
      </c>
      <c r="MH19" s="22" t="s">
        <v>38</v>
      </c>
      <c r="MI19" s="23" t="s">
        <v>38</v>
      </c>
      <c r="MJ19" s="22" t="s">
        <v>38</v>
      </c>
      <c r="MK19" s="23" t="s">
        <v>38</v>
      </c>
      <c r="ML19" s="22" t="s">
        <v>38</v>
      </c>
      <c r="MM19" s="23" t="s">
        <v>38</v>
      </c>
      <c r="MN19" s="22" t="s">
        <v>38</v>
      </c>
      <c r="MO19" s="23" t="s">
        <v>38</v>
      </c>
      <c r="MP19" s="22" t="s">
        <v>38</v>
      </c>
      <c r="MQ19" s="23" t="s">
        <v>38</v>
      </c>
      <c r="MR19" s="22" t="s">
        <v>38</v>
      </c>
      <c r="MS19" s="23" t="s">
        <v>38</v>
      </c>
      <c r="MT19" s="22" t="s">
        <v>38</v>
      </c>
      <c r="MU19" s="23" t="s">
        <v>38</v>
      </c>
      <c r="MV19" s="22" t="s">
        <v>38</v>
      </c>
      <c r="MW19" s="23" t="s">
        <v>38</v>
      </c>
      <c r="MX19" s="22" t="s">
        <v>38</v>
      </c>
      <c r="MY19" s="23" t="s">
        <v>38</v>
      </c>
      <c r="MZ19" s="22" t="s">
        <v>38</v>
      </c>
      <c r="NA19" s="23" t="s">
        <v>38</v>
      </c>
      <c r="NB19" s="22" t="s">
        <v>38</v>
      </c>
      <c r="NC19" s="23" t="s">
        <v>38</v>
      </c>
      <c r="ND19" s="22" t="s">
        <v>38</v>
      </c>
      <c r="NE19" s="23" t="s">
        <v>38</v>
      </c>
      <c r="NF19" s="22" t="s">
        <v>38</v>
      </c>
      <c r="NG19" s="23" t="s">
        <v>38</v>
      </c>
      <c r="NH19" s="22" t="s">
        <v>38</v>
      </c>
      <c r="NI19" s="23" t="s">
        <v>38</v>
      </c>
      <c r="NJ19" s="22" t="s">
        <v>38</v>
      </c>
      <c r="NK19" s="23" t="s">
        <v>38</v>
      </c>
      <c r="NL19" s="22" t="s">
        <v>38</v>
      </c>
      <c r="NM19" s="23" t="s">
        <v>38</v>
      </c>
      <c r="NN19" s="22" t="s">
        <v>38</v>
      </c>
      <c r="NO19" s="23" t="s">
        <v>38</v>
      </c>
      <c r="NP19" s="22" t="s">
        <v>38</v>
      </c>
      <c r="NQ19" s="23" t="s">
        <v>38</v>
      </c>
      <c r="NR19" s="22" t="s">
        <v>38</v>
      </c>
      <c r="NS19" s="23" t="s">
        <v>38</v>
      </c>
      <c r="NT19" s="22" t="s">
        <v>38</v>
      </c>
      <c r="NU19" s="23" t="s">
        <v>38</v>
      </c>
      <c r="NV19" s="22" t="s">
        <v>38</v>
      </c>
      <c r="NW19" s="23" t="s">
        <v>38</v>
      </c>
      <c r="NX19" s="22" t="s">
        <v>38</v>
      </c>
      <c r="NY19" s="23" t="s">
        <v>38</v>
      </c>
      <c r="NZ19" s="22" t="s">
        <v>38</v>
      </c>
      <c r="OA19" s="23" t="s">
        <v>38</v>
      </c>
      <c r="OB19" s="22" t="s">
        <v>38</v>
      </c>
      <c r="OC19" s="23" t="s">
        <v>38</v>
      </c>
      <c r="OD19" s="22" t="s">
        <v>38</v>
      </c>
      <c r="OE19" s="23" t="s">
        <v>38</v>
      </c>
      <c r="OF19" s="22" t="s">
        <v>38</v>
      </c>
      <c r="OG19" s="23" t="s">
        <v>38</v>
      </c>
      <c r="OH19" s="22" t="s">
        <v>38</v>
      </c>
      <c r="OI19" s="23" t="s">
        <v>38</v>
      </c>
      <c r="OJ19" s="22" t="s">
        <v>38</v>
      </c>
      <c r="OK19" s="23" t="s">
        <v>38</v>
      </c>
      <c r="OL19" s="22" t="s">
        <v>38</v>
      </c>
      <c r="OM19" s="23" t="s">
        <v>38</v>
      </c>
      <c r="ON19" s="22" t="s">
        <v>38</v>
      </c>
      <c r="OO19" s="23" t="s">
        <v>38</v>
      </c>
      <c r="OP19" s="22" t="s">
        <v>38</v>
      </c>
      <c r="OQ19" s="23" t="s">
        <v>38</v>
      </c>
      <c r="OR19" s="22" t="s">
        <v>38</v>
      </c>
      <c r="OS19" s="23" t="s">
        <v>38</v>
      </c>
      <c r="OT19" s="22" t="s">
        <v>38</v>
      </c>
      <c r="OU19" s="23" t="s">
        <v>38</v>
      </c>
      <c r="OV19" s="22" t="s">
        <v>38</v>
      </c>
      <c r="OW19" s="23" t="s">
        <v>38</v>
      </c>
      <c r="OX19" s="22" t="s">
        <v>38</v>
      </c>
      <c r="OY19" s="23" t="s">
        <v>38</v>
      </c>
      <c r="OZ19" s="22" t="s">
        <v>38</v>
      </c>
      <c r="PA19" s="23" t="s">
        <v>38</v>
      </c>
      <c r="PB19" s="22" t="s">
        <v>38</v>
      </c>
      <c r="PC19" s="23" t="s">
        <v>38</v>
      </c>
      <c r="PD19" s="22" t="s">
        <v>38</v>
      </c>
      <c r="PE19" s="23" t="s">
        <v>38</v>
      </c>
      <c r="PF19" s="22" t="s">
        <v>38</v>
      </c>
      <c r="PG19" s="23" t="s">
        <v>38</v>
      </c>
      <c r="PH19" s="22" t="s">
        <v>38</v>
      </c>
      <c r="PI19" s="23" t="s">
        <v>38</v>
      </c>
      <c r="PJ19" s="22" t="s">
        <v>38</v>
      </c>
      <c r="PK19" s="23" t="s">
        <v>38</v>
      </c>
      <c r="PL19" s="22" t="s">
        <v>38</v>
      </c>
      <c r="PM19" s="23" t="s">
        <v>38</v>
      </c>
      <c r="PN19" s="22" t="s">
        <v>38</v>
      </c>
      <c r="PO19" s="23" t="s">
        <v>38</v>
      </c>
      <c r="PP19" s="22" t="s">
        <v>38</v>
      </c>
      <c r="PQ19" s="23" t="s">
        <v>38</v>
      </c>
      <c r="PR19" s="22" t="s">
        <v>38</v>
      </c>
      <c r="PS19" s="23" t="s">
        <v>38</v>
      </c>
      <c r="PT19" s="22" t="s">
        <v>38</v>
      </c>
      <c r="PU19" s="23" t="s">
        <v>38</v>
      </c>
      <c r="PV19" s="22" t="s">
        <v>38</v>
      </c>
      <c r="PW19" s="23" t="s">
        <v>38</v>
      </c>
      <c r="PX19" s="22" t="s">
        <v>38</v>
      </c>
      <c r="PY19" s="23" t="s">
        <v>38</v>
      </c>
      <c r="PZ19" s="22" t="s">
        <v>38</v>
      </c>
      <c r="QA19" s="23" t="s">
        <v>38</v>
      </c>
      <c r="QB19" s="22" t="s">
        <v>38</v>
      </c>
      <c r="QC19" s="23" t="s">
        <v>38</v>
      </c>
      <c r="QD19" s="22" t="s">
        <v>38</v>
      </c>
      <c r="QE19" s="23" t="s">
        <v>38</v>
      </c>
      <c r="QF19" s="22" t="s">
        <v>38</v>
      </c>
      <c r="QG19" s="23" t="s">
        <v>38</v>
      </c>
      <c r="QH19" s="22" t="s">
        <v>38</v>
      </c>
      <c r="QI19" s="23" t="s">
        <v>38</v>
      </c>
      <c r="QJ19" s="22" t="s">
        <v>38</v>
      </c>
      <c r="QK19" s="23" t="s">
        <v>38</v>
      </c>
      <c r="QL19" s="22" t="s">
        <v>38</v>
      </c>
      <c r="QM19" s="23" t="s">
        <v>38</v>
      </c>
      <c r="QN19" s="22" t="s">
        <v>38</v>
      </c>
      <c r="QO19" s="23" t="s">
        <v>38</v>
      </c>
      <c r="QP19" s="22" t="s">
        <v>38</v>
      </c>
      <c r="QQ19" s="23" t="s">
        <v>38</v>
      </c>
      <c r="QR19" s="22" t="s">
        <v>38</v>
      </c>
      <c r="QS19" s="23" t="s">
        <v>38</v>
      </c>
      <c r="QT19" s="22" t="s">
        <v>38</v>
      </c>
      <c r="QU19" s="23" t="s">
        <v>38</v>
      </c>
      <c r="QV19" s="22" t="s">
        <v>38</v>
      </c>
      <c r="QW19" s="23" t="s">
        <v>38</v>
      </c>
      <c r="QX19" s="22" t="s">
        <v>38</v>
      </c>
      <c r="QY19" s="23" t="s">
        <v>38</v>
      </c>
      <c r="QZ19" s="22" t="s">
        <v>38</v>
      </c>
      <c r="RA19" s="23" t="s">
        <v>38</v>
      </c>
      <c r="RB19" s="22" t="s">
        <v>38</v>
      </c>
      <c r="RC19" s="23" t="s">
        <v>38</v>
      </c>
      <c r="RD19" s="22" t="s">
        <v>38</v>
      </c>
      <c r="RE19" s="23" t="s">
        <v>38</v>
      </c>
      <c r="RF19" s="22" t="s">
        <v>38</v>
      </c>
      <c r="RG19" s="23" t="s">
        <v>38</v>
      </c>
      <c r="RH19" s="22" t="s">
        <v>38</v>
      </c>
      <c r="RI19" s="23" t="s">
        <v>38</v>
      </c>
      <c r="RJ19" s="22" t="s">
        <v>38</v>
      </c>
      <c r="RK19" s="23" t="s">
        <v>38</v>
      </c>
      <c r="RL19" s="22" t="s">
        <v>38</v>
      </c>
      <c r="RM19" s="23" t="s">
        <v>38</v>
      </c>
      <c r="RN19" s="22" t="s">
        <v>38</v>
      </c>
      <c r="RO19" s="23" t="s">
        <v>38</v>
      </c>
      <c r="RP19" s="22" t="s">
        <v>38</v>
      </c>
      <c r="RQ19" s="23" t="s">
        <v>38</v>
      </c>
      <c r="RR19" s="22" t="s">
        <v>38</v>
      </c>
      <c r="RS19" s="23" t="s">
        <v>38</v>
      </c>
      <c r="RT19" s="22" t="s">
        <v>38</v>
      </c>
      <c r="RU19" s="23" t="s">
        <v>38</v>
      </c>
      <c r="RV19" s="22" t="s">
        <v>38</v>
      </c>
      <c r="RW19" s="23" t="s">
        <v>38</v>
      </c>
      <c r="RX19" s="22" t="s">
        <v>38</v>
      </c>
      <c r="RY19" s="23" t="s">
        <v>38</v>
      </c>
      <c r="RZ19" s="22" t="s">
        <v>38</v>
      </c>
      <c r="SA19" s="23" t="s">
        <v>38</v>
      </c>
      <c r="SB19" s="22" t="s">
        <v>38</v>
      </c>
      <c r="SC19" s="23" t="s">
        <v>38</v>
      </c>
      <c r="SD19" s="22" t="s">
        <v>38</v>
      </c>
      <c r="SE19" s="23" t="s">
        <v>38</v>
      </c>
      <c r="SF19" s="22" t="s">
        <v>38</v>
      </c>
      <c r="SG19" s="23" t="s">
        <v>38</v>
      </c>
      <c r="SH19" s="22" t="s">
        <v>38</v>
      </c>
      <c r="SI19" s="23" t="s">
        <v>38</v>
      </c>
      <c r="SJ19" s="22" t="s">
        <v>38</v>
      </c>
      <c r="SK19" s="23" t="s">
        <v>38</v>
      </c>
      <c r="SL19" s="22" t="s">
        <v>38</v>
      </c>
      <c r="SM19" s="23" t="s">
        <v>38</v>
      </c>
      <c r="SN19" s="22" t="s">
        <v>38</v>
      </c>
      <c r="SO19" s="23" t="s">
        <v>38</v>
      </c>
      <c r="SP19" s="22" t="s">
        <v>38</v>
      </c>
      <c r="SQ19" s="23" t="s">
        <v>487</v>
      </c>
      <c r="SR19" s="22" t="s">
        <v>487</v>
      </c>
      <c r="SS19" s="23" t="s">
        <v>487</v>
      </c>
      <c r="ST19" s="22" t="s">
        <v>487</v>
      </c>
      <c r="SU19" s="23" t="s">
        <v>487</v>
      </c>
      <c r="SV19" s="22" t="s">
        <v>487</v>
      </c>
      <c r="SW19" s="23" t="s">
        <v>487</v>
      </c>
      <c r="SX19" s="22" t="s">
        <v>487</v>
      </c>
      <c r="SY19" s="23" t="s">
        <v>487</v>
      </c>
      <c r="SZ19" s="22" t="s">
        <v>487</v>
      </c>
      <c r="TA19" s="23" t="s">
        <v>487</v>
      </c>
      <c r="TB19" s="22" t="s">
        <v>487</v>
      </c>
      <c r="TC19" s="23" t="s">
        <v>487</v>
      </c>
      <c r="TD19" s="22" t="s">
        <v>487</v>
      </c>
      <c r="TE19" s="23" t="s">
        <v>487</v>
      </c>
      <c r="TF19" s="22" t="s">
        <v>487</v>
      </c>
      <c r="TG19" s="23" t="s">
        <v>487</v>
      </c>
      <c r="TH19" s="22" t="s">
        <v>487</v>
      </c>
      <c r="TI19" s="23" t="s">
        <v>487</v>
      </c>
      <c r="TJ19" s="22" t="s">
        <v>487</v>
      </c>
      <c r="TK19" s="23" t="s">
        <v>487</v>
      </c>
      <c r="TL19" s="22" t="s">
        <v>487</v>
      </c>
      <c r="TM19" s="23" t="s">
        <v>596</v>
      </c>
      <c r="TN19" s="22" t="s">
        <v>596</v>
      </c>
      <c r="TO19" s="23" t="s">
        <v>596</v>
      </c>
      <c r="TP19" s="22" t="s">
        <v>596</v>
      </c>
      <c r="TQ19" s="23" t="s">
        <v>596</v>
      </c>
      <c r="TR19" s="22" t="s">
        <v>596</v>
      </c>
      <c r="TS19" s="23" t="s">
        <v>38</v>
      </c>
      <c r="TT19" s="22" t="s">
        <v>487</v>
      </c>
      <c r="TU19" s="23" t="s">
        <v>661</v>
      </c>
      <c r="TV19" s="22" t="s">
        <v>487</v>
      </c>
      <c r="TW19" s="23" t="s">
        <v>38</v>
      </c>
      <c r="TX19" s="22" t="s">
        <v>661</v>
      </c>
      <c r="TY19" s="23" t="s">
        <v>38</v>
      </c>
      <c r="TZ19" s="22" t="s">
        <v>487</v>
      </c>
      <c r="UA19" s="23" t="s">
        <v>487</v>
      </c>
      <c r="UB19" s="22" t="s">
        <v>38</v>
      </c>
      <c r="UC19" s="23" t="s">
        <v>661</v>
      </c>
      <c r="UD19" s="22" t="s">
        <v>38</v>
      </c>
      <c r="UE19" s="23" t="s">
        <v>487</v>
      </c>
      <c r="UF19" s="22" t="s">
        <v>38</v>
      </c>
      <c r="UG19" s="23" t="s">
        <v>661</v>
      </c>
      <c r="UH19" s="22" t="s">
        <v>38</v>
      </c>
      <c r="UI19" s="23" t="s">
        <v>38</v>
      </c>
      <c r="UJ19" s="22" t="s">
        <v>487</v>
      </c>
      <c r="UK19" s="23" t="s">
        <v>661</v>
      </c>
      <c r="UL19" s="22" t="s">
        <v>487</v>
      </c>
      <c r="UM19" s="23" t="s">
        <v>38</v>
      </c>
      <c r="UN19" s="22" t="s">
        <v>38</v>
      </c>
      <c r="UO19" s="23" t="s">
        <v>661</v>
      </c>
      <c r="UP19" s="22" t="s">
        <v>661</v>
      </c>
      <c r="UQ19" s="23" t="s">
        <v>38</v>
      </c>
      <c r="UR19" s="22" t="s">
        <v>487</v>
      </c>
      <c r="US19" s="23" t="s">
        <v>661</v>
      </c>
      <c r="UT19" s="22" t="s">
        <v>487</v>
      </c>
      <c r="UU19" s="23" t="s">
        <v>38</v>
      </c>
      <c r="UV19" s="22" t="s">
        <v>38</v>
      </c>
      <c r="UW19" s="23" t="s">
        <v>38</v>
      </c>
      <c r="UX19" s="22" t="s">
        <v>38</v>
      </c>
      <c r="UY19" s="23" t="s">
        <v>38</v>
      </c>
      <c r="UZ19" s="22" t="s">
        <v>38</v>
      </c>
      <c r="VA19" s="23" t="s">
        <v>661</v>
      </c>
      <c r="VB19" s="22" t="s">
        <v>487</v>
      </c>
      <c r="VC19" s="23" t="s">
        <v>661</v>
      </c>
      <c r="VD19" s="22" t="s">
        <v>661</v>
      </c>
      <c r="VE19" s="23" t="s">
        <v>661</v>
      </c>
      <c r="VF19" s="22" t="s">
        <v>661</v>
      </c>
      <c r="VG19" s="23" t="s">
        <v>487</v>
      </c>
      <c r="VH19" s="22" t="s">
        <v>38</v>
      </c>
      <c r="VI19" s="23" t="s">
        <v>487</v>
      </c>
      <c r="VJ19" s="22" t="s">
        <v>38</v>
      </c>
      <c r="VK19" s="23" t="s">
        <v>487</v>
      </c>
      <c r="VL19" s="22" t="s">
        <v>661</v>
      </c>
      <c r="VM19" s="23" t="s">
        <v>38</v>
      </c>
      <c r="VN19" s="22" t="s">
        <v>38</v>
      </c>
      <c r="VO19" s="23" t="s">
        <v>38</v>
      </c>
      <c r="VP19" s="22" t="s">
        <v>661</v>
      </c>
      <c r="VQ19" s="23" t="s">
        <v>38</v>
      </c>
      <c r="VR19" s="22" t="s">
        <v>661</v>
      </c>
      <c r="VS19" s="23" t="s">
        <v>487</v>
      </c>
      <c r="VT19" s="22" t="s">
        <v>487</v>
      </c>
      <c r="VU19" s="23" t="s">
        <v>661</v>
      </c>
      <c r="VV19" s="22" t="s">
        <v>38</v>
      </c>
      <c r="VW19" s="23" t="s">
        <v>661</v>
      </c>
      <c r="VX19" s="22" t="s">
        <v>661</v>
      </c>
      <c r="VY19" s="23" t="s">
        <v>38</v>
      </c>
      <c r="VZ19" s="22" t="s">
        <v>38</v>
      </c>
      <c r="WA19" s="23" t="s">
        <v>487</v>
      </c>
      <c r="WB19" s="22" t="s">
        <v>38</v>
      </c>
      <c r="WC19" s="23" t="s">
        <v>661</v>
      </c>
      <c r="WD19" s="22" t="s">
        <v>38</v>
      </c>
      <c r="WE19" s="23" t="s">
        <v>38</v>
      </c>
      <c r="WF19" s="22" t="s">
        <v>487</v>
      </c>
      <c r="WG19" s="23" t="s">
        <v>487</v>
      </c>
      <c r="WH19" s="22" t="s">
        <v>661</v>
      </c>
      <c r="WI19" s="23" t="s">
        <v>38</v>
      </c>
      <c r="WJ19" s="22" t="s">
        <v>661</v>
      </c>
      <c r="WK19" s="23" t="s">
        <v>487</v>
      </c>
      <c r="WL19" s="22" t="s">
        <v>38</v>
      </c>
      <c r="WM19" s="23" t="s">
        <v>487</v>
      </c>
      <c r="WN19" s="22" t="s">
        <v>487</v>
      </c>
      <c r="WO19" s="23" t="s">
        <v>487</v>
      </c>
      <c r="WP19" s="22" t="s">
        <v>487</v>
      </c>
      <c r="WQ19" s="23" t="s">
        <v>487</v>
      </c>
      <c r="WR19" s="22" t="s">
        <v>38</v>
      </c>
      <c r="WS19" s="23" t="s">
        <v>487</v>
      </c>
      <c r="WT19" s="22" t="s">
        <v>661</v>
      </c>
      <c r="WU19" s="23" t="s">
        <v>487</v>
      </c>
      <c r="WV19" s="22" t="s">
        <v>487</v>
      </c>
      <c r="WW19" s="23" t="s">
        <v>661</v>
      </c>
      <c r="WX19" s="22" t="s">
        <v>661</v>
      </c>
      <c r="WY19" s="23" t="s">
        <v>487</v>
      </c>
      <c r="WZ19" s="22" t="s">
        <v>487</v>
      </c>
      <c r="XA19" s="23" t="s">
        <v>661</v>
      </c>
      <c r="XB19" s="22" t="s">
        <v>487</v>
      </c>
      <c r="XC19" s="23" t="s">
        <v>487</v>
      </c>
      <c r="XD19" s="22" t="s">
        <v>661</v>
      </c>
      <c r="XE19" s="23" t="s">
        <v>487</v>
      </c>
      <c r="XF19" s="22" t="s">
        <v>661</v>
      </c>
      <c r="XG19" s="23" t="s">
        <v>38</v>
      </c>
      <c r="XH19" s="22" t="s">
        <v>661</v>
      </c>
      <c r="XI19" s="23" t="s">
        <v>487</v>
      </c>
      <c r="XJ19" s="22" t="s">
        <v>661</v>
      </c>
      <c r="XK19" s="23" t="s">
        <v>38</v>
      </c>
      <c r="XL19" s="22" t="s">
        <v>38</v>
      </c>
      <c r="XM19" s="23" t="s">
        <v>661</v>
      </c>
      <c r="XN19" s="22" t="s">
        <v>487</v>
      </c>
      <c r="XO19" s="23" t="s">
        <v>661</v>
      </c>
      <c r="XP19" s="22" t="s">
        <v>38</v>
      </c>
      <c r="XQ19" s="23" t="s">
        <v>661</v>
      </c>
      <c r="XR19" s="22" t="s">
        <v>487</v>
      </c>
      <c r="XS19" s="23" t="s">
        <v>487</v>
      </c>
      <c r="XT19" s="22" t="s">
        <v>661</v>
      </c>
      <c r="XU19" s="23" t="s">
        <v>38</v>
      </c>
      <c r="XV19" s="22" t="s">
        <v>487</v>
      </c>
      <c r="XW19" s="23" t="s">
        <v>487</v>
      </c>
      <c r="XX19" s="22" t="s">
        <v>38</v>
      </c>
      <c r="XY19" s="23" t="s">
        <v>38</v>
      </c>
      <c r="XZ19" s="22" t="s">
        <v>487</v>
      </c>
      <c r="YA19" s="23" t="s">
        <v>487</v>
      </c>
      <c r="YB19" s="22" t="s">
        <v>487</v>
      </c>
      <c r="YC19" s="23" t="s">
        <v>487</v>
      </c>
      <c r="YD19" s="22" t="s">
        <v>661</v>
      </c>
      <c r="YE19" s="23" t="s">
        <v>38</v>
      </c>
      <c r="YF19" s="22" t="s">
        <v>661</v>
      </c>
      <c r="YG19" s="23" t="s">
        <v>487</v>
      </c>
      <c r="YH19" s="22" t="s">
        <v>487</v>
      </c>
      <c r="YI19" s="23" t="s">
        <v>38</v>
      </c>
      <c r="YJ19" s="22" t="s">
        <v>38</v>
      </c>
      <c r="YK19" s="23" t="s">
        <v>38</v>
      </c>
      <c r="YL19" s="22" t="s">
        <v>661</v>
      </c>
      <c r="YM19" s="23" t="s">
        <v>487</v>
      </c>
      <c r="YN19" s="22" t="s">
        <v>661</v>
      </c>
      <c r="YO19" s="23" t="s">
        <v>661</v>
      </c>
      <c r="YP19" s="22" t="s">
        <v>487</v>
      </c>
      <c r="YQ19" s="23" t="s">
        <v>487</v>
      </c>
      <c r="YR19" s="22" t="s">
        <v>661</v>
      </c>
      <c r="YS19" s="23" t="s">
        <v>661</v>
      </c>
      <c r="YT19" s="22" t="s">
        <v>487</v>
      </c>
      <c r="YU19" s="23" t="s">
        <v>38</v>
      </c>
      <c r="YV19" s="22" t="s">
        <v>661</v>
      </c>
      <c r="YW19" s="23" t="s">
        <v>38</v>
      </c>
      <c r="YX19" s="22" t="s">
        <v>487</v>
      </c>
      <c r="YY19" s="23" t="s">
        <v>487</v>
      </c>
      <c r="YZ19" s="22" t="s">
        <v>661</v>
      </c>
      <c r="ZA19" s="23" t="s">
        <v>661</v>
      </c>
      <c r="ZB19" s="22" t="s">
        <v>487</v>
      </c>
      <c r="ZC19" s="23" t="s">
        <v>487</v>
      </c>
      <c r="ZD19" s="22" t="s">
        <v>661</v>
      </c>
      <c r="ZE19" s="23" t="s">
        <v>38</v>
      </c>
      <c r="ZF19" s="22" t="s">
        <v>487</v>
      </c>
      <c r="ZG19" s="23" t="s">
        <v>38</v>
      </c>
      <c r="ZH19" s="22" t="s">
        <v>487</v>
      </c>
      <c r="ZI19" s="23" t="s">
        <v>487</v>
      </c>
      <c r="ZJ19" s="22" t="s">
        <v>487</v>
      </c>
      <c r="ZK19" s="23" t="s">
        <v>38</v>
      </c>
      <c r="ZL19" s="22" t="s">
        <v>487</v>
      </c>
      <c r="ZM19" s="23" t="s">
        <v>487</v>
      </c>
      <c r="ZN19" s="22" t="s">
        <v>38</v>
      </c>
      <c r="ZO19" s="23" t="s">
        <v>38</v>
      </c>
      <c r="ZP19" s="22" t="s">
        <v>38</v>
      </c>
      <c r="ZQ19" s="23" t="s">
        <v>38</v>
      </c>
      <c r="ZR19" s="22" t="s">
        <v>38</v>
      </c>
      <c r="ZS19" s="23" t="s">
        <v>38</v>
      </c>
      <c r="ZT19" s="22" t="s">
        <v>661</v>
      </c>
      <c r="ZU19" s="23" t="s">
        <v>38</v>
      </c>
      <c r="ZV19" s="22" t="s">
        <v>487</v>
      </c>
      <c r="ZW19" s="23" t="s">
        <v>661</v>
      </c>
      <c r="ZX19" s="22" t="s">
        <v>487</v>
      </c>
      <c r="ZY19" s="23" t="s">
        <v>38</v>
      </c>
      <c r="ZZ19" s="22" t="s">
        <v>661</v>
      </c>
      <c r="AAA19" s="23" t="s">
        <v>661</v>
      </c>
      <c r="AAB19" s="22" t="s">
        <v>487</v>
      </c>
      <c r="AAC19" s="23" t="s">
        <v>661</v>
      </c>
      <c r="AAD19" s="22" t="s">
        <v>487</v>
      </c>
      <c r="AAE19" s="23" t="s">
        <v>661</v>
      </c>
      <c r="AAF19" s="22" t="s">
        <v>487</v>
      </c>
      <c r="AAG19" s="23" t="s">
        <v>38</v>
      </c>
      <c r="AAH19" s="22" t="s">
        <v>38</v>
      </c>
      <c r="AAI19" s="23" t="s">
        <v>38</v>
      </c>
      <c r="AAJ19" s="22" t="s">
        <v>38</v>
      </c>
      <c r="AAK19" s="23" t="s">
        <v>38</v>
      </c>
      <c r="AAL19" s="22" t="s">
        <v>661</v>
      </c>
      <c r="AAM19" s="23" t="s">
        <v>596</v>
      </c>
      <c r="AAN19" s="22" t="s">
        <v>596</v>
      </c>
      <c r="AAO19" s="23" t="s">
        <v>596</v>
      </c>
      <c r="AAP19" s="22" t="s">
        <v>596</v>
      </c>
      <c r="AAQ19" s="23" t="s">
        <v>596</v>
      </c>
      <c r="AAR19" s="22" t="s">
        <v>596</v>
      </c>
      <c r="AAS19" s="23" t="s">
        <v>596</v>
      </c>
      <c r="AAT19" s="22" t="s">
        <v>487</v>
      </c>
      <c r="AAU19" s="23" t="s">
        <v>487</v>
      </c>
      <c r="AAV19" s="22" t="s">
        <v>487</v>
      </c>
      <c r="AAW19" s="23" t="s">
        <v>487</v>
      </c>
      <c r="AAX19" s="22" t="s">
        <v>487</v>
      </c>
      <c r="AAY19" s="23" t="s">
        <v>487</v>
      </c>
      <c r="AAZ19" s="22" t="s">
        <v>487</v>
      </c>
      <c r="ABA19" s="23" t="s">
        <v>487</v>
      </c>
      <c r="ABB19" s="22" t="s">
        <v>487</v>
      </c>
      <c r="ABC19" s="23" t="s">
        <v>487</v>
      </c>
      <c r="ABD19" s="22" t="s">
        <v>487</v>
      </c>
      <c r="ABE19" s="23" t="s">
        <v>487</v>
      </c>
      <c r="ABF19" s="22" t="s">
        <v>487</v>
      </c>
      <c r="ABG19" s="23" t="s">
        <v>487</v>
      </c>
      <c r="ABH19" s="22" t="s">
        <v>487</v>
      </c>
      <c r="ABI19" s="23" t="s">
        <v>487</v>
      </c>
      <c r="ABJ19" s="22" t="s">
        <v>487</v>
      </c>
      <c r="ABK19" s="23" t="s">
        <v>38</v>
      </c>
      <c r="ABL19" s="22" t="s">
        <v>38</v>
      </c>
      <c r="ABM19" s="23" t="s">
        <v>38</v>
      </c>
      <c r="ABN19" s="22" t="s">
        <v>38</v>
      </c>
      <c r="ABO19" s="23" t="s">
        <v>38</v>
      </c>
      <c r="ABP19" s="22" t="s">
        <v>38</v>
      </c>
      <c r="ABQ19" s="23" t="s">
        <v>38</v>
      </c>
      <c r="ABR19" s="22" t="s">
        <v>38</v>
      </c>
      <c r="ABS19" s="23" t="s">
        <v>38</v>
      </c>
      <c r="ABT19" s="22" t="s">
        <v>38</v>
      </c>
      <c r="ABU19" s="23" t="s">
        <v>38</v>
      </c>
      <c r="ABV19" s="22" t="s">
        <v>38</v>
      </c>
      <c r="ABW19" s="23" t="s">
        <v>38</v>
      </c>
      <c r="ABX19" s="22" t="s">
        <v>38</v>
      </c>
      <c r="ABY19" s="23" t="s">
        <v>38</v>
      </c>
      <c r="ABZ19" s="22" t="s">
        <v>38</v>
      </c>
      <c r="ACA19" s="23" t="s">
        <v>38</v>
      </c>
      <c r="ACB19" s="22" t="s">
        <v>38</v>
      </c>
      <c r="ACC19" s="23" t="s">
        <v>38</v>
      </c>
      <c r="ACD19" s="22" t="s">
        <v>38</v>
      </c>
      <c r="ACE19" s="23" t="s">
        <v>38</v>
      </c>
      <c r="ACF19" s="22" t="s">
        <v>38</v>
      </c>
      <c r="ACG19" s="23" t="s">
        <v>38</v>
      </c>
      <c r="ACH19" s="22" t="s">
        <v>38</v>
      </c>
      <c r="ACI19" s="23" t="s">
        <v>38</v>
      </c>
      <c r="ACJ19" s="22" t="s">
        <v>38</v>
      </c>
      <c r="ACK19" s="23" t="s">
        <v>38</v>
      </c>
      <c r="ACL19" s="22" t="s">
        <v>38</v>
      </c>
      <c r="ACM19" s="23" t="s">
        <v>38</v>
      </c>
      <c r="ACN19" s="22" t="s">
        <v>38</v>
      </c>
      <c r="ACO19" s="23" t="s">
        <v>38</v>
      </c>
      <c r="ACP19" s="22" t="s">
        <v>38</v>
      </c>
      <c r="ACQ19" s="23" t="s">
        <v>38</v>
      </c>
      <c r="ACR19" s="22" t="s">
        <v>38</v>
      </c>
      <c r="ACS19" s="23" t="s">
        <v>38</v>
      </c>
      <c r="ACT19" s="22" t="s">
        <v>38</v>
      </c>
      <c r="ACU19" s="23" t="s">
        <v>38</v>
      </c>
      <c r="ACV19" s="22" t="s">
        <v>38</v>
      </c>
      <c r="ACW19" s="23" t="s">
        <v>38</v>
      </c>
      <c r="ACX19" s="22" t="s">
        <v>38</v>
      </c>
      <c r="ACY19" s="23" t="s">
        <v>38</v>
      </c>
      <c r="ACZ19" s="22" t="s">
        <v>38</v>
      </c>
      <c r="ADA19" s="23" t="s">
        <v>38</v>
      </c>
      <c r="ADB19" s="22" t="s">
        <v>38</v>
      </c>
      <c r="ADC19" s="23" t="s">
        <v>38</v>
      </c>
      <c r="ADD19" s="22" t="s">
        <v>38</v>
      </c>
      <c r="ADE19" s="23" t="s">
        <v>38</v>
      </c>
      <c r="ADF19" s="22" t="s">
        <v>38</v>
      </c>
      <c r="ADG19" s="23" t="s">
        <v>38</v>
      </c>
      <c r="ADH19" s="22" t="s">
        <v>38</v>
      </c>
      <c r="ADI19" s="23" t="s">
        <v>38</v>
      </c>
      <c r="ADJ19" s="22" t="s">
        <v>38</v>
      </c>
      <c r="ADK19" s="23" t="s">
        <v>38</v>
      </c>
      <c r="ADL19" s="22" t="s">
        <v>38</v>
      </c>
      <c r="ADM19" s="23" t="s">
        <v>38</v>
      </c>
      <c r="ADN19" s="22" t="s">
        <v>38</v>
      </c>
      <c r="ADO19" s="23" t="s">
        <v>38</v>
      </c>
      <c r="ADP19" s="22" t="s">
        <v>38</v>
      </c>
      <c r="ADQ19" s="23" t="s">
        <v>38</v>
      </c>
      <c r="ADR19" s="22" t="s">
        <v>38</v>
      </c>
      <c r="ADS19" s="23" t="s">
        <v>38</v>
      </c>
      <c r="ADT19" s="22" t="s">
        <v>38</v>
      </c>
      <c r="ADU19" s="23" t="s">
        <v>38</v>
      </c>
      <c r="ADV19" s="22" t="s">
        <v>38</v>
      </c>
      <c r="ADW19" s="23" t="s">
        <v>38</v>
      </c>
      <c r="ADX19" s="22" t="s">
        <v>38</v>
      </c>
      <c r="ADY19" s="23" t="s">
        <v>38</v>
      </c>
      <c r="ADZ19" s="22" t="s">
        <v>38</v>
      </c>
      <c r="AEA19" s="23" t="s">
        <v>38</v>
      </c>
      <c r="AEB19" s="22" t="s">
        <v>38</v>
      </c>
      <c r="AEC19" s="23" t="s">
        <v>38</v>
      </c>
      <c r="AED19" s="22" t="s">
        <v>38</v>
      </c>
      <c r="AEE19" s="23" t="s">
        <v>38</v>
      </c>
      <c r="AEF19" s="22" t="s">
        <v>38</v>
      </c>
      <c r="AEG19" s="23" t="s">
        <v>38</v>
      </c>
      <c r="AEH19" s="22" t="s">
        <v>38</v>
      </c>
      <c r="AEI19" s="23" t="s">
        <v>38</v>
      </c>
      <c r="AEJ19" s="22" t="s">
        <v>38</v>
      </c>
      <c r="AEK19" s="23" t="s">
        <v>38</v>
      </c>
      <c r="AEL19" s="22" t="s">
        <v>38</v>
      </c>
      <c r="AEM19" s="23" t="s">
        <v>38</v>
      </c>
      <c r="AEN19" s="22" t="s">
        <v>38</v>
      </c>
      <c r="AEO19" s="23" t="s">
        <v>38</v>
      </c>
      <c r="AEP19" s="22" t="s">
        <v>38</v>
      </c>
      <c r="AEQ19" s="23" t="s">
        <v>38</v>
      </c>
      <c r="AER19" s="22" t="s">
        <v>38</v>
      </c>
      <c r="AES19" s="23" t="s">
        <v>38</v>
      </c>
      <c r="AET19" s="22" t="s">
        <v>38</v>
      </c>
      <c r="AEU19" s="23" t="s">
        <v>38</v>
      </c>
      <c r="AEV19" s="22" t="s">
        <v>38</v>
      </c>
      <c r="AEW19" s="23" t="s">
        <v>38</v>
      </c>
      <c r="AEX19" s="22" t="s">
        <v>38</v>
      </c>
      <c r="AEY19" s="23" t="s">
        <v>38</v>
      </c>
      <c r="AEZ19" s="22" t="s">
        <v>38</v>
      </c>
      <c r="AFA19" s="23" t="s">
        <v>38</v>
      </c>
      <c r="AFB19" s="22" t="s">
        <v>38</v>
      </c>
      <c r="AFC19" s="23" t="s">
        <v>38</v>
      </c>
      <c r="AFD19" s="22" t="s">
        <v>38</v>
      </c>
      <c r="AFE19" s="23" t="s">
        <v>38</v>
      </c>
      <c r="AFF19" s="22" t="s">
        <v>38</v>
      </c>
      <c r="AFG19" s="23" t="s">
        <v>38</v>
      </c>
      <c r="AFH19" s="22" t="s">
        <v>38</v>
      </c>
      <c r="AFI19" s="23" t="s">
        <v>38</v>
      </c>
      <c r="AFJ19" s="22" t="s">
        <v>38</v>
      </c>
      <c r="AFK19" s="23" t="s">
        <v>38</v>
      </c>
      <c r="AFL19" s="22" t="s">
        <v>38</v>
      </c>
      <c r="AFM19" s="23" t="s">
        <v>38</v>
      </c>
      <c r="AFN19" s="22" t="s">
        <v>38</v>
      </c>
      <c r="AFO19" s="23" t="s">
        <v>38</v>
      </c>
      <c r="AFP19" s="22" t="s">
        <v>38</v>
      </c>
      <c r="AFQ19" s="23" t="s">
        <v>38</v>
      </c>
      <c r="AFR19" s="22" t="s">
        <v>38</v>
      </c>
      <c r="AFS19" s="23" t="s">
        <v>38</v>
      </c>
      <c r="AFT19" s="22" t="s">
        <v>38</v>
      </c>
      <c r="AFU19" s="23" t="s">
        <v>38</v>
      </c>
      <c r="AFV19" s="22" t="s">
        <v>38</v>
      </c>
      <c r="AFW19" s="23" t="s">
        <v>38</v>
      </c>
      <c r="AFX19" s="22" t="s">
        <v>38</v>
      </c>
      <c r="AFY19" s="23" t="s">
        <v>38</v>
      </c>
      <c r="AFZ19" s="22" t="s">
        <v>38</v>
      </c>
      <c r="AGA19" s="23" t="s">
        <v>38</v>
      </c>
      <c r="AGB19" s="22" t="s">
        <v>38</v>
      </c>
      <c r="AGC19" s="23" t="s">
        <v>38</v>
      </c>
      <c r="AGD19" s="22" t="s">
        <v>38</v>
      </c>
      <c r="AGE19" s="23" t="s">
        <v>38</v>
      </c>
      <c r="AGF19" s="22" t="s">
        <v>38</v>
      </c>
      <c r="AGG19" s="23" t="s">
        <v>38</v>
      </c>
      <c r="AGH19" s="22" t="s">
        <v>38</v>
      </c>
      <c r="AGI19" s="23" t="s">
        <v>38</v>
      </c>
      <c r="AGJ19" s="22" t="s">
        <v>38</v>
      </c>
      <c r="AGK19" s="23" t="s">
        <v>38</v>
      </c>
      <c r="AGL19" s="22" t="s">
        <v>38</v>
      </c>
      <c r="AGM19" s="23" t="s">
        <v>38</v>
      </c>
      <c r="AGN19" s="22" t="s">
        <v>38</v>
      </c>
      <c r="AGO19" s="23" t="s">
        <v>38</v>
      </c>
      <c r="AGP19" s="22" t="s">
        <v>38</v>
      </c>
      <c r="AGQ19" s="23" t="s">
        <v>38</v>
      </c>
      <c r="AGR19" s="22" t="s">
        <v>38</v>
      </c>
      <c r="AGS19" s="23" t="s">
        <v>38</v>
      </c>
      <c r="AGT19" s="22" t="s">
        <v>38</v>
      </c>
      <c r="AGU19" s="23" t="s">
        <v>38</v>
      </c>
      <c r="AGV19" s="22" t="s">
        <v>38</v>
      </c>
      <c r="AGW19" s="23" t="s">
        <v>38</v>
      </c>
      <c r="AGX19" s="22" t="s">
        <v>38</v>
      </c>
      <c r="AGY19" s="23" t="s">
        <v>38</v>
      </c>
      <c r="AGZ19" s="22" t="s">
        <v>38</v>
      </c>
      <c r="AHA19" s="23" t="s">
        <v>38</v>
      </c>
      <c r="AHB19" s="22" t="s">
        <v>38</v>
      </c>
      <c r="AHC19" s="23" t="s">
        <v>38</v>
      </c>
      <c r="AHD19" s="22" t="s">
        <v>38</v>
      </c>
      <c r="AHE19" s="23" t="s">
        <v>38</v>
      </c>
      <c r="AHF19" s="22" t="s">
        <v>38</v>
      </c>
      <c r="AHG19" s="23" t="s">
        <v>38</v>
      </c>
      <c r="AHH19" s="22" t="s">
        <v>38</v>
      </c>
      <c r="AHI19" s="23" t="s">
        <v>38</v>
      </c>
      <c r="AHJ19" s="22" t="s">
        <v>38</v>
      </c>
      <c r="AHK19" s="23" t="s">
        <v>38</v>
      </c>
      <c r="AHL19" s="22" t="s">
        <v>38</v>
      </c>
      <c r="AHM19" s="23" t="s">
        <v>38</v>
      </c>
      <c r="AHN19" s="22" t="s">
        <v>38</v>
      </c>
      <c r="AHO19" s="23" t="s">
        <v>38</v>
      </c>
      <c r="AHP19" s="22" t="s">
        <v>38</v>
      </c>
      <c r="AHQ19" s="23" t="s">
        <v>38</v>
      </c>
      <c r="AHR19" s="22" t="s">
        <v>38</v>
      </c>
      <c r="AHS19" s="23" t="s">
        <v>38</v>
      </c>
      <c r="AHT19" s="22" t="s">
        <v>38</v>
      </c>
      <c r="AHU19" s="23" t="s">
        <v>38</v>
      </c>
      <c r="AHV19" s="22" t="s">
        <v>38</v>
      </c>
      <c r="AHW19" s="23" t="s">
        <v>38</v>
      </c>
      <c r="AHX19" s="22" t="s">
        <v>38</v>
      </c>
      <c r="AHY19" s="23" t="s">
        <v>38</v>
      </c>
      <c r="AHZ19" s="22" t="s">
        <v>38</v>
      </c>
      <c r="AIA19" s="23" t="s">
        <v>38</v>
      </c>
      <c r="AIB19" s="22" t="s">
        <v>38</v>
      </c>
      <c r="AIC19" s="23" t="s">
        <v>38</v>
      </c>
      <c r="AID19" s="22" t="s">
        <v>38</v>
      </c>
      <c r="AIE19" s="23" t="s">
        <v>38</v>
      </c>
      <c r="AIF19" s="22" t="s">
        <v>38</v>
      </c>
      <c r="AIG19" s="23" t="s">
        <v>38</v>
      </c>
      <c r="AIH19" s="22" t="s">
        <v>38</v>
      </c>
      <c r="AII19" s="23" t="s">
        <v>38</v>
      </c>
      <c r="AIJ19" s="22" t="s">
        <v>38</v>
      </c>
      <c r="AIK19" s="23" t="s">
        <v>38</v>
      </c>
      <c r="AIL19" s="22" t="s">
        <v>38</v>
      </c>
      <c r="AIM19" s="23" t="s">
        <v>38</v>
      </c>
      <c r="AIN19" s="22" t="s">
        <v>38</v>
      </c>
      <c r="AIO19" s="23" t="s">
        <v>38</v>
      </c>
      <c r="AIP19" s="22" t="s">
        <v>38</v>
      </c>
      <c r="AIQ19" s="23" t="s">
        <v>38</v>
      </c>
      <c r="AIR19" s="22" t="s">
        <v>38</v>
      </c>
      <c r="AIS19" s="23" t="s">
        <v>38</v>
      </c>
      <c r="AIT19" s="22" t="s">
        <v>38</v>
      </c>
      <c r="AIU19" s="23" t="s">
        <v>38</v>
      </c>
      <c r="AIV19" s="22" t="s">
        <v>38</v>
      </c>
      <c r="AIW19" s="23" t="s">
        <v>487</v>
      </c>
      <c r="AIX19" s="22" t="s">
        <v>487</v>
      </c>
      <c r="AIY19" s="23" t="s">
        <v>487</v>
      </c>
      <c r="AIZ19" s="22" t="s">
        <v>487</v>
      </c>
      <c r="AJA19" s="23" t="s">
        <v>487</v>
      </c>
      <c r="AJB19" s="22" t="s">
        <v>487</v>
      </c>
      <c r="AJC19" s="23" t="s">
        <v>487</v>
      </c>
      <c r="AJD19" s="22" t="s">
        <v>487</v>
      </c>
      <c r="AJE19" s="23" t="s">
        <v>487</v>
      </c>
      <c r="AJF19" s="22" t="s">
        <v>487</v>
      </c>
      <c r="AJG19" s="23" t="s">
        <v>487</v>
      </c>
      <c r="AJH19" s="22" t="s">
        <v>487</v>
      </c>
      <c r="AJI19" s="23" t="s">
        <v>487</v>
      </c>
      <c r="AJJ19" s="22" t="s">
        <v>487</v>
      </c>
      <c r="AJK19" s="23" t="s">
        <v>487</v>
      </c>
      <c r="AJL19" s="22" t="s">
        <v>487</v>
      </c>
      <c r="AJM19" s="23" t="s">
        <v>487</v>
      </c>
      <c r="AJN19" s="22" t="s">
        <v>487</v>
      </c>
      <c r="AJO19" s="23" t="s">
        <v>487</v>
      </c>
      <c r="AJP19" s="22" t="s">
        <v>487</v>
      </c>
      <c r="AJQ19" s="23" t="s">
        <v>487</v>
      </c>
      <c r="AJR19" s="22" t="s">
        <v>487</v>
      </c>
      <c r="AJS19" s="23" t="s">
        <v>487</v>
      </c>
      <c r="AJT19" s="22" t="s">
        <v>487</v>
      </c>
      <c r="AJU19" s="23" t="s">
        <v>487</v>
      </c>
      <c r="AJV19" s="22" t="s">
        <v>487</v>
      </c>
      <c r="AJW19" s="23" t="s">
        <v>487</v>
      </c>
      <c r="AJX19" s="22" t="s">
        <v>487</v>
      </c>
      <c r="AJY19" s="23" t="s">
        <v>596</v>
      </c>
      <c r="AJZ19" s="22" t="s">
        <v>596</v>
      </c>
      <c r="AKA19" s="23" t="s">
        <v>596</v>
      </c>
      <c r="AKB19" s="22" t="s">
        <v>596</v>
      </c>
      <c r="AKC19" s="23" t="s">
        <v>38</v>
      </c>
      <c r="AKD19" s="22" t="s">
        <v>661</v>
      </c>
      <c r="AKE19" s="23" t="s">
        <v>661</v>
      </c>
      <c r="AKF19" s="22" t="s">
        <v>38</v>
      </c>
      <c r="AKG19" s="23" t="s">
        <v>38</v>
      </c>
      <c r="AKH19" s="22" t="s">
        <v>487</v>
      </c>
      <c r="AKI19" s="23" t="s">
        <v>38</v>
      </c>
      <c r="AKJ19" s="22" t="s">
        <v>661</v>
      </c>
      <c r="AKK19" s="23" t="s">
        <v>487</v>
      </c>
      <c r="AKL19" s="22" t="s">
        <v>38</v>
      </c>
      <c r="AKM19" s="23" t="s">
        <v>661</v>
      </c>
      <c r="AKN19" s="22" t="s">
        <v>661</v>
      </c>
      <c r="AKO19" s="23" t="s">
        <v>487</v>
      </c>
      <c r="AKP19" s="22" t="s">
        <v>38</v>
      </c>
      <c r="AKQ19" s="23" t="s">
        <v>487</v>
      </c>
      <c r="AKR19" s="22" t="s">
        <v>487</v>
      </c>
      <c r="AKS19" s="23" t="s">
        <v>487</v>
      </c>
      <c r="AKT19" s="22" t="s">
        <v>487</v>
      </c>
      <c r="AKU19" s="23" t="s">
        <v>38</v>
      </c>
      <c r="AKV19" s="22" t="s">
        <v>487</v>
      </c>
      <c r="AKW19" s="23" t="s">
        <v>487</v>
      </c>
      <c r="AKX19" s="22" t="s">
        <v>487</v>
      </c>
      <c r="AKY19" s="23" t="s">
        <v>38</v>
      </c>
      <c r="AKZ19" s="22" t="s">
        <v>661</v>
      </c>
      <c r="ALA19" s="23" t="s">
        <v>38</v>
      </c>
      <c r="ALB19" s="22" t="s">
        <v>661</v>
      </c>
      <c r="ALC19" s="23" t="s">
        <v>661</v>
      </c>
      <c r="ALD19" s="22" t="s">
        <v>38</v>
      </c>
      <c r="ALE19" s="23" t="s">
        <v>38</v>
      </c>
      <c r="ALF19" s="22" t="s">
        <v>487</v>
      </c>
      <c r="ALG19" s="23" t="s">
        <v>487</v>
      </c>
      <c r="ALH19" s="22" t="s">
        <v>38</v>
      </c>
      <c r="ALI19" s="23" t="s">
        <v>661</v>
      </c>
      <c r="ALJ19" s="22" t="s">
        <v>661</v>
      </c>
      <c r="ALK19" s="23" t="s">
        <v>487</v>
      </c>
      <c r="ALL19" s="22" t="s">
        <v>38</v>
      </c>
      <c r="ALM19" s="23" t="s">
        <v>661</v>
      </c>
      <c r="ALN19" s="22" t="s">
        <v>661</v>
      </c>
      <c r="ALO19" s="23" t="s">
        <v>661</v>
      </c>
      <c r="ALP19" s="22" t="s">
        <v>487</v>
      </c>
      <c r="ALQ19" s="23" t="s">
        <v>38</v>
      </c>
      <c r="ALR19" s="22" t="s">
        <v>487</v>
      </c>
      <c r="ALS19" s="23" t="s">
        <v>38</v>
      </c>
      <c r="ALT19" s="22" t="s">
        <v>38</v>
      </c>
      <c r="ALU19" s="23" t="s">
        <v>38</v>
      </c>
      <c r="ALV19" s="22" t="s">
        <v>38</v>
      </c>
      <c r="ALW19" s="23" t="s">
        <v>38</v>
      </c>
      <c r="ALX19" s="22" t="s">
        <v>38</v>
      </c>
      <c r="ALY19" s="23" t="s">
        <v>38</v>
      </c>
      <c r="ALZ19" s="22" t="s">
        <v>38</v>
      </c>
      <c r="AMA19" s="23" t="s">
        <v>661</v>
      </c>
      <c r="AMB19" s="22" t="s">
        <v>661</v>
      </c>
      <c r="AMC19" s="23" t="s">
        <v>487</v>
      </c>
      <c r="AMD19" s="22" t="s">
        <v>487</v>
      </c>
      <c r="AME19" s="23" t="s">
        <v>487</v>
      </c>
      <c r="AMF19" s="22" t="s">
        <v>38</v>
      </c>
      <c r="AMG19" s="23" t="s">
        <v>487</v>
      </c>
      <c r="AMH19" s="22" t="s">
        <v>38</v>
      </c>
      <c r="AMI19" s="23" t="s">
        <v>38</v>
      </c>
      <c r="AMJ19" s="22" t="s">
        <v>38</v>
      </c>
      <c r="AMK19" s="23" t="s">
        <v>487</v>
      </c>
      <c r="AML19" s="22" t="s">
        <v>38</v>
      </c>
      <c r="AMM19" s="23" t="s">
        <v>661</v>
      </c>
      <c r="AMN19" s="22" t="s">
        <v>38</v>
      </c>
      <c r="AMO19" s="23" t="s">
        <v>487</v>
      </c>
      <c r="AMP19" s="22" t="s">
        <v>38</v>
      </c>
      <c r="AMQ19" s="23" t="s">
        <v>487</v>
      </c>
      <c r="AMR19" s="22" t="s">
        <v>38</v>
      </c>
      <c r="AMS19" s="23" t="s">
        <v>661</v>
      </c>
      <c r="AMT19" s="22" t="s">
        <v>487</v>
      </c>
      <c r="AMU19" s="23" t="s">
        <v>487</v>
      </c>
      <c r="AMV19" s="22" t="s">
        <v>487</v>
      </c>
      <c r="AMW19" s="23" t="s">
        <v>38</v>
      </c>
      <c r="AMX19" s="22" t="s">
        <v>487</v>
      </c>
      <c r="AMY19" s="23" t="s">
        <v>38</v>
      </c>
      <c r="AMZ19" s="22" t="s">
        <v>661</v>
      </c>
      <c r="ANA19" s="23" t="s">
        <v>661</v>
      </c>
      <c r="ANB19" s="22" t="s">
        <v>487</v>
      </c>
      <c r="ANC19" s="23" t="s">
        <v>38</v>
      </c>
      <c r="AND19" s="22" t="s">
        <v>661</v>
      </c>
      <c r="ANE19" s="23" t="s">
        <v>487</v>
      </c>
      <c r="ANF19" s="22" t="s">
        <v>661</v>
      </c>
      <c r="ANG19" s="23" t="s">
        <v>487</v>
      </c>
      <c r="ANH19" s="22" t="s">
        <v>661</v>
      </c>
      <c r="ANI19" s="23" t="s">
        <v>661</v>
      </c>
      <c r="ANJ19" s="22" t="s">
        <v>38</v>
      </c>
      <c r="ANK19" s="23" t="s">
        <v>38</v>
      </c>
      <c r="ANL19" s="22" t="s">
        <v>38</v>
      </c>
      <c r="ANM19" s="23" t="s">
        <v>661</v>
      </c>
      <c r="ANN19" s="22" t="s">
        <v>661</v>
      </c>
      <c r="ANO19" s="23" t="s">
        <v>487</v>
      </c>
      <c r="ANP19" s="22" t="s">
        <v>38</v>
      </c>
      <c r="ANQ19" s="23" t="s">
        <v>661</v>
      </c>
      <c r="ANR19" s="22" t="s">
        <v>38</v>
      </c>
      <c r="ANS19" s="23" t="s">
        <v>38</v>
      </c>
      <c r="ANT19" s="22" t="s">
        <v>661</v>
      </c>
      <c r="ANU19" s="23" t="s">
        <v>661</v>
      </c>
      <c r="ANV19" s="22" t="s">
        <v>38</v>
      </c>
      <c r="ANW19" s="23" t="s">
        <v>487</v>
      </c>
      <c r="ANX19" s="22" t="s">
        <v>38</v>
      </c>
      <c r="ANY19" s="23" t="s">
        <v>487</v>
      </c>
      <c r="ANZ19" s="22" t="s">
        <v>487</v>
      </c>
      <c r="AOA19" s="23" t="s">
        <v>38</v>
      </c>
      <c r="AOB19" s="22" t="s">
        <v>661</v>
      </c>
      <c r="AOC19" s="23" t="s">
        <v>38</v>
      </c>
      <c r="AOD19" s="22" t="s">
        <v>661</v>
      </c>
      <c r="AOE19" s="23" t="s">
        <v>487</v>
      </c>
      <c r="AOF19" s="22" t="s">
        <v>487</v>
      </c>
      <c r="AOG19" s="23" t="s">
        <v>487</v>
      </c>
      <c r="AOH19" s="22" t="s">
        <v>487</v>
      </c>
      <c r="AOI19" s="23" t="s">
        <v>38</v>
      </c>
      <c r="AOJ19" s="22" t="s">
        <v>38</v>
      </c>
      <c r="AOK19" s="23" t="s">
        <v>487</v>
      </c>
      <c r="AOL19" s="22" t="s">
        <v>487</v>
      </c>
      <c r="AOM19" s="23" t="s">
        <v>487</v>
      </c>
      <c r="AON19" s="22" t="s">
        <v>38</v>
      </c>
      <c r="AOO19" s="23" t="s">
        <v>487</v>
      </c>
      <c r="AOP19" s="22" t="s">
        <v>487</v>
      </c>
      <c r="AOQ19" s="23" t="s">
        <v>661</v>
      </c>
      <c r="AOR19" s="22" t="s">
        <v>487</v>
      </c>
      <c r="AOS19" s="23" t="s">
        <v>487</v>
      </c>
      <c r="AOT19" s="22" t="s">
        <v>38</v>
      </c>
      <c r="AOU19" s="23" t="s">
        <v>487</v>
      </c>
      <c r="AOV19" s="22" t="s">
        <v>487</v>
      </c>
      <c r="AOW19" s="23" t="s">
        <v>661</v>
      </c>
      <c r="AOX19" s="22" t="s">
        <v>38</v>
      </c>
      <c r="AOY19" s="23" t="s">
        <v>487</v>
      </c>
      <c r="AOZ19" s="22" t="s">
        <v>38</v>
      </c>
      <c r="APA19" s="23" t="s">
        <v>38</v>
      </c>
      <c r="APB19" s="22" t="s">
        <v>38</v>
      </c>
      <c r="APC19" s="23" t="s">
        <v>487</v>
      </c>
      <c r="APD19" s="22" t="s">
        <v>487</v>
      </c>
      <c r="APE19" s="23" t="s">
        <v>661</v>
      </c>
      <c r="APF19" s="22" t="s">
        <v>487</v>
      </c>
      <c r="APG19" s="23" t="s">
        <v>38</v>
      </c>
      <c r="APH19" s="22" t="s">
        <v>487</v>
      </c>
      <c r="API19" s="23" t="s">
        <v>38</v>
      </c>
      <c r="APJ19" s="22" t="s">
        <v>661</v>
      </c>
      <c r="APK19" s="23" t="s">
        <v>487</v>
      </c>
      <c r="APL19" s="22" t="s">
        <v>487</v>
      </c>
      <c r="APM19" s="23" t="s">
        <v>487</v>
      </c>
      <c r="APN19" s="22" t="s">
        <v>38</v>
      </c>
      <c r="APO19" s="23" t="s">
        <v>661</v>
      </c>
      <c r="APP19" s="22" t="s">
        <v>487</v>
      </c>
      <c r="APQ19" s="23" t="s">
        <v>487</v>
      </c>
      <c r="APR19" s="22" t="s">
        <v>38</v>
      </c>
      <c r="APS19" s="23" t="s">
        <v>661</v>
      </c>
      <c r="APT19" s="22" t="s">
        <v>661</v>
      </c>
      <c r="APU19" s="23" t="s">
        <v>661</v>
      </c>
      <c r="APV19" s="22" t="s">
        <v>487</v>
      </c>
      <c r="APW19" s="23" t="s">
        <v>487</v>
      </c>
      <c r="APX19" s="22" t="s">
        <v>661</v>
      </c>
      <c r="APY19" s="23" t="s">
        <v>661</v>
      </c>
      <c r="APZ19" s="22" t="s">
        <v>38</v>
      </c>
      <c r="AQA19" s="23" t="s">
        <v>487</v>
      </c>
      <c r="AQB19" s="22" t="s">
        <v>38</v>
      </c>
      <c r="AQC19" s="23" t="s">
        <v>661</v>
      </c>
      <c r="AQD19" s="22" t="s">
        <v>596</v>
      </c>
      <c r="AQE19" s="23" t="s">
        <v>596</v>
      </c>
      <c r="AQF19" s="22" t="s">
        <v>596</v>
      </c>
      <c r="AQG19" s="23" t="s">
        <v>596</v>
      </c>
      <c r="AQH19" s="22" t="s">
        <v>596</v>
      </c>
      <c r="AQI19" s="23" t="s">
        <v>487</v>
      </c>
      <c r="AQJ19" s="22" t="s">
        <v>487</v>
      </c>
      <c r="AQK19" s="23" t="s">
        <v>487</v>
      </c>
      <c r="AQL19" s="22" t="s">
        <v>487</v>
      </c>
      <c r="AQM19" s="23" t="s">
        <v>487</v>
      </c>
      <c r="AQN19" s="22" t="s">
        <v>487</v>
      </c>
      <c r="AQO19" s="23" t="s">
        <v>487</v>
      </c>
      <c r="AQP19" s="22" t="s">
        <v>487</v>
      </c>
      <c r="AQQ19" s="23" t="s">
        <v>487</v>
      </c>
      <c r="AQR19" s="22" t="s">
        <v>487</v>
      </c>
      <c r="AQS19" s="23" t="s">
        <v>487</v>
      </c>
      <c r="AQT19" s="22" t="s">
        <v>487</v>
      </c>
      <c r="AQU19" s="23" t="s">
        <v>487</v>
      </c>
      <c r="AQV19" s="22" t="s">
        <v>487</v>
      </c>
      <c r="AQW19" s="23" t="s">
        <v>487</v>
      </c>
      <c r="AQX19" s="22" t="s">
        <v>487</v>
      </c>
      <c r="AQY19" s="23" t="s">
        <v>487</v>
      </c>
      <c r="AQZ19" s="22" t="s">
        <v>487</v>
      </c>
      <c r="ARA19" s="23" t="s">
        <v>487</v>
      </c>
      <c r="ARB19" s="22" t="s">
        <v>487</v>
      </c>
      <c r="ARC19" s="23" t="s">
        <v>487</v>
      </c>
      <c r="ARD19" s="22" t="s">
        <v>487</v>
      </c>
      <c r="ARE19" s="23" t="s">
        <v>487</v>
      </c>
      <c r="ARF19" s="22" t="s">
        <v>487</v>
      </c>
      <c r="ARG19" s="23" t="s">
        <v>487</v>
      </c>
      <c r="ARH19" s="22" t="s">
        <v>487</v>
      </c>
      <c r="ARI19" s="23" t="s">
        <v>38</v>
      </c>
      <c r="ARJ19" s="22" t="s">
        <v>38</v>
      </c>
      <c r="ARK19" s="23" t="s">
        <v>38</v>
      </c>
      <c r="ARL19" s="22" t="s">
        <v>38</v>
      </c>
      <c r="ARM19" s="23" t="s">
        <v>38</v>
      </c>
      <c r="ARN19" s="22" t="s">
        <v>38</v>
      </c>
      <c r="ARO19" s="23" t="s">
        <v>38</v>
      </c>
      <c r="ARP19" s="22" t="s">
        <v>38</v>
      </c>
      <c r="ARQ19" s="23" t="s">
        <v>38</v>
      </c>
      <c r="ARR19" s="22" t="s">
        <v>38</v>
      </c>
      <c r="ARS19" s="23" t="s">
        <v>38</v>
      </c>
      <c r="ART19" s="22" t="s">
        <v>38</v>
      </c>
      <c r="ARU19" s="23" t="s">
        <v>38</v>
      </c>
      <c r="ARV19" s="22" t="s">
        <v>38</v>
      </c>
      <c r="ARW19" s="23" t="s">
        <v>38</v>
      </c>
      <c r="ARX19" s="22" t="s">
        <v>38</v>
      </c>
      <c r="ARY19" s="23" t="s">
        <v>38</v>
      </c>
      <c r="ARZ19" s="22" t="s">
        <v>38</v>
      </c>
      <c r="ASA19" s="23" t="s">
        <v>38</v>
      </c>
      <c r="ASB19" s="22" t="s">
        <v>38</v>
      </c>
      <c r="ASC19" s="23" t="s">
        <v>38</v>
      </c>
      <c r="ASD19" s="22" t="s">
        <v>38</v>
      </c>
      <c r="ASE19" s="23" t="s">
        <v>38</v>
      </c>
      <c r="ASF19" s="22" t="s">
        <v>38</v>
      </c>
      <c r="ASG19" s="23" t="s">
        <v>38</v>
      </c>
      <c r="ASH19" s="22" t="s">
        <v>38</v>
      </c>
      <c r="ASI19" s="23" t="s">
        <v>38</v>
      </c>
      <c r="ASJ19" s="22" t="s">
        <v>38</v>
      </c>
      <c r="ASK19" s="23" t="s">
        <v>38</v>
      </c>
      <c r="ASL19" s="22" t="s">
        <v>38</v>
      </c>
      <c r="ASM19" s="23" t="s">
        <v>38</v>
      </c>
      <c r="ASN19" s="22" t="s">
        <v>38</v>
      </c>
      <c r="ASO19" s="23" t="s">
        <v>38</v>
      </c>
      <c r="ASP19" s="22" t="s">
        <v>38</v>
      </c>
      <c r="ASQ19" s="23" t="s">
        <v>38</v>
      </c>
      <c r="ASR19" s="22" t="s">
        <v>38</v>
      </c>
      <c r="ASS19" s="23" t="s">
        <v>38</v>
      </c>
      <c r="AST19" s="22" t="s">
        <v>38</v>
      </c>
      <c r="ASU19" s="23" t="s">
        <v>38</v>
      </c>
      <c r="ASV19" s="22" t="s">
        <v>38</v>
      </c>
      <c r="ASW19" s="23" t="s">
        <v>38</v>
      </c>
      <c r="ASX19" s="22" t="s">
        <v>38</v>
      </c>
      <c r="ASY19" s="23" t="s">
        <v>38</v>
      </c>
      <c r="ASZ19" s="22" t="s">
        <v>38</v>
      </c>
      <c r="ATA19" s="23" t="s">
        <v>38</v>
      </c>
      <c r="ATB19" s="22" t="s">
        <v>38</v>
      </c>
      <c r="ATC19" s="23" t="s">
        <v>38</v>
      </c>
      <c r="ATD19" s="22" t="s">
        <v>38</v>
      </c>
      <c r="ATE19" s="23" t="s">
        <v>38</v>
      </c>
      <c r="ATF19" s="22" t="s">
        <v>38</v>
      </c>
      <c r="ATG19" s="23" t="s">
        <v>38</v>
      </c>
      <c r="ATH19" s="22" t="s">
        <v>38</v>
      </c>
      <c r="ATI19" s="23" t="s">
        <v>38</v>
      </c>
      <c r="ATJ19" s="22" t="s">
        <v>38</v>
      </c>
      <c r="ATK19" s="23" t="s">
        <v>38</v>
      </c>
      <c r="ATL19" s="22" t="s">
        <v>38</v>
      </c>
      <c r="ATM19" s="23" t="s">
        <v>38</v>
      </c>
      <c r="ATN19" s="22" t="s">
        <v>38</v>
      </c>
      <c r="ATO19" s="23" t="s">
        <v>38</v>
      </c>
      <c r="ATP19" s="22" t="s">
        <v>38</v>
      </c>
      <c r="ATQ19" s="23" t="s">
        <v>38</v>
      </c>
      <c r="ATR19" s="22" t="s">
        <v>38</v>
      </c>
      <c r="ATS19" s="23" t="s">
        <v>38</v>
      </c>
      <c r="ATT19" s="22" t="s">
        <v>38</v>
      </c>
      <c r="ATU19" s="23" t="s">
        <v>38</v>
      </c>
      <c r="ATV19" s="22" t="s">
        <v>38</v>
      </c>
      <c r="ATW19" s="23" t="s">
        <v>38</v>
      </c>
      <c r="ATX19" s="22" t="s">
        <v>38</v>
      </c>
      <c r="ATY19" s="23" t="s">
        <v>38</v>
      </c>
      <c r="ATZ19" s="22" t="s">
        <v>38</v>
      </c>
      <c r="AUA19" s="23" t="s">
        <v>38</v>
      </c>
      <c r="AUB19" s="22" t="s">
        <v>38</v>
      </c>
      <c r="AUC19" s="23" t="s">
        <v>38</v>
      </c>
      <c r="AUD19" s="22" t="s">
        <v>38</v>
      </c>
      <c r="AUE19" s="23" t="s">
        <v>38</v>
      </c>
      <c r="AUF19" s="22" t="s">
        <v>38</v>
      </c>
      <c r="AUG19" s="23" t="s">
        <v>38</v>
      </c>
      <c r="AUH19" s="22" t="s">
        <v>38</v>
      </c>
      <c r="AUI19" s="23" t="s">
        <v>38</v>
      </c>
      <c r="AUJ19" s="22" t="s">
        <v>38</v>
      </c>
      <c r="AUK19" s="23" t="s">
        <v>38</v>
      </c>
      <c r="AUL19" s="22" t="s">
        <v>38</v>
      </c>
      <c r="AUM19" s="23" t="s">
        <v>38</v>
      </c>
      <c r="AUN19" s="22" t="s">
        <v>38</v>
      </c>
      <c r="AUO19" s="23" t="s">
        <v>38</v>
      </c>
      <c r="AUP19" s="22" t="s">
        <v>38</v>
      </c>
      <c r="AUQ19" s="23" t="s">
        <v>38</v>
      </c>
      <c r="AUR19" s="22" t="s">
        <v>38</v>
      </c>
      <c r="AUS19" s="23" t="s">
        <v>38</v>
      </c>
      <c r="AUT19" s="22" t="s">
        <v>38</v>
      </c>
      <c r="AUU19" s="23" t="s">
        <v>38</v>
      </c>
      <c r="AUV19" s="22" t="s">
        <v>38</v>
      </c>
      <c r="AUW19" s="23" t="s">
        <v>38</v>
      </c>
      <c r="AUX19" s="22" t="s">
        <v>38</v>
      </c>
      <c r="AUY19" s="23" t="s">
        <v>38</v>
      </c>
      <c r="AUZ19" s="22" t="s">
        <v>38</v>
      </c>
      <c r="AVA19" s="23" t="s">
        <v>38</v>
      </c>
      <c r="AVB19" s="22" t="s">
        <v>38</v>
      </c>
      <c r="AVC19" s="23" t="s">
        <v>38</v>
      </c>
      <c r="AVD19" s="22" t="s">
        <v>38</v>
      </c>
      <c r="AVE19" s="23" t="s">
        <v>38</v>
      </c>
      <c r="AVF19" s="22" t="s">
        <v>38</v>
      </c>
      <c r="AVG19" s="23" t="s">
        <v>38</v>
      </c>
      <c r="AVH19" s="22" t="s">
        <v>38</v>
      </c>
      <c r="AVI19" s="23" t="s">
        <v>38</v>
      </c>
      <c r="AVJ19" s="22" t="s">
        <v>38</v>
      </c>
      <c r="AVK19" s="23" t="s">
        <v>38</v>
      </c>
      <c r="AVL19" s="22" t="s">
        <v>38</v>
      </c>
      <c r="AVM19" s="23" t="s">
        <v>38</v>
      </c>
      <c r="AVN19" s="22" t="s">
        <v>38</v>
      </c>
      <c r="AVO19" s="23" t="s">
        <v>38</v>
      </c>
      <c r="AVP19" s="22" t="s">
        <v>38</v>
      </c>
      <c r="AVQ19" s="23" t="s">
        <v>38</v>
      </c>
      <c r="AVR19" s="22" t="s">
        <v>38</v>
      </c>
      <c r="AVS19" s="23" t="s">
        <v>38</v>
      </c>
      <c r="AVT19" s="22" t="s">
        <v>38</v>
      </c>
      <c r="AVU19" s="23" t="s">
        <v>487</v>
      </c>
      <c r="AVV19" s="22" t="s">
        <v>487</v>
      </c>
      <c r="AVW19" s="23" t="s">
        <v>487</v>
      </c>
      <c r="AVX19" s="22" t="s">
        <v>487</v>
      </c>
      <c r="AVY19" s="23" t="s">
        <v>487</v>
      </c>
      <c r="AVZ19" s="22" t="s">
        <v>487</v>
      </c>
      <c r="AWA19" s="23" t="s">
        <v>487</v>
      </c>
      <c r="AWB19" s="22" t="s">
        <v>487</v>
      </c>
      <c r="AWC19" s="23" t="s">
        <v>487</v>
      </c>
      <c r="AWD19" s="22" t="s">
        <v>487</v>
      </c>
      <c r="AWE19" s="23" t="s">
        <v>596</v>
      </c>
      <c r="AWF19" s="22" t="s">
        <v>596</v>
      </c>
      <c r="AWG19" s="23" t="s">
        <v>596</v>
      </c>
      <c r="AWH19" s="22" t="s">
        <v>38</v>
      </c>
      <c r="AWI19" s="23" t="s">
        <v>487</v>
      </c>
      <c r="AWJ19" s="22" t="s">
        <v>487</v>
      </c>
      <c r="AWK19" s="23" t="s">
        <v>38</v>
      </c>
      <c r="AWL19" s="22" t="s">
        <v>487</v>
      </c>
      <c r="AWM19" s="23" t="s">
        <v>487</v>
      </c>
      <c r="AWN19" s="22" t="s">
        <v>487</v>
      </c>
      <c r="AWO19" s="23" t="s">
        <v>487</v>
      </c>
      <c r="AWP19" s="22" t="s">
        <v>38</v>
      </c>
      <c r="AWQ19" s="23" t="s">
        <v>487</v>
      </c>
      <c r="AWR19" s="22" t="s">
        <v>38</v>
      </c>
      <c r="AWS19" s="23" t="s">
        <v>487</v>
      </c>
      <c r="AWT19" s="22" t="s">
        <v>38</v>
      </c>
      <c r="AWU19" s="23" t="s">
        <v>38</v>
      </c>
      <c r="AWV19" s="22" t="s">
        <v>38</v>
      </c>
      <c r="AWW19" s="23" t="s">
        <v>38</v>
      </c>
      <c r="AWX19" s="22" t="s">
        <v>487</v>
      </c>
      <c r="AWY19" s="23" t="s">
        <v>661</v>
      </c>
      <c r="AWZ19" s="22" t="s">
        <v>487</v>
      </c>
      <c r="AXA19" s="23" t="s">
        <v>487</v>
      </c>
      <c r="AXB19" s="22" t="s">
        <v>661</v>
      </c>
      <c r="AXC19" s="23" t="s">
        <v>487</v>
      </c>
      <c r="AXD19" s="22" t="s">
        <v>38</v>
      </c>
      <c r="AXE19" s="23" t="s">
        <v>38</v>
      </c>
      <c r="AXF19" s="22" t="s">
        <v>38</v>
      </c>
      <c r="AXG19" s="23" t="s">
        <v>38</v>
      </c>
      <c r="AXH19" s="22" t="s">
        <v>38</v>
      </c>
      <c r="AXI19" s="23" t="s">
        <v>38</v>
      </c>
      <c r="AXJ19" s="22" t="s">
        <v>487</v>
      </c>
      <c r="AXK19" s="23" t="s">
        <v>596</v>
      </c>
      <c r="AXL19" s="22" t="s">
        <v>596</v>
      </c>
      <c r="AXM19" s="23" t="s">
        <v>596</v>
      </c>
      <c r="AXN19" s="22" t="s">
        <v>487</v>
      </c>
      <c r="AXO19" s="23" t="s">
        <v>487</v>
      </c>
      <c r="AXP19" s="22" t="s">
        <v>487</v>
      </c>
      <c r="AXQ19" s="23" t="s">
        <v>487</v>
      </c>
      <c r="AXR19" s="22" t="s">
        <v>487</v>
      </c>
      <c r="AXS19" s="23" t="s">
        <v>487</v>
      </c>
      <c r="AXT19" s="22" t="s">
        <v>487</v>
      </c>
      <c r="AXU19" s="23" t="s">
        <v>487</v>
      </c>
      <c r="AXV19" s="22" t="s">
        <v>487</v>
      </c>
      <c r="AXW19" s="23" t="s">
        <v>38</v>
      </c>
      <c r="AXX19" s="22" t="s">
        <v>38</v>
      </c>
      <c r="AXY19" s="23" t="s">
        <v>38</v>
      </c>
      <c r="AXZ19" s="22" t="s">
        <v>38</v>
      </c>
      <c r="AYA19" s="23" t="s">
        <v>38</v>
      </c>
      <c r="AYB19" s="22" t="s">
        <v>38</v>
      </c>
      <c r="AYC19" s="23" t="s">
        <v>38</v>
      </c>
      <c r="AYD19" s="22" t="s">
        <v>38</v>
      </c>
      <c r="AYE19" s="23" t="s">
        <v>38</v>
      </c>
      <c r="AYF19" s="22" t="s">
        <v>38</v>
      </c>
      <c r="AYG19" s="23" t="s">
        <v>38</v>
      </c>
      <c r="AYH19" s="22" t="s">
        <v>38</v>
      </c>
      <c r="AYI19" s="23" t="s">
        <v>38</v>
      </c>
      <c r="AYJ19" s="22" t="s">
        <v>38</v>
      </c>
      <c r="AYK19" s="23" t="s">
        <v>38</v>
      </c>
      <c r="AYL19" s="22" t="s">
        <v>38</v>
      </c>
      <c r="AYM19" s="23" t="s">
        <v>38</v>
      </c>
      <c r="AYN19" s="22" t="s">
        <v>38</v>
      </c>
      <c r="AYO19" s="23" t="s">
        <v>38</v>
      </c>
      <c r="AYP19" s="22" t="s">
        <v>38</v>
      </c>
      <c r="AYQ19" s="23" t="s">
        <v>38</v>
      </c>
      <c r="AYR19" s="22" t="s">
        <v>38</v>
      </c>
      <c r="AYS19" s="23" t="s">
        <v>38</v>
      </c>
      <c r="AYT19" s="22" t="s">
        <v>38</v>
      </c>
      <c r="AYU19" s="23" t="s">
        <v>38</v>
      </c>
      <c r="AYV19" s="22" t="s">
        <v>38</v>
      </c>
      <c r="AYW19" s="23" t="s">
        <v>38</v>
      </c>
      <c r="AYX19" s="22" t="s">
        <v>38</v>
      </c>
      <c r="AYY19" s="23" t="s">
        <v>38</v>
      </c>
      <c r="AYZ19" s="22" t="s">
        <v>38</v>
      </c>
      <c r="AZA19" s="23" t="s">
        <v>38</v>
      </c>
      <c r="AZB19" s="22" t="s">
        <v>38</v>
      </c>
      <c r="AZC19" s="23" t="s">
        <v>38</v>
      </c>
      <c r="AZD19" s="22" t="s">
        <v>38</v>
      </c>
      <c r="AZE19" s="23" t="s">
        <v>38</v>
      </c>
      <c r="AZF19" s="22" t="s">
        <v>38</v>
      </c>
      <c r="AZG19" s="23" t="s">
        <v>38</v>
      </c>
      <c r="AZH19" s="22" t="s">
        <v>38</v>
      </c>
      <c r="AZI19" s="23" t="s">
        <v>38</v>
      </c>
      <c r="AZJ19" s="22" t="s">
        <v>38</v>
      </c>
      <c r="AZK19" s="23" t="s">
        <v>38</v>
      </c>
      <c r="AZL19" s="22" t="s">
        <v>38</v>
      </c>
      <c r="AZM19" s="23" t="s">
        <v>38</v>
      </c>
      <c r="AZN19" s="22" t="s">
        <v>38</v>
      </c>
      <c r="AZO19" s="23" t="s">
        <v>38</v>
      </c>
      <c r="AZP19" s="22" t="s">
        <v>38</v>
      </c>
      <c r="AZQ19" s="23" t="s">
        <v>38</v>
      </c>
      <c r="AZR19" s="22" t="s">
        <v>38</v>
      </c>
      <c r="AZS19" s="23" t="s">
        <v>38</v>
      </c>
      <c r="AZT19" s="22" t="s">
        <v>38</v>
      </c>
      <c r="AZU19" s="23" t="s">
        <v>38</v>
      </c>
      <c r="AZV19" s="22" t="s">
        <v>38</v>
      </c>
      <c r="AZW19" s="23" t="s">
        <v>487</v>
      </c>
      <c r="AZX19" s="22" t="s">
        <v>487</v>
      </c>
      <c r="AZY19" s="23" t="s">
        <v>487</v>
      </c>
      <c r="AZZ19" s="22" t="s">
        <v>487</v>
      </c>
      <c r="BAA19" s="23" t="s">
        <v>487</v>
      </c>
      <c r="BAB19" s="22" t="s">
        <v>487</v>
      </c>
      <c r="BAC19" s="23" t="s">
        <v>487</v>
      </c>
      <c r="BAD19" s="22" t="s">
        <v>487</v>
      </c>
      <c r="BAE19" s="23" t="s">
        <v>487</v>
      </c>
      <c r="BAF19" s="22" t="s">
        <v>487</v>
      </c>
      <c r="BAG19" s="23" t="s">
        <v>487</v>
      </c>
      <c r="BAH19" s="22" t="s">
        <v>596</v>
      </c>
      <c r="BAI19" s="23" t="s">
        <v>596</v>
      </c>
      <c r="BAJ19" s="22" t="s">
        <v>596</v>
      </c>
      <c r="BAK19" s="23" t="s">
        <v>596</v>
      </c>
      <c r="BAL19" s="22" t="s">
        <v>596</v>
      </c>
      <c r="BAM19" s="23" t="s">
        <v>596</v>
      </c>
      <c r="BAN19" s="22" t="s">
        <v>596</v>
      </c>
      <c r="BAO19" s="23" t="s">
        <v>38</v>
      </c>
      <c r="BAP19" s="22" t="s">
        <v>38</v>
      </c>
      <c r="BAQ19" s="23" t="s">
        <v>661</v>
      </c>
      <c r="BAR19" s="22" t="s">
        <v>487</v>
      </c>
      <c r="BAS19" s="23" t="s">
        <v>38</v>
      </c>
      <c r="BAT19" s="22" t="s">
        <v>661</v>
      </c>
      <c r="BAU19" s="23" t="s">
        <v>38</v>
      </c>
      <c r="BAV19" s="22" t="s">
        <v>38</v>
      </c>
      <c r="BAW19" s="23" t="s">
        <v>38</v>
      </c>
      <c r="BAX19" s="22" t="s">
        <v>487</v>
      </c>
      <c r="BAY19" s="23" t="s">
        <v>487</v>
      </c>
      <c r="BAZ19" s="22" t="s">
        <v>38</v>
      </c>
      <c r="BBA19" s="23" t="s">
        <v>487</v>
      </c>
      <c r="BBB19" s="22" t="s">
        <v>38</v>
      </c>
      <c r="BBC19" s="23" t="s">
        <v>38</v>
      </c>
      <c r="BBD19" s="22" t="s">
        <v>661</v>
      </c>
      <c r="BBE19" s="23" t="s">
        <v>487</v>
      </c>
      <c r="BBF19" s="22" t="s">
        <v>661</v>
      </c>
      <c r="BBG19" s="23" t="s">
        <v>38</v>
      </c>
      <c r="BBH19" s="22" t="s">
        <v>487</v>
      </c>
      <c r="BBI19" s="23" t="s">
        <v>38</v>
      </c>
      <c r="BBJ19" s="22" t="s">
        <v>38</v>
      </c>
      <c r="BBK19" s="23" t="s">
        <v>487</v>
      </c>
      <c r="BBL19" s="22" t="s">
        <v>487</v>
      </c>
      <c r="BBM19" s="23" t="s">
        <v>487</v>
      </c>
      <c r="BBN19" s="22" t="s">
        <v>487</v>
      </c>
      <c r="BBO19" s="23" t="s">
        <v>487</v>
      </c>
      <c r="BBP19" s="22" t="s">
        <v>487</v>
      </c>
      <c r="BBQ19" s="23" t="s">
        <v>487</v>
      </c>
      <c r="BBR19" s="22" t="s">
        <v>487</v>
      </c>
      <c r="BBS19" s="23" t="s">
        <v>487</v>
      </c>
      <c r="BBT19" s="22" t="s">
        <v>487</v>
      </c>
      <c r="BBU19" s="23" t="s">
        <v>487</v>
      </c>
      <c r="BBV19" s="22" t="s">
        <v>487</v>
      </c>
      <c r="BBW19" s="23" t="s">
        <v>487</v>
      </c>
      <c r="BBX19" s="22" t="s">
        <v>38</v>
      </c>
      <c r="BBY19" s="23" t="s">
        <v>38</v>
      </c>
      <c r="BBZ19" s="22" t="s">
        <v>38</v>
      </c>
      <c r="BCA19" s="23" t="s">
        <v>38</v>
      </c>
      <c r="BCB19" s="22" t="s">
        <v>38</v>
      </c>
      <c r="BCC19" s="23" t="s">
        <v>38</v>
      </c>
      <c r="BCD19" s="22" t="s">
        <v>38</v>
      </c>
      <c r="BCE19" s="23" t="s">
        <v>38</v>
      </c>
      <c r="BCF19" s="22" t="s">
        <v>38</v>
      </c>
      <c r="BCG19" s="23" t="s">
        <v>38</v>
      </c>
      <c r="BCH19" s="22" t="s">
        <v>38</v>
      </c>
      <c r="BCI19" s="23" t="s">
        <v>38</v>
      </c>
      <c r="BCJ19" s="22" t="s">
        <v>38</v>
      </c>
      <c r="BCK19" s="23" t="s">
        <v>38</v>
      </c>
      <c r="BCL19" s="22" t="s">
        <v>38</v>
      </c>
      <c r="BCM19" s="23" t="s">
        <v>38</v>
      </c>
      <c r="BCN19" s="22" t="s">
        <v>38</v>
      </c>
      <c r="BCO19" s="23" t="s">
        <v>38</v>
      </c>
      <c r="BCP19" s="22" t="s">
        <v>38</v>
      </c>
      <c r="BCQ19" s="23" t="s">
        <v>38</v>
      </c>
      <c r="BCR19" s="22" t="s">
        <v>38</v>
      </c>
      <c r="BCS19" s="23" t="s">
        <v>38</v>
      </c>
      <c r="BCT19" s="22" t="s">
        <v>38</v>
      </c>
      <c r="BCU19" s="23" t="s">
        <v>38</v>
      </c>
      <c r="BCV19" s="22" t="s">
        <v>38</v>
      </c>
      <c r="BCW19" s="23" t="s">
        <v>38</v>
      </c>
      <c r="BCX19" s="22" t="s">
        <v>38</v>
      </c>
      <c r="BCY19" s="23" t="s">
        <v>38</v>
      </c>
      <c r="BCZ19" s="22" t="s">
        <v>38</v>
      </c>
      <c r="BDA19" s="23" t="s">
        <v>38</v>
      </c>
      <c r="BDB19" s="22" t="s">
        <v>38</v>
      </c>
      <c r="BDC19" s="23" t="s">
        <v>38</v>
      </c>
      <c r="BDD19" s="22" t="s">
        <v>38</v>
      </c>
      <c r="BDE19" s="23" t="s">
        <v>38</v>
      </c>
      <c r="BDF19" s="22" t="s">
        <v>38</v>
      </c>
      <c r="BDG19" s="23" t="s">
        <v>38</v>
      </c>
      <c r="BDH19" s="22" t="s">
        <v>38</v>
      </c>
      <c r="BDI19" s="23" t="s">
        <v>38</v>
      </c>
      <c r="BDJ19" s="22" t="s">
        <v>38</v>
      </c>
      <c r="BDK19" s="23" t="s">
        <v>38</v>
      </c>
      <c r="BDL19" s="22" t="s">
        <v>38</v>
      </c>
      <c r="BDM19" s="23" t="s">
        <v>38</v>
      </c>
      <c r="BDN19" s="22" t="s">
        <v>38</v>
      </c>
      <c r="BDO19" s="23" t="s">
        <v>38</v>
      </c>
      <c r="BDP19" s="22" t="s">
        <v>38</v>
      </c>
      <c r="BDQ19" s="23" t="s">
        <v>38</v>
      </c>
      <c r="BDR19" s="22" t="s">
        <v>38</v>
      </c>
      <c r="BDS19" s="23" t="s">
        <v>38</v>
      </c>
      <c r="BDT19" s="22" t="s">
        <v>38</v>
      </c>
      <c r="BDU19" s="23" t="s">
        <v>487</v>
      </c>
      <c r="BDV19" s="22" t="s">
        <v>487</v>
      </c>
      <c r="BDW19" s="23" t="s">
        <v>487</v>
      </c>
      <c r="BDX19" s="22" t="s">
        <v>487</v>
      </c>
      <c r="BDY19" s="23" t="s">
        <v>487</v>
      </c>
      <c r="BDZ19" s="22" t="s">
        <v>487</v>
      </c>
      <c r="BEA19" s="23" t="s">
        <v>487</v>
      </c>
      <c r="BEB19" s="22" t="s">
        <v>487</v>
      </c>
      <c r="BEC19" s="23" t="s">
        <v>487</v>
      </c>
      <c r="BED19" s="22" t="s">
        <v>487</v>
      </c>
      <c r="BEE19" s="23" t="s">
        <v>487</v>
      </c>
      <c r="BEF19" s="22" t="s">
        <v>487</v>
      </c>
      <c r="BEG19" s="23" t="s">
        <v>596</v>
      </c>
      <c r="BEH19" s="22" t="s">
        <v>596</v>
      </c>
      <c r="BEI19" s="23" t="s">
        <v>596</v>
      </c>
      <c r="BEJ19" s="22" t="s">
        <v>596</v>
      </c>
      <c r="BEK19" s="23" t="s">
        <v>38</v>
      </c>
      <c r="BEL19" s="22" t="s">
        <v>38</v>
      </c>
      <c r="BEM19" s="23" t="s">
        <v>487</v>
      </c>
      <c r="BEN19" s="22" t="s">
        <v>487</v>
      </c>
      <c r="BEO19" s="23" t="s">
        <v>487</v>
      </c>
      <c r="BEP19" s="22" t="s">
        <v>487</v>
      </c>
      <c r="BEQ19" s="23" t="s">
        <v>38</v>
      </c>
      <c r="BER19" s="22" t="s">
        <v>487</v>
      </c>
      <c r="BES19" s="23" t="s">
        <v>38</v>
      </c>
      <c r="BET19" s="22" t="s">
        <v>487</v>
      </c>
      <c r="BEU19" s="23" t="s">
        <v>661</v>
      </c>
      <c r="BEV19" s="22" t="s">
        <v>487</v>
      </c>
      <c r="BEW19" s="23" t="s">
        <v>487</v>
      </c>
      <c r="BEX19" s="22" t="s">
        <v>38</v>
      </c>
      <c r="BEY19" s="23" t="s">
        <v>487</v>
      </c>
      <c r="BEZ19" s="22" t="s">
        <v>38</v>
      </c>
      <c r="BFA19" s="23" t="s">
        <v>487</v>
      </c>
      <c r="BFB19" s="22" t="s">
        <v>38</v>
      </c>
      <c r="BFC19" s="23" t="s">
        <v>38</v>
      </c>
      <c r="BFD19" s="22" t="s">
        <v>38</v>
      </c>
      <c r="BFE19" s="23" t="s">
        <v>487</v>
      </c>
      <c r="BFF19" s="22" t="s">
        <v>487</v>
      </c>
      <c r="BFG19" s="23" t="s">
        <v>487</v>
      </c>
      <c r="BFH19" s="22" t="s">
        <v>38</v>
      </c>
      <c r="BFI19" s="23" t="s">
        <v>596</v>
      </c>
      <c r="BFJ19" s="22" t="s">
        <v>596</v>
      </c>
      <c r="BFK19" s="23" t="s">
        <v>596</v>
      </c>
      <c r="BFL19" s="22" t="s">
        <v>487</v>
      </c>
      <c r="BFM19" s="23" t="s">
        <v>487</v>
      </c>
      <c r="BFN19" s="22" t="s">
        <v>487</v>
      </c>
      <c r="BFO19" s="23" t="s">
        <v>487</v>
      </c>
      <c r="BFP19" s="22" t="s">
        <v>487</v>
      </c>
      <c r="BFQ19" s="23" t="s">
        <v>487</v>
      </c>
      <c r="BFR19" s="22" t="s">
        <v>487</v>
      </c>
      <c r="BFS19" s="23" t="s">
        <v>487</v>
      </c>
      <c r="BFT19" s="22" t="s">
        <v>487</v>
      </c>
      <c r="BFU19" s="23" t="s">
        <v>38</v>
      </c>
      <c r="BFV19" s="22" t="s">
        <v>38</v>
      </c>
      <c r="BFW19" s="23" t="s">
        <v>38</v>
      </c>
      <c r="BFX19" s="22" t="s">
        <v>38</v>
      </c>
      <c r="BFY19" s="23" t="s">
        <v>38</v>
      </c>
      <c r="BFZ19" s="22" t="s">
        <v>38</v>
      </c>
      <c r="BGA19" s="23" t="s">
        <v>38</v>
      </c>
      <c r="BGB19" s="22" t="s">
        <v>38</v>
      </c>
      <c r="BGC19" s="23" t="s">
        <v>38</v>
      </c>
      <c r="BGD19" s="22" t="s">
        <v>38</v>
      </c>
      <c r="BGE19" s="23" t="s">
        <v>38</v>
      </c>
      <c r="BGF19" s="22" t="s">
        <v>38</v>
      </c>
      <c r="BGG19" s="23" t="s">
        <v>38</v>
      </c>
      <c r="BGH19" s="22" t="s">
        <v>38</v>
      </c>
      <c r="BGI19" s="23" t="s">
        <v>38</v>
      </c>
      <c r="BGJ19" s="22" t="s">
        <v>38</v>
      </c>
      <c r="BGK19" s="23" t="s">
        <v>38</v>
      </c>
      <c r="BGL19" s="22" t="s">
        <v>38</v>
      </c>
      <c r="BGM19" s="23" t="s">
        <v>38</v>
      </c>
      <c r="BGN19" s="22" t="s">
        <v>38</v>
      </c>
      <c r="BGO19" s="23" t="s">
        <v>38</v>
      </c>
      <c r="BGP19" s="22" t="s">
        <v>38</v>
      </c>
      <c r="BGQ19" s="23" t="s">
        <v>38</v>
      </c>
      <c r="BGR19" s="22" t="s">
        <v>38</v>
      </c>
      <c r="BGS19" s="23" t="s">
        <v>38</v>
      </c>
      <c r="BGT19" s="22" t="s">
        <v>38</v>
      </c>
      <c r="BGU19" s="23" t="s">
        <v>38</v>
      </c>
      <c r="BGV19" s="22" t="s">
        <v>38</v>
      </c>
    </row>
    <row r="20" spans="1:1556">
      <c r="A20" s="21" t="s">
        <v>19</v>
      </c>
      <c r="B20" s="22">
        <v>386</v>
      </c>
      <c r="C20" s="23">
        <v>401</v>
      </c>
      <c r="D20" s="22">
        <v>293</v>
      </c>
      <c r="E20" s="23">
        <v>609</v>
      </c>
      <c r="F20" s="22">
        <v>750</v>
      </c>
      <c r="G20" s="23">
        <v>647</v>
      </c>
      <c r="H20" s="22">
        <v>167</v>
      </c>
      <c r="I20" s="23">
        <v>189</v>
      </c>
      <c r="J20" s="22">
        <v>774</v>
      </c>
      <c r="K20" s="23">
        <v>389</v>
      </c>
      <c r="L20" s="22">
        <v>585</v>
      </c>
      <c r="M20" s="23">
        <v>146</v>
      </c>
      <c r="N20" s="22">
        <v>671</v>
      </c>
      <c r="O20" s="23">
        <v>399</v>
      </c>
      <c r="P20" s="22">
        <v>256</v>
      </c>
      <c r="Q20" s="23">
        <v>25</v>
      </c>
      <c r="R20" s="22">
        <v>495</v>
      </c>
      <c r="S20" s="23">
        <v>411</v>
      </c>
      <c r="T20" s="22">
        <v>30</v>
      </c>
      <c r="U20" s="23">
        <v>332</v>
      </c>
      <c r="V20" s="22">
        <v>597</v>
      </c>
      <c r="W20" s="23">
        <v>367</v>
      </c>
      <c r="X20" s="22">
        <v>327</v>
      </c>
      <c r="Y20" s="23">
        <v>677</v>
      </c>
      <c r="Z20" s="22">
        <v>294</v>
      </c>
      <c r="AA20" s="23">
        <v>18</v>
      </c>
      <c r="AB20" s="22">
        <v>744</v>
      </c>
      <c r="AC20" s="23">
        <v>484</v>
      </c>
      <c r="AD20" s="22">
        <v>247</v>
      </c>
      <c r="AE20" s="23">
        <v>555</v>
      </c>
      <c r="AF20" s="22">
        <v>236</v>
      </c>
      <c r="AG20" s="23">
        <v>421</v>
      </c>
      <c r="AH20" s="22">
        <v>394</v>
      </c>
      <c r="AI20" s="23">
        <v>586</v>
      </c>
      <c r="AJ20" s="22">
        <v>362</v>
      </c>
      <c r="AK20" s="23">
        <v>671</v>
      </c>
      <c r="AL20" s="22">
        <v>494</v>
      </c>
      <c r="AM20" s="23">
        <v>743</v>
      </c>
      <c r="AN20" s="22">
        <v>142</v>
      </c>
      <c r="AO20" s="23">
        <v>452</v>
      </c>
      <c r="AP20" s="22">
        <v>137</v>
      </c>
      <c r="AQ20" s="23">
        <v>555</v>
      </c>
      <c r="AR20" s="22">
        <v>474</v>
      </c>
      <c r="AS20" s="23">
        <v>705</v>
      </c>
      <c r="AT20" s="22">
        <v>291</v>
      </c>
      <c r="AU20" s="23">
        <v>752</v>
      </c>
      <c r="AV20" s="22">
        <v>364</v>
      </c>
      <c r="AW20" s="23">
        <v>353</v>
      </c>
      <c r="AX20" s="22">
        <v>525</v>
      </c>
      <c r="AY20" s="23">
        <v>550</v>
      </c>
      <c r="AZ20" s="22">
        <v>695</v>
      </c>
      <c r="BA20" s="23">
        <v>109</v>
      </c>
      <c r="BB20" s="22">
        <v>273</v>
      </c>
      <c r="BC20" s="23">
        <v>774</v>
      </c>
      <c r="BD20" s="22">
        <v>235</v>
      </c>
      <c r="BE20" s="23">
        <v>97</v>
      </c>
      <c r="BF20" s="22">
        <v>353</v>
      </c>
      <c r="BG20" s="23">
        <v>604</v>
      </c>
      <c r="BH20" s="22">
        <v>758</v>
      </c>
      <c r="BI20" s="23">
        <v>431</v>
      </c>
      <c r="BJ20" s="22">
        <v>643</v>
      </c>
      <c r="BK20" s="23">
        <v>13</v>
      </c>
      <c r="BL20" s="22">
        <v>771</v>
      </c>
      <c r="BM20" s="23">
        <v>727</v>
      </c>
      <c r="BN20" s="22">
        <v>120</v>
      </c>
      <c r="BO20" s="23">
        <v>134</v>
      </c>
      <c r="BP20" s="22">
        <v>692</v>
      </c>
      <c r="BQ20" s="23">
        <v>637</v>
      </c>
      <c r="BR20" s="22">
        <v>72</v>
      </c>
      <c r="BS20" s="23">
        <v>691</v>
      </c>
      <c r="BT20" s="22">
        <v>84</v>
      </c>
      <c r="BU20" s="23">
        <v>560</v>
      </c>
      <c r="BV20" s="22">
        <v>590</v>
      </c>
      <c r="BW20" s="23">
        <v>441</v>
      </c>
      <c r="BX20" s="22">
        <v>699</v>
      </c>
      <c r="BY20" s="23">
        <v>731</v>
      </c>
      <c r="BZ20" s="22">
        <v>620</v>
      </c>
      <c r="CA20" s="23">
        <v>777</v>
      </c>
      <c r="CB20" s="22">
        <v>331</v>
      </c>
      <c r="CC20" s="23">
        <v>545</v>
      </c>
      <c r="CD20" s="22">
        <v>255</v>
      </c>
      <c r="CE20" s="23">
        <v>318</v>
      </c>
      <c r="CF20" s="22">
        <v>716</v>
      </c>
      <c r="CG20" s="23">
        <v>548</v>
      </c>
      <c r="CH20" s="22">
        <v>230</v>
      </c>
      <c r="CI20" s="23">
        <v>755</v>
      </c>
      <c r="CJ20" s="22">
        <v>611</v>
      </c>
      <c r="CK20" s="23">
        <v>527</v>
      </c>
      <c r="CL20" s="22">
        <v>265</v>
      </c>
      <c r="CM20" s="23">
        <v>364</v>
      </c>
      <c r="CN20" s="22">
        <v>704</v>
      </c>
      <c r="CO20" s="23">
        <v>564</v>
      </c>
      <c r="CP20" s="22">
        <v>568</v>
      </c>
      <c r="CQ20" s="23">
        <v>551</v>
      </c>
      <c r="CR20" s="22">
        <v>529</v>
      </c>
      <c r="CS20" s="23">
        <v>128</v>
      </c>
      <c r="CT20" s="22">
        <v>730</v>
      </c>
      <c r="CU20" s="23">
        <v>347</v>
      </c>
      <c r="CV20" s="22">
        <v>47</v>
      </c>
      <c r="CW20" s="23">
        <v>657</v>
      </c>
      <c r="CX20" s="22">
        <v>608</v>
      </c>
      <c r="CY20" s="23">
        <v>293</v>
      </c>
      <c r="CZ20" s="22">
        <v>408</v>
      </c>
      <c r="DA20" s="23">
        <v>29</v>
      </c>
      <c r="DB20" s="22">
        <v>85</v>
      </c>
      <c r="DC20" s="23">
        <v>416</v>
      </c>
      <c r="DD20" s="22">
        <v>525</v>
      </c>
      <c r="DE20" s="23">
        <v>369</v>
      </c>
      <c r="DF20" s="22">
        <v>353</v>
      </c>
      <c r="DG20" s="23">
        <v>574</v>
      </c>
      <c r="DH20" s="22">
        <v>793</v>
      </c>
      <c r="DI20" s="23">
        <v>59</v>
      </c>
      <c r="DJ20" s="22">
        <v>178</v>
      </c>
      <c r="DK20" s="23">
        <v>653</v>
      </c>
      <c r="DL20" s="22">
        <v>431</v>
      </c>
      <c r="DM20" s="23">
        <v>321</v>
      </c>
      <c r="DN20" s="22">
        <v>351</v>
      </c>
      <c r="DO20" s="23">
        <v>676</v>
      </c>
      <c r="DP20" s="22">
        <v>517</v>
      </c>
      <c r="DQ20" s="23">
        <v>201</v>
      </c>
      <c r="DR20" s="22">
        <v>574</v>
      </c>
      <c r="DS20" s="23">
        <v>795</v>
      </c>
      <c r="DT20" s="22">
        <v>246</v>
      </c>
      <c r="DU20" s="23">
        <v>400</v>
      </c>
      <c r="DV20" s="22">
        <v>660</v>
      </c>
      <c r="DW20" s="23">
        <v>778</v>
      </c>
      <c r="DX20" s="22">
        <v>431</v>
      </c>
      <c r="DY20" s="23">
        <v>274</v>
      </c>
      <c r="DZ20" s="22">
        <v>660</v>
      </c>
      <c r="EA20" s="23">
        <v>534</v>
      </c>
      <c r="EB20" s="22">
        <v>151</v>
      </c>
      <c r="EC20" s="23">
        <v>381</v>
      </c>
      <c r="ED20" s="22">
        <v>430</v>
      </c>
      <c r="EE20" s="23">
        <v>476</v>
      </c>
      <c r="EF20" s="22">
        <v>329</v>
      </c>
      <c r="EG20" s="23">
        <v>55</v>
      </c>
      <c r="EH20" s="22">
        <v>38</v>
      </c>
      <c r="EI20" s="23">
        <v>341</v>
      </c>
      <c r="EJ20" s="22">
        <v>758</v>
      </c>
      <c r="EK20" s="23">
        <v>466</v>
      </c>
      <c r="EL20" s="22">
        <v>251</v>
      </c>
      <c r="EM20" s="23">
        <v>519</v>
      </c>
      <c r="EN20" s="22">
        <v>422</v>
      </c>
      <c r="EO20" s="23">
        <v>682</v>
      </c>
      <c r="EP20" s="22">
        <v>19</v>
      </c>
      <c r="EQ20" s="23">
        <v>129</v>
      </c>
      <c r="ER20" s="22">
        <v>396</v>
      </c>
      <c r="ES20" s="23">
        <v>25</v>
      </c>
      <c r="ET20" s="22">
        <v>301</v>
      </c>
      <c r="EU20" s="23">
        <v>170</v>
      </c>
      <c r="EV20" s="22">
        <v>261</v>
      </c>
      <c r="EW20" s="23">
        <v>769</v>
      </c>
      <c r="EX20" s="22">
        <v>205</v>
      </c>
      <c r="EY20" s="23">
        <v>352</v>
      </c>
      <c r="EZ20" s="22">
        <v>793</v>
      </c>
      <c r="FA20" s="23">
        <v>360</v>
      </c>
      <c r="FB20" s="22">
        <v>150</v>
      </c>
      <c r="FC20" s="23">
        <v>112</v>
      </c>
      <c r="FD20" s="22">
        <v>120</v>
      </c>
      <c r="FE20" s="23">
        <v>434</v>
      </c>
      <c r="FF20" s="22">
        <v>280</v>
      </c>
      <c r="FG20" s="23">
        <v>30</v>
      </c>
      <c r="FH20" s="22">
        <v>545</v>
      </c>
      <c r="FI20" s="23">
        <v>217</v>
      </c>
      <c r="FJ20" s="22">
        <v>370</v>
      </c>
      <c r="FK20" s="23">
        <v>132</v>
      </c>
      <c r="FL20" s="22">
        <v>412</v>
      </c>
      <c r="FM20" s="23">
        <v>347</v>
      </c>
      <c r="FN20" s="22">
        <v>229</v>
      </c>
      <c r="FO20" s="23">
        <v>666</v>
      </c>
      <c r="FP20" s="22">
        <v>407</v>
      </c>
      <c r="FQ20" s="23">
        <v>342</v>
      </c>
      <c r="FR20" s="22">
        <v>461</v>
      </c>
      <c r="FS20" s="23">
        <v>796</v>
      </c>
      <c r="FT20" s="22">
        <v>315</v>
      </c>
      <c r="FU20" s="23">
        <v>376</v>
      </c>
      <c r="FV20" s="22">
        <v>349</v>
      </c>
      <c r="FW20" s="23">
        <v>90</v>
      </c>
      <c r="FX20" s="22">
        <v>316</v>
      </c>
      <c r="FY20" s="23">
        <v>656</v>
      </c>
      <c r="FZ20" s="22">
        <v>658</v>
      </c>
      <c r="GA20" s="23">
        <v>384</v>
      </c>
      <c r="GB20" s="22">
        <v>766</v>
      </c>
      <c r="GC20" s="23">
        <v>148</v>
      </c>
      <c r="GD20" s="22">
        <v>752</v>
      </c>
      <c r="GE20" s="23">
        <v>766</v>
      </c>
      <c r="GF20" s="22">
        <v>475</v>
      </c>
      <c r="GG20" s="23">
        <v>750</v>
      </c>
      <c r="GH20" s="22">
        <v>106</v>
      </c>
      <c r="GI20" s="23">
        <v>10</v>
      </c>
      <c r="GJ20" s="22">
        <v>460</v>
      </c>
      <c r="GK20" s="23">
        <v>196</v>
      </c>
      <c r="GL20" s="22">
        <v>424</v>
      </c>
      <c r="GM20" s="23">
        <v>100</v>
      </c>
      <c r="GN20" s="22">
        <v>532</v>
      </c>
      <c r="GO20" s="23">
        <v>509</v>
      </c>
      <c r="GP20" s="22">
        <v>203</v>
      </c>
      <c r="GQ20" s="23">
        <v>383</v>
      </c>
      <c r="GR20" s="22">
        <v>313</v>
      </c>
      <c r="GS20" s="23">
        <v>174</v>
      </c>
      <c r="GT20" s="22">
        <v>569</v>
      </c>
      <c r="GU20" s="23">
        <v>702</v>
      </c>
      <c r="GV20" s="22">
        <v>667</v>
      </c>
      <c r="GW20" s="23">
        <v>626</v>
      </c>
      <c r="GX20" s="22">
        <v>268</v>
      </c>
      <c r="GY20" s="23">
        <v>412</v>
      </c>
      <c r="GZ20" s="22">
        <v>472</v>
      </c>
      <c r="HA20" s="23">
        <v>48</v>
      </c>
      <c r="HB20" s="22">
        <v>615</v>
      </c>
      <c r="HC20" s="23">
        <v>103</v>
      </c>
      <c r="HD20" s="22">
        <v>651</v>
      </c>
      <c r="HE20" s="23">
        <v>544</v>
      </c>
      <c r="HF20" s="22">
        <v>77</v>
      </c>
      <c r="HG20" s="23">
        <v>110</v>
      </c>
      <c r="HH20" s="22">
        <v>491</v>
      </c>
      <c r="HI20" s="23">
        <v>368</v>
      </c>
      <c r="HJ20" s="22">
        <v>177</v>
      </c>
      <c r="HK20" s="23">
        <v>79</v>
      </c>
      <c r="HL20" s="22">
        <v>728</v>
      </c>
      <c r="HM20" s="23">
        <v>347</v>
      </c>
      <c r="HN20" s="22">
        <v>46</v>
      </c>
      <c r="HO20" s="23">
        <v>471</v>
      </c>
      <c r="HP20" s="22">
        <v>324</v>
      </c>
      <c r="HQ20" s="23">
        <v>160</v>
      </c>
      <c r="HR20" s="22">
        <v>715</v>
      </c>
      <c r="HS20" s="23">
        <v>653</v>
      </c>
      <c r="HT20" s="22">
        <v>357</v>
      </c>
      <c r="HU20" s="23">
        <v>721</v>
      </c>
      <c r="HV20" s="22">
        <v>736</v>
      </c>
      <c r="HW20" s="23">
        <v>643</v>
      </c>
      <c r="HX20" s="22">
        <v>503</v>
      </c>
      <c r="HY20" s="23">
        <v>114</v>
      </c>
      <c r="HZ20" s="22">
        <v>116</v>
      </c>
      <c r="IA20" s="23">
        <v>591</v>
      </c>
      <c r="IB20" s="22">
        <v>639</v>
      </c>
      <c r="IC20" s="23">
        <v>571</v>
      </c>
      <c r="ID20" s="22">
        <v>96</v>
      </c>
      <c r="IE20" s="23">
        <v>208</v>
      </c>
      <c r="IF20" s="22">
        <v>52</v>
      </c>
      <c r="IG20" s="23">
        <v>669</v>
      </c>
      <c r="IH20" s="22">
        <v>133</v>
      </c>
      <c r="II20" s="23">
        <v>110</v>
      </c>
      <c r="IJ20" s="22">
        <v>270</v>
      </c>
      <c r="IK20" s="23">
        <v>535</v>
      </c>
      <c r="IL20" s="22">
        <v>729</v>
      </c>
      <c r="IM20" s="23">
        <v>349</v>
      </c>
      <c r="IN20" s="22">
        <v>226</v>
      </c>
      <c r="IO20" s="23">
        <v>599</v>
      </c>
      <c r="IP20" s="22">
        <v>511</v>
      </c>
      <c r="IQ20" s="23">
        <v>543</v>
      </c>
      <c r="IR20" s="22">
        <v>522</v>
      </c>
      <c r="IS20" s="23">
        <v>297</v>
      </c>
      <c r="IT20" s="22">
        <v>621</v>
      </c>
      <c r="IU20" s="23">
        <v>204</v>
      </c>
      <c r="IV20" s="22">
        <v>769</v>
      </c>
      <c r="IW20" s="23">
        <v>568</v>
      </c>
      <c r="IX20" s="22">
        <v>338</v>
      </c>
      <c r="IY20" s="23">
        <v>193</v>
      </c>
      <c r="IZ20" s="22">
        <v>780</v>
      </c>
      <c r="JA20" s="23">
        <v>456</v>
      </c>
      <c r="JB20" s="22">
        <v>81</v>
      </c>
      <c r="JC20" s="23">
        <v>484</v>
      </c>
      <c r="JD20" s="22">
        <v>612</v>
      </c>
      <c r="JE20" s="23">
        <v>621</v>
      </c>
      <c r="JF20" s="22">
        <v>65</v>
      </c>
      <c r="JG20" s="23">
        <v>89</v>
      </c>
      <c r="JH20" s="22">
        <v>557</v>
      </c>
      <c r="JI20" s="23">
        <v>434</v>
      </c>
      <c r="JJ20" s="22">
        <v>250</v>
      </c>
      <c r="JK20" s="23">
        <v>191</v>
      </c>
      <c r="JL20" s="22">
        <v>525</v>
      </c>
      <c r="JM20" s="23">
        <v>217</v>
      </c>
      <c r="JN20" s="22">
        <v>47</v>
      </c>
      <c r="JO20" s="23">
        <v>206</v>
      </c>
      <c r="JP20" s="22">
        <v>791</v>
      </c>
      <c r="JQ20" s="23">
        <v>45</v>
      </c>
      <c r="JR20" s="22">
        <v>352</v>
      </c>
      <c r="JS20" s="23">
        <v>148</v>
      </c>
      <c r="JT20" s="22">
        <v>768</v>
      </c>
      <c r="JU20" s="23">
        <v>29</v>
      </c>
      <c r="JV20" s="22">
        <v>541</v>
      </c>
      <c r="JW20" s="23">
        <v>715</v>
      </c>
      <c r="JX20" s="22">
        <v>716</v>
      </c>
      <c r="JY20" s="23">
        <v>759</v>
      </c>
      <c r="JZ20" s="22">
        <v>200</v>
      </c>
      <c r="KA20" s="23">
        <v>634</v>
      </c>
      <c r="KB20" s="22">
        <v>344</v>
      </c>
      <c r="KC20" s="23">
        <v>438</v>
      </c>
      <c r="KD20" s="22">
        <v>204</v>
      </c>
      <c r="KE20" s="23">
        <v>639</v>
      </c>
      <c r="KF20" s="22">
        <v>634</v>
      </c>
      <c r="KG20" s="23">
        <v>473</v>
      </c>
      <c r="KH20" s="22">
        <v>379</v>
      </c>
      <c r="KI20" s="23">
        <v>605</v>
      </c>
      <c r="KJ20" s="22">
        <v>20</v>
      </c>
      <c r="KK20" s="23">
        <v>9</v>
      </c>
      <c r="KL20" s="22">
        <v>115</v>
      </c>
      <c r="KM20" s="23">
        <v>506</v>
      </c>
      <c r="KN20" s="22">
        <v>768</v>
      </c>
      <c r="KO20" s="23">
        <v>451</v>
      </c>
      <c r="KP20" s="22">
        <v>410</v>
      </c>
      <c r="KQ20" s="23">
        <v>721</v>
      </c>
      <c r="KR20" s="22">
        <v>795</v>
      </c>
      <c r="KS20" s="23">
        <v>619</v>
      </c>
      <c r="KT20" s="22">
        <v>770</v>
      </c>
      <c r="KU20" s="23">
        <v>677</v>
      </c>
      <c r="KV20" s="22">
        <v>302</v>
      </c>
      <c r="KW20" s="23">
        <v>211</v>
      </c>
      <c r="KX20" s="22">
        <v>197</v>
      </c>
      <c r="KY20" s="23">
        <v>216</v>
      </c>
      <c r="KZ20" s="22">
        <v>376</v>
      </c>
      <c r="LA20" s="23">
        <v>736</v>
      </c>
      <c r="LB20" s="22">
        <v>46</v>
      </c>
      <c r="LC20" s="23">
        <v>147</v>
      </c>
      <c r="LD20" s="22">
        <v>560</v>
      </c>
      <c r="LE20" s="23">
        <v>126</v>
      </c>
      <c r="LF20" s="22">
        <v>745</v>
      </c>
      <c r="LG20" s="23">
        <v>418</v>
      </c>
      <c r="LH20" s="22">
        <v>686</v>
      </c>
      <c r="LI20" s="23">
        <v>689</v>
      </c>
      <c r="LJ20" s="22">
        <v>143</v>
      </c>
      <c r="LK20" s="23">
        <v>297</v>
      </c>
      <c r="LL20" s="22">
        <v>256</v>
      </c>
      <c r="LM20" s="23">
        <v>706</v>
      </c>
      <c r="LN20" s="22">
        <v>104</v>
      </c>
      <c r="LO20" s="23">
        <v>66</v>
      </c>
      <c r="LP20" s="22">
        <v>253</v>
      </c>
      <c r="LQ20" s="23">
        <v>168</v>
      </c>
      <c r="LR20" s="22">
        <v>669</v>
      </c>
      <c r="LS20" s="23">
        <v>43</v>
      </c>
      <c r="LT20" s="22">
        <v>590</v>
      </c>
      <c r="LU20" s="23">
        <v>606</v>
      </c>
      <c r="LV20" s="22">
        <v>330</v>
      </c>
      <c r="LW20" s="23">
        <v>145</v>
      </c>
      <c r="LX20" s="22">
        <v>509</v>
      </c>
      <c r="LY20" s="23">
        <v>419</v>
      </c>
      <c r="LZ20" s="22">
        <v>48</v>
      </c>
      <c r="MA20" s="23">
        <v>230</v>
      </c>
      <c r="MB20" s="22">
        <v>141</v>
      </c>
      <c r="MC20" s="23">
        <v>492</v>
      </c>
      <c r="MD20" s="22">
        <v>128</v>
      </c>
      <c r="ME20" s="23">
        <v>100</v>
      </c>
      <c r="MF20" s="22">
        <v>210</v>
      </c>
      <c r="MG20" s="23">
        <v>664</v>
      </c>
      <c r="MH20" s="22">
        <v>61</v>
      </c>
      <c r="MI20" s="23">
        <v>338</v>
      </c>
      <c r="MJ20" s="22">
        <v>311</v>
      </c>
      <c r="MK20" s="23">
        <v>195</v>
      </c>
      <c r="ML20" s="22">
        <v>5</v>
      </c>
      <c r="MM20" s="23">
        <v>426</v>
      </c>
      <c r="MN20" s="22">
        <v>373</v>
      </c>
      <c r="MO20" s="23">
        <v>739</v>
      </c>
      <c r="MP20" s="22">
        <v>162</v>
      </c>
      <c r="MQ20" s="23">
        <v>542</v>
      </c>
      <c r="MR20" s="22">
        <v>156</v>
      </c>
      <c r="MS20" s="23">
        <v>303</v>
      </c>
      <c r="MT20" s="22">
        <v>753</v>
      </c>
      <c r="MU20" s="23">
        <v>795</v>
      </c>
      <c r="MV20" s="22">
        <v>538</v>
      </c>
      <c r="MW20" s="23">
        <v>382</v>
      </c>
      <c r="MX20" s="22">
        <v>519</v>
      </c>
      <c r="MY20" s="23">
        <v>707</v>
      </c>
      <c r="MZ20" s="22">
        <v>405</v>
      </c>
      <c r="NA20" s="23">
        <v>229</v>
      </c>
      <c r="NB20" s="22">
        <v>167</v>
      </c>
      <c r="NC20" s="23">
        <v>32</v>
      </c>
      <c r="ND20" s="22">
        <v>693</v>
      </c>
      <c r="NE20" s="23">
        <v>199</v>
      </c>
      <c r="NF20" s="22">
        <v>134</v>
      </c>
      <c r="NG20" s="23">
        <v>591</v>
      </c>
      <c r="NH20" s="22">
        <v>512</v>
      </c>
      <c r="NI20" s="23">
        <v>115</v>
      </c>
      <c r="NJ20" s="22">
        <v>399</v>
      </c>
      <c r="NK20" s="23">
        <v>730</v>
      </c>
      <c r="NL20" s="22">
        <v>748</v>
      </c>
      <c r="NM20" s="23">
        <v>593</v>
      </c>
      <c r="NN20" s="22">
        <v>428</v>
      </c>
      <c r="NO20" s="23">
        <v>155</v>
      </c>
      <c r="NP20" s="22">
        <v>171</v>
      </c>
      <c r="NQ20" s="23">
        <v>749</v>
      </c>
      <c r="NR20" s="22">
        <v>696</v>
      </c>
      <c r="NS20" s="23">
        <v>120</v>
      </c>
      <c r="NT20" s="22">
        <v>261</v>
      </c>
      <c r="NU20" s="23">
        <v>28</v>
      </c>
      <c r="NV20" s="22">
        <v>450</v>
      </c>
      <c r="NW20" s="23">
        <v>11</v>
      </c>
      <c r="NX20" s="22">
        <v>429</v>
      </c>
      <c r="NY20" s="23">
        <v>154</v>
      </c>
      <c r="NZ20" s="22">
        <v>303</v>
      </c>
      <c r="OA20" s="23">
        <v>430</v>
      </c>
      <c r="OB20" s="22">
        <v>127</v>
      </c>
      <c r="OC20" s="23">
        <v>536</v>
      </c>
      <c r="OD20" s="22">
        <v>794</v>
      </c>
      <c r="OE20" s="23">
        <v>532</v>
      </c>
      <c r="OF20" s="22">
        <v>237</v>
      </c>
      <c r="OG20" s="23">
        <v>446</v>
      </c>
      <c r="OH20" s="22">
        <v>635</v>
      </c>
      <c r="OI20" s="23">
        <v>386</v>
      </c>
      <c r="OJ20" s="22">
        <v>191</v>
      </c>
      <c r="OK20" s="23">
        <v>381</v>
      </c>
      <c r="OL20" s="22">
        <v>90</v>
      </c>
      <c r="OM20" s="23">
        <v>138</v>
      </c>
      <c r="ON20" s="22">
        <v>542</v>
      </c>
      <c r="OO20" s="23">
        <v>777</v>
      </c>
      <c r="OP20" s="22">
        <v>391</v>
      </c>
      <c r="OQ20" s="23">
        <v>50</v>
      </c>
      <c r="OR20" s="22">
        <v>86</v>
      </c>
      <c r="OS20" s="23">
        <v>209</v>
      </c>
      <c r="OT20" s="22">
        <v>347</v>
      </c>
      <c r="OU20" s="23">
        <v>590</v>
      </c>
      <c r="OV20" s="22">
        <v>756</v>
      </c>
      <c r="OW20" s="23">
        <v>389</v>
      </c>
      <c r="OX20" s="22">
        <v>670</v>
      </c>
      <c r="OY20" s="23">
        <v>507</v>
      </c>
      <c r="OZ20" s="22">
        <v>203</v>
      </c>
      <c r="PA20" s="23">
        <v>240</v>
      </c>
      <c r="PB20" s="22">
        <v>537</v>
      </c>
      <c r="PC20" s="23">
        <v>534</v>
      </c>
      <c r="PD20" s="22">
        <v>536</v>
      </c>
      <c r="PE20" s="23">
        <v>55</v>
      </c>
      <c r="PF20" s="22">
        <v>365</v>
      </c>
      <c r="PG20" s="23">
        <v>203</v>
      </c>
      <c r="PH20" s="22">
        <v>714</v>
      </c>
      <c r="PI20" s="23">
        <v>45</v>
      </c>
      <c r="PJ20" s="22">
        <v>173</v>
      </c>
      <c r="PK20" s="23">
        <v>391</v>
      </c>
      <c r="PL20" s="22">
        <v>63</v>
      </c>
      <c r="PM20" s="23">
        <v>513</v>
      </c>
      <c r="PN20" s="22">
        <v>421</v>
      </c>
      <c r="PO20" s="23">
        <v>158</v>
      </c>
      <c r="PP20" s="22">
        <v>91</v>
      </c>
      <c r="PQ20" s="23">
        <v>463</v>
      </c>
      <c r="PR20" s="22">
        <v>236</v>
      </c>
      <c r="PS20" s="23">
        <v>481</v>
      </c>
      <c r="PT20" s="22">
        <v>483</v>
      </c>
      <c r="PU20" s="23">
        <v>100</v>
      </c>
      <c r="PV20" s="22">
        <v>262</v>
      </c>
      <c r="PW20" s="23">
        <v>295</v>
      </c>
      <c r="PX20" s="22">
        <v>100</v>
      </c>
      <c r="PY20" s="23">
        <v>117</v>
      </c>
      <c r="PZ20" s="22">
        <v>536</v>
      </c>
      <c r="QA20" s="23">
        <v>153</v>
      </c>
      <c r="QB20" s="22">
        <v>282</v>
      </c>
      <c r="QC20" s="23">
        <v>619</v>
      </c>
      <c r="QD20" s="22">
        <v>282</v>
      </c>
      <c r="QE20" s="23">
        <v>459</v>
      </c>
      <c r="QF20" s="22">
        <v>714</v>
      </c>
      <c r="QG20" s="23">
        <v>437</v>
      </c>
      <c r="QH20" s="22">
        <v>404</v>
      </c>
      <c r="QI20" s="23">
        <v>728</v>
      </c>
      <c r="QJ20" s="22">
        <v>166</v>
      </c>
      <c r="QK20" s="23">
        <v>370</v>
      </c>
      <c r="QL20" s="22">
        <v>329</v>
      </c>
      <c r="QM20" s="23">
        <v>291</v>
      </c>
      <c r="QN20" s="22">
        <v>483</v>
      </c>
      <c r="QO20" s="23">
        <v>202</v>
      </c>
      <c r="QP20" s="22">
        <v>613</v>
      </c>
      <c r="QQ20" s="23">
        <v>767</v>
      </c>
      <c r="QR20" s="22">
        <v>415</v>
      </c>
      <c r="QS20" s="23">
        <v>451</v>
      </c>
      <c r="QT20" s="22">
        <v>763</v>
      </c>
      <c r="QU20" s="23">
        <v>51</v>
      </c>
      <c r="QV20" s="22">
        <v>746</v>
      </c>
      <c r="QW20" s="23">
        <v>478</v>
      </c>
      <c r="QX20" s="22">
        <v>49</v>
      </c>
      <c r="QY20" s="23">
        <v>722</v>
      </c>
      <c r="QZ20" s="22">
        <v>775</v>
      </c>
      <c r="RA20" s="23">
        <v>494</v>
      </c>
      <c r="RB20" s="22">
        <v>471</v>
      </c>
      <c r="RC20" s="23">
        <v>102</v>
      </c>
      <c r="RD20" s="22">
        <v>482</v>
      </c>
      <c r="RE20" s="23">
        <v>666</v>
      </c>
      <c r="RF20" s="22">
        <v>736</v>
      </c>
      <c r="RG20" s="23">
        <v>639</v>
      </c>
      <c r="RH20" s="22">
        <v>208</v>
      </c>
      <c r="RI20" s="23">
        <v>409</v>
      </c>
      <c r="RJ20" s="22">
        <v>67</v>
      </c>
      <c r="RK20" s="23">
        <v>270</v>
      </c>
      <c r="RL20" s="22">
        <v>583</v>
      </c>
      <c r="RM20" s="23">
        <v>624</v>
      </c>
      <c r="RN20" s="22">
        <v>444</v>
      </c>
      <c r="RO20" s="23">
        <v>677</v>
      </c>
      <c r="RP20" s="22">
        <v>145</v>
      </c>
      <c r="RQ20" s="23">
        <v>322</v>
      </c>
      <c r="RR20" s="22">
        <v>130</v>
      </c>
      <c r="RS20" s="23">
        <v>457</v>
      </c>
      <c r="RT20" s="22">
        <v>695</v>
      </c>
      <c r="RU20" s="23">
        <v>528</v>
      </c>
      <c r="RV20" s="22">
        <v>798</v>
      </c>
      <c r="RW20" s="23">
        <v>514</v>
      </c>
      <c r="RX20" s="22">
        <v>708</v>
      </c>
      <c r="RY20" s="23">
        <v>385</v>
      </c>
      <c r="RZ20" s="22">
        <v>689</v>
      </c>
      <c r="SA20" s="23">
        <v>663</v>
      </c>
      <c r="SB20" s="22">
        <v>684</v>
      </c>
      <c r="SC20" s="23">
        <v>383</v>
      </c>
      <c r="SD20" s="22">
        <v>153</v>
      </c>
      <c r="SE20" s="23">
        <v>408</v>
      </c>
      <c r="SF20" s="22">
        <v>195</v>
      </c>
      <c r="SG20" s="23">
        <v>460</v>
      </c>
      <c r="SH20" s="22">
        <v>626</v>
      </c>
      <c r="SI20" s="23">
        <v>116</v>
      </c>
      <c r="SJ20" s="22">
        <v>419</v>
      </c>
      <c r="SK20" s="23">
        <v>601</v>
      </c>
      <c r="SL20" s="22">
        <v>226</v>
      </c>
      <c r="SM20" s="23">
        <v>780</v>
      </c>
      <c r="SN20" s="22">
        <v>786</v>
      </c>
      <c r="SO20" s="23">
        <v>697</v>
      </c>
      <c r="SP20" s="22">
        <v>278</v>
      </c>
      <c r="SQ20" s="23">
        <v>674</v>
      </c>
      <c r="SR20" s="22">
        <v>676</v>
      </c>
      <c r="SS20" s="23">
        <v>516</v>
      </c>
      <c r="ST20" s="22">
        <v>210</v>
      </c>
      <c r="SU20" s="23">
        <v>714</v>
      </c>
      <c r="SV20" s="22">
        <v>365</v>
      </c>
      <c r="SW20" s="23">
        <v>469</v>
      </c>
      <c r="SX20" s="22">
        <v>520</v>
      </c>
      <c r="SY20" s="23">
        <v>167</v>
      </c>
      <c r="SZ20" s="22">
        <v>315</v>
      </c>
      <c r="TA20" s="23">
        <v>679</v>
      </c>
      <c r="TB20" s="22">
        <v>562</v>
      </c>
      <c r="TC20" s="23">
        <v>327</v>
      </c>
      <c r="TD20" s="22">
        <v>571</v>
      </c>
      <c r="TE20" s="23">
        <v>31</v>
      </c>
      <c r="TF20" s="22">
        <v>682</v>
      </c>
      <c r="TG20" s="23">
        <v>96</v>
      </c>
      <c r="TH20" s="22">
        <v>703</v>
      </c>
      <c r="TI20" s="23">
        <v>571</v>
      </c>
      <c r="TJ20" s="22">
        <v>717</v>
      </c>
      <c r="TK20" s="23">
        <v>446</v>
      </c>
      <c r="TL20" s="22">
        <v>256</v>
      </c>
      <c r="TM20" s="23">
        <v>91</v>
      </c>
      <c r="TN20" s="22">
        <v>719</v>
      </c>
      <c r="TO20" s="23">
        <v>274</v>
      </c>
      <c r="TP20" s="22">
        <v>603</v>
      </c>
      <c r="TQ20" s="23">
        <v>798</v>
      </c>
      <c r="TR20" s="22">
        <v>127</v>
      </c>
      <c r="TS20" s="23">
        <v>73</v>
      </c>
      <c r="TT20" s="22">
        <v>281</v>
      </c>
      <c r="TU20" s="23">
        <v>540</v>
      </c>
      <c r="TV20" s="22">
        <v>207</v>
      </c>
      <c r="TW20" s="23">
        <v>677</v>
      </c>
      <c r="TX20" s="22">
        <v>560</v>
      </c>
      <c r="TY20" s="23">
        <v>485</v>
      </c>
      <c r="TZ20" s="22">
        <v>191</v>
      </c>
      <c r="UA20" s="23">
        <v>749</v>
      </c>
      <c r="UB20" s="22">
        <v>373</v>
      </c>
      <c r="UC20" s="23">
        <v>225</v>
      </c>
      <c r="UD20" s="22">
        <v>370</v>
      </c>
      <c r="UE20" s="23">
        <v>510</v>
      </c>
      <c r="UF20" s="22">
        <v>184</v>
      </c>
      <c r="UG20" s="23">
        <v>212</v>
      </c>
      <c r="UH20" s="22">
        <v>484</v>
      </c>
      <c r="UI20" s="23">
        <v>725</v>
      </c>
      <c r="UJ20" s="22">
        <v>200</v>
      </c>
      <c r="UK20" s="23">
        <v>300</v>
      </c>
      <c r="UL20" s="22">
        <v>198</v>
      </c>
      <c r="UM20" s="23">
        <v>443</v>
      </c>
      <c r="UN20" s="22">
        <v>163</v>
      </c>
      <c r="UO20" s="23">
        <v>407</v>
      </c>
      <c r="UP20" s="22">
        <v>627</v>
      </c>
      <c r="UQ20" s="23">
        <v>441</v>
      </c>
      <c r="UR20" s="22">
        <v>7</v>
      </c>
      <c r="US20" s="23">
        <v>254</v>
      </c>
      <c r="UT20" s="22">
        <v>555</v>
      </c>
      <c r="UU20" s="23">
        <v>698</v>
      </c>
      <c r="UV20" s="22">
        <v>166</v>
      </c>
      <c r="UW20" s="23">
        <v>330</v>
      </c>
      <c r="UX20" s="22">
        <v>323</v>
      </c>
      <c r="UY20" s="23">
        <v>495</v>
      </c>
      <c r="UZ20" s="22">
        <v>566</v>
      </c>
      <c r="VA20" s="23">
        <v>609</v>
      </c>
      <c r="VB20" s="22">
        <v>304</v>
      </c>
      <c r="VC20" s="23">
        <v>516</v>
      </c>
      <c r="VD20" s="22">
        <v>730</v>
      </c>
      <c r="VE20" s="23">
        <v>42</v>
      </c>
      <c r="VF20" s="22">
        <v>712</v>
      </c>
      <c r="VG20" s="23">
        <v>283</v>
      </c>
      <c r="VH20" s="22">
        <v>139</v>
      </c>
      <c r="VI20" s="23">
        <v>66</v>
      </c>
      <c r="VJ20" s="22">
        <v>756</v>
      </c>
      <c r="VK20" s="23">
        <v>53</v>
      </c>
      <c r="VL20" s="22">
        <v>85</v>
      </c>
      <c r="VM20" s="23">
        <v>95</v>
      </c>
      <c r="VN20" s="22">
        <v>438</v>
      </c>
      <c r="VO20" s="23">
        <v>128</v>
      </c>
      <c r="VP20" s="22">
        <v>70</v>
      </c>
      <c r="VQ20" s="23">
        <v>361</v>
      </c>
      <c r="VR20" s="22">
        <v>467</v>
      </c>
      <c r="VS20" s="23">
        <v>630</v>
      </c>
      <c r="VT20" s="22">
        <v>133</v>
      </c>
      <c r="VU20" s="23">
        <v>702</v>
      </c>
      <c r="VV20" s="22">
        <v>586</v>
      </c>
      <c r="VW20" s="23">
        <v>743</v>
      </c>
      <c r="VX20" s="22">
        <v>501</v>
      </c>
      <c r="VY20" s="23">
        <v>199</v>
      </c>
      <c r="VZ20" s="22">
        <v>503</v>
      </c>
      <c r="WA20" s="23">
        <v>716</v>
      </c>
      <c r="WB20" s="22">
        <v>311</v>
      </c>
      <c r="WC20" s="23">
        <v>510</v>
      </c>
      <c r="WD20" s="22">
        <v>80</v>
      </c>
      <c r="WE20" s="23">
        <v>504</v>
      </c>
      <c r="WF20" s="22">
        <v>545</v>
      </c>
      <c r="WG20" s="23">
        <v>710</v>
      </c>
      <c r="WH20" s="22">
        <v>58</v>
      </c>
      <c r="WI20" s="23">
        <v>647</v>
      </c>
      <c r="WJ20" s="22">
        <v>124</v>
      </c>
      <c r="WK20" s="23">
        <v>414</v>
      </c>
      <c r="WL20" s="22">
        <v>565</v>
      </c>
      <c r="WM20" s="23">
        <v>49</v>
      </c>
      <c r="WN20" s="22">
        <v>542</v>
      </c>
      <c r="WO20" s="23">
        <v>319</v>
      </c>
      <c r="WP20" s="22">
        <v>533</v>
      </c>
      <c r="WQ20" s="23">
        <v>602</v>
      </c>
      <c r="WR20" s="22">
        <v>324</v>
      </c>
      <c r="WS20" s="23">
        <v>175</v>
      </c>
      <c r="WT20" s="22">
        <v>672</v>
      </c>
      <c r="WU20" s="23">
        <v>46</v>
      </c>
      <c r="WV20" s="22">
        <v>118</v>
      </c>
      <c r="WW20" s="23">
        <v>712</v>
      </c>
      <c r="WX20" s="22">
        <v>567</v>
      </c>
      <c r="WY20" s="23">
        <v>377</v>
      </c>
      <c r="WZ20" s="22">
        <v>795</v>
      </c>
      <c r="XA20" s="23">
        <v>335</v>
      </c>
      <c r="XB20" s="22">
        <v>800</v>
      </c>
      <c r="XC20" s="23">
        <v>201</v>
      </c>
      <c r="XD20" s="22">
        <v>251</v>
      </c>
      <c r="XE20" s="23">
        <v>116</v>
      </c>
      <c r="XF20" s="22">
        <v>306</v>
      </c>
      <c r="XG20" s="23">
        <v>459</v>
      </c>
      <c r="XH20" s="22">
        <v>96</v>
      </c>
      <c r="XI20" s="23">
        <v>310</v>
      </c>
      <c r="XJ20" s="22">
        <v>55</v>
      </c>
      <c r="XK20" s="23">
        <v>116</v>
      </c>
      <c r="XL20" s="22">
        <v>308</v>
      </c>
      <c r="XM20" s="23">
        <v>352</v>
      </c>
      <c r="XN20" s="22">
        <v>285</v>
      </c>
      <c r="XO20" s="23">
        <v>461</v>
      </c>
      <c r="XP20" s="22">
        <v>167</v>
      </c>
      <c r="XQ20" s="23">
        <v>614</v>
      </c>
      <c r="XR20" s="22">
        <v>767</v>
      </c>
      <c r="XS20" s="23">
        <v>455</v>
      </c>
      <c r="XT20" s="22">
        <v>658</v>
      </c>
      <c r="XU20" s="23">
        <v>428</v>
      </c>
      <c r="XV20" s="22">
        <v>684</v>
      </c>
      <c r="XW20" s="23">
        <v>295</v>
      </c>
      <c r="XX20" s="22">
        <v>564</v>
      </c>
      <c r="XY20" s="23">
        <v>479</v>
      </c>
      <c r="XZ20" s="22">
        <v>484</v>
      </c>
      <c r="YA20" s="23">
        <v>108</v>
      </c>
      <c r="YB20" s="22">
        <v>219</v>
      </c>
      <c r="YC20" s="23">
        <v>437</v>
      </c>
      <c r="YD20" s="22">
        <v>288</v>
      </c>
      <c r="YE20" s="23">
        <v>533</v>
      </c>
      <c r="YF20" s="22">
        <v>301</v>
      </c>
      <c r="YG20" s="23">
        <v>627</v>
      </c>
      <c r="YH20" s="22">
        <v>39</v>
      </c>
      <c r="YI20" s="23">
        <v>379</v>
      </c>
      <c r="YJ20" s="22">
        <v>467</v>
      </c>
      <c r="YK20" s="23">
        <v>800</v>
      </c>
      <c r="YL20" s="22">
        <v>87</v>
      </c>
      <c r="YM20" s="23">
        <v>565</v>
      </c>
      <c r="YN20" s="22">
        <v>403</v>
      </c>
      <c r="YO20" s="23">
        <v>582</v>
      </c>
      <c r="YP20" s="22">
        <v>179</v>
      </c>
      <c r="YQ20" s="23">
        <v>32</v>
      </c>
      <c r="YR20" s="22">
        <v>42</v>
      </c>
      <c r="YS20" s="23">
        <v>190</v>
      </c>
      <c r="YT20" s="22">
        <v>624</v>
      </c>
      <c r="YU20" s="23">
        <v>640</v>
      </c>
      <c r="YV20" s="22">
        <v>392</v>
      </c>
      <c r="YW20" s="23">
        <v>310</v>
      </c>
      <c r="YX20" s="22">
        <v>733</v>
      </c>
      <c r="YY20" s="23">
        <v>725</v>
      </c>
      <c r="YZ20" s="22">
        <v>666</v>
      </c>
      <c r="ZA20" s="23">
        <v>132</v>
      </c>
      <c r="ZB20" s="22">
        <v>545</v>
      </c>
      <c r="ZC20" s="23">
        <v>358</v>
      </c>
      <c r="ZD20" s="22">
        <v>542</v>
      </c>
      <c r="ZE20" s="23">
        <v>448</v>
      </c>
      <c r="ZF20" s="22">
        <v>361</v>
      </c>
      <c r="ZG20" s="23">
        <v>263</v>
      </c>
      <c r="ZH20" s="22">
        <v>319</v>
      </c>
      <c r="ZI20" s="23">
        <v>681</v>
      </c>
      <c r="ZJ20" s="22">
        <v>168</v>
      </c>
      <c r="ZK20" s="23">
        <v>367</v>
      </c>
      <c r="ZL20" s="22">
        <v>274</v>
      </c>
      <c r="ZM20" s="23">
        <v>274</v>
      </c>
      <c r="ZN20" s="22">
        <v>687</v>
      </c>
      <c r="ZO20" s="23">
        <v>726</v>
      </c>
      <c r="ZP20" s="22">
        <v>728</v>
      </c>
      <c r="ZQ20" s="23">
        <v>729</v>
      </c>
      <c r="ZR20" s="22">
        <v>361</v>
      </c>
      <c r="ZS20" s="23">
        <v>150</v>
      </c>
      <c r="ZT20" s="22">
        <v>686</v>
      </c>
      <c r="ZU20" s="23">
        <v>248</v>
      </c>
      <c r="ZV20" s="22">
        <v>451</v>
      </c>
      <c r="ZW20" s="23">
        <v>696</v>
      </c>
      <c r="ZX20" s="22">
        <v>88</v>
      </c>
      <c r="ZY20" s="23">
        <v>637</v>
      </c>
      <c r="ZZ20" s="22">
        <v>38</v>
      </c>
      <c r="AAA20" s="23">
        <v>759</v>
      </c>
      <c r="AAB20" s="22">
        <v>441</v>
      </c>
      <c r="AAC20" s="23">
        <v>38</v>
      </c>
      <c r="AAD20" s="22">
        <v>637</v>
      </c>
      <c r="AAE20" s="23">
        <v>269</v>
      </c>
      <c r="AAF20" s="22">
        <v>651</v>
      </c>
      <c r="AAG20" s="23">
        <v>509</v>
      </c>
      <c r="AAH20" s="22">
        <v>105</v>
      </c>
      <c r="AAI20" s="23">
        <v>531</v>
      </c>
      <c r="AAJ20" s="22">
        <v>385</v>
      </c>
      <c r="AAK20" s="23">
        <v>158</v>
      </c>
      <c r="AAL20" s="22">
        <v>31</v>
      </c>
      <c r="AAM20" s="23">
        <v>188</v>
      </c>
      <c r="AAN20" s="22">
        <v>554</v>
      </c>
      <c r="AAO20" s="23">
        <v>137</v>
      </c>
      <c r="AAP20" s="22">
        <v>102</v>
      </c>
      <c r="AAQ20" s="23">
        <v>342</v>
      </c>
      <c r="AAR20" s="22">
        <v>43</v>
      </c>
      <c r="AAS20" s="23">
        <v>597</v>
      </c>
      <c r="AAT20" s="22">
        <v>220</v>
      </c>
      <c r="AAU20" s="23">
        <v>614</v>
      </c>
      <c r="AAV20" s="22">
        <v>720</v>
      </c>
      <c r="AAW20" s="23">
        <v>502</v>
      </c>
      <c r="AAX20" s="22">
        <v>298</v>
      </c>
      <c r="AAY20" s="23">
        <v>88</v>
      </c>
      <c r="AAZ20" s="22">
        <v>680</v>
      </c>
      <c r="ABA20" s="23">
        <v>129</v>
      </c>
      <c r="ABB20" s="22">
        <v>740</v>
      </c>
      <c r="ABC20" s="23">
        <v>97</v>
      </c>
      <c r="ABD20" s="22">
        <v>624</v>
      </c>
      <c r="ABE20" s="23">
        <v>492</v>
      </c>
      <c r="ABF20" s="22">
        <v>127</v>
      </c>
      <c r="ABG20" s="23">
        <v>536</v>
      </c>
      <c r="ABH20" s="22">
        <v>228</v>
      </c>
      <c r="ABI20" s="23">
        <v>397</v>
      </c>
      <c r="ABJ20" s="22">
        <v>600</v>
      </c>
      <c r="ABK20" s="23">
        <v>158</v>
      </c>
      <c r="ABL20" s="22">
        <v>56</v>
      </c>
      <c r="ABM20" s="23">
        <v>277</v>
      </c>
      <c r="ABN20" s="22">
        <v>516</v>
      </c>
      <c r="ABO20" s="23">
        <v>25</v>
      </c>
      <c r="ABP20" s="22">
        <v>553</v>
      </c>
      <c r="ABQ20" s="23">
        <v>795</v>
      </c>
      <c r="ABR20" s="22">
        <v>228</v>
      </c>
      <c r="ABS20" s="23">
        <v>695</v>
      </c>
      <c r="ABT20" s="22">
        <v>141</v>
      </c>
      <c r="ABU20" s="23">
        <v>543</v>
      </c>
      <c r="ABV20" s="22">
        <v>348</v>
      </c>
      <c r="ABW20" s="23">
        <v>711</v>
      </c>
      <c r="ABX20" s="22">
        <v>184</v>
      </c>
      <c r="ABY20" s="23">
        <v>218</v>
      </c>
      <c r="ABZ20" s="22">
        <v>12</v>
      </c>
      <c r="ACA20" s="23">
        <v>324</v>
      </c>
      <c r="ACB20" s="22">
        <v>227</v>
      </c>
      <c r="ACC20" s="23">
        <v>398</v>
      </c>
      <c r="ACD20" s="22">
        <v>126</v>
      </c>
      <c r="ACE20" s="23">
        <v>603</v>
      </c>
      <c r="ACF20" s="22">
        <v>576</v>
      </c>
      <c r="ACG20" s="23">
        <v>661</v>
      </c>
      <c r="ACH20" s="22">
        <v>406</v>
      </c>
      <c r="ACI20" s="23">
        <v>331</v>
      </c>
      <c r="ACJ20" s="22">
        <v>116</v>
      </c>
      <c r="ACK20" s="23">
        <v>97</v>
      </c>
      <c r="ACL20" s="22">
        <v>466</v>
      </c>
      <c r="ACM20" s="23">
        <v>740</v>
      </c>
      <c r="ACN20" s="22">
        <v>197</v>
      </c>
      <c r="ACO20" s="23">
        <v>254</v>
      </c>
      <c r="ACP20" s="22">
        <v>190</v>
      </c>
      <c r="ACQ20" s="23">
        <v>468</v>
      </c>
      <c r="ACR20" s="22">
        <v>227</v>
      </c>
      <c r="ACS20" s="23">
        <v>564</v>
      </c>
      <c r="ACT20" s="22">
        <v>327</v>
      </c>
      <c r="ACU20" s="23">
        <v>110</v>
      </c>
      <c r="ACV20" s="22">
        <v>76</v>
      </c>
      <c r="ACW20" s="23">
        <v>264</v>
      </c>
      <c r="ACX20" s="22">
        <v>113</v>
      </c>
      <c r="ACY20" s="23">
        <v>117</v>
      </c>
      <c r="ACZ20" s="22">
        <v>217</v>
      </c>
      <c r="ADA20" s="23">
        <v>525</v>
      </c>
      <c r="ADB20" s="22">
        <v>221</v>
      </c>
      <c r="ADC20" s="23">
        <v>582</v>
      </c>
      <c r="ADD20" s="22">
        <v>614</v>
      </c>
      <c r="ADE20" s="23">
        <v>617</v>
      </c>
      <c r="ADF20" s="22">
        <v>301</v>
      </c>
      <c r="ADG20" s="23">
        <v>777</v>
      </c>
      <c r="ADH20" s="22">
        <v>90</v>
      </c>
      <c r="ADI20" s="23">
        <v>710</v>
      </c>
      <c r="ADJ20" s="22">
        <v>185</v>
      </c>
      <c r="ADK20" s="23">
        <v>578</v>
      </c>
      <c r="ADL20" s="22">
        <v>229</v>
      </c>
      <c r="ADM20" s="23">
        <v>790</v>
      </c>
      <c r="ADN20" s="22">
        <v>563</v>
      </c>
      <c r="ADO20" s="23">
        <v>670</v>
      </c>
      <c r="ADP20" s="22">
        <v>533</v>
      </c>
      <c r="ADQ20" s="23">
        <v>455</v>
      </c>
      <c r="ADR20" s="22">
        <v>582</v>
      </c>
      <c r="ADS20" s="23">
        <v>506</v>
      </c>
      <c r="ADT20" s="22">
        <v>709</v>
      </c>
      <c r="ADU20" s="23">
        <v>605</v>
      </c>
      <c r="ADV20" s="22">
        <v>56</v>
      </c>
      <c r="ADW20" s="23">
        <v>269</v>
      </c>
      <c r="ADX20" s="22">
        <v>584</v>
      </c>
      <c r="ADY20" s="23">
        <v>740</v>
      </c>
      <c r="ADZ20" s="22">
        <v>346</v>
      </c>
      <c r="AEA20" s="23">
        <v>416</v>
      </c>
      <c r="AEB20" s="22">
        <v>364</v>
      </c>
      <c r="AEC20" s="23">
        <v>632</v>
      </c>
      <c r="AED20" s="22">
        <v>24</v>
      </c>
      <c r="AEE20" s="23">
        <v>660</v>
      </c>
      <c r="AEF20" s="22">
        <v>174</v>
      </c>
      <c r="AEG20" s="23">
        <v>644</v>
      </c>
      <c r="AEH20" s="22">
        <v>51</v>
      </c>
      <c r="AEI20" s="23">
        <v>745</v>
      </c>
      <c r="AEJ20" s="22">
        <v>464</v>
      </c>
      <c r="AEK20" s="23">
        <v>666</v>
      </c>
      <c r="AEL20" s="22">
        <v>598</v>
      </c>
      <c r="AEM20" s="23">
        <v>297</v>
      </c>
      <c r="AEN20" s="22">
        <v>795</v>
      </c>
      <c r="AEO20" s="23">
        <v>253</v>
      </c>
      <c r="AEP20" s="22">
        <v>676</v>
      </c>
      <c r="AEQ20" s="23">
        <v>361</v>
      </c>
      <c r="AER20" s="22">
        <v>251</v>
      </c>
      <c r="AES20" s="23">
        <v>159</v>
      </c>
      <c r="AET20" s="22">
        <v>281</v>
      </c>
      <c r="AEU20" s="23">
        <v>415</v>
      </c>
      <c r="AEV20" s="22">
        <v>511</v>
      </c>
      <c r="AEW20" s="23">
        <v>516</v>
      </c>
      <c r="AEX20" s="22">
        <v>547</v>
      </c>
      <c r="AEY20" s="23">
        <v>799</v>
      </c>
      <c r="AEZ20" s="22">
        <v>431</v>
      </c>
      <c r="AFA20" s="23">
        <v>120</v>
      </c>
      <c r="AFB20" s="22">
        <v>162</v>
      </c>
      <c r="AFC20" s="23">
        <v>744</v>
      </c>
      <c r="AFD20" s="22">
        <v>201</v>
      </c>
      <c r="AFE20" s="23">
        <v>460</v>
      </c>
      <c r="AFF20" s="22">
        <v>109</v>
      </c>
      <c r="AFG20" s="23">
        <v>186</v>
      </c>
      <c r="AFH20" s="22">
        <v>663</v>
      </c>
      <c r="AFI20" s="23">
        <v>58</v>
      </c>
      <c r="AFJ20" s="22">
        <v>601</v>
      </c>
      <c r="AFK20" s="23">
        <v>779</v>
      </c>
      <c r="AFL20" s="22">
        <v>117</v>
      </c>
      <c r="AFM20" s="23">
        <v>177</v>
      </c>
      <c r="AFN20" s="22">
        <v>274</v>
      </c>
      <c r="AFO20" s="23">
        <v>477</v>
      </c>
      <c r="AFP20" s="22">
        <v>669</v>
      </c>
      <c r="AFQ20" s="23">
        <v>571</v>
      </c>
      <c r="AFR20" s="22">
        <v>698</v>
      </c>
      <c r="AFS20" s="23">
        <v>245</v>
      </c>
      <c r="AFT20" s="22">
        <v>364</v>
      </c>
      <c r="AFU20" s="23">
        <v>76</v>
      </c>
      <c r="AFV20" s="22">
        <v>473</v>
      </c>
      <c r="AFW20" s="23">
        <v>432</v>
      </c>
      <c r="AFX20" s="22">
        <v>245</v>
      </c>
      <c r="AFY20" s="23">
        <v>378</v>
      </c>
      <c r="AFZ20" s="22">
        <v>508</v>
      </c>
      <c r="AGA20" s="23">
        <v>105</v>
      </c>
      <c r="AGB20" s="22">
        <v>427</v>
      </c>
      <c r="AGC20" s="23">
        <v>332</v>
      </c>
      <c r="AGD20" s="22">
        <v>527</v>
      </c>
      <c r="AGE20" s="23">
        <v>747</v>
      </c>
      <c r="AGF20" s="22">
        <v>236</v>
      </c>
      <c r="AGG20" s="23">
        <v>340</v>
      </c>
      <c r="AGH20" s="22">
        <v>638</v>
      </c>
      <c r="AGI20" s="23">
        <v>522</v>
      </c>
      <c r="AGJ20" s="22">
        <v>317</v>
      </c>
      <c r="AGK20" s="23">
        <v>37</v>
      </c>
      <c r="AGL20" s="22">
        <v>396</v>
      </c>
      <c r="AGM20" s="23">
        <v>30</v>
      </c>
      <c r="AGN20" s="22">
        <v>415</v>
      </c>
      <c r="AGO20" s="23">
        <v>278</v>
      </c>
      <c r="AGP20" s="22">
        <v>704</v>
      </c>
      <c r="AGQ20" s="23">
        <v>669</v>
      </c>
      <c r="AGR20" s="22">
        <v>383</v>
      </c>
      <c r="AGS20" s="23">
        <v>302</v>
      </c>
      <c r="AGT20" s="22">
        <v>196</v>
      </c>
      <c r="AGU20" s="23">
        <v>701</v>
      </c>
      <c r="AGV20" s="22">
        <v>328</v>
      </c>
      <c r="AGW20" s="23">
        <v>595</v>
      </c>
      <c r="AGX20" s="22">
        <v>415</v>
      </c>
      <c r="AGY20" s="23">
        <v>513</v>
      </c>
      <c r="AGZ20" s="22">
        <v>257</v>
      </c>
      <c r="AHA20" s="23">
        <v>475</v>
      </c>
      <c r="AHB20" s="22">
        <v>305</v>
      </c>
      <c r="AHC20" s="23">
        <v>616</v>
      </c>
      <c r="AHD20" s="22">
        <v>360</v>
      </c>
      <c r="AHE20" s="23">
        <v>530</v>
      </c>
      <c r="AHF20" s="22">
        <v>177</v>
      </c>
      <c r="AHG20" s="23">
        <v>450</v>
      </c>
      <c r="AHH20" s="22">
        <v>467</v>
      </c>
      <c r="AHI20" s="23">
        <v>381</v>
      </c>
      <c r="AHJ20" s="22">
        <v>129</v>
      </c>
      <c r="AHK20" s="23">
        <v>589</v>
      </c>
      <c r="AHL20" s="22">
        <v>699</v>
      </c>
      <c r="AHM20" s="23">
        <v>766</v>
      </c>
      <c r="AHN20" s="22">
        <v>740</v>
      </c>
      <c r="AHO20" s="23">
        <v>230</v>
      </c>
      <c r="AHP20" s="22">
        <v>470</v>
      </c>
      <c r="AHQ20" s="23">
        <v>132</v>
      </c>
      <c r="AHR20" s="22">
        <v>175</v>
      </c>
      <c r="AHS20" s="23">
        <v>617</v>
      </c>
      <c r="AHT20" s="22">
        <v>639</v>
      </c>
      <c r="AHU20" s="23">
        <v>78</v>
      </c>
      <c r="AHV20" s="22">
        <v>780</v>
      </c>
      <c r="AHW20" s="23">
        <v>74</v>
      </c>
      <c r="AHX20" s="22">
        <v>800</v>
      </c>
      <c r="AHY20" s="23">
        <v>632</v>
      </c>
      <c r="AHZ20" s="22">
        <v>497</v>
      </c>
      <c r="AIA20" s="23">
        <v>540</v>
      </c>
      <c r="AIB20" s="22">
        <v>338</v>
      </c>
      <c r="AIC20" s="23">
        <v>312</v>
      </c>
      <c r="AID20" s="22">
        <v>224</v>
      </c>
      <c r="AIE20" s="23">
        <v>110</v>
      </c>
      <c r="AIF20" s="22">
        <v>688</v>
      </c>
      <c r="AIG20" s="23">
        <v>152</v>
      </c>
      <c r="AIH20" s="22">
        <v>648</v>
      </c>
      <c r="AII20" s="23">
        <v>763</v>
      </c>
      <c r="AIJ20" s="22">
        <v>397</v>
      </c>
      <c r="AIK20" s="23">
        <v>506</v>
      </c>
      <c r="AIL20" s="22">
        <v>432</v>
      </c>
      <c r="AIM20" s="23">
        <v>412</v>
      </c>
      <c r="AIN20" s="22">
        <v>720</v>
      </c>
      <c r="AIO20" s="23">
        <v>382</v>
      </c>
      <c r="AIP20" s="22">
        <v>624</v>
      </c>
      <c r="AIQ20" s="23">
        <v>718</v>
      </c>
      <c r="AIR20" s="22">
        <v>621</v>
      </c>
      <c r="AIS20" s="23">
        <v>389</v>
      </c>
      <c r="AIT20" s="22">
        <v>402</v>
      </c>
      <c r="AIU20" s="23">
        <v>706</v>
      </c>
      <c r="AIV20" s="22">
        <v>764</v>
      </c>
      <c r="AIW20" s="23">
        <v>707</v>
      </c>
      <c r="AIX20" s="22">
        <v>387</v>
      </c>
      <c r="AIY20" s="23">
        <v>606</v>
      </c>
      <c r="AIZ20" s="22">
        <v>244</v>
      </c>
      <c r="AJA20" s="23">
        <v>215</v>
      </c>
      <c r="AJB20" s="22">
        <v>152</v>
      </c>
      <c r="AJC20" s="23">
        <v>739</v>
      </c>
      <c r="AJD20" s="22">
        <v>662</v>
      </c>
      <c r="AJE20" s="23">
        <v>607</v>
      </c>
      <c r="AJF20" s="22">
        <v>584</v>
      </c>
      <c r="AJG20" s="23">
        <v>324</v>
      </c>
      <c r="AJH20" s="22">
        <v>395</v>
      </c>
      <c r="AJI20" s="23">
        <v>296</v>
      </c>
      <c r="AJJ20" s="22">
        <v>128</v>
      </c>
      <c r="AJK20" s="23">
        <v>447</v>
      </c>
      <c r="AJL20" s="22">
        <v>602</v>
      </c>
      <c r="AJM20" s="23">
        <v>511</v>
      </c>
      <c r="AJN20" s="22">
        <v>369</v>
      </c>
      <c r="AJO20" s="23">
        <v>76</v>
      </c>
      <c r="AJP20" s="22">
        <v>515</v>
      </c>
      <c r="AJQ20" s="23">
        <v>459</v>
      </c>
      <c r="AJR20" s="22">
        <v>502</v>
      </c>
      <c r="AJS20" s="23">
        <v>7</v>
      </c>
      <c r="AJT20" s="22">
        <v>281</v>
      </c>
      <c r="AJU20" s="23">
        <v>531</v>
      </c>
      <c r="AJV20" s="22">
        <v>451</v>
      </c>
      <c r="AJW20" s="23">
        <v>759</v>
      </c>
      <c r="AJX20" s="22">
        <v>154</v>
      </c>
      <c r="AJY20" s="23">
        <v>311</v>
      </c>
      <c r="AJZ20" s="22">
        <v>645</v>
      </c>
      <c r="AKA20" s="23">
        <v>608</v>
      </c>
      <c r="AKB20" s="22">
        <v>357</v>
      </c>
      <c r="AKC20" s="23">
        <v>248</v>
      </c>
      <c r="AKD20" s="22">
        <v>249</v>
      </c>
      <c r="AKE20" s="23">
        <v>599</v>
      </c>
      <c r="AKF20" s="22">
        <v>69</v>
      </c>
      <c r="AKG20" s="23">
        <v>430</v>
      </c>
      <c r="AKH20" s="22">
        <v>786</v>
      </c>
      <c r="AKI20" s="23">
        <v>247</v>
      </c>
      <c r="AKJ20" s="22">
        <v>138</v>
      </c>
      <c r="AKK20" s="23">
        <v>628</v>
      </c>
      <c r="AKL20" s="22">
        <v>116</v>
      </c>
      <c r="AKM20" s="23">
        <v>617</v>
      </c>
      <c r="AKN20" s="22">
        <v>211</v>
      </c>
      <c r="AKO20" s="23">
        <v>149</v>
      </c>
      <c r="AKP20" s="22">
        <v>445</v>
      </c>
      <c r="AKQ20" s="23">
        <v>361</v>
      </c>
      <c r="AKR20" s="22">
        <v>45</v>
      </c>
      <c r="AKS20" s="23">
        <v>771</v>
      </c>
      <c r="AKT20" s="22">
        <v>301</v>
      </c>
      <c r="AKU20" s="23">
        <v>160</v>
      </c>
      <c r="AKV20" s="22">
        <v>764</v>
      </c>
      <c r="AKW20" s="23">
        <v>106</v>
      </c>
      <c r="AKX20" s="22">
        <v>657</v>
      </c>
      <c r="AKY20" s="23">
        <v>407</v>
      </c>
      <c r="AKZ20" s="22">
        <v>448</v>
      </c>
      <c r="ALA20" s="23">
        <v>744</v>
      </c>
      <c r="ALB20" s="22">
        <v>583</v>
      </c>
      <c r="ALC20" s="23">
        <v>151</v>
      </c>
      <c r="ALD20" s="22">
        <v>662</v>
      </c>
      <c r="ALE20" s="23">
        <v>607</v>
      </c>
      <c r="ALF20" s="22">
        <v>319</v>
      </c>
      <c r="ALG20" s="23">
        <v>630</v>
      </c>
      <c r="ALH20" s="22">
        <v>116</v>
      </c>
      <c r="ALI20" s="23">
        <v>76</v>
      </c>
      <c r="ALJ20" s="22">
        <v>526</v>
      </c>
      <c r="ALK20" s="23">
        <v>172</v>
      </c>
      <c r="ALL20" s="22">
        <v>749</v>
      </c>
      <c r="ALM20" s="23">
        <v>604</v>
      </c>
      <c r="ALN20" s="22">
        <v>426</v>
      </c>
      <c r="ALO20" s="23">
        <v>699</v>
      </c>
      <c r="ALP20" s="22">
        <v>687</v>
      </c>
      <c r="ALQ20" s="23">
        <v>397</v>
      </c>
      <c r="ALR20" s="22">
        <v>390</v>
      </c>
      <c r="ALS20" s="23">
        <v>476</v>
      </c>
      <c r="ALT20" s="22">
        <v>124</v>
      </c>
      <c r="ALU20" s="23">
        <v>15</v>
      </c>
      <c r="ALV20" s="22">
        <v>570</v>
      </c>
      <c r="ALW20" s="23">
        <v>88</v>
      </c>
      <c r="ALX20" s="22">
        <v>685</v>
      </c>
      <c r="ALY20" s="23">
        <v>286</v>
      </c>
      <c r="ALZ20" s="22">
        <v>632</v>
      </c>
      <c r="AMA20" s="23">
        <v>21</v>
      </c>
      <c r="AMB20" s="22">
        <v>316</v>
      </c>
      <c r="AMC20" s="23">
        <v>115</v>
      </c>
      <c r="AMD20" s="22">
        <v>595</v>
      </c>
      <c r="AME20" s="23">
        <v>422</v>
      </c>
      <c r="AMF20" s="22">
        <v>760</v>
      </c>
      <c r="AMG20" s="23">
        <v>437</v>
      </c>
      <c r="AMH20" s="22">
        <v>108</v>
      </c>
      <c r="AMI20" s="23">
        <v>128</v>
      </c>
      <c r="AMJ20" s="22">
        <v>697</v>
      </c>
      <c r="AMK20" s="23">
        <v>234</v>
      </c>
      <c r="AML20" s="22">
        <v>748</v>
      </c>
      <c r="AMM20" s="23">
        <v>564</v>
      </c>
      <c r="AMN20" s="22">
        <v>392</v>
      </c>
      <c r="AMO20" s="23">
        <v>557</v>
      </c>
      <c r="AMP20" s="22">
        <v>443</v>
      </c>
      <c r="AMQ20" s="23">
        <v>693</v>
      </c>
      <c r="AMR20" s="22">
        <v>692</v>
      </c>
      <c r="AMS20" s="23">
        <v>325</v>
      </c>
      <c r="AMT20" s="22">
        <v>791</v>
      </c>
      <c r="AMU20" s="23">
        <v>330</v>
      </c>
      <c r="AMV20" s="22">
        <v>364</v>
      </c>
      <c r="AMW20" s="23">
        <v>189</v>
      </c>
      <c r="AMX20" s="22">
        <v>334</v>
      </c>
      <c r="AMY20" s="23">
        <v>494</v>
      </c>
      <c r="AMZ20" s="22">
        <v>42</v>
      </c>
      <c r="ANA20" s="23">
        <v>500</v>
      </c>
      <c r="ANB20" s="22">
        <v>78</v>
      </c>
      <c r="ANC20" s="23">
        <v>441</v>
      </c>
      <c r="AND20" s="22">
        <v>619</v>
      </c>
      <c r="ANE20" s="23">
        <v>101</v>
      </c>
      <c r="ANF20" s="22">
        <v>451</v>
      </c>
      <c r="ANG20" s="23">
        <v>192</v>
      </c>
      <c r="ANH20" s="22">
        <v>626</v>
      </c>
      <c r="ANI20" s="23">
        <v>510</v>
      </c>
      <c r="ANJ20" s="22">
        <v>774</v>
      </c>
      <c r="ANK20" s="23">
        <v>580</v>
      </c>
      <c r="ANL20" s="22">
        <v>636</v>
      </c>
      <c r="ANM20" s="23">
        <v>311</v>
      </c>
      <c r="ANN20" s="22">
        <v>364</v>
      </c>
      <c r="ANO20" s="23">
        <v>344</v>
      </c>
      <c r="ANP20" s="22">
        <v>455</v>
      </c>
      <c r="ANQ20" s="23">
        <v>498</v>
      </c>
      <c r="ANR20" s="22">
        <v>655</v>
      </c>
      <c r="ANS20" s="23">
        <v>799</v>
      </c>
      <c r="ANT20" s="22">
        <v>191</v>
      </c>
      <c r="ANU20" s="23">
        <v>140</v>
      </c>
      <c r="ANV20" s="22">
        <v>557</v>
      </c>
      <c r="ANW20" s="23">
        <v>751</v>
      </c>
      <c r="ANX20" s="22">
        <v>306</v>
      </c>
      <c r="ANY20" s="23">
        <v>743</v>
      </c>
      <c r="ANZ20" s="22">
        <v>386</v>
      </c>
      <c r="AOA20" s="23">
        <v>599</v>
      </c>
      <c r="AOB20" s="22">
        <v>407</v>
      </c>
      <c r="AOC20" s="23">
        <v>255</v>
      </c>
      <c r="AOD20" s="22">
        <v>425</v>
      </c>
      <c r="AOE20" s="23">
        <v>647</v>
      </c>
      <c r="AOF20" s="22">
        <v>165</v>
      </c>
      <c r="AOG20" s="23">
        <v>229</v>
      </c>
      <c r="AOH20" s="22">
        <v>715</v>
      </c>
      <c r="AOI20" s="23">
        <v>208</v>
      </c>
      <c r="AOJ20" s="22">
        <v>49</v>
      </c>
      <c r="AOK20" s="23">
        <v>634</v>
      </c>
      <c r="AOL20" s="22">
        <v>127</v>
      </c>
      <c r="AOM20" s="23">
        <v>571</v>
      </c>
      <c r="AON20" s="22">
        <v>16</v>
      </c>
      <c r="AOO20" s="23">
        <v>165</v>
      </c>
      <c r="AOP20" s="22">
        <v>337</v>
      </c>
      <c r="AOQ20" s="23">
        <v>627</v>
      </c>
      <c r="AOR20" s="22">
        <v>114</v>
      </c>
      <c r="AOS20" s="23">
        <v>107</v>
      </c>
      <c r="AOT20" s="22">
        <v>222</v>
      </c>
      <c r="AOU20" s="23">
        <v>573</v>
      </c>
      <c r="AOV20" s="22">
        <v>508</v>
      </c>
      <c r="AOW20" s="23">
        <v>436</v>
      </c>
      <c r="AOX20" s="22">
        <v>35</v>
      </c>
      <c r="AOY20" s="23">
        <v>152</v>
      </c>
      <c r="AOZ20" s="22">
        <v>301</v>
      </c>
      <c r="APA20" s="23">
        <v>441</v>
      </c>
      <c r="APB20" s="22">
        <v>698</v>
      </c>
      <c r="APC20" s="23">
        <v>23</v>
      </c>
      <c r="APD20" s="22">
        <v>306</v>
      </c>
      <c r="APE20" s="23">
        <v>216</v>
      </c>
      <c r="APF20" s="22">
        <v>787</v>
      </c>
      <c r="APG20" s="23">
        <v>391</v>
      </c>
      <c r="APH20" s="22">
        <v>328</v>
      </c>
      <c r="API20" s="23">
        <v>220</v>
      </c>
      <c r="APJ20" s="22">
        <v>90</v>
      </c>
      <c r="APK20" s="23">
        <v>402</v>
      </c>
      <c r="APL20" s="22">
        <v>221</v>
      </c>
      <c r="APM20" s="23">
        <v>218</v>
      </c>
      <c r="APN20" s="22">
        <v>243</v>
      </c>
      <c r="APO20" s="23">
        <v>463</v>
      </c>
      <c r="APP20" s="22">
        <v>507</v>
      </c>
      <c r="APQ20" s="23">
        <v>666</v>
      </c>
      <c r="APR20" s="22">
        <v>342</v>
      </c>
      <c r="APS20" s="23">
        <v>667</v>
      </c>
      <c r="APT20" s="22">
        <v>179</v>
      </c>
      <c r="APU20" s="23">
        <v>38</v>
      </c>
      <c r="APV20" s="22">
        <v>736</v>
      </c>
      <c r="APW20" s="23">
        <v>302</v>
      </c>
      <c r="APX20" s="22">
        <v>65</v>
      </c>
      <c r="APY20" s="23">
        <v>41</v>
      </c>
      <c r="APZ20" s="22">
        <v>379</v>
      </c>
      <c r="AQA20" s="23">
        <v>150</v>
      </c>
      <c r="AQB20" s="22">
        <v>545</v>
      </c>
      <c r="AQC20" s="23">
        <v>127</v>
      </c>
      <c r="AQD20" s="22">
        <v>104</v>
      </c>
      <c r="AQE20" s="23">
        <v>760</v>
      </c>
      <c r="AQF20" s="22">
        <v>225</v>
      </c>
      <c r="AQG20" s="23">
        <v>439</v>
      </c>
      <c r="AQH20" s="22">
        <v>727</v>
      </c>
      <c r="AQI20" s="23">
        <v>385</v>
      </c>
      <c r="AQJ20" s="22">
        <v>455</v>
      </c>
      <c r="AQK20" s="23">
        <v>384</v>
      </c>
      <c r="AQL20" s="22">
        <v>696</v>
      </c>
      <c r="AQM20" s="23">
        <v>143</v>
      </c>
      <c r="AQN20" s="22">
        <v>431</v>
      </c>
      <c r="AQO20" s="23">
        <v>30</v>
      </c>
      <c r="AQP20" s="22">
        <v>779</v>
      </c>
      <c r="AQQ20" s="23">
        <v>494</v>
      </c>
      <c r="AQR20" s="22">
        <v>460</v>
      </c>
      <c r="AQS20" s="23">
        <v>245</v>
      </c>
      <c r="AQT20" s="22">
        <v>458</v>
      </c>
      <c r="AQU20" s="23">
        <v>315</v>
      </c>
      <c r="AQV20" s="22">
        <v>355</v>
      </c>
      <c r="AQW20" s="23">
        <v>748</v>
      </c>
      <c r="AQX20" s="22">
        <v>439</v>
      </c>
      <c r="AQY20" s="23">
        <v>775</v>
      </c>
      <c r="AQZ20" s="22">
        <v>563</v>
      </c>
      <c r="ARA20" s="23">
        <v>712</v>
      </c>
      <c r="ARB20" s="22">
        <v>800</v>
      </c>
      <c r="ARC20" s="23">
        <v>536</v>
      </c>
      <c r="ARD20" s="22">
        <v>630</v>
      </c>
      <c r="ARE20" s="23">
        <v>263</v>
      </c>
      <c r="ARF20" s="22">
        <v>582</v>
      </c>
      <c r="ARG20" s="23">
        <v>775</v>
      </c>
      <c r="ARH20" s="22">
        <v>780</v>
      </c>
      <c r="ARI20" s="23">
        <v>255</v>
      </c>
      <c r="ARJ20" s="22">
        <v>177</v>
      </c>
      <c r="ARK20" s="23">
        <v>573</v>
      </c>
      <c r="ARL20" s="22">
        <v>40</v>
      </c>
      <c r="ARM20" s="23">
        <v>304</v>
      </c>
      <c r="ARN20" s="22">
        <v>197</v>
      </c>
      <c r="ARO20" s="23">
        <v>444</v>
      </c>
      <c r="ARP20" s="22">
        <v>718</v>
      </c>
      <c r="ARQ20" s="23">
        <v>102</v>
      </c>
      <c r="ARR20" s="22">
        <v>56</v>
      </c>
      <c r="ARS20" s="23">
        <v>320</v>
      </c>
      <c r="ART20" s="22">
        <v>160</v>
      </c>
      <c r="ARU20" s="23">
        <v>274</v>
      </c>
      <c r="ARV20" s="22">
        <v>276</v>
      </c>
      <c r="ARW20" s="23">
        <v>365</v>
      </c>
      <c r="ARX20" s="22">
        <v>316</v>
      </c>
      <c r="ARY20" s="23">
        <v>691</v>
      </c>
      <c r="ARZ20" s="22">
        <v>409</v>
      </c>
      <c r="ASA20" s="23">
        <v>427</v>
      </c>
      <c r="ASB20" s="22">
        <v>670</v>
      </c>
      <c r="ASC20" s="23">
        <v>111</v>
      </c>
      <c r="ASD20" s="22">
        <v>278</v>
      </c>
      <c r="ASE20" s="23">
        <v>681</v>
      </c>
      <c r="ASF20" s="22">
        <v>454</v>
      </c>
      <c r="ASG20" s="23">
        <v>378</v>
      </c>
      <c r="ASH20" s="22">
        <v>783</v>
      </c>
      <c r="ASI20" s="23">
        <v>499</v>
      </c>
      <c r="ASJ20" s="22">
        <v>327</v>
      </c>
      <c r="ASK20" s="23">
        <v>717</v>
      </c>
      <c r="ASL20" s="22">
        <v>158</v>
      </c>
      <c r="ASM20" s="23">
        <v>698</v>
      </c>
      <c r="ASN20" s="22">
        <v>146</v>
      </c>
      <c r="ASO20" s="23">
        <v>416</v>
      </c>
      <c r="ASP20" s="22">
        <v>307</v>
      </c>
      <c r="ASQ20" s="23">
        <v>402</v>
      </c>
      <c r="ASR20" s="22">
        <v>428</v>
      </c>
      <c r="ASS20" s="23">
        <v>350</v>
      </c>
      <c r="AST20" s="22">
        <v>120</v>
      </c>
      <c r="ASU20" s="23">
        <v>510</v>
      </c>
      <c r="ASV20" s="22">
        <v>489</v>
      </c>
      <c r="ASW20" s="23">
        <v>201</v>
      </c>
      <c r="ASX20" s="22">
        <v>479</v>
      </c>
      <c r="ASY20" s="23">
        <v>374</v>
      </c>
      <c r="ASZ20" s="22">
        <v>565</v>
      </c>
      <c r="ATA20" s="23">
        <v>534</v>
      </c>
      <c r="ATB20" s="22">
        <v>60</v>
      </c>
      <c r="ATC20" s="23">
        <v>796</v>
      </c>
      <c r="ATD20" s="22">
        <v>254</v>
      </c>
      <c r="ATE20" s="23">
        <v>687</v>
      </c>
      <c r="ATF20" s="22">
        <v>132</v>
      </c>
      <c r="ATG20" s="23">
        <v>307</v>
      </c>
      <c r="ATH20" s="22">
        <v>83</v>
      </c>
      <c r="ATI20" s="23">
        <v>384</v>
      </c>
      <c r="ATJ20" s="22">
        <v>598</v>
      </c>
      <c r="ATK20" s="23">
        <v>608</v>
      </c>
      <c r="ATL20" s="22">
        <v>207</v>
      </c>
      <c r="ATM20" s="23">
        <v>20</v>
      </c>
      <c r="ATN20" s="22">
        <v>130</v>
      </c>
      <c r="ATO20" s="23">
        <v>142</v>
      </c>
      <c r="ATP20" s="22">
        <v>509</v>
      </c>
      <c r="ATQ20" s="23">
        <v>323</v>
      </c>
      <c r="ATR20" s="22">
        <v>526</v>
      </c>
      <c r="ATS20" s="23">
        <v>782</v>
      </c>
      <c r="ATT20" s="22">
        <v>611</v>
      </c>
      <c r="ATU20" s="23">
        <v>215</v>
      </c>
      <c r="ATV20" s="22">
        <v>578</v>
      </c>
      <c r="ATW20" s="23">
        <v>304</v>
      </c>
      <c r="ATX20" s="22">
        <v>154</v>
      </c>
      <c r="ATY20" s="23">
        <v>145</v>
      </c>
      <c r="ATZ20" s="22">
        <v>381</v>
      </c>
      <c r="AUA20" s="23">
        <v>707</v>
      </c>
      <c r="AUB20" s="22">
        <v>405</v>
      </c>
      <c r="AUC20" s="23">
        <v>422</v>
      </c>
      <c r="AUD20" s="22">
        <v>406</v>
      </c>
      <c r="AUE20" s="23">
        <v>524</v>
      </c>
      <c r="AUF20" s="22">
        <v>286</v>
      </c>
      <c r="AUG20" s="23">
        <v>393</v>
      </c>
      <c r="AUH20" s="22">
        <v>70</v>
      </c>
      <c r="AUI20" s="23">
        <v>291</v>
      </c>
      <c r="AUJ20" s="22">
        <v>369</v>
      </c>
      <c r="AUK20" s="23">
        <v>399</v>
      </c>
      <c r="AUL20" s="22">
        <v>30</v>
      </c>
      <c r="AUM20" s="23">
        <v>343</v>
      </c>
      <c r="AUN20" s="22">
        <v>581</v>
      </c>
      <c r="AUO20" s="23">
        <v>455</v>
      </c>
      <c r="AUP20" s="22">
        <v>274</v>
      </c>
      <c r="AUQ20" s="23">
        <v>31</v>
      </c>
      <c r="AUR20" s="22">
        <v>327</v>
      </c>
      <c r="AUS20" s="23">
        <v>292</v>
      </c>
      <c r="AUT20" s="22">
        <v>199</v>
      </c>
      <c r="AUU20" s="23">
        <v>651</v>
      </c>
      <c r="AUV20" s="22">
        <v>11</v>
      </c>
      <c r="AUW20" s="23">
        <v>620</v>
      </c>
      <c r="AUX20" s="22">
        <v>403</v>
      </c>
      <c r="AUY20" s="23">
        <v>26</v>
      </c>
      <c r="AUZ20" s="22">
        <v>110</v>
      </c>
      <c r="AVA20" s="23">
        <v>464</v>
      </c>
      <c r="AVB20" s="22">
        <v>439</v>
      </c>
      <c r="AVC20" s="23">
        <v>84</v>
      </c>
      <c r="AVD20" s="22">
        <v>485</v>
      </c>
      <c r="AVE20" s="23">
        <v>342</v>
      </c>
      <c r="AVF20" s="22">
        <v>664</v>
      </c>
      <c r="AVG20" s="23">
        <v>726</v>
      </c>
      <c r="AVH20" s="22">
        <v>266</v>
      </c>
      <c r="AVI20" s="23">
        <v>267</v>
      </c>
      <c r="AVJ20" s="22">
        <v>118</v>
      </c>
      <c r="AVK20" s="23">
        <v>410</v>
      </c>
      <c r="AVL20" s="22">
        <v>426</v>
      </c>
      <c r="AVM20" s="23">
        <v>626</v>
      </c>
      <c r="AVN20" s="22">
        <v>312</v>
      </c>
      <c r="AVO20" s="23">
        <v>466</v>
      </c>
      <c r="AVP20" s="22">
        <v>67</v>
      </c>
      <c r="AVQ20" s="23">
        <v>241</v>
      </c>
      <c r="AVR20" s="22">
        <v>195</v>
      </c>
      <c r="AVS20" s="23">
        <v>432</v>
      </c>
      <c r="AVT20" s="22">
        <v>764</v>
      </c>
      <c r="AVU20" s="23">
        <v>128</v>
      </c>
      <c r="AVV20" s="22">
        <v>285</v>
      </c>
      <c r="AVW20" s="23">
        <v>28</v>
      </c>
      <c r="AVX20" s="22">
        <v>787</v>
      </c>
      <c r="AVY20" s="23">
        <v>796</v>
      </c>
      <c r="AVZ20" s="22">
        <v>665</v>
      </c>
      <c r="AWA20" s="23">
        <v>651</v>
      </c>
      <c r="AWB20" s="22">
        <v>278</v>
      </c>
      <c r="AWC20" s="23">
        <v>641</v>
      </c>
      <c r="AWD20" s="22">
        <v>449</v>
      </c>
      <c r="AWE20" s="23">
        <v>765</v>
      </c>
      <c r="AWF20" s="22">
        <v>41</v>
      </c>
      <c r="AWG20" s="23">
        <v>389</v>
      </c>
      <c r="AWH20" s="22">
        <v>652</v>
      </c>
      <c r="AWI20" s="23">
        <v>108</v>
      </c>
      <c r="AWJ20" s="22">
        <v>19</v>
      </c>
      <c r="AWK20" s="23">
        <v>154</v>
      </c>
      <c r="AWL20" s="22">
        <v>77</v>
      </c>
      <c r="AWM20" s="23">
        <v>289</v>
      </c>
      <c r="AWN20" s="22">
        <v>480</v>
      </c>
      <c r="AWO20" s="23">
        <v>88</v>
      </c>
      <c r="AWP20" s="22">
        <v>137</v>
      </c>
      <c r="AWQ20" s="23">
        <v>255</v>
      </c>
      <c r="AWR20" s="22">
        <v>767</v>
      </c>
      <c r="AWS20" s="23">
        <v>751</v>
      </c>
      <c r="AWT20" s="22">
        <v>117</v>
      </c>
      <c r="AWU20" s="23">
        <v>352</v>
      </c>
      <c r="AWV20" s="22">
        <v>477</v>
      </c>
      <c r="AWW20" s="23">
        <v>741</v>
      </c>
      <c r="AWX20" s="22">
        <v>275</v>
      </c>
      <c r="AWY20" s="23">
        <v>19</v>
      </c>
      <c r="AWZ20" s="22">
        <v>11</v>
      </c>
      <c r="AXA20" s="23">
        <v>748</v>
      </c>
      <c r="AXB20" s="22">
        <v>430</v>
      </c>
      <c r="AXC20" s="23">
        <v>589</v>
      </c>
      <c r="AXD20" s="22">
        <v>14</v>
      </c>
      <c r="AXE20" s="23">
        <v>399</v>
      </c>
      <c r="AXF20" s="22">
        <v>767</v>
      </c>
      <c r="AXG20" s="23">
        <v>115</v>
      </c>
      <c r="AXH20" s="22">
        <v>485</v>
      </c>
      <c r="AXI20" s="23">
        <v>164</v>
      </c>
      <c r="AXJ20" s="22">
        <v>557</v>
      </c>
      <c r="AXK20" s="23">
        <v>253</v>
      </c>
      <c r="AXL20" s="22">
        <v>214</v>
      </c>
      <c r="AXM20" s="23">
        <v>95</v>
      </c>
      <c r="AXN20" s="22">
        <v>547</v>
      </c>
      <c r="AXO20" s="23">
        <v>660</v>
      </c>
      <c r="AXP20" s="22">
        <v>264</v>
      </c>
      <c r="AXQ20" s="23">
        <v>423</v>
      </c>
      <c r="AXR20" s="22">
        <v>288</v>
      </c>
      <c r="AXS20" s="23">
        <v>747</v>
      </c>
      <c r="AXT20" s="22">
        <v>186</v>
      </c>
      <c r="AXU20" s="23">
        <v>766</v>
      </c>
      <c r="AXV20" s="22">
        <v>487</v>
      </c>
      <c r="AXW20" s="23">
        <v>703</v>
      </c>
      <c r="AXX20" s="22">
        <v>466</v>
      </c>
      <c r="AXY20" s="23">
        <v>200</v>
      </c>
      <c r="AXZ20" s="22">
        <v>191</v>
      </c>
      <c r="AYA20" s="23">
        <v>454</v>
      </c>
      <c r="AYB20" s="22">
        <v>316</v>
      </c>
      <c r="AYC20" s="23">
        <v>723</v>
      </c>
      <c r="AYD20" s="22">
        <v>336</v>
      </c>
      <c r="AYE20" s="23">
        <v>477</v>
      </c>
      <c r="AYF20" s="22">
        <v>675</v>
      </c>
      <c r="AYG20" s="23">
        <v>112</v>
      </c>
      <c r="AYH20" s="22">
        <v>746</v>
      </c>
      <c r="AYI20" s="23">
        <v>669</v>
      </c>
      <c r="AYJ20" s="22">
        <v>395</v>
      </c>
      <c r="AYK20" s="23">
        <v>534</v>
      </c>
      <c r="AYL20" s="22">
        <v>157</v>
      </c>
      <c r="AYM20" s="23">
        <v>281</v>
      </c>
      <c r="AYN20" s="22">
        <v>375</v>
      </c>
      <c r="AYO20" s="23">
        <v>154</v>
      </c>
      <c r="AYP20" s="22">
        <v>694</v>
      </c>
      <c r="AYQ20" s="23">
        <v>605</v>
      </c>
      <c r="AYR20" s="22">
        <v>117</v>
      </c>
      <c r="AYS20" s="23">
        <v>531</v>
      </c>
      <c r="AYT20" s="22">
        <v>787</v>
      </c>
      <c r="AYU20" s="23">
        <v>353</v>
      </c>
      <c r="AYV20" s="22">
        <v>630</v>
      </c>
      <c r="AYW20" s="23">
        <v>444</v>
      </c>
      <c r="AYX20" s="22">
        <v>304</v>
      </c>
      <c r="AYY20" s="23">
        <v>709</v>
      </c>
      <c r="AYZ20" s="22">
        <v>455</v>
      </c>
      <c r="AZA20" s="23">
        <v>596</v>
      </c>
      <c r="AZB20" s="22">
        <v>142</v>
      </c>
      <c r="AZC20" s="23">
        <v>71</v>
      </c>
      <c r="AZD20" s="22">
        <v>344</v>
      </c>
      <c r="AZE20" s="23">
        <v>688</v>
      </c>
      <c r="AZF20" s="22">
        <v>766</v>
      </c>
      <c r="AZG20" s="23">
        <v>552</v>
      </c>
      <c r="AZH20" s="22">
        <v>513</v>
      </c>
      <c r="AZI20" s="23">
        <v>304</v>
      </c>
      <c r="AZJ20" s="22">
        <v>694</v>
      </c>
      <c r="AZK20" s="23">
        <v>361</v>
      </c>
      <c r="AZL20" s="22">
        <v>307</v>
      </c>
      <c r="AZM20" s="23">
        <v>324</v>
      </c>
      <c r="AZN20" s="22">
        <v>128</v>
      </c>
      <c r="AZO20" s="23">
        <v>115</v>
      </c>
      <c r="AZP20" s="22">
        <v>576</v>
      </c>
      <c r="AZQ20" s="23">
        <v>670</v>
      </c>
      <c r="AZR20" s="22">
        <v>429</v>
      </c>
      <c r="AZS20" s="23">
        <v>65</v>
      </c>
      <c r="AZT20" s="22">
        <v>550</v>
      </c>
      <c r="AZU20" s="23">
        <v>354</v>
      </c>
      <c r="AZV20" s="22">
        <v>710</v>
      </c>
      <c r="AZW20" s="23">
        <v>661</v>
      </c>
      <c r="AZX20" s="22">
        <v>682</v>
      </c>
      <c r="AZY20" s="23">
        <v>634</v>
      </c>
      <c r="AZZ20" s="22">
        <v>59</v>
      </c>
      <c r="BAA20" s="23">
        <v>327</v>
      </c>
      <c r="BAB20" s="22">
        <v>35</v>
      </c>
      <c r="BAC20" s="23">
        <v>70</v>
      </c>
      <c r="BAD20" s="22">
        <v>657</v>
      </c>
      <c r="BAE20" s="23">
        <v>732</v>
      </c>
      <c r="BAF20" s="22">
        <v>575</v>
      </c>
      <c r="BAG20" s="23">
        <v>700</v>
      </c>
      <c r="BAH20" s="22">
        <v>767</v>
      </c>
      <c r="BAI20" s="23">
        <v>191</v>
      </c>
      <c r="BAJ20" s="22">
        <v>313</v>
      </c>
      <c r="BAK20" s="23">
        <v>468</v>
      </c>
      <c r="BAL20" s="22">
        <v>507</v>
      </c>
      <c r="BAM20" s="23">
        <v>728</v>
      </c>
      <c r="BAN20" s="22">
        <v>312</v>
      </c>
      <c r="BAO20" s="23">
        <v>635</v>
      </c>
      <c r="BAP20" s="22">
        <v>259</v>
      </c>
      <c r="BAQ20" s="23">
        <v>201</v>
      </c>
      <c r="BAR20" s="22">
        <v>543</v>
      </c>
      <c r="BAS20" s="23">
        <v>645</v>
      </c>
      <c r="BAT20" s="22">
        <v>62</v>
      </c>
      <c r="BAU20" s="23">
        <v>368</v>
      </c>
      <c r="BAV20" s="22">
        <v>642</v>
      </c>
      <c r="BAW20" s="23">
        <v>118</v>
      </c>
      <c r="BAX20" s="22">
        <v>412</v>
      </c>
      <c r="BAY20" s="23">
        <v>237</v>
      </c>
      <c r="BAZ20" s="22">
        <v>317</v>
      </c>
      <c r="BBA20" s="23">
        <v>277</v>
      </c>
      <c r="BBB20" s="22">
        <v>483</v>
      </c>
      <c r="BBC20" s="23">
        <v>310</v>
      </c>
      <c r="BBD20" s="22">
        <v>550</v>
      </c>
      <c r="BBE20" s="23">
        <v>526</v>
      </c>
      <c r="BBF20" s="22">
        <v>73</v>
      </c>
      <c r="BBG20" s="23">
        <v>760</v>
      </c>
      <c r="BBH20" s="22">
        <v>330</v>
      </c>
      <c r="BBI20" s="23">
        <v>346</v>
      </c>
      <c r="BBJ20" s="22">
        <v>340</v>
      </c>
      <c r="BBK20" s="23">
        <v>271</v>
      </c>
      <c r="BBL20" s="22">
        <v>50</v>
      </c>
      <c r="BBM20" s="23">
        <v>569</v>
      </c>
      <c r="BBN20" s="22">
        <v>414</v>
      </c>
      <c r="BBO20" s="23">
        <v>56</v>
      </c>
      <c r="BBP20" s="22">
        <v>665</v>
      </c>
      <c r="BBQ20" s="23">
        <v>798</v>
      </c>
      <c r="BBR20" s="22">
        <v>124</v>
      </c>
      <c r="BBS20" s="23">
        <v>318</v>
      </c>
      <c r="BBT20" s="22">
        <v>226</v>
      </c>
      <c r="BBU20" s="23">
        <v>474</v>
      </c>
      <c r="BBV20" s="22">
        <v>465</v>
      </c>
      <c r="BBW20" s="23">
        <v>247</v>
      </c>
      <c r="BBX20" s="22">
        <v>235</v>
      </c>
      <c r="BBY20" s="23">
        <v>578</v>
      </c>
      <c r="BBZ20" s="22">
        <v>19</v>
      </c>
      <c r="BCA20" s="23">
        <v>729</v>
      </c>
      <c r="BCB20" s="22">
        <v>118</v>
      </c>
      <c r="BCC20" s="23">
        <v>58</v>
      </c>
      <c r="BCD20" s="22">
        <v>271</v>
      </c>
      <c r="BCE20" s="23">
        <v>59</v>
      </c>
      <c r="BCF20" s="22">
        <v>288</v>
      </c>
      <c r="BCG20" s="23">
        <v>195</v>
      </c>
      <c r="BCH20" s="22">
        <v>8</v>
      </c>
      <c r="BCI20" s="23">
        <v>269</v>
      </c>
      <c r="BCJ20" s="22">
        <v>590</v>
      </c>
      <c r="BCK20" s="23">
        <v>334</v>
      </c>
      <c r="BCL20" s="22">
        <v>772</v>
      </c>
      <c r="BCM20" s="23">
        <v>264</v>
      </c>
      <c r="BCN20" s="22">
        <v>50</v>
      </c>
      <c r="BCO20" s="23">
        <v>283</v>
      </c>
      <c r="BCP20" s="22">
        <v>398</v>
      </c>
      <c r="BCQ20" s="23">
        <v>417</v>
      </c>
      <c r="BCR20" s="22">
        <v>598</v>
      </c>
      <c r="BCS20" s="23">
        <v>475</v>
      </c>
      <c r="BCT20" s="22">
        <v>333</v>
      </c>
      <c r="BCU20" s="23">
        <v>344</v>
      </c>
      <c r="BCV20" s="22">
        <v>693</v>
      </c>
      <c r="BCW20" s="23">
        <v>531</v>
      </c>
      <c r="BCX20" s="22">
        <v>614</v>
      </c>
      <c r="BCY20" s="23">
        <v>156</v>
      </c>
      <c r="BCZ20" s="22">
        <v>765</v>
      </c>
      <c r="BDA20" s="23">
        <v>517</v>
      </c>
      <c r="BDB20" s="22">
        <v>532</v>
      </c>
      <c r="BDC20" s="23">
        <v>618</v>
      </c>
      <c r="BDD20" s="22">
        <v>389</v>
      </c>
      <c r="BDE20" s="23">
        <v>768</v>
      </c>
      <c r="BDF20" s="22">
        <v>423</v>
      </c>
      <c r="BDG20" s="23">
        <v>54</v>
      </c>
      <c r="BDH20" s="22">
        <v>637</v>
      </c>
      <c r="BDI20" s="23">
        <v>106</v>
      </c>
      <c r="BDJ20" s="22">
        <v>431</v>
      </c>
      <c r="BDK20" s="23">
        <v>497</v>
      </c>
      <c r="BDL20" s="22">
        <v>167</v>
      </c>
      <c r="BDM20" s="23">
        <v>762</v>
      </c>
      <c r="BDN20" s="22">
        <v>286</v>
      </c>
      <c r="BDO20" s="23">
        <v>306</v>
      </c>
      <c r="BDP20" s="22">
        <v>288</v>
      </c>
      <c r="BDQ20" s="23">
        <v>197</v>
      </c>
      <c r="BDR20" s="22">
        <v>187</v>
      </c>
      <c r="BDS20" s="23">
        <v>256</v>
      </c>
      <c r="BDT20" s="22">
        <v>288</v>
      </c>
      <c r="BDU20" s="23">
        <v>739</v>
      </c>
      <c r="BDV20" s="22">
        <v>580</v>
      </c>
      <c r="BDW20" s="23">
        <v>491</v>
      </c>
      <c r="BDX20" s="22">
        <v>193</v>
      </c>
      <c r="BDY20" s="23">
        <v>189</v>
      </c>
      <c r="BDZ20" s="22">
        <v>116</v>
      </c>
      <c r="BEA20" s="23">
        <v>529</v>
      </c>
      <c r="BEB20" s="22">
        <v>126</v>
      </c>
      <c r="BEC20" s="23">
        <v>457</v>
      </c>
      <c r="BED20" s="22">
        <v>554</v>
      </c>
      <c r="BEE20" s="23">
        <v>589</v>
      </c>
      <c r="BEF20" s="22">
        <v>178</v>
      </c>
      <c r="BEG20" s="23">
        <v>7</v>
      </c>
      <c r="BEH20" s="22">
        <v>410</v>
      </c>
      <c r="BEI20" s="23">
        <v>682</v>
      </c>
      <c r="BEJ20" s="22">
        <v>484</v>
      </c>
      <c r="BEK20" s="23">
        <v>438</v>
      </c>
      <c r="BEL20" s="22">
        <v>778</v>
      </c>
      <c r="BEM20" s="23">
        <v>596</v>
      </c>
      <c r="BEN20" s="22">
        <v>162</v>
      </c>
      <c r="BEO20" s="23">
        <v>679</v>
      </c>
      <c r="BEP20" s="22">
        <v>466</v>
      </c>
      <c r="BEQ20" s="23">
        <v>9</v>
      </c>
      <c r="BER20" s="22">
        <v>438</v>
      </c>
      <c r="BES20" s="23">
        <v>81</v>
      </c>
      <c r="BET20" s="22">
        <v>48</v>
      </c>
      <c r="BEU20" s="23">
        <v>82</v>
      </c>
      <c r="BEV20" s="22">
        <v>642</v>
      </c>
      <c r="BEW20" s="23">
        <v>49</v>
      </c>
      <c r="BEX20" s="22">
        <v>353</v>
      </c>
      <c r="BEY20" s="23">
        <v>78</v>
      </c>
      <c r="BEZ20" s="22">
        <v>676</v>
      </c>
      <c r="BFA20" s="23">
        <v>364</v>
      </c>
      <c r="BFB20" s="22">
        <v>745</v>
      </c>
      <c r="BFC20" s="23">
        <v>86</v>
      </c>
      <c r="BFD20" s="22">
        <v>438</v>
      </c>
      <c r="BFE20" s="23">
        <v>521</v>
      </c>
      <c r="BFF20" s="22">
        <v>388</v>
      </c>
      <c r="BFG20" s="23">
        <v>620</v>
      </c>
      <c r="BFH20" s="22">
        <v>434</v>
      </c>
      <c r="BFI20" s="23">
        <v>230</v>
      </c>
      <c r="BFJ20" s="22">
        <v>229</v>
      </c>
      <c r="BFK20" s="23">
        <v>267</v>
      </c>
      <c r="BFL20" s="22">
        <v>454</v>
      </c>
      <c r="BFM20" s="23">
        <v>290</v>
      </c>
      <c r="BFN20" s="22">
        <v>752</v>
      </c>
      <c r="BFO20" s="23">
        <v>489</v>
      </c>
      <c r="BFP20" s="22">
        <v>366</v>
      </c>
      <c r="BFQ20" s="23">
        <v>557</v>
      </c>
      <c r="BFR20" s="22">
        <v>56</v>
      </c>
      <c r="BFS20" s="23">
        <v>653</v>
      </c>
      <c r="BFT20" s="22">
        <v>103</v>
      </c>
      <c r="BFU20" s="23">
        <v>415</v>
      </c>
      <c r="BFV20" s="22">
        <v>427</v>
      </c>
      <c r="BFW20" s="23">
        <v>307</v>
      </c>
      <c r="BFX20" s="22">
        <v>28</v>
      </c>
      <c r="BFY20" s="23">
        <v>731</v>
      </c>
      <c r="BFZ20" s="22">
        <v>436</v>
      </c>
      <c r="BGA20" s="23">
        <v>128</v>
      </c>
      <c r="BGB20" s="22">
        <v>434</v>
      </c>
      <c r="BGC20" s="23">
        <v>744</v>
      </c>
      <c r="BGD20" s="22">
        <v>95</v>
      </c>
      <c r="BGE20" s="23">
        <v>531</v>
      </c>
      <c r="BGF20" s="22">
        <v>354</v>
      </c>
      <c r="BGG20" s="23">
        <v>547</v>
      </c>
      <c r="BGH20" s="22">
        <v>418</v>
      </c>
      <c r="BGI20" s="23">
        <v>267</v>
      </c>
      <c r="BGJ20" s="22">
        <v>570</v>
      </c>
      <c r="BGK20" s="23">
        <v>270</v>
      </c>
      <c r="BGL20" s="22">
        <v>700</v>
      </c>
      <c r="BGM20" s="23">
        <v>467</v>
      </c>
      <c r="BGN20" s="22">
        <v>763</v>
      </c>
      <c r="BGO20" s="23">
        <v>63</v>
      </c>
      <c r="BGP20" s="22">
        <v>430</v>
      </c>
      <c r="BGQ20" s="23">
        <v>711</v>
      </c>
      <c r="BGR20" s="22">
        <v>499</v>
      </c>
      <c r="BGS20" s="23">
        <v>201</v>
      </c>
      <c r="BGT20" s="22">
        <v>442</v>
      </c>
      <c r="BGU20" s="23">
        <v>95</v>
      </c>
      <c r="BGV20" s="22">
        <v>542</v>
      </c>
    </row>
    <row r="21" spans="1:1556">
      <c r="A21" s="21" t="s">
        <v>20</v>
      </c>
      <c r="B21" s="22" t="s">
        <v>39</v>
      </c>
      <c r="C21" s="23" t="s">
        <v>39</v>
      </c>
      <c r="D21" s="22" t="s">
        <v>39</v>
      </c>
      <c r="E21" s="23" t="s">
        <v>39</v>
      </c>
      <c r="F21" s="22" t="s">
        <v>39</v>
      </c>
      <c r="G21" s="23" t="s">
        <v>39</v>
      </c>
      <c r="H21" s="22" t="s">
        <v>39</v>
      </c>
      <c r="I21" s="23" t="s">
        <v>39</v>
      </c>
      <c r="J21" s="22" t="s">
        <v>39</v>
      </c>
      <c r="K21" s="23" t="s">
        <v>39</v>
      </c>
      <c r="L21" s="22" t="s">
        <v>39</v>
      </c>
      <c r="M21" s="23" t="s">
        <v>39</v>
      </c>
      <c r="N21" s="22" t="s">
        <v>39</v>
      </c>
      <c r="O21" s="23" t="s">
        <v>39</v>
      </c>
      <c r="P21" s="22" t="s">
        <v>39</v>
      </c>
      <c r="Q21" s="23" t="s">
        <v>39</v>
      </c>
      <c r="R21" s="22" t="s">
        <v>39</v>
      </c>
      <c r="S21" s="23" t="s">
        <v>39</v>
      </c>
      <c r="T21" s="22" t="s">
        <v>39</v>
      </c>
      <c r="U21" s="23" t="s">
        <v>39</v>
      </c>
      <c r="V21" s="22" t="s">
        <v>39</v>
      </c>
      <c r="W21" s="23" t="s">
        <v>39</v>
      </c>
      <c r="X21" s="22" t="s">
        <v>39</v>
      </c>
      <c r="Y21" s="23" t="s">
        <v>39</v>
      </c>
      <c r="Z21" s="22" t="s">
        <v>39</v>
      </c>
      <c r="AA21" s="23" t="s">
        <v>39</v>
      </c>
      <c r="AB21" s="22" t="s">
        <v>39</v>
      </c>
      <c r="AC21" s="23" t="s">
        <v>39</v>
      </c>
      <c r="AD21" s="22" t="s">
        <v>39</v>
      </c>
      <c r="AE21" s="23" t="s">
        <v>39</v>
      </c>
      <c r="AF21" s="22" t="s">
        <v>39</v>
      </c>
      <c r="AG21" s="23" t="s">
        <v>39</v>
      </c>
      <c r="AH21" s="22" t="s">
        <v>39</v>
      </c>
      <c r="AI21" s="23" t="s">
        <v>39</v>
      </c>
      <c r="AJ21" s="22" t="s">
        <v>39</v>
      </c>
      <c r="AK21" s="23" t="s">
        <v>39</v>
      </c>
      <c r="AL21" s="22" t="s">
        <v>39</v>
      </c>
      <c r="AM21" s="23" t="s">
        <v>39</v>
      </c>
      <c r="AN21" s="22" t="s">
        <v>39</v>
      </c>
      <c r="AO21" s="23" t="s">
        <v>39</v>
      </c>
      <c r="AP21" s="22" t="s">
        <v>39</v>
      </c>
      <c r="AQ21" s="23" t="s">
        <v>39</v>
      </c>
      <c r="AR21" s="22" t="s">
        <v>39</v>
      </c>
      <c r="AS21" s="23" t="s">
        <v>39</v>
      </c>
      <c r="AT21" s="22" t="s">
        <v>39</v>
      </c>
      <c r="AU21" s="23" t="s">
        <v>39</v>
      </c>
      <c r="AV21" s="22" t="s">
        <v>39</v>
      </c>
      <c r="AW21" s="23" t="s">
        <v>39</v>
      </c>
      <c r="AX21" s="22" t="s">
        <v>39</v>
      </c>
      <c r="AY21" s="23" t="s">
        <v>39</v>
      </c>
      <c r="AZ21" s="22" t="s">
        <v>39</v>
      </c>
      <c r="BA21" s="23" t="s">
        <v>39</v>
      </c>
      <c r="BB21" s="22" t="s">
        <v>39</v>
      </c>
      <c r="BC21" s="23" t="s">
        <v>39</v>
      </c>
      <c r="BD21" s="22" t="s">
        <v>39</v>
      </c>
      <c r="BE21" s="23" t="s">
        <v>39</v>
      </c>
      <c r="BF21" s="22" t="s">
        <v>39</v>
      </c>
      <c r="BG21" s="23" t="s">
        <v>39</v>
      </c>
      <c r="BH21" s="22" t="s">
        <v>39</v>
      </c>
      <c r="BI21" s="23" t="s">
        <v>39</v>
      </c>
      <c r="BJ21" s="22" t="s">
        <v>39</v>
      </c>
      <c r="BK21" s="23" t="s">
        <v>39</v>
      </c>
      <c r="BL21" s="22" t="s">
        <v>39</v>
      </c>
      <c r="BM21" s="23" t="s">
        <v>39</v>
      </c>
      <c r="BN21" s="22" t="s">
        <v>39</v>
      </c>
      <c r="BO21" s="23" t="s">
        <v>39</v>
      </c>
      <c r="BP21" s="22" t="s">
        <v>39</v>
      </c>
      <c r="BQ21" s="23" t="s">
        <v>39</v>
      </c>
      <c r="BR21" s="22" t="s">
        <v>39</v>
      </c>
      <c r="BS21" s="23" t="s">
        <v>39</v>
      </c>
      <c r="BT21" s="22" t="s">
        <v>39</v>
      </c>
      <c r="BU21" s="23" t="s">
        <v>39</v>
      </c>
      <c r="BV21" s="22" t="s">
        <v>39</v>
      </c>
      <c r="BW21" s="23" t="s">
        <v>39</v>
      </c>
      <c r="BX21" s="22" t="s">
        <v>39</v>
      </c>
      <c r="BY21" s="23" t="s">
        <v>39</v>
      </c>
      <c r="BZ21" s="22" t="s">
        <v>39</v>
      </c>
      <c r="CA21" s="23" t="s">
        <v>39</v>
      </c>
      <c r="CB21" s="22" t="s">
        <v>39</v>
      </c>
      <c r="CC21" s="23" t="s">
        <v>39</v>
      </c>
      <c r="CD21" s="22" t="s">
        <v>39</v>
      </c>
      <c r="CE21" s="23" t="s">
        <v>39</v>
      </c>
      <c r="CF21" s="22" t="s">
        <v>39</v>
      </c>
      <c r="CG21" s="23" t="s">
        <v>39</v>
      </c>
      <c r="CH21" s="22" t="s">
        <v>39</v>
      </c>
      <c r="CI21" s="23" t="s">
        <v>39</v>
      </c>
      <c r="CJ21" s="22" t="s">
        <v>39</v>
      </c>
      <c r="CK21" s="23" t="s">
        <v>39</v>
      </c>
      <c r="CL21" s="22" t="s">
        <v>39</v>
      </c>
      <c r="CM21" s="23" t="s">
        <v>39</v>
      </c>
      <c r="CN21" s="22" t="s">
        <v>39</v>
      </c>
      <c r="CO21" s="23" t="s">
        <v>39</v>
      </c>
      <c r="CP21" s="22" t="s">
        <v>39</v>
      </c>
      <c r="CQ21" s="23" t="s">
        <v>39</v>
      </c>
      <c r="CR21" s="22" t="s">
        <v>39</v>
      </c>
      <c r="CS21" s="23" t="s">
        <v>39</v>
      </c>
      <c r="CT21" s="22" t="s">
        <v>39</v>
      </c>
      <c r="CU21" s="23" t="s">
        <v>39</v>
      </c>
      <c r="CV21" s="22" t="s">
        <v>39</v>
      </c>
      <c r="CW21" s="23" t="s">
        <v>39</v>
      </c>
      <c r="CX21" s="22" t="s">
        <v>39</v>
      </c>
      <c r="CY21" s="23" t="s">
        <v>39</v>
      </c>
      <c r="CZ21" s="22" t="s">
        <v>39</v>
      </c>
      <c r="DA21" s="23" t="s">
        <v>39</v>
      </c>
      <c r="DB21" s="22" t="s">
        <v>39</v>
      </c>
      <c r="DC21" s="23" t="s">
        <v>39</v>
      </c>
      <c r="DD21" s="22" t="s">
        <v>39</v>
      </c>
      <c r="DE21" s="23" t="s">
        <v>39</v>
      </c>
      <c r="DF21" s="22" t="s">
        <v>39</v>
      </c>
      <c r="DG21" s="23" t="s">
        <v>39</v>
      </c>
      <c r="DH21" s="22" t="s">
        <v>39</v>
      </c>
      <c r="DI21" s="23" t="s">
        <v>39</v>
      </c>
      <c r="DJ21" s="22" t="s">
        <v>39</v>
      </c>
      <c r="DK21" s="23" t="s">
        <v>39</v>
      </c>
      <c r="DL21" s="22" t="s">
        <v>39</v>
      </c>
      <c r="DM21" s="23" t="s">
        <v>39</v>
      </c>
      <c r="DN21" s="22" t="s">
        <v>39</v>
      </c>
      <c r="DO21" s="23" t="s">
        <v>39</v>
      </c>
      <c r="DP21" s="22" t="s">
        <v>39</v>
      </c>
      <c r="DQ21" s="23" t="s">
        <v>39</v>
      </c>
      <c r="DR21" s="22" t="s">
        <v>39</v>
      </c>
      <c r="DS21" s="23" t="s">
        <v>39</v>
      </c>
      <c r="DT21" s="22" t="s">
        <v>39</v>
      </c>
      <c r="DU21" s="23" t="s">
        <v>39</v>
      </c>
      <c r="DV21" s="22" t="s">
        <v>39</v>
      </c>
      <c r="DW21" s="23" t="s">
        <v>39</v>
      </c>
      <c r="DX21" s="22" t="s">
        <v>39</v>
      </c>
      <c r="DY21" s="23" t="s">
        <v>39</v>
      </c>
      <c r="DZ21" s="22" t="s">
        <v>39</v>
      </c>
      <c r="EA21" s="23" t="s">
        <v>39</v>
      </c>
      <c r="EB21" s="22" t="s">
        <v>39</v>
      </c>
      <c r="EC21" s="23" t="s">
        <v>39</v>
      </c>
      <c r="ED21" s="22" t="s">
        <v>39</v>
      </c>
      <c r="EE21" s="23" t="s">
        <v>39</v>
      </c>
      <c r="EF21" s="22" t="s">
        <v>39</v>
      </c>
      <c r="EG21" s="23" t="s">
        <v>39</v>
      </c>
      <c r="EH21" s="22" t="s">
        <v>39</v>
      </c>
      <c r="EI21" s="23" t="s">
        <v>39</v>
      </c>
      <c r="EJ21" s="22" t="s">
        <v>39</v>
      </c>
      <c r="EK21" s="23" t="s">
        <v>39</v>
      </c>
      <c r="EL21" s="22" t="s">
        <v>39</v>
      </c>
      <c r="EM21" s="23" t="s">
        <v>39</v>
      </c>
      <c r="EN21" s="22" t="s">
        <v>39</v>
      </c>
      <c r="EO21" s="23" t="s">
        <v>39</v>
      </c>
      <c r="EP21" s="22" t="s">
        <v>39</v>
      </c>
      <c r="EQ21" s="23" t="s">
        <v>39</v>
      </c>
      <c r="ER21" s="22" t="s">
        <v>39</v>
      </c>
      <c r="ES21" s="23" t="s">
        <v>39</v>
      </c>
      <c r="ET21" s="22" t="s">
        <v>39</v>
      </c>
      <c r="EU21" s="23" t="s">
        <v>39</v>
      </c>
      <c r="EV21" s="22" t="s">
        <v>39</v>
      </c>
      <c r="EW21" s="23" t="s">
        <v>39</v>
      </c>
      <c r="EX21" s="22" t="s">
        <v>39</v>
      </c>
      <c r="EY21" s="23" t="s">
        <v>39</v>
      </c>
      <c r="EZ21" s="22" t="s">
        <v>39</v>
      </c>
      <c r="FA21" s="23" t="s">
        <v>39</v>
      </c>
      <c r="FB21" s="22" t="s">
        <v>39</v>
      </c>
      <c r="FC21" s="23" t="s">
        <v>39</v>
      </c>
      <c r="FD21" s="22" t="s">
        <v>39</v>
      </c>
      <c r="FE21" s="23" t="s">
        <v>39</v>
      </c>
      <c r="FF21" s="22" t="s">
        <v>39</v>
      </c>
      <c r="FG21" s="23" t="s">
        <v>39</v>
      </c>
      <c r="FH21" s="22" t="s">
        <v>39</v>
      </c>
      <c r="FI21" s="23" t="s">
        <v>39</v>
      </c>
      <c r="FJ21" s="22" t="s">
        <v>39</v>
      </c>
      <c r="FK21" s="23" t="s">
        <v>39</v>
      </c>
      <c r="FL21" s="22" t="s">
        <v>39</v>
      </c>
      <c r="FM21" s="23" t="s">
        <v>39</v>
      </c>
      <c r="FN21" s="22" t="s">
        <v>39</v>
      </c>
      <c r="FO21" s="23" t="s">
        <v>39</v>
      </c>
      <c r="FP21" s="22" t="s">
        <v>39</v>
      </c>
      <c r="FQ21" s="23" t="s">
        <v>39</v>
      </c>
      <c r="FR21" s="22" t="s">
        <v>39</v>
      </c>
      <c r="FS21" s="23" t="s">
        <v>39</v>
      </c>
      <c r="FT21" s="22" t="s">
        <v>39</v>
      </c>
      <c r="FU21" s="23" t="s">
        <v>39</v>
      </c>
      <c r="FV21" s="22" t="s">
        <v>39</v>
      </c>
      <c r="FW21" s="23" t="s">
        <v>39</v>
      </c>
      <c r="FX21" s="22" t="s">
        <v>39</v>
      </c>
      <c r="FY21" s="23" t="s">
        <v>39</v>
      </c>
      <c r="FZ21" s="22" t="s">
        <v>39</v>
      </c>
      <c r="GA21" s="23" t="s">
        <v>39</v>
      </c>
      <c r="GB21" s="22" t="s">
        <v>39</v>
      </c>
      <c r="GC21" s="23" t="s">
        <v>39</v>
      </c>
      <c r="GD21" s="22" t="s">
        <v>39</v>
      </c>
      <c r="GE21" s="23" t="s">
        <v>39</v>
      </c>
      <c r="GF21" s="22" t="s">
        <v>39</v>
      </c>
      <c r="GG21" s="23" t="s">
        <v>39</v>
      </c>
      <c r="GH21" s="22" t="s">
        <v>39</v>
      </c>
      <c r="GI21" s="23" t="s">
        <v>39</v>
      </c>
      <c r="GJ21" s="22" t="s">
        <v>39</v>
      </c>
      <c r="GK21" s="23" t="s">
        <v>39</v>
      </c>
      <c r="GL21" s="22" t="s">
        <v>39</v>
      </c>
      <c r="GM21" s="23" t="s">
        <v>39</v>
      </c>
      <c r="GN21" s="22" t="s">
        <v>39</v>
      </c>
      <c r="GO21" s="23" t="s">
        <v>39</v>
      </c>
      <c r="GP21" s="22" t="s">
        <v>39</v>
      </c>
      <c r="GQ21" s="23" t="s">
        <v>39</v>
      </c>
      <c r="GR21" s="22" t="s">
        <v>39</v>
      </c>
      <c r="GS21" s="23" t="s">
        <v>39</v>
      </c>
      <c r="GT21" s="22" t="s">
        <v>39</v>
      </c>
      <c r="GU21" s="23" t="s">
        <v>39</v>
      </c>
      <c r="GV21" s="22" t="s">
        <v>39</v>
      </c>
      <c r="GW21" s="23" t="s">
        <v>39</v>
      </c>
      <c r="GX21" s="22" t="s">
        <v>39</v>
      </c>
      <c r="GY21" s="23" t="s">
        <v>39</v>
      </c>
      <c r="GZ21" s="22" t="s">
        <v>39</v>
      </c>
      <c r="HA21" s="23" t="s">
        <v>39</v>
      </c>
      <c r="HB21" s="22" t="s">
        <v>39</v>
      </c>
      <c r="HC21" s="23" t="s">
        <v>39</v>
      </c>
      <c r="HD21" s="22" t="s">
        <v>39</v>
      </c>
      <c r="HE21" s="23" t="s">
        <v>39</v>
      </c>
      <c r="HF21" s="22" t="s">
        <v>39</v>
      </c>
      <c r="HG21" s="23" t="s">
        <v>39</v>
      </c>
      <c r="HH21" s="22" t="s">
        <v>39</v>
      </c>
      <c r="HI21" s="23" t="s">
        <v>39</v>
      </c>
      <c r="HJ21" s="22" t="s">
        <v>39</v>
      </c>
      <c r="HK21" s="23" t="s">
        <v>39</v>
      </c>
      <c r="HL21" s="22" t="s">
        <v>39</v>
      </c>
      <c r="HM21" s="23" t="s">
        <v>39</v>
      </c>
      <c r="HN21" s="22" t="s">
        <v>39</v>
      </c>
      <c r="HO21" s="23" t="s">
        <v>39</v>
      </c>
      <c r="HP21" s="22" t="s">
        <v>39</v>
      </c>
      <c r="HQ21" s="23" t="s">
        <v>39</v>
      </c>
      <c r="HR21" s="22" t="s">
        <v>39</v>
      </c>
      <c r="HS21" s="23" t="s">
        <v>39</v>
      </c>
      <c r="HT21" s="22" t="s">
        <v>39</v>
      </c>
      <c r="HU21" s="23" t="s">
        <v>39</v>
      </c>
      <c r="HV21" s="22" t="s">
        <v>39</v>
      </c>
      <c r="HW21" s="23" t="s">
        <v>39</v>
      </c>
      <c r="HX21" s="22" t="s">
        <v>39</v>
      </c>
      <c r="HY21" s="23" t="s">
        <v>39</v>
      </c>
      <c r="HZ21" s="22" t="s">
        <v>39</v>
      </c>
      <c r="IA21" s="23" t="s">
        <v>39</v>
      </c>
      <c r="IB21" s="22" t="s">
        <v>39</v>
      </c>
      <c r="IC21" s="23" t="s">
        <v>39</v>
      </c>
      <c r="ID21" s="22" t="s">
        <v>39</v>
      </c>
      <c r="IE21" s="23" t="s">
        <v>39</v>
      </c>
      <c r="IF21" s="22" t="s">
        <v>39</v>
      </c>
      <c r="IG21" s="23" t="s">
        <v>39</v>
      </c>
      <c r="IH21" s="22" t="s">
        <v>39</v>
      </c>
      <c r="II21" s="23" t="s">
        <v>39</v>
      </c>
      <c r="IJ21" s="22" t="s">
        <v>39</v>
      </c>
      <c r="IK21" s="23" t="s">
        <v>39</v>
      </c>
      <c r="IL21" s="22" t="s">
        <v>39</v>
      </c>
      <c r="IM21" s="23" t="s">
        <v>39</v>
      </c>
      <c r="IN21" s="22" t="s">
        <v>39</v>
      </c>
      <c r="IO21" s="23" t="s">
        <v>39</v>
      </c>
      <c r="IP21" s="22" t="s">
        <v>39</v>
      </c>
      <c r="IQ21" s="23" t="s">
        <v>39</v>
      </c>
      <c r="IR21" s="22" t="s">
        <v>39</v>
      </c>
      <c r="IS21" s="23" t="s">
        <v>39</v>
      </c>
      <c r="IT21" s="22" t="s">
        <v>39</v>
      </c>
      <c r="IU21" s="23" t="s">
        <v>39</v>
      </c>
      <c r="IV21" s="22" t="s">
        <v>39</v>
      </c>
      <c r="IW21" s="23" t="s">
        <v>39</v>
      </c>
      <c r="IX21" s="22" t="s">
        <v>39</v>
      </c>
      <c r="IY21" s="23" t="s">
        <v>39</v>
      </c>
      <c r="IZ21" s="22" t="s">
        <v>39</v>
      </c>
      <c r="JA21" s="23" t="s">
        <v>39</v>
      </c>
      <c r="JB21" s="22" t="s">
        <v>39</v>
      </c>
      <c r="JC21" s="23" t="s">
        <v>39</v>
      </c>
      <c r="JD21" s="22" t="s">
        <v>39</v>
      </c>
      <c r="JE21" s="23" t="s">
        <v>39</v>
      </c>
      <c r="JF21" s="22" t="s">
        <v>39</v>
      </c>
      <c r="JG21" s="23" t="s">
        <v>39</v>
      </c>
      <c r="JH21" s="22" t="s">
        <v>39</v>
      </c>
      <c r="JI21" s="23" t="s">
        <v>39</v>
      </c>
      <c r="JJ21" s="22" t="s">
        <v>39</v>
      </c>
      <c r="JK21" s="23" t="s">
        <v>39</v>
      </c>
      <c r="JL21" s="22" t="s">
        <v>39</v>
      </c>
      <c r="JM21" s="23" t="s">
        <v>39</v>
      </c>
      <c r="JN21" s="22" t="s">
        <v>39</v>
      </c>
      <c r="JO21" s="23" t="s">
        <v>39</v>
      </c>
      <c r="JP21" s="22" t="s">
        <v>39</v>
      </c>
      <c r="JQ21" s="23" t="s">
        <v>39</v>
      </c>
      <c r="JR21" s="22" t="s">
        <v>39</v>
      </c>
      <c r="JS21" s="23" t="s">
        <v>39</v>
      </c>
      <c r="JT21" s="22" t="s">
        <v>39</v>
      </c>
      <c r="JU21" s="23" t="s">
        <v>39</v>
      </c>
      <c r="JV21" s="22" t="s">
        <v>39</v>
      </c>
      <c r="JW21" s="23" t="s">
        <v>39</v>
      </c>
      <c r="JX21" s="22" t="s">
        <v>39</v>
      </c>
      <c r="JY21" s="23" t="s">
        <v>39</v>
      </c>
      <c r="JZ21" s="22" t="s">
        <v>39</v>
      </c>
      <c r="KA21" s="23" t="s">
        <v>39</v>
      </c>
      <c r="KB21" s="22" t="s">
        <v>39</v>
      </c>
      <c r="KC21" s="23" t="s">
        <v>39</v>
      </c>
      <c r="KD21" s="22" t="s">
        <v>39</v>
      </c>
      <c r="KE21" s="23" t="s">
        <v>39</v>
      </c>
      <c r="KF21" s="22" t="s">
        <v>39</v>
      </c>
      <c r="KG21" s="23" t="s">
        <v>39</v>
      </c>
      <c r="KH21" s="22" t="s">
        <v>39</v>
      </c>
      <c r="KI21" s="23" t="s">
        <v>39</v>
      </c>
      <c r="KJ21" s="22" t="s">
        <v>39</v>
      </c>
      <c r="KK21" s="23" t="s">
        <v>39</v>
      </c>
      <c r="KL21" s="22" t="s">
        <v>39</v>
      </c>
      <c r="KM21" s="23" t="s">
        <v>39</v>
      </c>
      <c r="KN21" s="22" t="s">
        <v>39</v>
      </c>
      <c r="KO21" s="23" t="s">
        <v>39</v>
      </c>
      <c r="KP21" s="22" t="s">
        <v>39</v>
      </c>
      <c r="KQ21" s="23" t="s">
        <v>39</v>
      </c>
      <c r="KR21" s="22" t="s">
        <v>39</v>
      </c>
      <c r="KS21" s="23" t="s">
        <v>39</v>
      </c>
      <c r="KT21" s="22" t="s">
        <v>39</v>
      </c>
      <c r="KU21" s="23" t="s">
        <v>39</v>
      </c>
      <c r="KV21" s="22" t="s">
        <v>39</v>
      </c>
      <c r="KW21" s="23" t="s">
        <v>39</v>
      </c>
      <c r="KX21" s="22" t="s">
        <v>39</v>
      </c>
      <c r="KY21" s="23" t="s">
        <v>39</v>
      </c>
      <c r="KZ21" s="22" t="s">
        <v>39</v>
      </c>
      <c r="LA21" s="23" t="s">
        <v>39</v>
      </c>
      <c r="LB21" s="22" t="s">
        <v>39</v>
      </c>
      <c r="LC21" s="23" t="s">
        <v>39</v>
      </c>
      <c r="LD21" s="22" t="s">
        <v>39</v>
      </c>
      <c r="LE21" s="23" t="s">
        <v>39</v>
      </c>
      <c r="LF21" s="22" t="s">
        <v>39</v>
      </c>
      <c r="LG21" s="23" t="s">
        <v>39</v>
      </c>
      <c r="LH21" s="22" t="s">
        <v>39</v>
      </c>
      <c r="LI21" s="23" t="s">
        <v>39</v>
      </c>
      <c r="LJ21" s="22" t="s">
        <v>39</v>
      </c>
      <c r="LK21" s="23" t="s">
        <v>39</v>
      </c>
      <c r="LL21" s="22" t="s">
        <v>39</v>
      </c>
      <c r="LM21" s="23" t="s">
        <v>39</v>
      </c>
      <c r="LN21" s="22" t="s">
        <v>39</v>
      </c>
      <c r="LO21" s="23" t="s">
        <v>39</v>
      </c>
      <c r="LP21" s="22" t="s">
        <v>39</v>
      </c>
      <c r="LQ21" s="23" t="s">
        <v>39</v>
      </c>
      <c r="LR21" s="22" t="s">
        <v>39</v>
      </c>
      <c r="LS21" s="23" t="s">
        <v>39</v>
      </c>
      <c r="LT21" s="22" t="s">
        <v>39</v>
      </c>
      <c r="LU21" s="23" t="s">
        <v>39</v>
      </c>
      <c r="LV21" s="22" t="s">
        <v>39</v>
      </c>
      <c r="LW21" s="23" t="s">
        <v>39</v>
      </c>
      <c r="LX21" s="22" t="s">
        <v>39</v>
      </c>
      <c r="LY21" s="23" t="s">
        <v>39</v>
      </c>
      <c r="LZ21" s="22" t="s">
        <v>39</v>
      </c>
      <c r="MA21" s="23" t="s">
        <v>39</v>
      </c>
      <c r="MB21" s="22" t="s">
        <v>39</v>
      </c>
      <c r="MC21" s="23" t="s">
        <v>39</v>
      </c>
      <c r="MD21" s="22" t="s">
        <v>39</v>
      </c>
      <c r="ME21" s="23" t="s">
        <v>39</v>
      </c>
      <c r="MF21" s="22" t="s">
        <v>39</v>
      </c>
      <c r="MG21" s="23" t="s">
        <v>39</v>
      </c>
      <c r="MH21" s="22" t="s">
        <v>39</v>
      </c>
      <c r="MI21" s="23" t="s">
        <v>39</v>
      </c>
      <c r="MJ21" s="22" t="s">
        <v>39</v>
      </c>
      <c r="MK21" s="23" t="s">
        <v>39</v>
      </c>
      <c r="ML21" s="22" t="s">
        <v>39</v>
      </c>
      <c r="MM21" s="23" t="s">
        <v>39</v>
      </c>
      <c r="MN21" s="22" t="s">
        <v>39</v>
      </c>
      <c r="MO21" s="23" t="s">
        <v>39</v>
      </c>
      <c r="MP21" s="22" t="s">
        <v>39</v>
      </c>
      <c r="MQ21" s="23" t="s">
        <v>39</v>
      </c>
      <c r="MR21" s="22" t="s">
        <v>39</v>
      </c>
      <c r="MS21" s="23" t="s">
        <v>39</v>
      </c>
      <c r="MT21" s="22" t="s">
        <v>39</v>
      </c>
      <c r="MU21" s="23" t="s">
        <v>39</v>
      </c>
      <c r="MV21" s="22" t="s">
        <v>39</v>
      </c>
      <c r="MW21" s="23" t="s">
        <v>39</v>
      </c>
      <c r="MX21" s="22" t="s">
        <v>39</v>
      </c>
      <c r="MY21" s="23" t="s">
        <v>39</v>
      </c>
      <c r="MZ21" s="22" t="s">
        <v>39</v>
      </c>
      <c r="NA21" s="23" t="s">
        <v>39</v>
      </c>
      <c r="NB21" s="22" t="s">
        <v>39</v>
      </c>
      <c r="NC21" s="23" t="s">
        <v>39</v>
      </c>
      <c r="ND21" s="22" t="s">
        <v>39</v>
      </c>
      <c r="NE21" s="23" t="s">
        <v>39</v>
      </c>
      <c r="NF21" s="22" t="s">
        <v>39</v>
      </c>
      <c r="NG21" s="23" t="s">
        <v>39</v>
      </c>
      <c r="NH21" s="22" t="s">
        <v>39</v>
      </c>
      <c r="NI21" s="23" t="s">
        <v>39</v>
      </c>
      <c r="NJ21" s="22" t="s">
        <v>39</v>
      </c>
      <c r="NK21" s="23" t="s">
        <v>39</v>
      </c>
      <c r="NL21" s="22" t="s">
        <v>39</v>
      </c>
      <c r="NM21" s="23" t="s">
        <v>39</v>
      </c>
      <c r="NN21" s="22" t="s">
        <v>39</v>
      </c>
      <c r="NO21" s="23" t="s">
        <v>39</v>
      </c>
      <c r="NP21" s="22" t="s">
        <v>39</v>
      </c>
      <c r="NQ21" s="23" t="s">
        <v>39</v>
      </c>
      <c r="NR21" s="22" t="s">
        <v>39</v>
      </c>
      <c r="NS21" s="23" t="s">
        <v>39</v>
      </c>
      <c r="NT21" s="22" t="s">
        <v>39</v>
      </c>
      <c r="NU21" s="23" t="s">
        <v>39</v>
      </c>
      <c r="NV21" s="22" t="s">
        <v>39</v>
      </c>
      <c r="NW21" s="23" t="s">
        <v>39</v>
      </c>
      <c r="NX21" s="22" t="s">
        <v>39</v>
      </c>
      <c r="NY21" s="23" t="s">
        <v>39</v>
      </c>
      <c r="NZ21" s="22" t="s">
        <v>39</v>
      </c>
      <c r="OA21" s="23" t="s">
        <v>39</v>
      </c>
      <c r="OB21" s="22" t="s">
        <v>39</v>
      </c>
      <c r="OC21" s="23" t="s">
        <v>39</v>
      </c>
      <c r="OD21" s="22" t="s">
        <v>39</v>
      </c>
      <c r="OE21" s="23" t="s">
        <v>39</v>
      </c>
      <c r="OF21" s="22" t="s">
        <v>39</v>
      </c>
      <c r="OG21" s="23" t="s">
        <v>39</v>
      </c>
      <c r="OH21" s="22" t="s">
        <v>39</v>
      </c>
      <c r="OI21" s="23" t="s">
        <v>39</v>
      </c>
      <c r="OJ21" s="22" t="s">
        <v>39</v>
      </c>
      <c r="OK21" s="23" t="s">
        <v>39</v>
      </c>
      <c r="OL21" s="22" t="s">
        <v>39</v>
      </c>
      <c r="OM21" s="23" t="s">
        <v>39</v>
      </c>
      <c r="ON21" s="22" t="s">
        <v>39</v>
      </c>
      <c r="OO21" s="23" t="s">
        <v>1733</v>
      </c>
      <c r="OP21" s="22" t="s">
        <v>1733</v>
      </c>
      <c r="OQ21" s="23" t="s">
        <v>1733</v>
      </c>
      <c r="OR21" s="22" t="s">
        <v>1733</v>
      </c>
      <c r="OS21" s="23" t="s">
        <v>1733</v>
      </c>
      <c r="OT21" s="22" t="s">
        <v>1733</v>
      </c>
      <c r="OU21" s="23" t="s">
        <v>1733</v>
      </c>
      <c r="OV21" s="22" t="s">
        <v>1733</v>
      </c>
      <c r="OW21" s="23" t="s">
        <v>1733</v>
      </c>
      <c r="OX21" s="22" t="s">
        <v>1733</v>
      </c>
      <c r="OY21" s="23" t="s">
        <v>1733</v>
      </c>
      <c r="OZ21" s="22" t="s">
        <v>1733</v>
      </c>
      <c r="PA21" s="23" t="s">
        <v>1733</v>
      </c>
      <c r="PB21" s="22" t="s">
        <v>1733</v>
      </c>
      <c r="PC21" s="23" t="s">
        <v>1733</v>
      </c>
      <c r="PD21" s="22" t="s">
        <v>1733</v>
      </c>
      <c r="PE21" s="23" t="s">
        <v>1733</v>
      </c>
      <c r="PF21" s="22" t="s">
        <v>1733</v>
      </c>
      <c r="PG21" s="23" t="s">
        <v>1733</v>
      </c>
      <c r="PH21" s="22" t="s">
        <v>1733</v>
      </c>
      <c r="PI21" s="23" t="s">
        <v>1733</v>
      </c>
      <c r="PJ21" s="22" t="s">
        <v>1733</v>
      </c>
      <c r="PK21" s="23" t="s">
        <v>1733</v>
      </c>
      <c r="PL21" s="22" t="s">
        <v>1733</v>
      </c>
      <c r="PM21" s="23" t="s">
        <v>1733</v>
      </c>
      <c r="PN21" s="22" t="s">
        <v>1733</v>
      </c>
      <c r="PO21" s="23" t="s">
        <v>1733</v>
      </c>
      <c r="PP21" s="22" t="s">
        <v>1733</v>
      </c>
      <c r="PQ21" s="23" t="s">
        <v>1733</v>
      </c>
      <c r="PR21" s="22" t="s">
        <v>1733</v>
      </c>
      <c r="PS21" s="23" t="s">
        <v>1733</v>
      </c>
      <c r="PT21" s="22" t="s">
        <v>1733</v>
      </c>
      <c r="PU21" s="23" t="s">
        <v>1733</v>
      </c>
      <c r="PV21" s="22" t="s">
        <v>1733</v>
      </c>
      <c r="PW21" s="23" t="s">
        <v>1733</v>
      </c>
      <c r="PX21" s="22" t="s">
        <v>1733</v>
      </c>
      <c r="PY21" s="23" t="s">
        <v>1733</v>
      </c>
      <c r="PZ21" s="22" t="s">
        <v>1733</v>
      </c>
      <c r="QA21" s="23" t="s">
        <v>1733</v>
      </c>
      <c r="QB21" s="22" t="s">
        <v>1733</v>
      </c>
      <c r="QC21" s="23" t="s">
        <v>1733</v>
      </c>
      <c r="QD21" s="22" t="s">
        <v>1733</v>
      </c>
      <c r="QE21" s="23" t="s">
        <v>1733</v>
      </c>
      <c r="QF21" s="22" t="s">
        <v>1733</v>
      </c>
      <c r="QG21" s="23" t="s">
        <v>1733</v>
      </c>
      <c r="QH21" s="22" t="s">
        <v>1733</v>
      </c>
      <c r="QI21" s="23" t="s">
        <v>1733</v>
      </c>
      <c r="QJ21" s="22" t="s">
        <v>1733</v>
      </c>
      <c r="QK21" s="23" t="s">
        <v>1733</v>
      </c>
      <c r="QL21" s="22" t="s">
        <v>1733</v>
      </c>
      <c r="QM21" s="23" t="s">
        <v>1733</v>
      </c>
      <c r="QN21" s="22" t="s">
        <v>1733</v>
      </c>
      <c r="QO21" s="23" t="s">
        <v>1733</v>
      </c>
      <c r="QP21" s="22" t="s">
        <v>1733</v>
      </c>
      <c r="QQ21" s="23" t="s">
        <v>1733</v>
      </c>
      <c r="QR21" s="22" t="s">
        <v>1733</v>
      </c>
      <c r="QS21" s="23" t="s">
        <v>1733</v>
      </c>
      <c r="QT21" s="22" t="s">
        <v>1733</v>
      </c>
      <c r="QU21" s="23" t="s">
        <v>1733</v>
      </c>
      <c r="QV21" s="22" t="s">
        <v>1733</v>
      </c>
      <c r="QW21" s="23" t="s">
        <v>1733</v>
      </c>
      <c r="QX21" s="22" t="s">
        <v>1733</v>
      </c>
      <c r="QY21" s="23" t="s">
        <v>1733</v>
      </c>
      <c r="QZ21" s="22" t="s">
        <v>1733</v>
      </c>
      <c r="RA21" s="23" t="s">
        <v>1733</v>
      </c>
      <c r="RB21" s="22" t="s">
        <v>1733</v>
      </c>
      <c r="RC21" s="23" t="s">
        <v>1733</v>
      </c>
      <c r="RD21" s="22" t="s">
        <v>1733</v>
      </c>
      <c r="RE21" s="23" t="s">
        <v>1733</v>
      </c>
      <c r="RF21" s="22" t="s">
        <v>1733</v>
      </c>
      <c r="RG21" s="23" t="s">
        <v>1733</v>
      </c>
      <c r="RH21" s="22" t="s">
        <v>1733</v>
      </c>
      <c r="RI21" s="23" t="s">
        <v>1733</v>
      </c>
      <c r="RJ21" s="22" t="s">
        <v>1733</v>
      </c>
      <c r="RK21" s="23" t="s">
        <v>1733</v>
      </c>
      <c r="RL21" s="22" t="s">
        <v>1733</v>
      </c>
      <c r="RM21" s="23" t="s">
        <v>1733</v>
      </c>
      <c r="RN21" s="22" t="s">
        <v>1733</v>
      </c>
      <c r="RO21" s="23" t="s">
        <v>1733</v>
      </c>
      <c r="RP21" s="22" t="s">
        <v>1733</v>
      </c>
      <c r="RQ21" s="23" t="s">
        <v>1733</v>
      </c>
      <c r="RR21" s="22" t="s">
        <v>1733</v>
      </c>
      <c r="RS21" s="23" t="s">
        <v>1733</v>
      </c>
      <c r="RT21" s="22" t="s">
        <v>1733</v>
      </c>
      <c r="RU21" s="23" t="s">
        <v>1733</v>
      </c>
      <c r="RV21" s="22" t="s">
        <v>1733</v>
      </c>
      <c r="RW21" s="23" t="s">
        <v>1733</v>
      </c>
      <c r="RX21" s="22" t="s">
        <v>1733</v>
      </c>
      <c r="RY21" s="23" t="s">
        <v>1733</v>
      </c>
      <c r="RZ21" s="22" t="s">
        <v>1733</v>
      </c>
      <c r="SA21" s="23" t="s">
        <v>1733</v>
      </c>
      <c r="SB21" s="22" t="s">
        <v>1733</v>
      </c>
      <c r="SC21" s="23" t="s">
        <v>1733</v>
      </c>
      <c r="SD21" s="22" t="s">
        <v>1733</v>
      </c>
      <c r="SE21" s="23" t="s">
        <v>1733</v>
      </c>
      <c r="SF21" s="22" t="s">
        <v>1733</v>
      </c>
      <c r="SG21" s="23" t="s">
        <v>1733</v>
      </c>
      <c r="SH21" s="22" t="s">
        <v>1733</v>
      </c>
      <c r="SI21" s="23" t="s">
        <v>1733</v>
      </c>
      <c r="SJ21" s="22" t="s">
        <v>1733</v>
      </c>
      <c r="SK21" s="23" t="s">
        <v>1733</v>
      </c>
      <c r="SL21" s="22" t="s">
        <v>1733</v>
      </c>
      <c r="SM21" s="23" t="s">
        <v>1733</v>
      </c>
      <c r="SN21" s="22" t="s">
        <v>1733</v>
      </c>
      <c r="SO21" s="23" t="s">
        <v>1733</v>
      </c>
      <c r="SP21" s="22" t="s">
        <v>1733</v>
      </c>
      <c r="SQ21" s="23" t="s">
        <v>1733</v>
      </c>
      <c r="SR21" s="22" t="s">
        <v>1733</v>
      </c>
      <c r="SS21" s="23" t="s">
        <v>1733</v>
      </c>
      <c r="ST21" s="22" t="s">
        <v>1733</v>
      </c>
      <c r="SU21" s="23" t="s">
        <v>1733</v>
      </c>
      <c r="SV21" s="22" t="s">
        <v>1733</v>
      </c>
      <c r="SW21" s="23" t="s">
        <v>1733</v>
      </c>
      <c r="SX21" s="22" t="s">
        <v>1733</v>
      </c>
      <c r="SY21" s="23" t="s">
        <v>1733</v>
      </c>
      <c r="SZ21" s="22" t="s">
        <v>1733</v>
      </c>
      <c r="TA21" s="23" t="s">
        <v>1733</v>
      </c>
      <c r="TB21" s="22" t="s">
        <v>1733</v>
      </c>
      <c r="TC21" s="23" t="s">
        <v>1733</v>
      </c>
      <c r="TD21" s="22" t="s">
        <v>1733</v>
      </c>
      <c r="TE21" s="23" t="s">
        <v>1733</v>
      </c>
      <c r="TF21" s="22" t="s">
        <v>1733</v>
      </c>
      <c r="TG21" s="23" t="s">
        <v>1733</v>
      </c>
      <c r="TH21" s="22" t="s">
        <v>1733</v>
      </c>
      <c r="TI21" s="23" t="s">
        <v>1733</v>
      </c>
      <c r="TJ21" s="22" t="s">
        <v>1733</v>
      </c>
      <c r="TK21" s="23" t="s">
        <v>1733</v>
      </c>
      <c r="TL21" s="22" t="s">
        <v>1733</v>
      </c>
      <c r="TM21" s="23" t="s">
        <v>1733</v>
      </c>
      <c r="TN21" s="22" t="s">
        <v>1733</v>
      </c>
      <c r="TO21" s="23" t="s">
        <v>1733</v>
      </c>
      <c r="TP21" s="22" t="s">
        <v>1733</v>
      </c>
      <c r="TQ21" s="23" t="s">
        <v>1733</v>
      </c>
      <c r="TR21" s="22" t="s">
        <v>1733</v>
      </c>
      <c r="TS21" s="23" t="s">
        <v>1733</v>
      </c>
      <c r="TT21" s="22" t="s">
        <v>1733</v>
      </c>
      <c r="TU21" s="23" t="s">
        <v>1733</v>
      </c>
      <c r="TV21" s="22" t="s">
        <v>1733</v>
      </c>
      <c r="TW21" s="23" t="s">
        <v>1733</v>
      </c>
      <c r="TX21" s="22" t="s">
        <v>1733</v>
      </c>
      <c r="TY21" s="23" t="s">
        <v>1733</v>
      </c>
      <c r="TZ21" s="22" t="s">
        <v>1733</v>
      </c>
      <c r="UA21" s="23" t="s">
        <v>1733</v>
      </c>
      <c r="UB21" s="22" t="s">
        <v>1733</v>
      </c>
      <c r="UC21" s="23" t="s">
        <v>1733</v>
      </c>
      <c r="UD21" s="22" t="s">
        <v>1733</v>
      </c>
      <c r="UE21" s="23" t="s">
        <v>1733</v>
      </c>
      <c r="UF21" s="22" t="s">
        <v>1733</v>
      </c>
      <c r="UG21" s="23" t="s">
        <v>1733</v>
      </c>
      <c r="UH21" s="22" t="s">
        <v>1733</v>
      </c>
      <c r="UI21" s="23" t="s">
        <v>1733</v>
      </c>
      <c r="UJ21" s="22" t="s">
        <v>1733</v>
      </c>
      <c r="UK21" s="23" t="s">
        <v>1733</v>
      </c>
      <c r="UL21" s="22" t="s">
        <v>1733</v>
      </c>
      <c r="UM21" s="23" t="s">
        <v>1733</v>
      </c>
      <c r="UN21" s="22" t="s">
        <v>1733</v>
      </c>
      <c r="UO21" s="23" t="s">
        <v>1733</v>
      </c>
      <c r="UP21" s="22" t="s">
        <v>1733</v>
      </c>
      <c r="UQ21" s="23" t="s">
        <v>1733</v>
      </c>
      <c r="UR21" s="22" t="s">
        <v>1733</v>
      </c>
      <c r="US21" s="23" t="s">
        <v>1733</v>
      </c>
      <c r="UT21" s="22" t="s">
        <v>1733</v>
      </c>
      <c r="UU21" s="23" t="s">
        <v>1733</v>
      </c>
      <c r="UV21" s="22" t="s">
        <v>1733</v>
      </c>
      <c r="UW21" s="23" t="s">
        <v>1733</v>
      </c>
      <c r="UX21" s="22" t="s">
        <v>1733</v>
      </c>
      <c r="UY21" s="23" t="s">
        <v>1733</v>
      </c>
      <c r="UZ21" s="22" t="s">
        <v>1733</v>
      </c>
      <c r="VA21" s="23" t="s">
        <v>1733</v>
      </c>
      <c r="VB21" s="22" t="s">
        <v>1733</v>
      </c>
      <c r="VC21" s="23" t="s">
        <v>1733</v>
      </c>
      <c r="VD21" s="22" t="s">
        <v>1733</v>
      </c>
      <c r="VE21" s="23" t="s">
        <v>1733</v>
      </c>
      <c r="VF21" s="22" t="s">
        <v>1733</v>
      </c>
      <c r="VG21" s="23" t="s">
        <v>1733</v>
      </c>
      <c r="VH21" s="22" t="s">
        <v>1733</v>
      </c>
      <c r="VI21" s="23" t="s">
        <v>1733</v>
      </c>
      <c r="VJ21" s="22" t="s">
        <v>1733</v>
      </c>
      <c r="VK21" s="23" t="s">
        <v>1733</v>
      </c>
      <c r="VL21" s="22" t="s">
        <v>1733</v>
      </c>
      <c r="VM21" s="23" t="s">
        <v>1733</v>
      </c>
      <c r="VN21" s="22" t="s">
        <v>1733</v>
      </c>
      <c r="VO21" s="23" t="s">
        <v>1733</v>
      </c>
      <c r="VP21" s="22" t="s">
        <v>1733</v>
      </c>
      <c r="VQ21" s="23" t="s">
        <v>1733</v>
      </c>
      <c r="VR21" s="22" t="s">
        <v>1733</v>
      </c>
      <c r="VS21" s="23" t="s">
        <v>1733</v>
      </c>
      <c r="VT21" s="22" t="s">
        <v>1733</v>
      </c>
      <c r="VU21" s="23" t="s">
        <v>1733</v>
      </c>
      <c r="VV21" s="22" t="s">
        <v>1733</v>
      </c>
      <c r="VW21" s="23" t="s">
        <v>1733</v>
      </c>
      <c r="VX21" s="22" t="s">
        <v>1733</v>
      </c>
      <c r="VY21" s="23" t="s">
        <v>1733</v>
      </c>
      <c r="VZ21" s="22" t="s">
        <v>1733</v>
      </c>
      <c r="WA21" s="23" t="s">
        <v>1733</v>
      </c>
      <c r="WB21" s="22" t="s">
        <v>1733</v>
      </c>
      <c r="WC21" s="23" t="s">
        <v>1733</v>
      </c>
      <c r="WD21" s="22" t="s">
        <v>1733</v>
      </c>
      <c r="WE21" s="23" t="s">
        <v>1733</v>
      </c>
      <c r="WF21" s="22" t="s">
        <v>1733</v>
      </c>
      <c r="WG21" s="23" t="s">
        <v>1733</v>
      </c>
      <c r="WH21" s="22" t="s">
        <v>1733</v>
      </c>
      <c r="WI21" s="23" t="s">
        <v>1733</v>
      </c>
      <c r="WJ21" s="22" t="s">
        <v>1733</v>
      </c>
      <c r="WK21" s="23" t="s">
        <v>1733</v>
      </c>
      <c r="WL21" s="22" t="s">
        <v>1733</v>
      </c>
      <c r="WM21" s="23" t="s">
        <v>1733</v>
      </c>
      <c r="WN21" s="22" t="s">
        <v>1733</v>
      </c>
      <c r="WO21" s="23" t="s">
        <v>1733</v>
      </c>
      <c r="WP21" s="22" t="s">
        <v>1733</v>
      </c>
      <c r="WQ21" s="23" t="s">
        <v>1733</v>
      </c>
      <c r="WR21" s="22" t="s">
        <v>1733</v>
      </c>
      <c r="WS21" s="23" t="s">
        <v>1733</v>
      </c>
      <c r="WT21" s="22" t="s">
        <v>1733</v>
      </c>
      <c r="WU21" s="23" t="s">
        <v>1733</v>
      </c>
      <c r="WV21" s="22" t="s">
        <v>1733</v>
      </c>
      <c r="WW21" s="23" t="s">
        <v>1733</v>
      </c>
      <c r="WX21" s="22" t="s">
        <v>1733</v>
      </c>
      <c r="WY21" s="23" t="s">
        <v>1733</v>
      </c>
      <c r="WZ21" s="22" t="s">
        <v>1733</v>
      </c>
      <c r="XA21" s="23" t="s">
        <v>1733</v>
      </c>
      <c r="XB21" s="22" t="s">
        <v>1733</v>
      </c>
      <c r="XC21" s="23" t="s">
        <v>1733</v>
      </c>
      <c r="XD21" s="22" t="s">
        <v>1733</v>
      </c>
      <c r="XE21" s="23" t="s">
        <v>1733</v>
      </c>
      <c r="XF21" s="22" t="s">
        <v>1733</v>
      </c>
      <c r="XG21" s="23" t="s">
        <v>1733</v>
      </c>
      <c r="XH21" s="22" t="s">
        <v>1733</v>
      </c>
      <c r="XI21" s="23" t="s">
        <v>1733</v>
      </c>
      <c r="XJ21" s="22" t="s">
        <v>1733</v>
      </c>
      <c r="XK21" s="23" t="s">
        <v>1733</v>
      </c>
      <c r="XL21" s="22" t="s">
        <v>1733</v>
      </c>
      <c r="XM21" s="23" t="s">
        <v>1733</v>
      </c>
      <c r="XN21" s="22" t="s">
        <v>1733</v>
      </c>
      <c r="XO21" s="23" t="s">
        <v>1733</v>
      </c>
      <c r="XP21" s="22" t="s">
        <v>1733</v>
      </c>
      <c r="XQ21" s="23" t="s">
        <v>1733</v>
      </c>
      <c r="XR21" s="22" t="s">
        <v>1733</v>
      </c>
      <c r="XS21" s="23" t="s">
        <v>1733</v>
      </c>
      <c r="XT21" s="22" t="s">
        <v>1733</v>
      </c>
      <c r="XU21" s="23" t="s">
        <v>1733</v>
      </c>
      <c r="XV21" s="22" t="s">
        <v>1733</v>
      </c>
      <c r="XW21" s="23" t="s">
        <v>1733</v>
      </c>
      <c r="XX21" s="22" t="s">
        <v>1733</v>
      </c>
      <c r="XY21" s="23" t="s">
        <v>1733</v>
      </c>
      <c r="XZ21" s="22" t="s">
        <v>1733</v>
      </c>
      <c r="YA21" s="23" t="s">
        <v>1733</v>
      </c>
      <c r="YB21" s="22" t="s">
        <v>1733</v>
      </c>
      <c r="YC21" s="23" t="s">
        <v>1733</v>
      </c>
      <c r="YD21" s="22" t="s">
        <v>1733</v>
      </c>
      <c r="YE21" s="23" t="s">
        <v>1733</v>
      </c>
      <c r="YF21" s="22" t="s">
        <v>1733</v>
      </c>
      <c r="YG21" s="23" t="s">
        <v>1733</v>
      </c>
      <c r="YH21" s="22" t="s">
        <v>1733</v>
      </c>
      <c r="YI21" s="23" t="s">
        <v>1733</v>
      </c>
      <c r="YJ21" s="22" t="s">
        <v>1733</v>
      </c>
      <c r="YK21" s="23" t="s">
        <v>1733</v>
      </c>
      <c r="YL21" s="22" t="s">
        <v>1733</v>
      </c>
      <c r="YM21" s="23" t="s">
        <v>1733</v>
      </c>
      <c r="YN21" s="22" t="s">
        <v>1733</v>
      </c>
      <c r="YO21" s="23" t="s">
        <v>1733</v>
      </c>
      <c r="YP21" s="22" t="s">
        <v>1733</v>
      </c>
      <c r="YQ21" s="23" t="s">
        <v>1733</v>
      </c>
      <c r="YR21" s="22" t="s">
        <v>1733</v>
      </c>
      <c r="YS21" s="23" t="s">
        <v>1733</v>
      </c>
      <c r="YT21" s="22" t="s">
        <v>1733</v>
      </c>
      <c r="YU21" s="23" t="s">
        <v>1733</v>
      </c>
      <c r="YV21" s="22" t="s">
        <v>1733</v>
      </c>
      <c r="YW21" s="23" t="s">
        <v>1733</v>
      </c>
      <c r="YX21" s="22" t="s">
        <v>1733</v>
      </c>
      <c r="YY21" s="23" t="s">
        <v>1733</v>
      </c>
      <c r="YZ21" s="22" t="s">
        <v>1733</v>
      </c>
      <c r="ZA21" s="23" t="s">
        <v>1733</v>
      </c>
      <c r="ZB21" s="22" t="s">
        <v>1733</v>
      </c>
      <c r="ZC21" s="23" t="s">
        <v>1733</v>
      </c>
      <c r="ZD21" s="22" t="s">
        <v>1733</v>
      </c>
      <c r="ZE21" s="23" t="s">
        <v>1733</v>
      </c>
      <c r="ZF21" s="22" t="s">
        <v>1733</v>
      </c>
      <c r="ZG21" s="23" t="s">
        <v>1733</v>
      </c>
      <c r="ZH21" s="22" t="s">
        <v>1733</v>
      </c>
      <c r="ZI21" s="23" t="s">
        <v>1733</v>
      </c>
      <c r="ZJ21" s="22" t="s">
        <v>1733</v>
      </c>
      <c r="ZK21" s="23" t="s">
        <v>1733</v>
      </c>
      <c r="ZL21" s="22" t="s">
        <v>1733</v>
      </c>
      <c r="ZM21" s="23" t="s">
        <v>1733</v>
      </c>
      <c r="ZN21" s="22" t="s">
        <v>1733</v>
      </c>
      <c r="ZO21" s="23" t="s">
        <v>1733</v>
      </c>
      <c r="ZP21" s="22" t="s">
        <v>1733</v>
      </c>
      <c r="ZQ21" s="23" t="s">
        <v>1733</v>
      </c>
      <c r="ZR21" s="22" t="s">
        <v>1733</v>
      </c>
      <c r="ZS21" s="23" t="s">
        <v>1733</v>
      </c>
      <c r="ZT21" s="22" t="s">
        <v>1733</v>
      </c>
      <c r="ZU21" s="23" t="s">
        <v>1733</v>
      </c>
      <c r="ZV21" s="22" t="s">
        <v>1733</v>
      </c>
      <c r="ZW21" s="23" t="s">
        <v>1733</v>
      </c>
      <c r="ZX21" s="22" t="s">
        <v>1733</v>
      </c>
      <c r="ZY21" s="23" t="s">
        <v>1733</v>
      </c>
      <c r="ZZ21" s="22" t="s">
        <v>1733</v>
      </c>
      <c r="AAA21" s="23" t="s">
        <v>1733</v>
      </c>
      <c r="AAB21" s="22" t="s">
        <v>1733</v>
      </c>
      <c r="AAC21" s="23" t="s">
        <v>1733</v>
      </c>
      <c r="AAD21" s="22" t="s">
        <v>1733</v>
      </c>
      <c r="AAE21" s="23" t="s">
        <v>1733</v>
      </c>
      <c r="AAF21" s="22" t="s">
        <v>1733</v>
      </c>
      <c r="AAG21" s="23" t="s">
        <v>1733</v>
      </c>
      <c r="AAH21" s="22" t="s">
        <v>1733</v>
      </c>
      <c r="AAI21" s="23" t="s">
        <v>1733</v>
      </c>
      <c r="AAJ21" s="22" t="s">
        <v>1733</v>
      </c>
      <c r="AAK21" s="23" t="s">
        <v>1733</v>
      </c>
      <c r="AAL21" s="22" t="s">
        <v>1733</v>
      </c>
      <c r="AAM21" s="23" t="s">
        <v>1733</v>
      </c>
      <c r="AAN21" s="22" t="s">
        <v>1733</v>
      </c>
      <c r="AAO21" s="23" t="s">
        <v>1733</v>
      </c>
      <c r="AAP21" s="22" t="s">
        <v>1733</v>
      </c>
      <c r="AAQ21" s="23" t="s">
        <v>1733</v>
      </c>
      <c r="AAR21" s="22" t="s">
        <v>1733</v>
      </c>
      <c r="AAS21" s="23" t="s">
        <v>1733</v>
      </c>
      <c r="AAT21" s="22" t="s">
        <v>1733</v>
      </c>
      <c r="AAU21" s="23" t="s">
        <v>1733</v>
      </c>
      <c r="AAV21" s="22" t="s">
        <v>1733</v>
      </c>
      <c r="AAW21" s="23" t="s">
        <v>1733</v>
      </c>
      <c r="AAX21" s="22" t="s">
        <v>1733</v>
      </c>
      <c r="AAY21" s="23" t="s">
        <v>1733</v>
      </c>
      <c r="AAZ21" s="22" t="s">
        <v>1733</v>
      </c>
      <c r="ABA21" s="23" t="s">
        <v>1733</v>
      </c>
      <c r="ABB21" s="22" t="s">
        <v>1733</v>
      </c>
      <c r="ABC21" s="23" t="s">
        <v>1733</v>
      </c>
      <c r="ABD21" s="22" t="s">
        <v>1733</v>
      </c>
      <c r="ABE21" s="23" t="s">
        <v>1733</v>
      </c>
      <c r="ABF21" s="22" t="s">
        <v>1733</v>
      </c>
      <c r="ABG21" s="23" t="s">
        <v>1733</v>
      </c>
      <c r="ABH21" s="22" t="s">
        <v>1733</v>
      </c>
      <c r="ABI21" s="23" t="s">
        <v>1733</v>
      </c>
      <c r="ABJ21" s="22" t="s">
        <v>1733</v>
      </c>
      <c r="ABK21" s="23" t="s">
        <v>1733</v>
      </c>
      <c r="ABL21" s="22" t="s">
        <v>1733</v>
      </c>
      <c r="ABM21" s="23" t="s">
        <v>1733</v>
      </c>
      <c r="ABN21" s="22" t="s">
        <v>1733</v>
      </c>
      <c r="ABO21" s="23" t="s">
        <v>1733</v>
      </c>
      <c r="ABP21" s="22" t="s">
        <v>1733</v>
      </c>
      <c r="ABQ21" s="23" t="s">
        <v>1733</v>
      </c>
      <c r="ABR21" s="22" t="s">
        <v>1733</v>
      </c>
      <c r="ABS21" s="23" t="s">
        <v>1733</v>
      </c>
      <c r="ABT21" s="22" t="s">
        <v>1733</v>
      </c>
      <c r="ABU21" s="23" t="s">
        <v>1733</v>
      </c>
      <c r="ABV21" s="22" t="s">
        <v>1733</v>
      </c>
      <c r="ABW21" s="23" t="s">
        <v>1733</v>
      </c>
      <c r="ABX21" s="22" t="s">
        <v>1733</v>
      </c>
      <c r="ABY21" s="23" t="s">
        <v>1733</v>
      </c>
      <c r="ABZ21" s="22" t="s">
        <v>1733</v>
      </c>
      <c r="ACA21" s="23" t="s">
        <v>1733</v>
      </c>
      <c r="ACB21" s="22" t="s">
        <v>1733</v>
      </c>
      <c r="ACC21" s="23" t="s">
        <v>1733</v>
      </c>
      <c r="ACD21" s="22" t="s">
        <v>1733</v>
      </c>
      <c r="ACE21" s="23" t="s">
        <v>1733</v>
      </c>
      <c r="ACF21" s="22" t="s">
        <v>1733</v>
      </c>
      <c r="ACG21" s="23" t="s">
        <v>1733</v>
      </c>
      <c r="ACH21" s="22" t="s">
        <v>1733</v>
      </c>
      <c r="ACI21" s="23" t="s">
        <v>1733</v>
      </c>
      <c r="ACJ21" s="22" t="s">
        <v>1733</v>
      </c>
      <c r="ACK21" s="23" t="s">
        <v>1733</v>
      </c>
      <c r="ACL21" s="22" t="s">
        <v>1733</v>
      </c>
      <c r="ACM21" s="23" t="s">
        <v>1733</v>
      </c>
      <c r="ACN21" s="22" t="s">
        <v>1733</v>
      </c>
      <c r="ACO21" s="23" t="s">
        <v>1733</v>
      </c>
      <c r="ACP21" s="22" t="s">
        <v>1733</v>
      </c>
      <c r="ACQ21" s="23" t="s">
        <v>1733</v>
      </c>
      <c r="ACR21" s="22" t="s">
        <v>1733</v>
      </c>
      <c r="ACS21" s="23" t="s">
        <v>1733</v>
      </c>
      <c r="ACT21" s="22" t="s">
        <v>1733</v>
      </c>
      <c r="ACU21" s="23" t="s">
        <v>1733</v>
      </c>
      <c r="ACV21" s="22" t="s">
        <v>1733</v>
      </c>
      <c r="ACW21" s="23" t="s">
        <v>1733</v>
      </c>
      <c r="ACX21" s="22" t="s">
        <v>1733</v>
      </c>
      <c r="ACY21" s="23" t="s">
        <v>1733</v>
      </c>
      <c r="ACZ21" s="22" t="s">
        <v>1733</v>
      </c>
      <c r="ADA21" s="23" t="s">
        <v>1733</v>
      </c>
      <c r="ADB21" s="22" t="s">
        <v>1733</v>
      </c>
      <c r="ADC21" s="23" t="s">
        <v>1733</v>
      </c>
      <c r="ADD21" s="22" t="s">
        <v>1733</v>
      </c>
      <c r="ADE21" s="23" t="s">
        <v>1733</v>
      </c>
      <c r="ADF21" s="22" t="s">
        <v>1733</v>
      </c>
      <c r="ADG21" s="23" t="s">
        <v>1733</v>
      </c>
      <c r="ADH21" s="22" t="s">
        <v>1733</v>
      </c>
      <c r="ADI21" s="23" t="s">
        <v>1733</v>
      </c>
      <c r="ADJ21" s="22" t="s">
        <v>1733</v>
      </c>
      <c r="ADK21" s="23" t="s">
        <v>1733</v>
      </c>
      <c r="ADL21" s="22" t="s">
        <v>1733</v>
      </c>
      <c r="ADM21" s="23" t="s">
        <v>1733</v>
      </c>
      <c r="ADN21" s="22" t="s">
        <v>1733</v>
      </c>
      <c r="ADO21" s="23" t="s">
        <v>1733</v>
      </c>
      <c r="ADP21" s="22" t="s">
        <v>1733</v>
      </c>
      <c r="ADQ21" s="23" t="s">
        <v>1733</v>
      </c>
      <c r="ADR21" s="22" t="s">
        <v>1733</v>
      </c>
      <c r="ADS21" s="23" t="s">
        <v>1733</v>
      </c>
      <c r="ADT21" s="22" t="s">
        <v>1733</v>
      </c>
      <c r="ADU21" s="23" t="s">
        <v>1733</v>
      </c>
      <c r="ADV21" s="22" t="s">
        <v>1733</v>
      </c>
      <c r="ADW21" s="23" t="s">
        <v>1733</v>
      </c>
      <c r="ADX21" s="22" t="s">
        <v>1733</v>
      </c>
      <c r="ADY21" s="23" t="s">
        <v>1733</v>
      </c>
      <c r="ADZ21" s="22" t="s">
        <v>1733</v>
      </c>
      <c r="AEA21" s="23" t="s">
        <v>1733</v>
      </c>
      <c r="AEB21" s="22" t="s">
        <v>1733</v>
      </c>
      <c r="AEC21" s="23" t="s">
        <v>1733</v>
      </c>
      <c r="AED21" s="22" t="s">
        <v>1733</v>
      </c>
      <c r="AEE21" s="23" t="s">
        <v>1733</v>
      </c>
      <c r="AEF21" s="22" t="s">
        <v>1733</v>
      </c>
      <c r="AEG21" s="23" t="s">
        <v>1733</v>
      </c>
      <c r="AEH21" s="22" t="s">
        <v>1733</v>
      </c>
      <c r="AEI21" s="23" t="s">
        <v>1733</v>
      </c>
      <c r="AEJ21" s="22" t="s">
        <v>1733</v>
      </c>
      <c r="AEK21" s="23" t="s">
        <v>1733</v>
      </c>
      <c r="AEL21" s="22" t="s">
        <v>1733</v>
      </c>
      <c r="AEM21" s="23" t="s">
        <v>2785</v>
      </c>
      <c r="AEN21" s="22" t="s">
        <v>2785</v>
      </c>
      <c r="AEO21" s="23" t="s">
        <v>2785</v>
      </c>
      <c r="AEP21" s="22" t="s">
        <v>2785</v>
      </c>
      <c r="AEQ21" s="23" t="s">
        <v>2785</v>
      </c>
      <c r="AER21" s="22" t="s">
        <v>2785</v>
      </c>
      <c r="AES21" s="23" t="s">
        <v>2785</v>
      </c>
      <c r="AET21" s="22" t="s">
        <v>2785</v>
      </c>
      <c r="AEU21" s="23" t="s">
        <v>2785</v>
      </c>
      <c r="AEV21" s="22" t="s">
        <v>2785</v>
      </c>
      <c r="AEW21" s="23" t="s">
        <v>2785</v>
      </c>
      <c r="AEX21" s="22" t="s">
        <v>2785</v>
      </c>
      <c r="AEY21" s="23" t="s">
        <v>2785</v>
      </c>
      <c r="AEZ21" s="22" t="s">
        <v>2785</v>
      </c>
      <c r="AFA21" s="23" t="s">
        <v>2785</v>
      </c>
      <c r="AFB21" s="22" t="s">
        <v>2785</v>
      </c>
      <c r="AFC21" s="23" t="s">
        <v>2785</v>
      </c>
      <c r="AFD21" s="22" t="s">
        <v>2785</v>
      </c>
      <c r="AFE21" s="23" t="s">
        <v>2785</v>
      </c>
      <c r="AFF21" s="22" t="s">
        <v>2785</v>
      </c>
      <c r="AFG21" s="23" t="s">
        <v>2785</v>
      </c>
      <c r="AFH21" s="22" t="s">
        <v>2785</v>
      </c>
      <c r="AFI21" s="23" t="s">
        <v>2785</v>
      </c>
      <c r="AFJ21" s="22" t="s">
        <v>2785</v>
      </c>
      <c r="AFK21" s="23" t="s">
        <v>2785</v>
      </c>
      <c r="AFL21" s="22" t="s">
        <v>2785</v>
      </c>
      <c r="AFM21" s="23" t="s">
        <v>2785</v>
      </c>
      <c r="AFN21" s="22" t="s">
        <v>2785</v>
      </c>
      <c r="AFO21" s="23" t="s">
        <v>2785</v>
      </c>
      <c r="AFP21" s="22" t="s">
        <v>2785</v>
      </c>
      <c r="AFQ21" s="23" t="s">
        <v>2785</v>
      </c>
      <c r="AFR21" s="22" t="s">
        <v>2785</v>
      </c>
      <c r="AFS21" s="23" t="s">
        <v>2785</v>
      </c>
      <c r="AFT21" s="22" t="s">
        <v>2785</v>
      </c>
      <c r="AFU21" s="23" t="s">
        <v>2785</v>
      </c>
      <c r="AFV21" s="22" t="s">
        <v>2785</v>
      </c>
      <c r="AFW21" s="23" t="s">
        <v>2785</v>
      </c>
      <c r="AFX21" s="22" t="s">
        <v>2785</v>
      </c>
      <c r="AFY21" s="23" t="s">
        <v>2785</v>
      </c>
      <c r="AFZ21" s="22" t="s">
        <v>2785</v>
      </c>
      <c r="AGA21" s="23" t="s">
        <v>2785</v>
      </c>
      <c r="AGB21" s="22" t="s">
        <v>2785</v>
      </c>
      <c r="AGC21" s="23" t="s">
        <v>2785</v>
      </c>
      <c r="AGD21" s="22" t="s">
        <v>2785</v>
      </c>
      <c r="AGE21" s="23" t="s">
        <v>2785</v>
      </c>
      <c r="AGF21" s="22" t="s">
        <v>2785</v>
      </c>
      <c r="AGG21" s="23" t="s">
        <v>2785</v>
      </c>
      <c r="AGH21" s="22" t="s">
        <v>2785</v>
      </c>
      <c r="AGI21" s="23" t="s">
        <v>2785</v>
      </c>
      <c r="AGJ21" s="22" t="s">
        <v>2785</v>
      </c>
      <c r="AGK21" s="23" t="s">
        <v>2785</v>
      </c>
      <c r="AGL21" s="22" t="s">
        <v>2785</v>
      </c>
      <c r="AGM21" s="23" t="s">
        <v>2785</v>
      </c>
      <c r="AGN21" s="22" t="s">
        <v>2785</v>
      </c>
      <c r="AGO21" s="23" t="s">
        <v>2785</v>
      </c>
      <c r="AGP21" s="22" t="s">
        <v>2785</v>
      </c>
      <c r="AGQ21" s="23" t="s">
        <v>2785</v>
      </c>
      <c r="AGR21" s="22" t="s">
        <v>2785</v>
      </c>
      <c r="AGS21" s="23" t="s">
        <v>2785</v>
      </c>
      <c r="AGT21" s="22" t="s">
        <v>2785</v>
      </c>
      <c r="AGU21" s="23" t="s">
        <v>2785</v>
      </c>
      <c r="AGV21" s="22" t="s">
        <v>2785</v>
      </c>
      <c r="AGW21" s="23" t="s">
        <v>2785</v>
      </c>
      <c r="AGX21" s="22" t="s">
        <v>2785</v>
      </c>
      <c r="AGY21" s="23" t="s">
        <v>2785</v>
      </c>
      <c r="AGZ21" s="22" t="s">
        <v>2785</v>
      </c>
      <c r="AHA21" s="23" t="s">
        <v>2785</v>
      </c>
      <c r="AHB21" s="22" t="s">
        <v>2785</v>
      </c>
      <c r="AHC21" s="23" t="s">
        <v>2785</v>
      </c>
      <c r="AHD21" s="22" t="s">
        <v>2785</v>
      </c>
      <c r="AHE21" s="23" t="s">
        <v>2785</v>
      </c>
      <c r="AHF21" s="22" t="s">
        <v>2785</v>
      </c>
      <c r="AHG21" s="23" t="s">
        <v>2785</v>
      </c>
      <c r="AHH21" s="22" t="s">
        <v>2785</v>
      </c>
      <c r="AHI21" s="23" t="s">
        <v>2785</v>
      </c>
      <c r="AHJ21" s="22" t="s">
        <v>2785</v>
      </c>
      <c r="AHK21" s="23" t="s">
        <v>2785</v>
      </c>
      <c r="AHL21" s="22" t="s">
        <v>2785</v>
      </c>
      <c r="AHM21" s="23" t="s">
        <v>2785</v>
      </c>
      <c r="AHN21" s="22" t="s">
        <v>2785</v>
      </c>
      <c r="AHO21" s="23" t="s">
        <v>2785</v>
      </c>
      <c r="AHP21" s="22" t="s">
        <v>2785</v>
      </c>
      <c r="AHQ21" s="23" t="s">
        <v>2785</v>
      </c>
      <c r="AHR21" s="22" t="s">
        <v>2785</v>
      </c>
      <c r="AHS21" s="23" t="s">
        <v>2785</v>
      </c>
      <c r="AHT21" s="22" t="s">
        <v>2785</v>
      </c>
      <c r="AHU21" s="23" t="s">
        <v>2785</v>
      </c>
      <c r="AHV21" s="22" t="s">
        <v>2785</v>
      </c>
      <c r="AHW21" s="23" t="s">
        <v>2785</v>
      </c>
      <c r="AHX21" s="22" t="s">
        <v>2785</v>
      </c>
      <c r="AHY21" s="23" t="s">
        <v>2785</v>
      </c>
      <c r="AHZ21" s="22" t="s">
        <v>2785</v>
      </c>
      <c r="AIA21" s="23" t="s">
        <v>2785</v>
      </c>
      <c r="AIB21" s="22" t="s">
        <v>2785</v>
      </c>
      <c r="AIC21" s="23" t="s">
        <v>2785</v>
      </c>
      <c r="AID21" s="22" t="s">
        <v>2785</v>
      </c>
      <c r="AIE21" s="23" t="s">
        <v>2785</v>
      </c>
      <c r="AIF21" s="22" t="s">
        <v>2785</v>
      </c>
      <c r="AIG21" s="23" t="s">
        <v>2785</v>
      </c>
      <c r="AIH21" s="22" t="s">
        <v>2785</v>
      </c>
      <c r="AII21" s="23" t="s">
        <v>2785</v>
      </c>
      <c r="AIJ21" s="22" t="s">
        <v>2785</v>
      </c>
      <c r="AIK21" s="23" t="s">
        <v>2785</v>
      </c>
      <c r="AIL21" s="22" t="s">
        <v>2785</v>
      </c>
      <c r="AIM21" s="23" t="s">
        <v>2785</v>
      </c>
      <c r="AIN21" s="22" t="s">
        <v>2785</v>
      </c>
      <c r="AIO21" s="23" t="s">
        <v>2785</v>
      </c>
      <c r="AIP21" s="22" t="s">
        <v>2785</v>
      </c>
      <c r="AIQ21" s="23" t="s">
        <v>2785</v>
      </c>
      <c r="AIR21" s="22" t="s">
        <v>2785</v>
      </c>
      <c r="AIS21" s="23" t="s">
        <v>2785</v>
      </c>
      <c r="AIT21" s="22" t="s">
        <v>2785</v>
      </c>
      <c r="AIU21" s="23" t="s">
        <v>2785</v>
      </c>
      <c r="AIV21" s="22" t="s">
        <v>2785</v>
      </c>
      <c r="AIW21" s="23" t="s">
        <v>2785</v>
      </c>
      <c r="AIX21" s="22" t="s">
        <v>2785</v>
      </c>
      <c r="AIY21" s="23" t="s">
        <v>2785</v>
      </c>
      <c r="AIZ21" s="22" t="s">
        <v>2785</v>
      </c>
      <c r="AJA21" s="23" t="s">
        <v>2785</v>
      </c>
      <c r="AJB21" s="22" t="s">
        <v>2785</v>
      </c>
      <c r="AJC21" s="23" t="s">
        <v>2785</v>
      </c>
      <c r="AJD21" s="22" t="s">
        <v>2785</v>
      </c>
      <c r="AJE21" s="23" t="s">
        <v>2785</v>
      </c>
      <c r="AJF21" s="22" t="s">
        <v>2785</v>
      </c>
      <c r="AJG21" s="23" t="s">
        <v>2785</v>
      </c>
      <c r="AJH21" s="22" t="s">
        <v>2785</v>
      </c>
      <c r="AJI21" s="23" t="s">
        <v>2785</v>
      </c>
      <c r="AJJ21" s="22" t="s">
        <v>2785</v>
      </c>
      <c r="AJK21" s="23" t="s">
        <v>2785</v>
      </c>
      <c r="AJL21" s="22" t="s">
        <v>2785</v>
      </c>
      <c r="AJM21" s="23" t="s">
        <v>2785</v>
      </c>
      <c r="AJN21" s="22" t="s">
        <v>2785</v>
      </c>
      <c r="AJO21" s="23" t="s">
        <v>2785</v>
      </c>
      <c r="AJP21" s="22" t="s">
        <v>2785</v>
      </c>
      <c r="AJQ21" s="23" t="s">
        <v>2785</v>
      </c>
      <c r="AJR21" s="22" t="s">
        <v>2785</v>
      </c>
      <c r="AJS21" s="23" t="s">
        <v>2785</v>
      </c>
      <c r="AJT21" s="22" t="s">
        <v>2785</v>
      </c>
      <c r="AJU21" s="23" t="s">
        <v>2785</v>
      </c>
      <c r="AJV21" s="22" t="s">
        <v>2785</v>
      </c>
      <c r="AJW21" s="23" t="s">
        <v>2785</v>
      </c>
      <c r="AJX21" s="22" t="s">
        <v>2785</v>
      </c>
      <c r="AJY21" s="23" t="s">
        <v>2785</v>
      </c>
      <c r="AJZ21" s="22" t="s">
        <v>2785</v>
      </c>
      <c r="AKA21" s="23" t="s">
        <v>2785</v>
      </c>
      <c r="AKB21" s="22" t="s">
        <v>2785</v>
      </c>
      <c r="AKC21" s="23" t="s">
        <v>2785</v>
      </c>
      <c r="AKD21" s="22" t="s">
        <v>2785</v>
      </c>
      <c r="AKE21" s="23" t="s">
        <v>2785</v>
      </c>
      <c r="AKF21" s="22" t="s">
        <v>2785</v>
      </c>
      <c r="AKG21" s="23" t="s">
        <v>2785</v>
      </c>
      <c r="AKH21" s="22" t="s">
        <v>2785</v>
      </c>
      <c r="AKI21" s="23" t="s">
        <v>2785</v>
      </c>
      <c r="AKJ21" s="22" t="s">
        <v>2785</v>
      </c>
      <c r="AKK21" s="23" t="s">
        <v>2785</v>
      </c>
      <c r="AKL21" s="22" t="s">
        <v>2785</v>
      </c>
      <c r="AKM21" s="23" t="s">
        <v>2785</v>
      </c>
      <c r="AKN21" s="22" t="s">
        <v>2785</v>
      </c>
      <c r="AKO21" s="23" t="s">
        <v>2785</v>
      </c>
      <c r="AKP21" s="22" t="s">
        <v>2785</v>
      </c>
      <c r="AKQ21" s="23" t="s">
        <v>2785</v>
      </c>
      <c r="AKR21" s="22" t="s">
        <v>2785</v>
      </c>
      <c r="AKS21" s="23" t="s">
        <v>2785</v>
      </c>
      <c r="AKT21" s="22" t="s">
        <v>2785</v>
      </c>
      <c r="AKU21" s="23" t="s">
        <v>2785</v>
      </c>
      <c r="AKV21" s="22" t="s">
        <v>2785</v>
      </c>
      <c r="AKW21" s="23" t="s">
        <v>2785</v>
      </c>
      <c r="AKX21" s="22" t="s">
        <v>2785</v>
      </c>
      <c r="AKY21" s="23" t="s">
        <v>2785</v>
      </c>
      <c r="AKZ21" s="22" t="s">
        <v>2785</v>
      </c>
      <c r="ALA21" s="23" t="s">
        <v>2785</v>
      </c>
      <c r="ALB21" s="22" t="s">
        <v>2785</v>
      </c>
      <c r="ALC21" s="23" t="s">
        <v>2785</v>
      </c>
      <c r="ALD21" s="22" t="s">
        <v>2785</v>
      </c>
      <c r="ALE21" s="23" t="s">
        <v>2785</v>
      </c>
      <c r="ALF21" s="22" t="s">
        <v>2785</v>
      </c>
      <c r="ALG21" s="23" t="s">
        <v>2785</v>
      </c>
      <c r="ALH21" s="22" t="s">
        <v>2785</v>
      </c>
      <c r="ALI21" s="23" t="s">
        <v>2785</v>
      </c>
      <c r="ALJ21" s="22" t="s">
        <v>2785</v>
      </c>
      <c r="ALK21" s="23" t="s">
        <v>2785</v>
      </c>
      <c r="ALL21" s="22" t="s">
        <v>2785</v>
      </c>
      <c r="ALM21" s="23" t="s">
        <v>2785</v>
      </c>
      <c r="ALN21" s="22" t="s">
        <v>2785</v>
      </c>
      <c r="ALO21" s="23" t="s">
        <v>2785</v>
      </c>
      <c r="ALP21" s="22" t="s">
        <v>2785</v>
      </c>
      <c r="ALQ21" s="23" t="s">
        <v>2785</v>
      </c>
      <c r="ALR21" s="22" t="s">
        <v>2785</v>
      </c>
      <c r="ALS21" s="23" t="s">
        <v>2785</v>
      </c>
      <c r="ALT21" s="22" t="s">
        <v>2785</v>
      </c>
      <c r="ALU21" s="23" t="s">
        <v>2785</v>
      </c>
      <c r="ALV21" s="22" t="s">
        <v>2785</v>
      </c>
      <c r="ALW21" s="23" t="s">
        <v>2785</v>
      </c>
      <c r="ALX21" s="22" t="s">
        <v>2785</v>
      </c>
      <c r="ALY21" s="23" t="s">
        <v>2785</v>
      </c>
      <c r="ALZ21" s="22" t="s">
        <v>2785</v>
      </c>
      <c r="AMA21" s="23" t="s">
        <v>2785</v>
      </c>
      <c r="AMB21" s="22" t="s">
        <v>2785</v>
      </c>
      <c r="AMC21" s="23" t="s">
        <v>2785</v>
      </c>
      <c r="AMD21" s="22" t="s">
        <v>2785</v>
      </c>
      <c r="AME21" s="23" t="s">
        <v>2785</v>
      </c>
      <c r="AMF21" s="22" t="s">
        <v>2785</v>
      </c>
      <c r="AMG21" s="23" t="s">
        <v>2785</v>
      </c>
      <c r="AMH21" s="22" t="s">
        <v>2785</v>
      </c>
      <c r="AMI21" s="23" t="s">
        <v>2785</v>
      </c>
      <c r="AMJ21" s="22" t="s">
        <v>2785</v>
      </c>
      <c r="AMK21" s="23" t="s">
        <v>2785</v>
      </c>
      <c r="AML21" s="22" t="s">
        <v>2785</v>
      </c>
      <c r="AMM21" s="23" t="s">
        <v>2785</v>
      </c>
      <c r="AMN21" s="22" t="s">
        <v>2785</v>
      </c>
      <c r="AMO21" s="23" t="s">
        <v>2785</v>
      </c>
      <c r="AMP21" s="22" t="s">
        <v>2785</v>
      </c>
      <c r="AMQ21" s="23" t="s">
        <v>2785</v>
      </c>
      <c r="AMR21" s="22" t="s">
        <v>2785</v>
      </c>
      <c r="AMS21" s="23" t="s">
        <v>2785</v>
      </c>
      <c r="AMT21" s="22" t="s">
        <v>2785</v>
      </c>
      <c r="AMU21" s="23" t="s">
        <v>2785</v>
      </c>
      <c r="AMV21" s="22" t="s">
        <v>2785</v>
      </c>
      <c r="AMW21" s="23" t="s">
        <v>2785</v>
      </c>
      <c r="AMX21" s="22" t="s">
        <v>2785</v>
      </c>
      <c r="AMY21" s="23" t="s">
        <v>2785</v>
      </c>
      <c r="AMZ21" s="22" t="s">
        <v>2785</v>
      </c>
      <c r="ANA21" s="23" t="s">
        <v>2785</v>
      </c>
      <c r="ANB21" s="22" t="s">
        <v>2785</v>
      </c>
      <c r="ANC21" s="23" t="s">
        <v>2785</v>
      </c>
      <c r="AND21" s="22" t="s">
        <v>2785</v>
      </c>
      <c r="ANE21" s="23" t="s">
        <v>2785</v>
      </c>
      <c r="ANF21" s="22" t="s">
        <v>2785</v>
      </c>
      <c r="ANG21" s="23" t="s">
        <v>2785</v>
      </c>
      <c r="ANH21" s="22" t="s">
        <v>2785</v>
      </c>
      <c r="ANI21" s="23" t="s">
        <v>2785</v>
      </c>
      <c r="ANJ21" s="22" t="s">
        <v>2785</v>
      </c>
      <c r="ANK21" s="23" t="s">
        <v>2785</v>
      </c>
      <c r="ANL21" s="22" t="s">
        <v>2785</v>
      </c>
      <c r="ANM21" s="23" t="s">
        <v>2785</v>
      </c>
      <c r="ANN21" s="22" t="s">
        <v>2785</v>
      </c>
      <c r="ANO21" s="23" t="s">
        <v>2785</v>
      </c>
      <c r="ANP21" s="22" t="s">
        <v>2785</v>
      </c>
      <c r="ANQ21" s="23" t="s">
        <v>2785</v>
      </c>
      <c r="ANR21" s="22" t="s">
        <v>2785</v>
      </c>
      <c r="ANS21" s="23" t="s">
        <v>2785</v>
      </c>
      <c r="ANT21" s="22" t="s">
        <v>2785</v>
      </c>
      <c r="ANU21" s="23" t="s">
        <v>2785</v>
      </c>
      <c r="ANV21" s="22" t="s">
        <v>2785</v>
      </c>
      <c r="ANW21" s="23" t="s">
        <v>2785</v>
      </c>
      <c r="ANX21" s="22" t="s">
        <v>2785</v>
      </c>
      <c r="ANY21" s="23" t="s">
        <v>2785</v>
      </c>
      <c r="ANZ21" s="22" t="s">
        <v>2785</v>
      </c>
      <c r="AOA21" s="23" t="s">
        <v>2785</v>
      </c>
      <c r="AOB21" s="22" t="s">
        <v>2785</v>
      </c>
      <c r="AOC21" s="23" t="s">
        <v>2785</v>
      </c>
      <c r="AOD21" s="22" t="s">
        <v>2785</v>
      </c>
      <c r="AOE21" s="23" t="s">
        <v>2785</v>
      </c>
      <c r="AOF21" s="22" t="s">
        <v>2785</v>
      </c>
      <c r="AOG21" s="23" t="s">
        <v>2785</v>
      </c>
      <c r="AOH21" s="22" t="s">
        <v>2785</v>
      </c>
      <c r="AOI21" s="23" t="s">
        <v>2785</v>
      </c>
      <c r="AOJ21" s="22" t="s">
        <v>2785</v>
      </c>
      <c r="AOK21" s="23" t="s">
        <v>2785</v>
      </c>
      <c r="AOL21" s="22" t="s">
        <v>2785</v>
      </c>
      <c r="AOM21" s="23" t="s">
        <v>2785</v>
      </c>
      <c r="AON21" s="22" t="s">
        <v>2785</v>
      </c>
      <c r="AOO21" s="23" t="s">
        <v>2785</v>
      </c>
      <c r="AOP21" s="22" t="s">
        <v>2785</v>
      </c>
      <c r="AOQ21" s="23" t="s">
        <v>2785</v>
      </c>
      <c r="AOR21" s="22" t="s">
        <v>2785</v>
      </c>
      <c r="AOS21" s="23" t="s">
        <v>2785</v>
      </c>
      <c r="AOT21" s="22" t="s">
        <v>2785</v>
      </c>
      <c r="AOU21" s="23" t="s">
        <v>2785</v>
      </c>
      <c r="AOV21" s="22" t="s">
        <v>2785</v>
      </c>
      <c r="AOW21" s="23" t="s">
        <v>2785</v>
      </c>
      <c r="AOX21" s="22" t="s">
        <v>2785</v>
      </c>
      <c r="AOY21" s="23" t="s">
        <v>2785</v>
      </c>
      <c r="AOZ21" s="22" t="s">
        <v>2785</v>
      </c>
      <c r="APA21" s="23" t="s">
        <v>2785</v>
      </c>
      <c r="APB21" s="22" t="s">
        <v>2785</v>
      </c>
      <c r="APC21" s="23" t="s">
        <v>2785</v>
      </c>
      <c r="APD21" s="22" t="s">
        <v>2785</v>
      </c>
      <c r="APE21" s="23" t="s">
        <v>2785</v>
      </c>
      <c r="APF21" s="22" t="s">
        <v>2785</v>
      </c>
      <c r="APG21" s="23" t="s">
        <v>2785</v>
      </c>
      <c r="APH21" s="22" t="s">
        <v>2785</v>
      </c>
      <c r="API21" s="23" t="s">
        <v>2785</v>
      </c>
      <c r="APJ21" s="22" t="s">
        <v>2785</v>
      </c>
      <c r="APK21" s="23" t="s">
        <v>2785</v>
      </c>
      <c r="APL21" s="22" t="s">
        <v>2785</v>
      </c>
      <c r="APM21" s="23" t="s">
        <v>2785</v>
      </c>
      <c r="APN21" s="22" t="s">
        <v>2785</v>
      </c>
      <c r="APO21" s="23" t="s">
        <v>2785</v>
      </c>
      <c r="APP21" s="22" t="s">
        <v>2785</v>
      </c>
      <c r="APQ21" s="23" t="s">
        <v>2785</v>
      </c>
      <c r="APR21" s="22" t="s">
        <v>2785</v>
      </c>
      <c r="APS21" s="23" t="s">
        <v>2785</v>
      </c>
      <c r="APT21" s="22" t="s">
        <v>2785</v>
      </c>
      <c r="APU21" s="23" t="s">
        <v>2785</v>
      </c>
      <c r="APV21" s="22" t="s">
        <v>2785</v>
      </c>
      <c r="APW21" s="23" t="s">
        <v>2785</v>
      </c>
      <c r="APX21" s="22" t="s">
        <v>2785</v>
      </c>
      <c r="APY21" s="23" t="s">
        <v>2785</v>
      </c>
      <c r="APZ21" s="22" t="s">
        <v>2785</v>
      </c>
      <c r="AQA21" s="23" t="s">
        <v>2785</v>
      </c>
      <c r="AQB21" s="22" t="s">
        <v>2785</v>
      </c>
      <c r="AQC21" s="23" t="s">
        <v>2785</v>
      </c>
      <c r="AQD21" s="22" t="s">
        <v>2785</v>
      </c>
      <c r="AQE21" s="23" t="s">
        <v>2785</v>
      </c>
      <c r="AQF21" s="22" t="s">
        <v>2785</v>
      </c>
      <c r="AQG21" s="23" t="s">
        <v>2785</v>
      </c>
      <c r="AQH21" s="22" t="s">
        <v>2785</v>
      </c>
      <c r="AQI21" s="23" t="s">
        <v>2785</v>
      </c>
      <c r="AQJ21" s="22" t="s">
        <v>2785</v>
      </c>
      <c r="AQK21" s="23" t="s">
        <v>2785</v>
      </c>
      <c r="AQL21" s="22" t="s">
        <v>2785</v>
      </c>
      <c r="AQM21" s="23" t="s">
        <v>2785</v>
      </c>
      <c r="AQN21" s="22" t="s">
        <v>2785</v>
      </c>
      <c r="AQO21" s="23" t="s">
        <v>2785</v>
      </c>
      <c r="AQP21" s="22" t="s">
        <v>2785</v>
      </c>
      <c r="AQQ21" s="23" t="s">
        <v>2785</v>
      </c>
      <c r="AQR21" s="22" t="s">
        <v>2785</v>
      </c>
      <c r="AQS21" s="23" t="s">
        <v>2785</v>
      </c>
      <c r="AQT21" s="22" t="s">
        <v>2785</v>
      </c>
      <c r="AQU21" s="23" t="s">
        <v>2785</v>
      </c>
      <c r="AQV21" s="22" t="s">
        <v>2785</v>
      </c>
      <c r="AQW21" s="23" t="s">
        <v>2785</v>
      </c>
      <c r="AQX21" s="22" t="s">
        <v>2785</v>
      </c>
      <c r="AQY21" s="23" t="s">
        <v>2785</v>
      </c>
      <c r="AQZ21" s="22" t="s">
        <v>2785</v>
      </c>
      <c r="ARA21" s="23" t="s">
        <v>2785</v>
      </c>
      <c r="ARB21" s="22" t="s">
        <v>2785</v>
      </c>
      <c r="ARC21" s="23" t="s">
        <v>2785</v>
      </c>
      <c r="ARD21" s="22" t="s">
        <v>2785</v>
      </c>
      <c r="ARE21" s="23" t="s">
        <v>2785</v>
      </c>
      <c r="ARF21" s="22" t="s">
        <v>2785</v>
      </c>
      <c r="ARG21" s="23" t="s">
        <v>2785</v>
      </c>
      <c r="ARH21" s="22" t="s">
        <v>2785</v>
      </c>
      <c r="ARI21" s="23" t="s">
        <v>2785</v>
      </c>
      <c r="ARJ21" s="22" t="s">
        <v>2785</v>
      </c>
      <c r="ARK21" s="23" t="s">
        <v>2785</v>
      </c>
      <c r="ARL21" s="22" t="s">
        <v>2785</v>
      </c>
      <c r="ARM21" s="23" t="s">
        <v>2785</v>
      </c>
      <c r="ARN21" s="22" t="s">
        <v>2785</v>
      </c>
      <c r="ARO21" s="23" t="s">
        <v>2785</v>
      </c>
      <c r="ARP21" s="22" t="s">
        <v>2785</v>
      </c>
      <c r="ARQ21" s="23" t="s">
        <v>2785</v>
      </c>
      <c r="ARR21" s="22" t="s">
        <v>2785</v>
      </c>
      <c r="ARS21" s="23" t="s">
        <v>2785</v>
      </c>
      <c r="ART21" s="22" t="s">
        <v>2785</v>
      </c>
      <c r="ARU21" s="23" t="s">
        <v>2785</v>
      </c>
      <c r="ARV21" s="22" t="s">
        <v>2785</v>
      </c>
      <c r="ARW21" s="23" t="s">
        <v>2785</v>
      </c>
      <c r="ARX21" s="22" t="s">
        <v>2785</v>
      </c>
      <c r="ARY21" s="23" t="s">
        <v>2785</v>
      </c>
      <c r="ARZ21" s="22" t="s">
        <v>2785</v>
      </c>
      <c r="ASA21" s="23" t="s">
        <v>2785</v>
      </c>
      <c r="ASB21" s="22" t="s">
        <v>2785</v>
      </c>
      <c r="ASC21" s="23" t="s">
        <v>2785</v>
      </c>
      <c r="ASD21" s="22" t="s">
        <v>2785</v>
      </c>
      <c r="ASE21" s="23" t="s">
        <v>2785</v>
      </c>
      <c r="ASF21" s="22" t="s">
        <v>2785</v>
      </c>
      <c r="ASG21" s="23" t="s">
        <v>2785</v>
      </c>
      <c r="ASH21" s="22" t="s">
        <v>2785</v>
      </c>
      <c r="ASI21" s="23" t="s">
        <v>2785</v>
      </c>
      <c r="ASJ21" s="22" t="s">
        <v>2785</v>
      </c>
      <c r="ASK21" s="23" t="s">
        <v>2785</v>
      </c>
      <c r="ASL21" s="22" t="s">
        <v>2785</v>
      </c>
      <c r="ASM21" s="23" t="s">
        <v>2785</v>
      </c>
      <c r="ASN21" s="22" t="s">
        <v>2785</v>
      </c>
      <c r="ASO21" s="23" t="s">
        <v>2785</v>
      </c>
      <c r="ASP21" s="22" t="s">
        <v>2785</v>
      </c>
      <c r="ASQ21" s="23" t="s">
        <v>2785</v>
      </c>
      <c r="ASR21" s="22" t="s">
        <v>2785</v>
      </c>
      <c r="ASS21" s="23" t="s">
        <v>2785</v>
      </c>
      <c r="AST21" s="22" t="s">
        <v>2785</v>
      </c>
      <c r="ASU21" s="23" t="s">
        <v>2785</v>
      </c>
      <c r="ASV21" s="22" t="s">
        <v>2785</v>
      </c>
      <c r="ASW21" s="23" t="s">
        <v>2785</v>
      </c>
      <c r="ASX21" s="22" t="s">
        <v>2785</v>
      </c>
      <c r="ASY21" s="23" t="s">
        <v>2785</v>
      </c>
      <c r="ASZ21" s="22" t="s">
        <v>2785</v>
      </c>
      <c r="ATA21" s="23" t="s">
        <v>2785</v>
      </c>
      <c r="ATB21" s="22" t="s">
        <v>2785</v>
      </c>
      <c r="ATC21" s="23" t="s">
        <v>2785</v>
      </c>
      <c r="ATD21" s="22" t="s">
        <v>2785</v>
      </c>
      <c r="ATE21" s="23" t="s">
        <v>2785</v>
      </c>
      <c r="ATF21" s="22" t="s">
        <v>2785</v>
      </c>
      <c r="ATG21" s="23" t="s">
        <v>2785</v>
      </c>
      <c r="ATH21" s="22" t="s">
        <v>2785</v>
      </c>
      <c r="ATI21" s="23" t="s">
        <v>2785</v>
      </c>
      <c r="ATJ21" s="22" t="s">
        <v>2785</v>
      </c>
      <c r="ATK21" s="23" t="s">
        <v>2785</v>
      </c>
      <c r="ATL21" s="22" t="s">
        <v>2785</v>
      </c>
      <c r="ATM21" s="23" t="s">
        <v>2785</v>
      </c>
      <c r="ATN21" s="22" t="s">
        <v>2785</v>
      </c>
      <c r="ATO21" s="23" t="s">
        <v>2785</v>
      </c>
      <c r="ATP21" s="22" t="s">
        <v>2785</v>
      </c>
      <c r="ATQ21" s="23" t="s">
        <v>2785</v>
      </c>
      <c r="ATR21" s="22" t="s">
        <v>2785</v>
      </c>
      <c r="ATS21" s="23" t="s">
        <v>2785</v>
      </c>
      <c r="ATT21" s="22" t="s">
        <v>2785</v>
      </c>
      <c r="ATU21" s="23" t="s">
        <v>2785</v>
      </c>
      <c r="ATV21" s="22" t="s">
        <v>2785</v>
      </c>
      <c r="ATW21" s="23" t="s">
        <v>2785</v>
      </c>
      <c r="ATX21" s="22" t="s">
        <v>2785</v>
      </c>
      <c r="ATY21" s="23" t="s">
        <v>2785</v>
      </c>
      <c r="ATZ21" s="22" t="s">
        <v>2785</v>
      </c>
      <c r="AUA21" s="23" t="s">
        <v>2785</v>
      </c>
      <c r="AUB21" s="22" t="s">
        <v>2785</v>
      </c>
      <c r="AUC21" s="23" t="s">
        <v>2785</v>
      </c>
      <c r="AUD21" s="22" t="s">
        <v>2785</v>
      </c>
      <c r="AUE21" s="23" t="s">
        <v>2785</v>
      </c>
      <c r="AUF21" s="22" t="s">
        <v>2785</v>
      </c>
      <c r="AUG21" s="23" t="s">
        <v>2785</v>
      </c>
      <c r="AUH21" s="22" t="s">
        <v>2785</v>
      </c>
      <c r="AUI21" s="23" t="s">
        <v>2785</v>
      </c>
      <c r="AUJ21" s="22" t="s">
        <v>2785</v>
      </c>
      <c r="AUK21" s="23" t="s">
        <v>2785</v>
      </c>
      <c r="AUL21" s="22" t="s">
        <v>2785</v>
      </c>
      <c r="AUM21" s="23" t="s">
        <v>2785</v>
      </c>
      <c r="AUN21" s="22" t="s">
        <v>2785</v>
      </c>
      <c r="AUO21" s="23" t="s">
        <v>2785</v>
      </c>
      <c r="AUP21" s="22" t="s">
        <v>2785</v>
      </c>
      <c r="AUQ21" s="23" t="s">
        <v>2785</v>
      </c>
      <c r="AUR21" s="22" t="s">
        <v>2785</v>
      </c>
      <c r="AUS21" s="23" t="s">
        <v>2785</v>
      </c>
      <c r="AUT21" s="22" t="s">
        <v>2785</v>
      </c>
      <c r="AUU21" s="23" t="s">
        <v>2785</v>
      </c>
      <c r="AUV21" s="22" t="s">
        <v>2785</v>
      </c>
      <c r="AUW21" s="23" t="s">
        <v>39</v>
      </c>
      <c r="AUX21" s="22" t="s">
        <v>39</v>
      </c>
      <c r="AUY21" s="23" t="s">
        <v>39</v>
      </c>
      <c r="AUZ21" s="22" t="s">
        <v>39</v>
      </c>
      <c r="AVA21" s="23" t="s">
        <v>39</v>
      </c>
      <c r="AVB21" s="22" t="s">
        <v>39</v>
      </c>
      <c r="AVC21" s="23" t="s">
        <v>39</v>
      </c>
      <c r="AVD21" s="22" t="s">
        <v>39</v>
      </c>
      <c r="AVE21" s="23" t="s">
        <v>39</v>
      </c>
      <c r="AVF21" s="22" t="s">
        <v>39</v>
      </c>
      <c r="AVG21" s="23" t="s">
        <v>39</v>
      </c>
      <c r="AVH21" s="22" t="s">
        <v>39</v>
      </c>
      <c r="AVI21" s="23" t="s">
        <v>39</v>
      </c>
      <c r="AVJ21" s="22" t="s">
        <v>39</v>
      </c>
      <c r="AVK21" s="23" t="s">
        <v>39</v>
      </c>
      <c r="AVL21" s="22" t="s">
        <v>39</v>
      </c>
      <c r="AVM21" s="23" t="s">
        <v>39</v>
      </c>
      <c r="AVN21" s="22" t="s">
        <v>39</v>
      </c>
      <c r="AVO21" s="23" t="s">
        <v>39</v>
      </c>
      <c r="AVP21" s="22" t="s">
        <v>39</v>
      </c>
      <c r="AVQ21" s="23" t="s">
        <v>39</v>
      </c>
      <c r="AVR21" s="22" t="s">
        <v>39</v>
      </c>
      <c r="AVS21" s="23" t="s">
        <v>39</v>
      </c>
      <c r="AVT21" s="22" t="s">
        <v>39</v>
      </c>
      <c r="AVU21" s="23" t="s">
        <v>39</v>
      </c>
      <c r="AVV21" s="22" t="s">
        <v>39</v>
      </c>
      <c r="AVW21" s="23" t="s">
        <v>39</v>
      </c>
      <c r="AVX21" s="22" t="s">
        <v>39</v>
      </c>
      <c r="AVY21" s="23" t="s">
        <v>39</v>
      </c>
      <c r="AVZ21" s="22" t="s">
        <v>39</v>
      </c>
      <c r="AWA21" s="23" t="s">
        <v>39</v>
      </c>
      <c r="AWB21" s="22" t="s">
        <v>39</v>
      </c>
      <c r="AWC21" s="23" t="s">
        <v>39</v>
      </c>
      <c r="AWD21" s="22" t="s">
        <v>39</v>
      </c>
      <c r="AWE21" s="23" t="s">
        <v>39</v>
      </c>
      <c r="AWF21" s="22" t="s">
        <v>39</v>
      </c>
      <c r="AWG21" s="23" t="s">
        <v>39</v>
      </c>
      <c r="AWH21" s="22" t="s">
        <v>39</v>
      </c>
      <c r="AWI21" s="23" t="s">
        <v>39</v>
      </c>
      <c r="AWJ21" s="22" t="s">
        <v>39</v>
      </c>
      <c r="AWK21" s="23" t="s">
        <v>39</v>
      </c>
      <c r="AWL21" s="22" t="s">
        <v>39</v>
      </c>
      <c r="AWM21" s="23" t="s">
        <v>39</v>
      </c>
      <c r="AWN21" s="22" t="s">
        <v>39</v>
      </c>
      <c r="AWO21" s="23" t="s">
        <v>39</v>
      </c>
      <c r="AWP21" s="22" t="s">
        <v>39</v>
      </c>
      <c r="AWQ21" s="23" t="s">
        <v>39</v>
      </c>
      <c r="AWR21" s="22" t="s">
        <v>39</v>
      </c>
      <c r="AWS21" s="23" t="s">
        <v>39</v>
      </c>
      <c r="AWT21" s="22" t="s">
        <v>39</v>
      </c>
      <c r="AWU21" s="23" t="s">
        <v>39</v>
      </c>
      <c r="AWV21" s="22" t="s">
        <v>39</v>
      </c>
      <c r="AWW21" s="23" t="s">
        <v>39</v>
      </c>
      <c r="AWX21" s="22" t="s">
        <v>39</v>
      </c>
      <c r="AWY21" s="23" t="s">
        <v>39</v>
      </c>
      <c r="AWZ21" s="22" t="s">
        <v>39</v>
      </c>
      <c r="AXA21" s="23" t="s">
        <v>39</v>
      </c>
      <c r="AXB21" s="22" t="s">
        <v>39</v>
      </c>
      <c r="AXC21" s="23" t="s">
        <v>39</v>
      </c>
      <c r="AXD21" s="22" t="s">
        <v>39</v>
      </c>
      <c r="AXE21" s="23" t="s">
        <v>39</v>
      </c>
      <c r="AXF21" s="22" t="s">
        <v>39</v>
      </c>
      <c r="AXG21" s="23" t="s">
        <v>39</v>
      </c>
      <c r="AXH21" s="22" t="s">
        <v>39</v>
      </c>
      <c r="AXI21" s="23" t="s">
        <v>39</v>
      </c>
      <c r="AXJ21" s="22" t="s">
        <v>39</v>
      </c>
      <c r="AXK21" s="23" t="s">
        <v>39</v>
      </c>
      <c r="AXL21" s="22" t="s">
        <v>39</v>
      </c>
      <c r="AXM21" s="23" t="s">
        <v>39</v>
      </c>
      <c r="AXN21" s="22" t="s">
        <v>39</v>
      </c>
      <c r="AXO21" s="23" t="s">
        <v>39</v>
      </c>
      <c r="AXP21" s="22" t="s">
        <v>39</v>
      </c>
      <c r="AXQ21" s="23" t="s">
        <v>39</v>
      </c>
      <c r="AXR21" s="22" t="s">
        <v>39</v>
      </c>
      <c r="AXS21" s="23" t="s">
        <v>39</v>
      </c>
      <c r="AXT21" s="22" t="s">
        <v>39</v>
      </c>
      <c r="AXU21" s="23" t="s">
        <v>39</v>
      </c>
      <c r="AXV21" s="22" t="s">
        <v>39</v>
      </c>
      <c r="AXW21" s="23" t="s">
        <v>39</v>
      </c>
      <c r="AXX21" s="22" t="s">
        <v>39</v>
      </c>
      <c r="AXY21" s="23" t="s">
        <v>39</v>
      </c>
      <c r="AXZ21" s="22" t="s">
        <v>39</v>
      </c>
      <c r="AYA21" s="23" t="s">
        <v>39</v>
      </c>
      <c r="AYB21" s="22" t="s">
        <v>39</v>
      </c>
      <c r="AYC21" s="23" t="s">
        <v>39</v>
      </c>
      <c r="AYD21" s="22" t="s">
        <v>39</v>
      </c>
      <c r="AYE21" s="23" t="s">
        <v>39</v>
      </c>
      <c r="AYF21" s="22" t="s">
        <v>39</v>
      </c>
      <c r="AYG21" s="23" t="s">
        <v>39</v>
      </c>
      <c r="AYH21" s="22" t="s">
        <v>39</v>
      </c>
      <c r="AYI21" s="23" t="s">
        <v>39</v>
      </c>
      <c r="AYJ21" s="22" t="s">
        <v>39</v>
      </c>
      <c r="AYK21" s="23" t="s">
        <v>39</v>
      </c>
      <c r="AYL21" s="22" t="s">
        <v>39</v>
      </c>
      <c r="AYM21" s="23" t="s">
        <v>39</v>
      </c>
      <c r="AYN21" s="22" t="s">
        <v>39</v>
      </c>
      <c r="AYO21" s="23" t="s">
        <v>39</v>
      </c>
      <c r="AYP21" s="22" t="s">
        <v>39</v>
      </c>
      <c r="AYQ21" s="23" t="s">
        <v>39</v>
      </c>
      <c r="AYR21" s="22" t="s">
        <v>39</v>
      </c>
      <c r="AYS21" s="23" t="s">
        <v>39</v>
      </c>
      <c r="AYT21" s="22" t="s">
        <v>39</v>
      </c>
      <c r="AYU21" s="23" t="s">
        <v>39</v>
      </c>
      <c r="AYV21" s="22" t="s">
        <v>39</v>
      </c>
      <c r="AYW21" s="23" t="s">
        <v>1733</v>
      </c>
      <c r="AYX21" s="22" t="s">
        <v>1733</v>
      </c>
      <c r="AYY21" s="23" t="s">
        <v>1733</v>
      </c>
      <c r="AYZ21" s="22" t="s">
        <v>1733</v>
      </c>
      <c r="AZA21" s="23" t="s">
        <v>1733</v>
      </c>
      <c r="AZB21" s="22" t="s">
        <v>1733</v>
      </c>
      <c r="AZC21" s="23" t="s">
        <v>1733</v>
      </c>
      <c r="AZD21" s="22" t="s">
        <v>1733</v>
      </c>
      <c r="AZE21" s="23" t="s">
        <v>1733</v>
      </c>
      <c r="AZF21" s="22" t="s">
        <v>1733</v>
      </c>
      <c r="AZG21" s="23" t="s">
        <v>1733</v>
      </c>
      <c r="AZH21" s="22" t="s">
        <v>1733</v>
      </c>
      <c r="AZI21" s="23" t="s">
        <v>1733</v>
      </c>
      <c r="AZJ21" s="22" t="s">
        <v>1733</v>
      </c>
      <c r="AZK21" s="23" t="s">
        <v>1733</v>
      </c>
      <c r="AZL21" s="22" t="s">
        <v>1733</v>
      </c>
      <c r="AZM21" s="23" t="s">
        <v>1733</v>
      </c>
      <c r="AZN21" s="22" t="s">
        <v>1733</v>
      </c>
      <c r="AZO21" s="23" t="s">
        <v>1733</v>
      </c>
      <c r="AZP21" s="22" t="s">
        <v>1733</v>
      </c>
      <c r="AZQ21" s="23" t="s">
        <v>1733</v>
      </c>
      <c r="AZR21" s="22" t="s">
        <v>1733</v>
      </c>
      <c r="AZS21" s="23" t="s">
        <v>1733</v>
      </c>
      <c r="AZT21" s="22" t="s">
        <v>1733</v>
      </c>
      <c r="AZU21" s="23" t="s">
        <v>1733</v>
      </c>
      <c r="AZV21" s="22" t="s">
        <v>1733</v>
      </c>
      <c r="AZW21" s="23" t="s">
        <v>1733</v>
      </c>
      <c r="AZX21" s="22" t="s">
        <v>1733</v>
      </c>
      <c r="AZY21" s="23" t="s">
        <v>1733</v>
      </c>
      <c r="AZZ21" s="22" t="s">
        <v>1733</v>
      </c>
      <c r="BAA21" s="23" t="s">
        <v>1733</v>
      </c>
      <c r="BAB21" s="22" t="s">
        <v>1733</v>
      </c>
      <c r="BAC21" s="23" t="s">
        <v>1733</v>
      </c>
      <c r="BAD21" s="22" t="s">
        <v>1733</v>
      </c>
      <c r="BAE21" s="23" t="s">
        <v>1733</v>
      </c>
      <c r="BAF21" s="22" t="s">
        <v>1733</v>
      </c>
      <c r="BAG21" s="23" t="s">
        <v>1733</v>
      </c>
      <c r="BAH21" s="22" t="s">
        <v>1733</v>
      </c>
      <c r="BAI21" s="23" t="s">
        <v>1733</v>
      </c>
      <c r="BAJ21" s="22" t="s">
        <v>1733</v>
      </c>
      <c r="BAK21" s="23" t="s">
        <v>1733</v>
      </c>
      <c r="BAL21" s="22" t="s">
        <v>1733</v>
      </c>
      <c r="BAM21" s="23" t="s">
        <v>1733</v>
      </c>
      <c r="BAN21" s="22" t="s">
        <v>1733</v>
      </c>
      <c r="BAO21" s="23" t="s">
        <v>1733</v>
      </c>
      <c r="BAP21" s="22" t="s">
        <v>1733</v>
      </c>
      <c r="BAQ21" s="23" t="s">
        <v>1733</v>
      </c>
      <c r="BAR21" s="22" t="s">
        <v>1733</v>
      </c>
      <c r="BAS21" s="23" t="s">
        <v>1733</v>
      </c>
      <c r="BAT21" s="22" t="s">
        <v>1733</v>
      </c>
      <c r="BAU21" s="23" t="s">
        <v>1733</v>
      </c>
      <c r="BAV21" s="22" t="s">
        <v>1733</v>
      </c>
      <c r="BAW21" s="23" t="s">
        <v>1733</v>
      </c>
      <c r="BAX21" s="22" t="s">
        <v>1733</v>
      </c>
      <c r="BAY21" s="23" t="s">
        <v>1733</v>
      </c>
      <c r="BAZ21" s="22" t="s">
        <v>1733</v>
      </c>
      <c r="BBA21" s="23" t="s">
        <v>1733</v>
      </c>
      <c r="BBB21" s="22" t="s">
        <v>1733</v>
      </c>
      <c r="BBC21" s="23" t="s">
        <v>1733</v>
      </c>
      <c r="BBD21" s="22" t="s">
        <v>1733</v>
      </c>
      <c r="BBE21" s="23" t="s">
        <v>1733</v>
      </c>
      <c r="BBF21" s="22" t="s">
        <v>1733</v>
      </c>
      <c r="BBG21" s="23" t="s">
        <v>1733</v>
      </c>
      <c r="BBH21" s="22" t="s">
        <v>1733</v>
      </c>
      <c r="BBI21" s="23" t="s">
        <v>1733</v>
      </c>
      <c r="BBJ21" s="22" t="s">
        <v>1733</v>
      </c>
      <c r="BBK21" s="23" t="s">
        <v>1733</v>
      </c>
      <c r="BBL21" s="22" t="s">
        <v>1733</v>
      </c>
      <c r="BBM21" s="23" t="s">
        <v>1733</v>
      </c>
      <c r="BBN21" s="22" t="s">
        <v>1733</v>
      </c>
      <c r="BBO21" s="23" t="s">
        <v>1733</v>
      </c>
      <c r="BBP21" s="22" t="s">
        <v>1733</v>
      </c>
      <c r="BBQ21" s="23" t="s">
        <v>1733</v>
      </c>
      <c r="BBR21" s="22" t="s">
        <v>1733</v>
      </c>
      <c r="BBS21" s="23" t="s">
        <v>1733</v>
      </c>
      <c r="BBT21" s="22" t="s">
        <v>1733</v>
      </c>
      <c r="BBU21" s="23" t="s">
        <v>1733</v>
      </c>
      <c r="BBV21" s="22" t="s">
        <v>1733</v>
      </c>
      <c r="BBW21" s="23" t="s">
        <v>1733</v>
      </c>
      <c r="BBX21" s="22" t="s">
        <v>1733</v>
      </c>
      <c r="BBY21" s="23" t="s">
        <v>1733</v>
      </c>
      <c r="BBZ21" s="22" t="s">
        <v>1733</v>
      </c>
      <c r="BCA21" s="23" t="s">
        <v>1733</v>
      </c>
      <c r="BCB21" s="22" t="s">
        <v>1733</v>
      </c>
      <c r="BCC21" s="23" t="s">
        <v>1733</v>
      </c>
      <c r="BCD21" s="22" t="s">
        <v>1733</v>
      </c>
      <c r="BCE21" s="23" t="s">
        <v>1733</v>
      </c>
      <c r="BCF21" s="22" t="s">
        <v>1733</v>
      </c>
      <c r="BCG21" s="23" t="s">
        <v>1733</v>
      </c>
      <c r="BCH21" s="22" t="s">
        <v>1733</v>
      </c>
      <c r="BCI21" s="23" t="s">
        <v>1733</v>
      </c>
      <c r="BCJ21" s="22" t="s">
        <v>1733</v>
      </c>
      <c r="BCK21" s="23" t="s">
        <v>1733</v>
      </c>
      <c r="BCL21" s="22" t="s">
        <v>1733</v>
      </c>
      <c r="BCM21" s="23" t="s">
        <v>1733</v>
      </c>
      <c r="BCN21" s="22" t="s">
        <v>1733</v>
      </c>
      <c r="BCO21" s="23" t="s">
        <v>1733</v>
      </c>
      <c r="BCP21" s="22" t="s">
        <v>1733</v>
      </c>
      <c r="BCQ21" s="23" t="s">
        <v>1733</v>
      </c>
      <c r="BCR21" s="22" t="s">
        <v>1733</v>
      </c>
      <c r="BCS21" s="23" t="s">
        <v>2785</v>
      </c>
      <c r="BCT21" s="22" t="s">
        <v>2785</v>
      </c>
      <c r="BCU21" s="23" t="s">
        <v>2785</v>
      </c>
      <c r="BCV21" s="22" t="s">
        <v>2785</v>
      </c>
      <c r="BCW21" s="23" t="s">
        <v>2785</v>
      </c>
      <c r="BCX21" s="22" t="s">
        <v>2785</v>
      </c>
      <c r="BCY21" s="23" t="s">
        <v>2785</v>
      </c>
      <c r="BCZ21" s="22" t="s">
        <v>2785</v>
      </c>
      <c r="BDA21" s="23" t="s">
        <v>2785</v>
      </c>
      <c r="BDB21" s="22" t="s">
        <v>2785</v>
      </c>
      <c r="BDC21" s="23" t="s">
        <v>2785</v>
      </c>
      <c r="BDD21" s="22" t="s">
        <v>2785</v>
      </c>
      <c r="BDE21" s="23" t="s">
        <v>2785</v>
      </c>
      <c r="BDF21" s="22" t="s">
        <v>2785</v>
      </c>
      <c r="BDG21" s="23" t="s">
        <v>2785</v>
      </c>
      <c r="BDH21" s="22" t="s">
        <v>2785</v>
      </c>
      <c r="BDI21" s="23" t="s">
        <v>2785</v>
      </c>
      <c r="BDJ21" s="22" t="s">
        <v>2785</v>
      </c>
      <c r="BDK21" s="23" t="s">
        <v>2785</v>
      </c>
      <c r="BDL21" s="22" t="s">
        <v>2785</v>
      </c>
      <c r="BDM21" s="23" t="s">
        <v>2785</v>
      </c>
      <c r="BDN21" s="22" t="s">
        <v>2785</v>
      </c>
      <c r="BDO21" s="23" t="s">
        <v>2785</v>
      </c>
      <c r="BDP21" s="22" t="s">
        <v>2785</v>
      </c>
      <c r="BDQ21" s="23" t="s">
        <v>2785</v>
      </c>
      <c r="BDR21" s="22" t="s">
        <v>2785</v>
      </c>
      <c r="BDS21" s="23" t="s">
        <v>2785</v>
      </c>
      <c r="BDT21" s="22" t="s">
        <v>2785</v>
      </c>
      <c r="BDU21" s="23" t="s">
        <v>2785</v>
      </c>
      <c r="BDV21" s="22" t="s">
        <v>2785</v>
      </c>
      <c r="BDW21" s="23" t="s">
        <v>2785</v>
      </c>
      <c r="BDX21" s="22" t="s">
        <v>2785</v>
      </c>
      <c r="BDY21" s="23" t="s">
        <v>2785</v>
      </c>
      <c r="BDZ21" s="22" t="s">
        <v>2785</v>
      </c>
      <c r="BEA21" s="23" t="s">
        <v>2785</v>
      </c>
      <c r="BEB21" s="22" t="s">
        <v>2785</v>
      </c>
      <c r="BEC21" s="23" t="s">
        <v>2785</v>
      </c>
      <c r="BED21" s="22" t="s">
        <v>2785</v>
      </c>
      <c r="BEE21" s="23" t="s">
        <v>2785</v>
      </c>
      <c r="BEF21" s="22" t="s">
        <v>2785</v>
      </c>
      <c r="BEG21" s="23" t="s">
        <v>2785</v>
      </c>
      <c r="BEH21" s="22" t="s">
        <v>2785</v>
      </c>
      <c r="BEI21" s="23" t="s">
        <v>2785</v>
      </c>
      <c r="BEJ21" s="22" t="s">
        <v>2785</v>
      </c>
      <c r="BEK21" s="23" t="s">
        <v>2785</v>
      </c>
      <c r="BEL21" s="22" t="s">
        <v>2785</v>
      </c>
      <c r="BEM21" s="23" t="s">
        <v>2785</v>
      </c>
      <c r="BEN21" s="22" t="s">
        <v>2785</v>
      </c>
      <c r="BEO21" s="23" t="s">
        <v>2785</v>
      </c>
      <c r="BEP21" s="22" t="s">
        <v>2785</v>
      </c>
      <c r="BEQ21" s="23" t="s">
        <v>2785</v>
      </c>
      <c r="BER21" s="22" t="s">
        <v>2785</v>
      </c>
      <c r="BES21" s="23" t="s">
        <v>2785</v>
      </c>
      <c r="BET21" s="22" t="s">
        <v>2785</v>
      </c>
      <c r="BEU21" s="23" t="s">
        <v>2785</v>
      </c>
      <c r="BEV21" s="22" t="s">
        <v>2785</v>
      </c>
      <c r="BEW21" s="23" t="s">
        <v>2785</v>
      </c>
      <c r="BEX21" s="22" t="s">
        <v>2785</v>
      </c>
      <c r="BEY21" s="23" t="s">
        <v>2785</v>
      </c>
      <c r="BEZ21" s="22" t="s">
        <v>2785</v>
      </c>
      <c r="BFA21" s="23" t="s">
        <v>2785</v>
      </c>
      <c r="BFB21" s="22" t="s">
        <v>2785</v>
      </c>
      <c r="BFC21" s="23" t="s">
        <v>2785</v>
      </c>
      <c r="BFD21" s="22" t="s">
        <v>2785</v>
      </c>
      <c r="BFE21" s="23" t="s">
        <v>2785</v>
      </c>
      <c r="BFF21" s="22" t="s">
        <v>2785</v>
      </c>
      <c r="BFG21" s="23" t="s">
        <v>2785</v>
      </c>
      <c r="BFH21" s="22" t="s">
        <v>2785</v>
      </c>
      <c r="BFI21" s="23" t="s">
        <v>2785</v>
      </c>
      <c r="BFJ21" s="22" t="s">
        <v>2785</v>
      </c>
      <c r="BFK21" s="23" t="s">
        <v>2785</v>
      </c>
      <c r="BFL21" s="22" t="s">
        <v>2785</v>
      </c>
      <c r="BFM21" s="23" t="s">
        <v>2785</v>
      </c>
      <c r="BFN21" s="22" t="s">
        <v>2785</v>
      </c>
      <c r="BFO21" s="23" t="s">
        <v>2785</v>
      </c>
      <c r="BFP21" s="22" t="s">
        <v>2785</v>
      </c>
      <c r="BFQ21" s="23" t="s">
        <v>2785</v>
      </c>
      <c r="BFR21" s="22" t="s">
        <v>2785</v>
      </c>
      <c r="BFS21" s="23" t="s">
        <v>2785</v>
      </c>
      <c r="BFT21" s="22" t="s">
        <v>2785</v>
      </c>
      <c r="BFU21" s="23" t="s">
        <v>2785</v>
      </c>
      <c r="BFV21" s="22" t="s">
        <v>2785</v>
      </c>
      <c r="BFW21" s="23" t="s">
        <v>2785</v>
      </c>
      <c r="BFX21" s="22" t="s">
        <v>2785</v>
      </c>
      <c r="BFY21" s="23" t="s">
        <v>2785</v>
      </c>
      <c r="BFZ21" s="22" t="s">
        <v>2785</v>
      </c>
      <c r="BGA21" s="23" t="s">
        <v>2785</v>
      </c>
      <c r="BGB21" s="22" t="s">
        <v>2785</v>
      </c>
      <c r="BGC21" s="23" t="s">
        <v>2785</v>
      </c>
      <c r="BGD21" s="22" t="s">
        <v>2785</v>
      </c>
      <c r="BGE21" s="23" t="s">
        <v>2785</v>
      </c>
      <c r="BGF21" s="22" t="s">
        <v>2785</v>
      </c>
      <c r="BGG21" s="23" t="s">
        <v>2785</v>
      </c>
      <c r="BGH21" s="22" t="s">
        <v>2785</v>
      </c>
      <c r="BGI21" s="23" t="s">
        <v>2785</v>
      </c>
      <c r="BGJ21" s="22" t="s">
        <v>2785</v>
      </c>
      <c r="BGK21" s="23" t="s">
        <v>2785</v>
      </c>
      <c r="BGL21" s="22" t="s">
        <v>2785</v>
      </c>
      <c r="BGM21" s="23" t="s">
        <v>2785</v>
      </c>
      <c r="BGN21" s="22" t="s">
        <v>2785</v>
      </c>
      <c r="BGO21" s="23" t="s">
        <v>2785</v>
      </c>
      <c r="BGP21" s="22" t="s">
        <v>2785</v>
      </c>
      <c r="BGQ21" s="23" t="s">
        <v>2785</v>
      </c>
      <c r="BGR21" s="22" t="s">
        <v>2785</v>
      </c>
      <c r="BGS21" s="23" t="s">
        <v>2785</v>
      </c>
      <c r="BGT21" s="22" t="s">
        <v>2785</v>
      </c>
      <c r="BGU21" s="23" t="s">
        <v>2785</v>
      </c>
      <c r="BGV21" s="22" t="s">
        <v>2785</v>
      </c>
    </row>
    <row r="22" spans="1:1556">
      <c r="A22" s="21" t="s">
        <v>21</v>
      </c>
      <c r="B22" s="22" t="s">
        <v>40</v>
      </c>
      <c r="C22" s="23" t="s">
        <v>50</v>
      </c>
      <c r="D22" s="22" t="s">
        <v>60</v>
      </c>
      <c r="E22" s="23" t="s">
        <v>67</v>
      </c>
      <c r="F22" s="22" t="s">
        <v>50</v>
      </c>
      <c r="G22" s="23" t="s">
        <v>60</v>
      </c>
      <c r="H22" s="22" t="s">
        <v>67</v>
      </c>
      <c r="I22" s="23" t="s">
        <v>40</v>
      </c>
      <c r="J22" s="22" t="s">
        <v>50</v>
      </c>
      <c r="K22" s="23" t="s">
        <v>60</v>
      </c>
      <c r="L22" s="22" t="s">
        <v>67</v>
      </c>
      <c r="M22" s="23" t="s">
        <v>40</v>
      </c>
      <c r="N22" s="22" t="s">
        <v>50</v>
      </c>
      <c r="O22" s="23" t="s">
        <v>60</v>
      </c>
      <c r="P22" s="22" t="s">
        <v>67</v>
      </c>
      <c r="Q22" s="23" t="s">
        <v>50</v>
      </c>
      <c r="R22" s="22" t="s">
        <v>67</v>
      </c>
      <c r="S22" s="23" t="s">
        <v>40</v>
      </c>
      <c r="T22" s="22" t="s">
        <v>50</v>
      </c>
      <c r="U22" s="23" t="s">
        <v>60</v>
      </c>
      <c r="V22" s="22" t="s">
        <v>50</v>
      </c>
      <c r="W22" s="23" t="s">
        <v>60</v>
      </c>
      <c r="X22" s="22" t="s">
        <v>40</v>
      </c>
      <c r="Y22" s="23" t="s">
        <v>50</v>
      </c>
      <c r="Z22" s="22" t="s">
        <v>60</v>
      </c>
      <c r="AA22" s="23" t="s">
        <v>67</v>
      </c>
      <c r="AB22" s="22" t="s">
        <v>40</v>
      </c>
      <c r="AC22" s="23" t="s">
        <v>50</v>
      </c>
      <c r="AD22" s="22" t="s">
        <v>67</v>
      </c>
      <c r="AE22" s="23" t="s">
        <v>50</v>
      </c>
      <c r="AF22" s="22" t="s">
        <v>60</v>
      </c>
      <c r="AG22" s="23" t="s">
        <v>67</v>
      </c>
      <c r="AH22" s="22" t="s">
        <v>40</v>
      </c>
      <c r="AI22" s="23" t="s">
        <v>50</v>
      </c>
      <c r="AJ22" s="22" t="s">
        <v>60</v>
      </c>
      <c r="AK22" s="23" t="s">
        <v>67</v>
      </c>
      <c r="AL22" s="22" t="s">
        <v>40</v>
      </c>
      <c r="AM22" s="23" t="s">
        <v>60</v>
      </c>
      <c r="AN22" s="22" t="s">
        <v>67</v>
      </c>
      <c r="AO22" s="23" t="s">
        <v>40</v>
      </c>
      <c r="AP22" s="22" t="s">
        <v>50</v>
      </c>
      <c r="AQ22" s="23" t="s">
        <v>60</v>
      </c>
      <c r="AR22" s="22" t="s">
        <v>67</v>
      </c>
      <c r="AS22" s="23" t="s">
        <v>40</v>
      </c>
      <c r="AT22" s="22" t="s">
        <v>50</v>
      </c>
      <c r="AU22" s="23" t="s">
        <v>67</v>
      </c>
      <c r="AV22" s="22" t="s">
        <v>40</v>
      </c>
      <c r="AW22" s="23" t="s">
        <v>50</v>
      </c>
      <c r="AX22" s="22" t="s">
        <v>60</v>
      </c>
      <c r="AY22" s="23" t="s">
        <v>40</v>
      </c>
      <c r="AZ22" s="22" t="s">
        <v>50</v>
      </c>
      <c r="BA22" s="23" t="s">
        <v>60</v>
      </c>
      <c r="BB22" s="22" t="s">
        <v>67</v>
      </c>
      <c r="BC22" s="23" t="s">
        <v>40</v>
      </c>
      <c r="BD22" s="22" t="s">
        <v>50</v>
      </c>
      <c r="BE22" s="23" t="s">
        <v>60</v>
      </c>
      <c r="BF22" s="22" t="s">
        <v>67</v>
      </c>
      <c r="BG22" s="23" t="s">
        <v>60</v>
      </c>
      <c r="BH22" s="22" t="s">
        <v>40</v>
      </c>
      <c r="BI22" s="23" t="s">
        <v>50</v>
      </c>
      <c r="BJ22" s="22" t="s">
        <v>60</v>
      </c>
      <c r="BK22" s="23" t="s">
        <v>67</v>
      </c>
      <c r="BL22" s="22" t="s">
        <v>40</v>
      </c>
      <c r="BM22" s="23" t="s">
        <v>50</v>
      </c>
      <c r="BN22" s="22" t="s">
        <v>60</v>
      </c>
      <c r="BO22" s="23" t="s">
        <v>40</v>
      </c>
      <c r="BP22" s="22" t="s">
        <v>50</v>
      </c>
      <c r="BQ22" s="23" t="s">
        <v>60</v>
      </c>
      <c r="BR22" s="22" t="s">
        <v>40</v>
      </c>
      <c r="BS22" s="23" t="s">
        <v>50</v>
      </c>
      <c r="BT22" s="22" t="s">
        <v>40</v>
      </c>
      <c r="BU22" s="23" t="s">
        <v>50</v>
      </c>
      <c r="BV22" s="22" t="s">
        <v>67</v>
      </c>
      <c r="BW22" s="23" t="s">
        <v>40</v>
      </c>
      <c r="BX22" s="22" t="s">
        <v>60</v>
      </c>
      <c r="BY22" s="23" t="s">
        <v>67</v>
      </c>
      <c r="BZ22" s="22" t="s">
        <v>40</v>
      </c>
      <c r="CA22" s="23" t="s">
        <v>67</v>
      </c>
      <c r="CB22" s="22" t="s">
        <v>50</v>
      </c>
      <c r="CC22" s="23" t="s">
        <v>60</v>
      </c>
      <c r="CD22" s="22" t="s">
        <v>67</v>
      </c>
      <c r="CE22" s="23" t="s">
        <v>40</v>
      </c>
      <c r="CF22" s="22" t="s">
        <v>50</v>
      </c>
      <c r="CG22" s="23" t="s">
        <v>60</v>
      </c>
      <c r="CH22" s="22" t="s">
        <v>67</v>
      </c>
      <c r="CI22" s="23" t="s">
        <v>40</v>
      </c>
      <c r="CJ22" s="22" t="s">
        <v>50</v>
      </c>
      <c r="CK22" s="23" t="s">
        <v>60</v>
      </c>
      <c r="CL22" s="22" t="s">
        <v>67</v>
      </c>
      <c r="CM22" s="23" t="s">
        <v>40</v>
      </c>
      <c r="CN22" s="22" t="s">
        <v>60</v>
      </c>
      <c r="CO22" s="23" t="s">
        <v>40</v>
      </c>
      <c r="CP22" s="22" t="s">
        <v>50</v>
      </c>
      <c r="CQ22" s="23" t="s">
        <v>60</v>
      </c>
      <c r="CR22" s="22" t="s">
        <v>50</v>
      </c>
      <c r="CS22" s="23" t="s">
        <v>67</v>
      </c>
      <c r="CT22" s="22" t="s">
        <v>50</v>
      </c>
      <c r="CU22" s="23" t="s">
        <v>60</v>
      </c>
      <c r="CV22" s="22" t="s">
        <v>67</v>
      </c>
      <c r="CW22" s="23" t="s">
        <v>50</v>
      </c>
      <c r="CX22" s="22" t="s">
        <v>67</v>
      </c>
      <c r="CY22" s="23" t="s">
        <v>40</v>
      </c>
      <c r="CZ22" s="22" t="s">
        <v>50</v>
      </c>
      <c r="DA22" s="23" t="s">
        <v>60</v>
      </c>
      <c r="DB22" s="22" t="s">
        <v>67</v>
      </c>
      <c r="DC22" s="23" t="s">
        <v>40</v>
      </c>
      <c r="DD22" s="22" t="s">
        <v>60</v>
      </c>
      <c r="DE22" s="23" t="s">
        <v>50</v>
      </c>
      <c r="DF22" s="22" t="s">
        <v>60</v>
      </c>
      <c r="DG22" s="23" t="s">
        <v>67</v>
      </c>
      <c r="DH22" s="22" t="s">
        <v>40</v>
      </c>
      <c r="DI22" s="23" t="s">
        <v>50</v>
      </c>
      <c r="DJ22" s="22" t="s">
        <v>60</v>
      </c>
      <c r="DK22" s="23" t="s">
        <v>67</v>
      </c>
      <c r="DL22" s="22" t="s">
        <v>40</v>
      </c>
      <c r="DM22" s="23" t="s">
        <v>50</v>
      </c>
      <c r="DN22" s="22" t="s">
        <v>50</v>
      </c>
      <c r="DO22" s="23" t="s">
        <v>60</v>
      </c>
      <c r="DP22" s="22" t="s">
        <v>67</v>
      </c>
      <c r="DQ22" s="23" t="s">
        <v>50</v>
      </c>
      <c r="DR22" s="22" t="s">
        <v>67</v>
      </c>
      <c r="DS22" s="23" t="s">
        <v>40</v>
      </c>
      <c r="DT22" s="22" t="s">
        <v>50</v>
      </c>
      <c r="DU22" s="23" t="s">
        <v>60</v>
      </c>
      <c r="DV22" s="22" t="s">
        <v>67</v>
      </c>
      <c r="DW22" s="23" t="s">
        <v>50</v>
      </c>
      <c r="DX22" s="22" t="s">
        <v>60</v>
      </c>
      <c r="DY22" s="23" t="s">
        <v>67</v>
      </c>
      <c r="DZ22" s="22" t="s">
        <v>40</v>
      </c>
      <c r="EA22" s="23" t="s">
        <v>50</v>
      </c>
      <c r="EB22" s="22" t="s">
        <v>60</v>
      </c>
      <c r="EC22" s="23" t="s">
        <v>67</v>
      </c>
      <c r="ED22" s="22" t="s">
        <v>40</v>
      </c>
      <c r="EE22" s="23" t="s">
        <v>50</v>
      </c>
      <c r="EF22" s="22" t="s">
        <v>60</v>
      </c>
      <c r="EG22" s="23" t="s">
        <v>67</v>
      </c>
      <c r="EH22" s="22" t="s">
        <v>40</v>
      </c>
      <c r="EI22" s="23" t="s">
        <v>50</v>
      </c>
      <c r="EJ22" s="22" t="s">
        <v>60</v>
      </c>
      <c r="EK22" s="23" t="s">
        <v>67</v>
      </c>
      <c r="EL22" s="22" t="s">
        <v>40</v>
      </c>
      <c r="EM22" s="23" t="s">
        <v>60</v>
      </c>
      <c r="EN22" s="22" t="s">
        <v>67</v>
      </c>
      <c r="EO22" s="23" t="s">
        <v>50</v>
      </c>
      <c r="EP22" s="22" t="s">
        <v>60</v>
      </c>
      <c r="EQ22" s="23" t="s">
        <v>67</v>
      </c>
      <c r="ER22" s="22" t="s">
        <v>50</v>
      </c>
      <c r="ES22" s="23" t="s">
        <v>60</v>
      </c>
      <c r="ET22" s="22" t="s">
        <v>67</v>
      </c>
      <c r="EU22" s="23" t="s">
        <v>40</v>
      </c>
      <c r="EV22" s="22" t="s">
        <v>67</v>
      </c>
      <c r="EW22" s="23" t="s">
        <v>60</v>
      </c>
      <c r="EX22" s="22" t="s">
        <v>67</v>
      </c>
      <c r="EY22" s="23" t="s">
        <v>40</v>
      </c>
      <c r="EZ22" s="22" t="s">
        <v>50</v>
      </c>
      <c r="FA22" s="23" t="s">
        <v>67</v>
      </c>
      <c r="FB22" s="22" t="s">
        <v>40</v>
      </c>
      <c r="FC22" s="23" t="s">
        <v>50</v>
      </c>
      <c r="FD22" s="22" t="s">
        <v>60</v>
      </c>
      <c r="FE22" s="23" t="s">
        <v>67</v>
      </c>
      <c r="FF22" s="22" t="s">
        <v>40</v>
      </c>
      <c r="FG22" s="23" t="s">
        <v>50</v>
      </c>
      <c r="FH22" s="22" t="s">
        <v>60</v>
      </c>
      <c r="FI22" s="23" t="s">
        <v>67</v>
      </c>
      <c r="FJ22" s="22" t="s">
        <v>40</v>
      </c>
      <c r="FK22" s="23" t="s">
        <v>50</v>
      </c>
      <c r="FL22" s="22" t="s">
        <v>67</v>
      </c>
      <c r="FM22" s="23" t="s">
        <v>40</v>
      </c>
      <c r="FN22" s="22" t="s">
        <v>50</v>
      </c>
      <c r="FO22" s="23" t="s">
        <v>60</v>
      </c>
      <c r="FP22" s="22" t="s">
        <v>67</v>
      </c>
      <c r="FQ22" s="23" t="s">
        <v>40</v>
      </c>
      <c r="FR22" s="22" t="s">
        <v>50</v>
      </c>
      <c r="FS22" s="23" t="s">
        <v>60</v>
      </c>
      <c r="FT22" s="22" t="s">
        <v>67</v>
      </c>
      <c r="FU22" s="23" t="s">
        <v>50</v>
      </c>
      <c r="FV22" s="22" t="s">
        <v>60</v>
      </c>
      <c r="FW22" s="23" t="s">
        <v>67</v>
      </c>
      <c r="FX22" s="22" t="s">
        <v>40</v>
      </c>
      <c r="FY22" s="23" t="s">
        <v>50</v>
      </c>
      <c r="FZ22" s="22" t="s">
        <v>67</v>
      </c>
      <c r="GA22" s="23" t="s">
        <v>40</v>
      </c>
      <c r="GB22" s="22" t="s">
        <v>60</v>
      </c>
      <c r="GC22" s="23" t="s">
        <v>67</v>
      </c>
      <c r="GD22" s="22" t="s">
        <v>40</v>
      </c>
      <c r="GE22" s="23" t="s">
        <v>60</v>
      </c>
      <c r="GF22" s="22" t="s">
        <v>67</v>
      </c>
      <c r="GG22" s="23" t="s">
        <v>40</v>
      </c>
      <c r="GH22" s="22" t="s">
        <v>50</v>
      </c>
      <c r="GI22" s="23" t="s">
        <v>60</v>
      </c>
      <c r="GJ22" s="22" t="s">
        <v>67</v>
      </c>
      <c r="GK22" s="23" t="s">
        <v>40</v>
      </c>
      <c r="GL22" s="22" t="s">
        <v>50</v>
      </c>
      <c r="GM22" s="23" t="s">
        <v>67</v>
      </c>
      <c r="GN22" s="22" t="s">
        <v>40</v>
      </c>
      <c r="GO22" s="23" t="s">
        <v>50</v>
      </c>
      <c r="GP22" s="22" t="s">
        <v>60</v>
      </c>
      <c r="GQ22" s="23" t="s">
        <v>67</v>
      </c>
      <c r="GR22" s="22" t="s">
        <v>40</v>
      </c>
      <c r="GS22" s="23" t="s">
        <v>50</v>
      </c>
      <c r="GT22" s="22" t="s">
        <v>60</v>
      </c>
      <c r="GU22" s="23" t="s">
        <v>67</v>
      </c>
      <c r="GV22" s="22" t="s">
        <v>40</v>
      </c>
      <c r="GW22" s="23" t="s">
        <v>50</v>
      </c>
      <c r="GX22" s="22" t="s">
        <v>60</v>
      </c>
      <c r="GY22" s="23" t="s">
        <v>67</v>
      </c>
      <c r="GZ22" s="22" t="s">
        <v>50</v>
      </c>
      <c r="HA22" s="23" t="s">
        <v>60</v>
      </c>
      <c r="HB22" s="22" t="s">
        <v>67</v>
      </c>
      <c r="HC22" s="23" t="s">
        <v>40</v>
      </c>
      <c r="HD22" s="22" t="s">
        <v>50</v>
      </c>
      <c r="HE22" s="23" t="s">
        <v>67</v>
      </c>
      <c r="HF22" s="22" t="s">
        <v>40</v>
      </c>
      <c r="HG22" s="23" t="s">
        <v>60</v>
      </c>
      <c r="HH22" s="22" t="s">
        <v>67</v>
      </c>
      <c r="HI22" s="23" t="s">
        <v>50</v>
      </c>
      <c r="HJ22" s="22" t="s">
        <v>60</v>
      </c>
      <c r="HK22" s="23" t="s">
        <v>67</v>
      </c>
      <c r="HL22" s="22" t="s">
        <v>40</v>
      </c>
      <c r="HM22" s="23" t="s">
        <v>50</v>
      </c>
      <c r="HN22" s="22" t="s">
        <v>60</v>
      </c>
      <c r="HO22" s="23" t="s">
        <v>67</v>
      </c>
      <c r="HP22" s="22" t="s">
        <v>40</v>
      </c>
      <c r="HQ22" s="23" t="s">
        <v>50</v>
      </c>
      <c r="HR22" s="22" t="s">
        <v>67</v>
      </c>
      <c r="HS22" s="23" t="s">
        <v>40</v>
      </c>
      <c r="HT22" s="22" t="s">
        <v>50</v>
      </c>
      <c r="HU22" s="23" t="s">
        <v>60</v>
      </c>
      <c r="HV22" s="22" t="s">
        <v>67</v>
      </c>
      <c r="HW22" s="23" t="s">
        <v>40</v>
      </c>
      <c r="HX22" s="22" t="s">
        <v>50</v>
      </c>
      <c r="HY22" s="23" t="s">
        <v>60</v>
      </c>
      <c r="HZ22" s="22" t="s">
        <v>67</v>
      </c>
      <c r="IA22" s="23" t="s">
        <v>40</v>
      </c>
      <c r="IB22" s="22" t="s">
        <v>50</v>
      </c>
      <c r="IC22" s="23" t="s">
        <v>60</v>
      </c>
      <c r="ID22" s="22" t="s">
        <v>67</v>
      </c>
      <c r="IE22" s="23" t="s">
        <v>40</v>
      </c>
      <c r="IF22" s="22" t="s">
        <v>50</v>
      </c>
      <c r="IG22" s="23" t="s">
        <v>60</v>
      </c>
      <c r="IH22" s="22" t="s">
        <v>67</v>
      </c>
      <c r="II22" s="23" t="s">
        <v>40</v>
      </c>
      <c r="IJ22" s="22" t="s">
        <v>50</v>
      </c>
      <c r="IK22" s="23" t="s">
        <v>60</v>
      </c>
      <c r="IL22" s="22" t="s">
        <v>67</v>
      </c>
      <c r="IM22" s="23" t="s">
        <v>50</v>
      </c>
      <c r="IN22" s="22" t="s">
        <v>60</v>
      </c>
      <c r="IO22" s="23" t="s">
        <v>67</v>
      </c>
      <c r="IP22" s="22" t="s">
        <v>40</v>
      </c>
      <c r="IQ22" s="23" t="s">
        <v>50</v>
      </c>
      <c r="IR22" s="22" t="s">
        <v>60</v>
      </c>
      <c r="IS22" s="23" t="s">
        <v>67</v>
      </c>
      <c r="IT22" s="22" t="s">
        <v>50</v>
      </c>
      <c r="IU22" s="23" t="s">
        <v>60</v>
      </c>
      <c r="IV22" s="22" t="s">
        <v>67</v>
      </c>
      <c r="IW22" s="23" t="s">
        <v>40</v>
      </c>
      <c r="IX22" s="22" t="s">
        <v>50</v>
      </c>
      <c r="IY22" s="23" t="s">
        <v>60</v>
      </c>
      <c r="IZ22" s="22" t="s">
        <v>67</v>
      </c>
      <c r="JA22" s="23" t="s">
        <v>40</v>
      </c>
      <c r="JB22" s="22" t="s">
        <v>50</v>
      </c>
      <c r="JC22" s="23" t="s">
        <v>67</v>
      </c>
      <c r="JD22" s="22" t="s">
        <v>60</v>
      </c>
      <c r="JE22" s="23" t="s">
        <v>67</v>
      </c>
      <c r="JF22" s="22" t="s">
        <v>50</v>
      </c>
      <c r="JG22" s="23" t="s">
        <v>60</v>
      </c>
      <c r="JH22" s="22" t="s">
        <v>67</v>
      </c>
      <c r="JI22" s="23" t="s">
        <v>40</v>
      </c>
      <c r="JJ22" s="22" t="s">
        <v>50</v>
      </c>
      <c r="JK22" s="23" t="s">
        <v>60</v>
      </c>
      <c r="JL22" s="22" t="s">
        <v>67</v>
      </c>
      <c r="JM22" s="23" t="s">
        <v>40</v>
      </c>
      <c r="JN22" s="22" t="s">
        <v>50</v>
      </c>
      <c r="JO22" s="23" t="s">
        <v>60</v>
      </c>
      <c r="JP22" s="22" t="s">
        <v>67</v>
      </c>
      <c r="JQ22" s="23" t="s">
        <v>40</v>
      </c>
      <c r="JR22" s="22" t="s">
        <v>50</v>
      </c>
      <c r="JS22" s="23" t="s">
        <v>60</v>
      </c>
      <c r="JT22" s="22" t="s">
        <v>67</v>
      </c>
      <c r="JU22" s="23" t="s">
        <v>40</v>
      </c>
      <c r="JV22" s="22" t="s">
        <v>60</v>
      </c>
      <c r="JW22" s="23" t="s">
        <v>67</v>
      </c>
      <c r="JX22" s="22" t="s">
        <v>40</v>
      </c>
      <c r="JY22" s="23" t="s">
        <v>50</v>
      </c>
      <c r="JZ22" s="22" t="s">
        <v>60</v>
      </c>
      <c r="KA22" s="23" t="s">
        <v>67</v>
      </c>
      <c r="KB22" s="22" t="s">
        <v>40</v>
      </c>
      <c r="KC22" s="23" t="s">
        <v>67</v>
      </c>
      <c r="KD22" s="22" t="s">
        <v>40</v>
      </c>
      <c r="KE22" s="23" t="s">
        <v>60</v>
      </c>
      <c r="KF22" s="22" t="s">
        <v>67</v>
      </c>
      <c r="KG22" s="23" t="s">
        <v>40</v>
      </c>
      <c r="KH22" s="22" t="s">
        <v>50</v>
      </c>
      <c r="KI22" s="23" t="s">
        <v>60</v>
      </c>
      <c r="KJ22" s="22" t="s">
        <v>67</v>
      </c>
      <c r="KK22" s="23" t="s">
        <v>40</v>
      </c>
      <c r="KL22" s="22" t="s">
        <v>50</v>
      </c>
      <c r="KM22" s="23" t="s">
        <v>60</v>
      </c>
      <c r="KN22" s="22" t="s">
        <v>50</v>
      </c>
      <c r="KO22" s="23" t="s">
        <v>40</v>
      </c>
      <c r="KP22" s="22" t="s">
        <v>50</v>
      </c>
      <c r="KQ22" s="23" t="s">
        <v>60</v>
      </c>
      <c r="KR22" s="22" t="s">
        <v>40</v>
      </c>
      <c r="KS22" s="23" t="s">
        <v>50</v>
      </c>
      <c r="KT22" s="22" t="s">
        <v>60</v>
      </c>
      <c r="KU22" s="23" t="s">
        <v>67</v>
      </c>
      <c r="KV22" s="22" t="s">
        <v>40</v>
      </c>
      <c r="KW22" s="23" t="s">
        <v>67</v>
      </c>
      <c r="KX22" s="22" t="s">
        <v>40</v>
      </c>
      <c r="KY22" s="23" t="s">
        <v>50</v>
      </c>
      <c r="KZ22" s="22" t="s">
        <v>60</v>
      </c>
      <c r="LA22" s="23" t="s">
        <v>67</v>
      </c>
      <c r="LB22" s="22" t="s">
        <v>40</v>
      </c>
      <c r="LC22" s="23" t="s">
        <v>50</v>
      </c>
      <c r="LD22" s="22" t="s">
        <v>40</v>
      </c>
      <c r="LE22" s="23" t="s">
        <v>50</v>
      </c>
      <c r="LF22" s="22" t="s">
        <v>60</v>
      </c>
      <c r="LG22" s="23" t="s">
        <v>67</v>
      </c>
      <c r="LH22" s="22" t="s">
        <v>40</v>
      </c>
      <c r="LI22" s="23" t="s">
        <v>50</v>
      </c>
      <c r="LJ22" s="22" t="s">
        <v>67</v>
      </c>
      <c r="LK22" s="23" t="s">
        <v>40</v>
      </c>
      <c r="LL22" s="22" t="s">
        <v>50</v>
      </c>
      <c r="LM22" s="23" t="s">
        <v>60</v>
      </c>
      <c r="LN22" s="22" t="s">
        <v>67</v>
      </c>
      <c r="LO22" s="23" t="s">
        <v>40</v>
      </c>
      <c r="LP22" s="22" t="s">
        <v>50</v>
      </c>
      <c r="LQ22" s="23" t="s">
        <v>60</v>
      </c>
      <c r="LR22" s="22" t="s">
        <v>67</v>
      </c>
      <c r="LS22" s="23" t="s">
        <v>40</v>
      </c>
      <c r="LT22" s="22" t="s">
        <v>50</v>
      </c>
      <c r="LU22" s="23" t="s">
        <v>60</v>
      </c>
      <c r="LV22" s="22" t="s">
        <v>67</v>
      </c>
      <c r="LW22" s="23" t="s">
        <v>40</v>
      </c>
      <c r="LX22" s="22" t="s">
        <v>50</v>
      </c>
      <c r="LY22" s="23" t="s">
        <v>60</v>
      </c>
      <c r="LZ22" s="22" t="s">
        <v>67</v>
      </c>
      <c r="MA22" s="23" t="s">
        <v>60</v>
      </c>
      <c r="MB22" s="22" t="s">
        <v>40</v>
      </c>
      <c r="MC22" s="23" t="s">
        <v>50</v>
      </c>
      <c r="MD22" s="22" t="s">
        <v>60</v>
      </c>
      <c r="ME22" s="23" t="s">
        <v>67</v>
      </c>
      <c r="MF22" s="22" t="s">
        <v>40</v>
      </c>
      <c r="MG22" s="23" t="s">
        <v>50</v>
      </c>
      <c r="MH22" s="22" t="s">
        <v>67</v>
      </c>
      <c r="MI22" s="23" t="s">
        <v>67</v>
      </c>
      <c r="MJ22" s="22" t="s">
        <v>40</v>
      </c>
      <c r="MK22" s="23" t="s">
        <v>50</v>
      </c>
      <c r="ML22" s="22" t="s">
        <v>67</v>
      </c>
      <c r="MM22" s="23" t="s">
        <v>40</v>
      </c>
      <c r="MN22" s="22" t="s">
        <v>60</v>
      </c>
      <c r="MO22" s="23" t="s">
        <v>67</v>
      </c>
      <c r="MP22" s="22" t="s">
        <v>40</v>
      </c>
      <c r="MQ22" s="23" t="s">
        <v>50</v>
      </c>
      <c r="MR22" s="22" t="s">
        <v>67</v>
      </c>
      <c r="MS22" s="23" t="s">
        <v>50</v>
      </c>
      <c r="MT22" s="22" t="s">
        <v>60</v>
      </c>
      <c r="MU22" s="23" t="s">
        <v>50</v>
      </c>
      <c r="MV22" s="22" t="s">
        <v>60</v>
      </c>
      <c r="MW22" s="23" t="s">
        <v>67</v>
      </c>
      <c r="MX22" s="22" t="s">
        <v>40</v>
      </c>
      <c r="MY22" s="23" t="s">
        <v>40</v>
      </c>
      <c r="MZ22" s="22" t="s">
        <v>60</v>
      </c>
      <c r="NA22" s="23" t="s">
        <v>67</v>
      </c>
      <c r="NB22" s="22" t="s">
        <v>40</v>
      </c>
      <c r="NC22" s="23" t="s">
        <v>50</v>
      </c>
      <c r="ND22" s="22" t="s">
        <v>60</v>
      </c>
      <c r="NE22" s="23" t="s">
        <v>67</v>
      </c>
      <c r="NF22" s="22" t="s">
        <v>40</v>
      </c>
      <c r="NG22" s="23" t="s">
        <v>50</v>
      </c>
      <c r="NH22" s="22" t="s">
        <v>60</v>
      </c>
      <c r="NI22" s="23" t="s">
        <v>67</v>
      </c>
      <c r="NJ22" s="22" t="s">
        <v>50</v>
      </c>
      <c r="NK22" s="23" t="s">
        <v>60</v>
      </c>
      <c r="NL22" s="22" t="s">
        <v>67</v>
      </c>
      <c r="NM22" s="23" t="s">
        <v>40</v>
      </c>
      <c r="NN22" s="22" t="s">
        <v>50</v>
      </c>
      <c r="NO22" s="23" t="s">
        <v>60</v>
      </c>
      <c r="NP22" s="22" t="s">
        <v>67</v>
      </c>
      <c r="NQ22" s="23" t="s">
        <v>40</v>
      </c>
      <c r="NR22" s="22" t="s">
        <v>50</v>
      </c>
      <c r="NS22" s="23" t="s">
        <v>50</v>
      </c>
      <c r="NT22" s="22" t="s">
        <v>60</v>
      </c>
      <c r="NU22" s="23" t="s">
        <v>67</v>
      </c>
      <c r="NV22" s="22" t="s">
        <v>40</v>
      </c>
      <c r="NW22" s="23" t="s">
        <v>60</v>
      </c>
      <c r="NX22" s="22" t="s">
        <v>67</v>
      </c>
      <c r="NY22" s="23" t="s">
        <v>40</v>
      </c>
      <c r="NZ22" s="22" t="s">
        <v>50</v>
      </c>
      <c r="OA22" s="23" t="s">
        <v>60</v>
      </c>
      <c r="OB22" s="22" t="s">
        <v>40</v>
      </c>
      <c r="OC22" s="23" t="s">
        <v>50</v>
      </c>
      <c r="OD22" s="22" t="s">
        <v>60</v>
      </c>
      <c r="OE22" s="23" t="s">
        <v>67</v>
      </c>
      <c r="OF22" s="22" t="s">
        <v>40</v>
      </c>
      <c r="OG22" s="23" t="s">
        <v>50</v>
      </c>
      <c r="OH22" s="22" t="s">
        <v>60</v>
      </c>
      <c r="OI22" s="23" t="s">
        <v>50</v>
      </c>
      <c r="OJ22" s="22" t="s">
        <v>60</v>
      </c>
      <c r="OK22" s="23" t="s">
        <v>67</v>
      </c>
      <c r="OL22" s="22" t="s">
        <v>40</v>
      </c>
      <c r="OM22" s="23" t="s">
        <v>50</v>
      </c>
      <c r="ON22" s="22" t="s">
        <v>60</v>
      </c>
      <c r="OO22" s="23" t="s">
        <v>1734</v>
      </c>
      <c r="OP22" s="22" t="s">
        <v>1737</v>
      </c>
      <c r="OQ22" s="23" t="s">
        <v>1743</v>
      </c>
      <c r="OR22" s="22" t="s">
        <v>1747</v>
      </c>
      <c r="OS22" s="23" t="s">
        <v>1734</v>
      </c>
      <c r="OT22" s="22" t="s">
        <v>1737</v>
      </c>
      <c r="OU22" s="23" t="s">
        <v>1743</v>
      </c>
      <c r="OV22" s="22" t="s">
        <v>1747</v>
      </c>
      <c r="OW22" s="23" t="s">
        <v>1737</v>
      </c>
      <c r="OX22" s="22" t="s">
        <v>1743</v>
      </c>
      <c r="OY22" s="23" t="s">
        <v>1747</v>
      </c>
      <c r="OZ22" s="22" t="s">
        <v>1734</v>
      </c>
      <c r="PA22" s="23" t="s">
        <v>1737</v>
      </c>
      <c r="PB22" s="22" t="s">
        <v>1743</v>
      </c>
      <c r="PC22" s="23" t="s">
        <v>1737</v>
      </c>
      <c r="PD22" s="22" t="s">
        <v>1747</v>
      </c>
      <c r="PE22" s="23" t="s">
        <v>1734</v>
      </c>
      <c r="PF22" s="22" t="s">
        <v>1737</v>
      </c>
      <c r="PG22" s="23" t="s">
        <v>1743</v>
      </c>
      <c r="PH22" s="22" t="s">
        <v>1747</v>
      </c>
      <c r="PI22" s="23" t="s">
        <v>1734</v>
      </c>
      <c r="PJ22" s="22" t="s">
        <v>1737</v>
      </c>
      <c r="PK22" s="23" t="s">
        <v>1743</v>
      </c>
      <c r="PL22" s="22" t="s">
        <v>1734</v>
      </c>
      <c r="PM22" s="23" t="s">
        <v>1737</v>
      </c>
      <c r="PN22" s="22" t="s">
        <v>1743</v>
      </c>
      <c r="PO22" s="23" t="s">
        <v>1747</v>
      </c>
      <c r="PP22" s="22" t="s">
        <v>1734</v>
      </c>
      <c r="PQ22" s="23" t="s">
        <v>1737</v>
      </c>
      <c r="PR22" s="22" t="s">
        <v>1747</v>
      </c>
      <c r="PS22" s="23" t="s">
        <v>1734</v>
      </c>
      <c r="PT22" s="22" t="s">
        <v>1737</v>
      </c>
      <c r="PU22" s="23" t="s">
        <v>1747</v>
      </c>
      <c r="PV22" s="22" t="s">
        <v>1737</v>
      </c>
      <c r="PW22" s="23" t="s">
        <v>1743</v>
      </c>
      <c r="PX22" s="22" t="s">
        <v>1747</v>
      </c>
      <c r="PY22" s="23" t="s">
        <v>1734</v>
      </c>
      <c r="PZ22" s="22" t="s">
        <v>1737</v>
      </c>
      <c r="QA22" s="23" t="s">
        <v>1743</v>
      </c>
      <c r="QB22" s="22" t="s">
        <v>1747</v>
      </c>
      <c r="QC22" s="23" t="s">
        <v>1734</v>
      </c>
      <c r="QD22" s="22" t="s">
        <v>1737</v>
      </c>
      <c r="QE22" s="23" t="s">
        <v>1734</v>
      </c>
      <c r="QF22" s="22" t="s">
        <v>1737</v>
      </c>
      <c r="QG22" s="23" t="s">
        <v>1743</v>
      </c>
      <c r="QH22" s="22" t="s">
        <v>1747</v>
      </c>
      <c r="QI22" s="23" t="s">
        <v>1734</v>
      </c>
      <c r="QJ22" s="22" t="s">
        <v>1737</v>
      </c>
      <c r="QK22" s="23" t="s">
        <v>1743</v>
      </c>
      <c r="QL22" s="22" t="s">
        <v>1747</v>
      </c>
      <c r="QM22" s="23" t="s">
        <v>1734</v>
      </c>
      <c r="QN22" s="22" t="s">
        <v>1737</v>
      </c>
      <c r="QO22" s="23" t="s">
        <v>1743</v>
      </c>
      <c r="QP22" s="22" t="s">
        <v>1747</v>
      </c>
      <c r="QQ22" s="23" t="s">
        <v>1734</v>
      </c>
      <c r="QR22" s="22" t="s">
        <v>1737</v>
      </c>
      <c r="QS22" s="23" t="s">
        <v>1743</v>
      </c>
      <c r="QT22" s="22" t="s">
        <v>1747</v>
      </c>
      <c r="QU22" s="23" t="s">
        <v>1734</v>
      </c>
      <c r="QV22" s="22" t="s">
        <v>1734</v>
      </c>
      <c r="QW22" s="23" t="s">
        <v>1737</v>
      </c>
      <c r="QX22" s="22" t="s">
        <v>1743</v>
      </c>
      <c r="QY22" s="23" t="s">
        <v>1734</v>
      </c>
      <c r="QZ22" s="22" t="s">
        <v>1737</v>
      </c>
      <c r="RA22" s="23" t="s">
        <v>1743</v>
      </c>
      <c r="RB22" s="22" t="s">
        <v>1734</v>
      </c>
      <c r="RC22" s="23" t="s">
        <v>1743</v>
      </c>
      <c r="RD22" s="22" t="s">
        <v>1747</v>
      </c>
      <c r="RE22" s="23" t="s">
        <v>1734</v>
      </c>
      <c r="RF22" s="22" t="s">
        <v>1737</v>
      </c>
      <c r="RG22" s="23" t="s">
        <v>1743</v>
      </c>
      <c r="RH22" s="22" t="s">
        <v>1747</v>
      </c>
      <c r="RI22" s="23" t="s">
        <v>1734</v>
      </c>
      <c r="RJ22" s="22" t="s">
        <v>1737</v>
      </c>
      <c r="RK22" s="23" t="s">
        <v>1743</v>
      </c>
      <c r="RL22" s="22" t="s">
        <v>1734</v>
      </c>
      <c r="RM22" s="23" t="s">
        <v>1737</v>
      </c>
      <c r="RN22" s="22" t="s">
        <v>1743</v>
      </c>
      <c r="RO22" s="23" t="s">
        <v>1747</v>
      </c>
      <c r="RP22" s="22" t="s">
        <v>1737</v>
      </c>
      <c r="RQ22" s="23" t="s">
        <v>1747</v>
      </c>
      <c r="RR22" s="22" t="s">
        <v>1734</v>
      </c>
      <c r="RS22" s="23" t="s">
        <v>1737</v>
      </c>
      <c r="RT22" s="22" t="s">
        <v>1747</v>
      </c>
      <c r="RU22" s="23" t="s">
        <v>1734</v>
      </c>
      <c r="RV22" s="22" t="s">
        <v>1737</v>
      </c>
      <c r="RW22" s="23" t="s">
        <v>1743</v>
      </c>
      <c r="RX22" s="22" t="s">
        <v>1747</v>
      </c>
      <c r="RY22" s="23" t="s">
        <v>1734</v>
      </c>
      <c r="RZ22" s="22" t="s">
        <v>1737</v>
      </c>
      <c r="SA22" s="23" t="s">
        <v>1743</v>
      </c>
      <c r="SB22" s="22" t="s">
        <v>1747</v>
      </c>
      <c r="SC22" s="23" t="s">
        <v>1737</v>
      </c>
      <c r="SD22" s="22" t="s">
        <v>1747</v>
      </c>
      <c r="SE22" s="23" t="s">
        <v>1734</v>
      </c>
      <c r="SF22" s="22" t="s">
        <v>1737</v>
      </c>
      <c r="SG22" s="23" t="s">
        <v>1747</v>
      </c>
      <c r="SH22" s="22" t="s">
        <v>1734</v>
      </c>
      <c r="SI22" s="23" t="s">
        <v>1737</v>
      </c>
      <c r="SJ22" s="22" t="s">
        <v>1743</v>
      </c>
      <c r="SK22" s="23" t="s">
        <v>1734</v>
      </c>
      <c r="SL22" s="22" t="s">
        <v>1737</v>
      </c>
      <c r="SM22" s="23" t="s">
        <v>1743</v>
      </c>
      <c r="SN22" s="22" t="s">
        <v>1747</v>
      </c>
      <c r="SO22" s="23" t="s">
        <v>1734</v>
      </c>
      <c r="SP22" s="22" t="s">
        <v>1743</v>
      </c>
      <c r="SQ22" s="23" t="s">
        <v>1734</v>
      </c>
      <c r="SR22" s="22" t="s">
        <v>1734</v>
      </c>
      <c r="SS22" s="23" t="s">
        <v>1737</v>
      </c>
      <c r="ST22" s="22" t="s">
        <v>1743</v>
      </c>
      <c r="SU22" s="23" t="s">
        <v>1747</v>
      </c>
      <c r="SV22" s="22" t="s">
        <v>1734</v>
      </c>
      <c r="SW22" s="23" t="s">
        <v>1737</v>
      </c>
      <c r="SX22" s="22" t="s">
        <v>1743</v>
      </c>
      <c r="SY22" s="23" t="s">
        <v>1734</v>
      </c>
      <c r="SZ22" s="22" t="s">
        <v>1743</v>
      </c>
      <c r="TA22" s="23" t="s">
        <v>1737</v>
      </c>
      <c r="TB22" s="22" t="s">
        <v>1743</v>
      </c>
      <c r="TC22" s="23" t="s">
        <v>1747</v>
      </c>
      <c r="TD22" s="22" t="s">
        <v>1734</v>
      </c>
      <c r="TE22" s="23" t="s">
        <v>1737</v>
      </c>
      <c r="TF22" s="22" t="s">
        <v>1734</v>
      </c>
      <c r="TG22" s="23" t="s">
        <v>1737</v>
      </c>
      <c r="TH22" s="22" t="s">
        <v>1743</v>
      </c>
      <c r="TI22" s="23" t="s">
        <v>1747</v>
      </c>
      <c r="TJ22" s="22" t="s">
        <v>1734</v>
      </c>
      <c r="TK22" s="23" t="s">
        <v>1737</v>
      </c>
      <c r="TL22" s="22" t="s">
        <v>1734</v>
      </c>
      <c r="TM22" s="23" t="s">
        <v>1737</v>
      </c>
      <c r="TN22" s="22" t="s">
        <v>1743</v>
      </c>
      <c r="TO22" s="23" t="s">
        <v>1747</v>
      </c>
      <c r="TP22" s="22" t="s">
        <v>1747</v>
      </c>
      <c r="TQ22" s="23" t="s">
        <v>1737</v>
      </c>
      <c r="TR22" s="22" t="s">
        <v>1747</v>
      </c>
      <c r="TS22" s="23" t="s">
        <v>1743</v>
      </c>
      <c r="TT22" s="22" t="s">
        <v>1747</v>
      </c>
      <c r="TU22" s="23" t="s">
        <v>1734</v>
      </c>
      <c r="TV22" s="22" t="s">
        <v>1737</v>
      </c>
      <c r="TW22" s="23" t="s">
        <v>1743</v>
      </c>
      <c r="TX22" s="22" t="s">
        <v>1747</v>
      </c>
      <c r="TY22" s="23" t="s">
        <v>1734</v>
      </c>
      <c r="TZ22" s="22" t="s">
        <v>1743</v>
      </c>
      <c r="UA22" s="23" t="s">
        <v>1747</v>
      </c>
      <c r="UB22" s="22" t="s">
        <v>1734</v>
      </c>
      <c r="UC22" s="23" t="s">
        <v>1737</v>
      </c>
      <c r="UD22" s="22" t="s">
        <v>1743</v>
      </c>
      <c r="UE22" s="23" t="s">
        <v>1747</v>
      </c>
      <c r="UF22" s="22" t="s">
        <v>1734</v>
      </c>
      <c r="UG22" s="23" t="s">
        <v>1737</v>
      </c>
      <c r="UH22" s="22" t="s">
        <v>1743</v>
      </c>
      <c r="UI22" s="23" t="s">
        <v>1747</v>
      </c>
      <c r="UJ22" s="22" t="s">
        <v>1737</v>
      </c>
      <c r="UK22" s="23" t="s">
        <v>1743</v>
      </c>
      <c r="UL22" s="22" t="s">
        <v>1747</v>
      </c>
      <c r="UM22" s="23" t="s">
        <v>1734</v>
      </c>
      <c r="UN22" s="22" t="s">
        <v>1737</v>
      </c>
      <c r="UO22" s="23" t="s">
        <v>1743</v>
      </c>
      <c r="UP22" s="22" t="s">
        <v>1747</v>
      </c>
      <c r="UQ22" s="23" t="s">
        <v>1737</v>
      </c>
      <c r="UR22" s="22" t="s">
        <v>1743</v>
      </c>
      <c r="US22" s="23" t="s">
        <v>1734</v>
      </c>
      <c r="UT22" s="22" t="s">
        <v>1737</v>
      </c>
      <c r="UU22" s="23" t="s">
        <v>1743</v>
      </c>
      <c r="UV22" s="22" t="s">
        <v>1747</v>
      </c>
      <c r="UW22" s="23" t="s">
        <v>1737</v>
      </c>
      <c r="UX22" s="22" t="s">
        <v>1743</v>
      </c>
      <c r="UY22" s="23" t="s">
        <v>1747</v>
      </c>
      <c r="UZ22" s="22" t="s">
        <v>1734</v>
      </c>
      <c r="VA22" s="23" t="s">
        <v>1737</v>
      </c>
      <c r="VB22" s="22" t="s">
        <v>1743</v>
      </c>
      <c r="VC22" s="23" t="s">
        <v>1747</v>
      </c>
      <c r="VD22" s="22" t="s">
        <v>1737</v>
      </c>
      <c r="VE22" s="23" t="s">
        <v>1743</v>
      </c>
      <c r="VF22" s="22" t="s">
        <v>1747</v>
      </c>
      <c r="VG22" s="23" t="s">
        <v>1734</v>
      </c>
      <c r="VH22" s="22" t="s">
        <v>1737</v>
      </c>
      <c r="VI22" s="23" t="s">
        <v>1747</v>
      </c>
      <c r="VJ22" s="22" t="s">
        <v>1737</v>
      </c>
      <c r="VK22" s="23" t="s">
        <v>1743</v>
      </c>
      <c r="VL22" s="22" t="s">
        <v>1747</v>
      </c>
      <c r="VM22" s="23" t="s">
        <v>1734</v>
      </c>
      <c r="VN22" s="22" t="s">
        <v>1743</v>
      </c>
      <c r="VO22" s="23" t="s">
        <v>1747</v>
      </c>
      <c r="VP22" s="22" t="s">
        <v>1734</v>
      </c>
      <c r="VQ22" s="23" t="s">
        <v>1737</v>
      </c>
      <c r="VR22" s="22" t="s">
        <v>1743</v>
      </c>
      <c r="VS22" s="23" t="s">
        <v>1747</v>
      </c>
      <c r="VT22" s="22" t="s">
        <v>1734</v>
      </c>
      <c r="VU22" s="23" t="s">
        <v>1737</v>
      </c>
      <c r="VV22" s="22" t="s">
        <v>1743</v>
      </c>
      <c r="VW22" s="23" t="s">
        <v>1747</v>
      </c>
      <c r="VX22" s="22" t="s">
        <v>1734</v>
      </c>
      <c r="VY22" s="23" t="s">
        <v>1737</v>
      </c>
      <c r="VZ22" s="22" t="s">
        <v>1743</v>
      </c>
      <c r="WA22" s="23" t="s">
        <v>1747</v>
      </c>
      <c r="WB22" s="22" t="s">
        <v>1734</v>
      </c>
      <c r="WC22" s="23" t="s">
        <v>1743</v>
      </c>
      <c r="WD22" s="22" t="s">
        <v>1747</v>
      </c>
      <c r="WE22" s="23" t="s">
        <v>1734</v>
      </c>
      <c r="WF22" s="22" t="s">
        <v>1737</v>
      </c>
      <c r="WG22" s="23" t="s">
        <v>1743</v>
      </c>
      <c r="WH22" s="22" t="s">
        <v>1747</v>
      </c>
      <c r="WI22" s="23" t="s">
        <v>1734</v>
      </c>
      <c r="WJ22" s="22" t="s">
        <v>1737</v>
      </c>
      <c r="WK22" s="23" t="s">
        <v>1743</v>
      </c>
      <c r="WL22" s="22" t="s">
        <v>1747</v>
      </c>
      <c r="WM22" s="23" t="s">
        <v>1734</v>
      </c>
      <c r="WN22" s="22" t="s">
        <v>1737</v>
      </c>
      <c r="WO22" s="23" t="s">
        <v>1743</v>
      </c>
      <c r="WP22" s="22" t="s">
        <v>1747</v>
      </c>
      <c r="WQ22" s="23" t="s">
        <v>1734</v>
      </c>
      <c r="WR22" s="22" t="s">
        <v>1737</v>
      </c>
      <c r="WS22" s="23" t="s">
        <v>1743</v>
      </c>
      <c r="WT22" s="22" t="s">
        <v>1747</v>
      </c>
      <c r="WU22" s="23" t="s">
        <v>1734</v>
      </c>
      <c r="WV22" s="22" t="s">
        <v>1737</v>
      </c>
      <c r="WW22" s="23" t="s">
        <v>1743</v>
      </c>
      <c r="WX22" s="22" t="s">
        <v>1734</v>
      </c>
      <c r="WY22" s="23" t="s">
        <v>1737</v>
      </c>
      <c r="WZ22" s="22" t="s">
        <v>1743</v>
      </c>
      <c r="XA22" s="23" t="s">
        <v>1747</v>
      </c>
      <c r="XB22" s="22" t="s">
        <v>1734</v>
      </c>
      <c r="XC22" s="23" t="s">
        <v>1737</v>
      </c>
      <c r="XD22" s="22" t="s">
        <v>1734</v>
      </c>
      <c r="XE22" s="23" t="s">
        <v>1737</v>
      </c>
      <c r="XF22" s="22" t="s">
        <v>1743</v>
      </c>
      <c r="XG22" s="23" t="s">
        <v>1734</v>
      </c>
      <c r="XH22" s="22" t="s">
        <v>1737</v>
      </c>
      <c r="XI22" s="23" t="s">
        <v>1743</v>
      </c>
      <c r="XJ22" s="22" t="s">
        <v>1747</v>
      </c>
      <c r="XK22" s="23" t="s">
        <v>1734</v>
      </c>
      <c r="XL22" s="22" t="s">
        <v>1737</v>
      </c>
      <c r="XM22" s="23" t="s">
        <v>1734</v>
      </c>
      <c r="XN22" s="22" t="s">
        <v>1737</v>
      </c>
      <c r="XO22" s="23" t="s">
        <v>1743</v>
      </c>
      <c r="XP22" s="22" t="s">
        <v>1747</v>
      </c>
      <c r="XQ22" s="23" t="s">
        <v>1734</v>
      </c>
      <c r="XR22" s="22" t="s">
        <v>1737</v>
      </c>
      <c r="XS22" s="23" t="s">
        <v>1747</v>
      </c>
      <c r="XT22" s="22" t="s">
        <v>1734</v>
      </c>
      <c r="XU22" s="23" t="s">
        <v>1737</v>
      </c>
      <c r="XV22" s="22" t="s">
        <v>1747</v>
      </c>
      <c r="XW22" s="23" t="s">
        <v>1734</v>
      </c>
      <c r="XX22" s="22" t="s">
        <v>1737</v>
      </c>
      <c r="XY22" s="23" t="s">
        <v>1743</v>
      </c>
      <c r="XZ22" s="22" t="s">
        <v>1747</v>
      </c>
      <c r="YA22" s="23" t="s">
        <v>1734</v>
      </c>
      <c r="YB22" s="22" t="s">
        <v>1737</v>
      </c>
      <c r="YC22" s="23" t="s">
        <v>1743</v>
      </c>
      <c r="YD22" s="22" t="s">
        <v>1747</v>
      </c>
      <c r="YE22" s="23" t="s">
        <v>1734</v>
      </c>
      <c r="YF22" s="22" t="s">
        <v>1737</v>
      </c>
      <c r="YG22" s="23" t="s">
        <v>1743</v>
      </c>
      <c r="YH22" s="22" t="s">
        <v>1747</v>
      </c>
      <c r="YI22" s="23" t="s">
        <v>1734</v>
      </c>
      <c r="YJ22" s="22" t="s">
        <v>1737</v>
      </c>
      <c r="YK22" s="23" t="s">
        <v>1743</v>
      </c>
      <c r="YL22" s="22" t="s">
        <v>1747</v>
      </c>
      <c r="YM22" s="23" t="s">
        <v>1734</v>
      </c>
      <c r="YN22" s="22" t="s">
        <v>1737</v>
      </c>
      <c r="YO22" s="23" t="s">
        <v>1743</v>
      </c>
      <c r="YP22" s="22" t="s">
        <v>1747</v>
      </c>
      <c r="YQ22" s="23" t="s">
        <v>1734</v>
      </c>
      <c r="YR22" s="22" t="s">
        <v>1737</v>
      </c>
      <c r="YS22" s="23" t="s">
        <v>1743</v>
      </c>
      <c r="YT22" s="22" t="s">
        <v>1747</v>
      </c>
      <c r="YU22" s="23" t="s">
        <v>1734</v>
      </c>
      <c r="YV22" s="22" t="s">
        <v>1737</v>
      </c>
      <c r="YW22" s="23" t="s">
        <v>1743</v>
      </c>
      <c r="YX22" s="22" t="s">
        <v>1747</v>
      </c>
      <c r="YY22" s="23" t="s">
        <v>1734</v>
      </c>
      <c r="YZ22" s="22" t="s">
        <v>1734</v>
      </c>
      <c r="ZA22" s="23" t="s">
        <v>1737</v>
      </c>
      <c r="ZB22" s="22" t="s">
        <v>1743</v>
      </c>
      <c r="ZC22" s="23" t="s">
        <v>1747</v>
      </c>
      <c r="ZD22" s="22" t="s">
        <v>1734</v>
      </c>
      <c r="ZE22" s="23" t="s">
        <v>1737</v>
      </c>
      <c r="ZF22" s="22" t="s">
        <v>1743</v>
      </c>
      <c r="ZG22" s="23" t="s">
        <v>1747</v>
      </c>
      <c r="ZH22" s="22" t="s">
        <v>1734</v>
      </c>
      <c r="ZI22" s="23" t="s">
        <v>1737</v>
      </c>
      <c r="ZJ22" s="22" t="s">
        <v>1743</v>
      </c>
      <c r="ZK22" s="23" t="s">
        <v>1747</v>
      </c>
      <c r="ZL22" s="22" t="s">
        <v>1734</v>
      </c>
      <c r="ZM22" s="23" t="s">
        <v>1737</v>
      </c>
      <c r="ZN22" s="22" t="s">
        <v>1743</v>
      </c>
      <c r="ZO22" s="23" t="s">
        <v>1747</v>
      </c>
      <c r="ZP22" s="22" t="s">
        <v>1734</v>
      </c>
      <c r="ZQ22" s="23" t="s">
        <v>1737</v>
      </c>
      <c r="ZR22" s="22" t="s">
        <v>1747</v>
      </c>
      <c r="ZS22" s="23" t="s">
        <v>1734</v>
      </c>
      <c r="ZT22" s="22" t="s">
        <v>1737</v>
      </c>
      <c r="ZU22" s="23" t="s">
        <v>1747</v>
      </c>
      <c r="ZV22" s="22" t="s">
        <v>1734</v>
      </c>
      <c r="ZW22" s="23" t="s">
        <v>1737</v>
      </c>
      <c r="ZX22" s="22" t="s">
        <v>1743</v>
      </c>
      <c r="ZY22" s="23" t="s">
        <v>1747</v>
      </c>
      <c r="ZZ22" s="22" t="s">
        <v>1734</v>
      </c>
      <c r="AAA22" s="23" t="s">
        <v>1737</v>
      </c>
      <c r="AAB22" s="22" t="s">
        <v>1743</v>
      </c>
      <c r="AAC22" s="23" t="s">
        <v>1747</v>
      </c>
      <c r="AAD22" s="22" t="s">
        <v>1734</v>
      </c>
      <c r="AAE22" s="23" t="s">
        <v>1737</v>
      </c>
      <c r="AAF22" s="22" t="s">
        <v>1743</v>
      </c>
      <c r="AAG22" s="23" t="s">
        <v>1734</v>
      </c>
      <c r="AAH22" s="22" t="s">
        <v>1737</v>
      </c>
      <c r="AAI22" s="23" t="s">
        <v>1747</v>
      </c>
      <c r="AAJ22" s="22" t="s">
        <v>1734</v>
      </c>
      <c r="AAK22" s="23" t="s">
        <v>1737</v>
      </c>
      <c r="AAL22" s="22" t="s">
        <v>1743</v>
      </c>
      <c r="AAM22" s="23" t="s">
        <v>1747</v>
      </c>
      <c r="AAN22" s="22" t="s">
        <v>1734</v>
      </c>
      <c r="AAO22" s="23" t="s">
        <v>1737</v>
      </c>
      <c r="AAP22" s="22" t="s">
        <v>1743</v>
      </c>
      <c r="AAQ22" s="23" t="s">
        <v>1747</v>
      </c>
      <c r="AAR22" s="22" t="s">
        <v>1734</v>
      </c>
      <c r="AAS22" s="23" t="s">
        <v>1737</v>
      </c>
      <c r="AAT22" s="22" t="s">
        <v>1743</v>
      </c>
      <c r="AAU22" s="23" t="s">
        <v>1737</v>
      </c>
      <c r="AAV22" s="22" t="s">
        <v>1743</v>
      </c>
      <c r="AAW22" s="23" t="s">
        <v>1747</v>
      </c>
      <c r="AAX22" s="22" t="s">
        <v>1734</v>
      </c>
      <c r="AAY22" s="23" t="s">
        <v>1743</v>
      </c>
      <c r="AAZ22" s="22" t="s">
        <v>1747</v>
      </c>
      <c r="ABA22" s="23" t="s">
        <v>1734</v>
      </c>
      <c r="ABB22" s="22" t="s">
        <v>1747</v>
      </c>
      <c r="ABC22" s="23" t="s">
        <v>1743</v>
      </c>
      <c r="ABD22" s="22" t="s">
        <v>1747</v>
      </c>
      <c r="ABE22" s="23" t="s">
        <v>1734</v>
      </c>
      <c r="ABF22" s="22" t="s">
        <v>1737</v>
      </c>
      <c r="ABG22" s="23" t="s">
        <v>1743</v>
      </c>
      <c r="ABH22" s="22" t="s">
        <v>1734</v>
      </c>
      <c r="ABI22" s="23" t="s">
        <v>1743</v>
      </c>
      <c r="ABJ22" s="22" t="s">
        <v>1747</v>
      </c>
      <c r="ABK22" s="23" t="s">
        <v>1737</v>
      </c>
      <c r="ABL22" s="22" t="s">
        <v>1743</v>
      </c>
      <c r="ABM22" s="23" t="s">
        <v>1747</v>
      </c>
      <c r="ABN22" s="22" t="s">
        <v>1734</v>
      </c>
      <c r="ABO22" s="23" t="s">
        <v>1737</v>
      </c>
      <c r="ABP22" s="22" t="s">
        <v>1743</v>
      </c>
      <c r="ABQ22" s="23" t="s">
        <v>1747</v>
      </c>
      <c r="ABR22" s="22" t="s">
        <v>1734</v>
      </c>
      <c r="ABS22" s="23" t="s">
        <v>1737</v>
      </c>
      <c r="ABT22" s="22" t="s">
        <v>1743</v>
      </c>
      <c r="ABU22" s="23" t="s">
        <v>1747</v>
      </c>
      <c r="ABV22" s="22" t="s">
        <v>1734</v>
      </c>
      <c r="ABW22" s="23" t="s">
        <v>1737</v>
      </c>
      <c r="ABX22" s="22" t="s">
        <v>1743</v>
      </c>
      <c r="ABY22" s="23" t="s">
        <v>1747</v>
      </c>
      <c r="ABZ22" s="22" t="s">
        <v>1734</v>
      </c>
      <c r="ACA22" s="23" t="s">
        <v>1743</v>
      </c>
      <c r="ACB22" s="22" t="s">
        <v>1747</v>
      </c>
      <c r="ACC22" s="23" t="s">
        <v>1734</v>
      </c>
      <c r="ACD22" s="22" t="s">
        <v>1743</v>
      </c>
      <c r="ACE22" s="23" t="s">
        <v>1737</v>
      </c>
      <c r="ACF22" s="22" t="s">
        <v>1743</v>
      </c>
      <c r="ACG22" s="23" t="s">
        <v>1734</v>
      </c>
      <c r="ACH22" s="22" t="s">
        <v>1743</v>
      </c>
      <c r="ACI22" s="23" t="s">
        <v>1747</v>
      </c>
      <c r="ACJ22" s="22" t="s">
        <v>1734</v>
      </c>
      <c r="ACK22" s="23" t="s">
        <v>1743</v>
      </c>
      <c r="ACL22" s="22" t="s">
        <v>1747</v>
      </c>
      <c r="ACM22" s="23" t="s">
        <v>1734</v>
      </c>
      <c r="ACN22" s="22" t="s">
        <v>1743</v>
      </c>
      <c r="ACO22" s="23" t="s">
        <v>1747</v>
      </c>
      <c r="ACP22" s="22" t="s">
        <v>1734</v>
      </c>
      <c r="ACQ22" s="23" t="s">
        <v>1737</v>
      </c>
      <c r="ACR22" s="22" t="s">
        <v>1734</v>
      </c>
      <c r="ACS22" s="23" t="s">
        <v>1737</v>
      </c>
      <c r="ACT22" s="22" t="s">
        <v>1743</v>
      </c>
      <c r="ACU22" s="23" t="s">
        <v>1747</v>
      </c>
      <c r="ACV22" s="22" t="s">
        <v>1734</v>
      </c>
      <c r="ACW22" s="23" t="s">
        <v>1743</v>
      </c>
      <c r="ACX22" s="22" t="s">
        <v>1747</v>
      </c>
      <c r="ACY22" s="23" t="s">
        <v>1737</v>
      </c>
      <c r="ACZ22" s="22" t="s">
        <v>1743</v>
      </c>
      <c r="ADA22" s="23" t="s">
        <v>1734</v>
      </c>
      <c r="ADB22" s="22" t="s">
        <v>1737</v>
      </c>
      <c r="ADC22" s="23" t="s">
        <v>1747</v>
      </c>
      <c r="ADD22" s="22" t="s">
        <v>1743</v>
      </c>
      <c r="ADE22" s="23" t="s">
        <v>1747</v>
      </c>
      <c r="ADF22" s="22" t="s">
        <v>1734</v>
      </c>
      <c r="ADG22" s="23" t="s">
        <v>1737</v>
      </c>
      <c r="ADH22" s="22" t="s">
        <v>1743</v>
      </c>
      <c r="ADI22" s="23" t="s">
        <v>1747</v>
      </c>
      <c r="ADJ22" s="22" t="s">
        <v>1734</v>
      </c>
      <c r="ADK22" s="23" t="s">
        <v>1737</v>
      </c>
      <c r="ADL22" s="22" t="s">
        <v>1747</v>
      </c>
      <c r="ADM22" s="23" t="s">
        <v>1734</v>
      </c>
      <c r="ADN22" s="22" t="s">
        <v>1737</v>
      </c>
      <c r="ADO22" s="23" t="s">
        <v>1743</v>
      </c>
      <c r="ADP22" s="22" t="s">
        <v>1747</v>
      </c>
      <c r="ADQ22" s="23" t="s">
        <v>1734</v>
      </c>
      <c r="ADR22" s="22" t="s">
        <v>1737</v>
      </c>
      <c r="ADS22" s="23" t="s">
        <v>1743</v>
      </c>
      <c r="ADT22" s="22" t="s">
        <v>1747</v>
      </c>
      <c r="ADU22" s="23" t="s">
        <v>1734</v>
      </c>
      <c r="ADV22" s="22" t="s">
        <v>1743</v>
      </c>
      <c r="ADW22" s="23" t="s">
        <v>1734</v>
      </c>
      <c r="ADX22" s="22" t="s">
        <v>1737</v>
      </c>
      <c r="ADY22" s="23" t="s">
        <v>1743</v>
      </c>
      <c r="ADZ22" s="22" t="s">
        <v>1747</v>
      </c>
      <c r="AEA22" s="23" t="s">
        <v>1734</v>
      </c>
      <c r="AEB22" s="22" t="s">
        <v>1737</v>
      </c>
      <c r="AEC22" s="23" t="s">
        <v>1743</v>
      </c>
      <c r="AED22" s="22" t="s">
        <v>1734</v>
      </c>
      <c r="AEE22" s="23" t="s">
        <v>1737</v>
      </c>
      <c r="AEF22" s="22" t="s">
        <v>1743</v>
      </c>
      <c r="AEG22" s="23" t="s">
        <v>1734</v>
      </c>
      <c r="AEH22" s="22" t="s">
        <v>1737</v>
      </c>
      <c r="AEI22" s="23" t="s">
        <v>1743</v>
      </c>
      <c r="AEJ22" s="22" t="s">
        <v>1747</v>
      </c>
      <c r="AEK22" s="23" t="s">
        <v>1734</v>
      </c>
      <c r="AEL22" s="22" t="s">
        <v>1737</v>
      </c>
      <c r="AEM22" s="23" t="s">
        <v>2786</v>
      </c>
      <c r="AEN22" s="22" t="s">
        <v>2787</v>
      </c>
      <c r="AEO22" s="23" t="s">
        <v>2791</v>
      </c>
      <c r="AEP22" s="22" t="s">
        <v>2792</v>
      </c>
      <c r="AEQ22" s="23" t="s">
        <v>2786</v>
      </c>
      <c r="AER22" s="22" t="s">
        <v>2787</v>
      </c>
      <c r="AES22" s="23" t="s">
        <v>2792</v>
      </c>
      <c r="AET22" s="22" t="s">
        <v>2786</v>
      </c>
      <c r="AEU22" s="23" t="s">
        <v>2787</v>
      </c>
      <c r="AEV22" s="22" t="s">
        <v>2792</v>
      </c>
      <c r="AEW22" s="23" t="s">
        <v>2786</v>
      </c>
      <c r="AEX22" s="22" t="s">
        <v>2787</v>
      </c>
      <c r="AEY22" s="23" t="s">
        <v>2791</v>
      </c>
      <c r="AEZ22" s="22" t="s">
        <v>2792</v>
      </c>
      <c r="AFA22" s="23" t="s">
        <v>2786</v>
      </c>
      <c r="AFB22" s="22" t="s">
        <v>2787</v>
      </c>
      <c r="AFC22" s="23" t="s">
        <v>2792</v>
      </c>
      <c r="AFD22" s="22" t="s">
        <v>2786</v>
      </c>
      <c r="AFE22" s="23" t="s">
        <v>2791</v>
      </c>
      <c r="AFF22" s="22" t="s">
        <v>2786</v>
      </c>
      <c r="AFG22" s="23" t="s">
        <v>2787</v>
      </c>
      <c r="AFH22" s="22" t="s">
        <v>2791</v>
      </c>
      <c r="AFI22" s="23" t="s">
        <v>2792</v>
      </c>
      <c r="AFJ22" s="22" t="s">
        <v>2786</v>
      </c>
      <c r="AFK22" s="23" t="s">
        <v>2787</v>
      </c>
      <c r="AFL22" s="22" t="s">
        <v>2791</v>
      </c>
      <c r="AFM22" s="23" t="s">
        <v>2792</v>
      </c>
      <c r="AFN22" s="22" t="s">
        <v>2786</v>
      </c>
      <c r="AFO22" s="23" t="s">
        <v>2787</v>
      </c>
      <c r="AFP22" s="22" t="s">
        <v>2791</v>
      </c>
      <c r="AFQ22" s="23" t="s">
        <v>2792</v>
      </c>
      <c r="AFR22" s="22" t="s">
        <v>2786</v>
      </c>
      <c r="AFS22" s="23" t="s">
        <v>2787</v>
      </c>
      <c r="AFT22" s="22" t="s">
        <v>2792</v>
      </c>
      <c r="AFU22" s="23" t="s">
        <v>2786</v>
      </c>
      <c r="AFV22" s="22" t="s">
        <v>2787</v>
      </c>
      <c r="AFW22" s="23" t="s">
        <v>2787</v>
      </c>
      <c r="AFX22" s="22" t="s">
        <v>2792</v>
      </c>
      <c r="AFY22" s="23" t="s">
        <v>2786</v>
      </c>
      <c r="AFZ22" s="22" t="s">
        <v>2787</v>
      </c>
      <c r="AGA22" s="23" t="s">
        <v>2791</v>
      </c>
      <c r="AGB22" s="22" t="s">
        <v>2786</v>
      </c>
      <c r="AGC22" s="23" t="s">
        <v>2787</v>
      </c>
      <c r="AGD22" s="22" t="s">
        <v>2791</v>
      </c>
      <c r="AGE22" s="23" t="s">
        <v>2786</v>
      </c>
      <c r="AGF22" s="22" t="s">
        <v>2787</v>
      </c>
      <c r="AGG22" s="23" t="s">
        <v>2792</v>
      </c>
      <c r="AGH22" s="22" t="s">
        <v>2786</v>
      </c>
      <c r="AGI22" s="23" t="s">
        <v>2787</v>
      </c>
      <c r="AGJ22" s="22" t="s">
        <v>2791</v>
      </c>
      <c r="AGK22" s="23" t="s">
        <v>2792</v>
      </c>
      <c r="AGL22" s="22" t="s">
        <v>2786</v>
      </c>
      <c r="AGM22" s="23" t="s">
        <v>2787</v>
      </c>
      <c r="AGN22" s="22" t="s">
        <v>2791</v>
      </c>
      <c r="AGO22" s="23" t="s">
        <v>2792</v>
      </c>
      <c r="AGP22" s="22" t="s">
        <v>2786</v>
      </c>
      <c r="AGQ22" s="23" t="s">
        <v>2787</v>
      </c>
      <c r="AGR22" s="22" t="s">
        <v>2791</v>
      </c>
      <c r="AGS22" s="23" t="s">
        <v>2792</v>
      </c>
      <c r="AGT22" s="22" t="s">
        <v>2786</v>
      </c>
      <c r="AGU22" s="23" t="s">
        <v>2787</v>
      </c>
      <c r="AGV22" s="22" t="s">
        <v>2791</v>
      </c>
      <c r="AGW22" s="23" t="s">
        <v>2792</v>
      </c>
      <c r="AGX22" s="22" t="s">
        <v>2786</v>
      </c>
      <c r="AGY22" s="23" t="s">
        <v>2787</v>
      </c>
      <c r="AGZ22" s="22" t="s">
        <v>2786</v>
      </c>
      <c r="AHA22" s="23" t="s">
        <v>2791</v>
      </c>
      <c r="AHB22" s="22" t="s">
        <v>2792</v>
      </c>
      <c r="AHC22" s="23" t="s">
        <v>2787</v>
      </c>
      <c r="AHD22" s="22" t="s">
        <v>2791</v>
      </c>
      <c r="AHE22" s="23" t="s">
        <v>2792</v>
      </c>
      <c r="AHF22" s="22" t="s">
        <v>2787</v>
      </c>
      <c r="AHG22" s="23" t="s">
        <v>2791</v>
      </c>
      <c r="AHH22" s="22" t="s">
        <v>2792</v>
      </c>
      <c r="AHI22" s="23" t="s">
        <v>2786</v>
      </c>
      <c r="AHJ22" s="22" t="s">
        <v>2787</v>
      </c>
      <c r="AHK22" s="23" t="s">
        <v>2791</v>
      </c>
      <c r="AHL22" s="22" t="s">
        <v>2792</v>
      </c>
      <c r="AHM22" s="23" t="s">
        <v>2787</v>
      </c>
      <c r="AHN22" s="22" t="s">
        <v>2786</v>
      </c>
      <c r="AHO22" s="23" t="s">
        <v>2787</v>
      </c>
      <c r="AHP22" s="22" t="s">
        <v>2791</v>
      </c>
      <c r="AHQ22" s="23" t="s">
        <v>2792</v>
      </c>
      <c r="AHR22" s="22" t="s">
        <v>2786</v>
      </c>
      <c r="AHS22" s="23" t="s">
        <v>2787</v>
      </c>
      <c r="AHT22" s="22" t="s">
        <v>2792</v>
      </c>
      <c r="AHU22" s="23" t="s">
        <v>2786</v>
      </c>
      <c r="AHV22" s="22" t="s">
        <v>2787</v>
      </c>
      <c r="AHW22" s="23" t="s">
        <v>2791</v>
      </c>
      <c r="AHX22" s="22" t="s">
        <v>2792</v>
      </c>
      <c r="AHY22" s="23" t="s">
        <v>2786</v>
      </c>
      <c r="AHZ22" s="22" t="s">
        <v>2787</v>
      </c>
      <c r="AIA22" s="23" t="s">
        <v>2791</v>
      </c>
      <c r="AIB22" s="22" t="s">
        <v>2792</v>
      </c>
      <c r="AIC22" s="23" t="s">
        <v>2786</v>
      </c>
      <c r="AID22" s="22" t="s">
        <v>2787</v>
      </c>
      <c r="AIE22" s="23" t="s">
        <v>2791</v>
      </c>
      <c r="AIF22" s="22" t="s">
        <v>2792</v>
      </c>
      <c r="AIG22" s="23" t="s">
        <v>2786</v>
      </c>
      <c r="AIH22" s="22" t="s">
        <v>2791</v>
      </c>
      <c r="AII22" s="23" t="s">
        <v>2787</v>
      </c>
      <c r="AIJ22" s="22" t="s">
        <v>2791</v>
      </c>
      <c r="AIK22" s="23" t="s">
        <v>2786</v>
      </c>
      <c r="AIL22" s="22" t="s">
        <v>2791</v>
      </c>
      <c r="AIM22" s="23" t="s">
        <v>2792</v>
      </c>
      <c r="AIN22" s="22" t="s">
        <v>2786</v>
      </c>
      <c r="AIO22" s="23" t="s">
        <v>2787</v>
      </c>
      <c r="AIP22" s="22" t="s">
        <v>2791</v>
      </c>
      <c r="AIQ22" s="23" t="s">
        <v>2792</v>
      </c>
      <c r="AIR22" s="22" t="s">
        <v>2786</v>
      </c>
      <c r="AIS22" s="23" t="s">
        <v>2787</v>
      </c>
      <c r="AIT22" s="22" t="s">
        <v>2791</v>
      </c>
      <c r="AIU22" s="23" t="s">
        <v>2792</v>
      </c>
      <c r="AIV22" s="22" t="s">
        <v>2786</v>
      </c>
      <c r="AIW22" s="23" t="s">
        <v>2792</v>
      </c>
      <c r="AIX22" s="22" t="s">
        <v>2787</v>
      </c>
      <c r="AIY22" s="23" t="s">
        <v>2792</v>
      </c>
      <c r="AIZ22" s="22" t="s">
        <v>2791</v>
      </c>
      <c r="AJA22" s="23" t="s">
        <v>2792</v>
      </c>
      <c r="AJB22" s="22" t="s">
        <v>2786</v>
      </c>
      <c r="AJC22" s="23" t="s">
        <v>2787</v>
      </c>
      <c r="AJD22" s="22" t="s">
        <v>2791</v>
      </c>
      <c r="AJE22" s="23" t="s">
        <v>2792</v>
      </c>
      <c r="AJF22" s="22" t="s">
        <v>2786</v>
      </c>
      <c r="AJG22" s="23" t="s">
        <v>2787</v>
      </c>
      <c r="AJH22" s="22" t="s">
        <v>2791</v>
      </c>
      <c r="AJI22" s="23" t="s">
        <v>2792</v>
      </c>
      <c r="AJJ22" s="22" t="s">
        <v>2787</v>
      </c>
      <c r="AJK22" s="23" t="s">
        <v>2791</v>
      </c>
      <c r="AJL22" s="22" t="s">
        <v>2786</v>
      </c>
      <c r="AJM22" s="23" t="s">
        <v>2791</v>
      </c>
      <c r="AJN22" s="22" t="s">
        <v>2792</v>
      </c>
      <c r="AJO22" s="23" t="s">
        <v>2786</v>
      </c>
      <c r="AJP22" s="22" t="s">
        <v>2791</v>
      </c>
      <c r="AJQ22" s="23" t="s">
        <v>2787</v>
      </c>
      <c r="AJR22" s="22" t="s">
        <v>2791</v>
      </c>
      <c r="AJS22" s="23" t="s">
        <v>2786</v>
      </c>
      <c r="AJT22" s="22" t="s">
        <v>2787</v>
      </c>
      <c r="AJU22" s="23" t="s">
        <v>2791</v>
      </c>
      <c r="AJV22" s="22" t="s">
        <v>2792</v>
      </c>
      <c r="AJW22" s="23" t="s">
        <v>2786</v>
      </c>
      <c r="AJX22" s="22" t="s">
        <v>2787</v>
      </c>
      <c r="AJY22" s="23" t="s">
        <v>2792</v>
      </c>
      <c r="AJZ22" s="22" t="s">
        <v>2786</v>
      </c>
      <c r="AKA22" s="23" t="s">
        <v>2792</v>
      </c>
      <c r="AKB22" s="22" t="s">
        <v>2786</v>
      </c>
      <c r="AKC22" s="23" t="s">
        <v>2791</v>
      </c>
      <c r="AKD22" s="22" t="s">
        <v>2792</v>
      </c>
      <c r="AKE22" s="23" t="s">
        <v>2787</v>
      </c>
      <c r="AKF22" s="22" t="s">
        <v>2791</v>
      </c>
      <c r="AKG22" s="23" t="s">
        <v>2792</v>
      </c>
      <c r="AKH22" s="22" t="s">
        <v>2786</v>
      </c>
      <c r="AKI22" s="23" t="s">
        <v>2787</v>
      </c>
      <c r="AKJ22" s="22" t="s">
        <v>2791</v>
      </c>
      <c r="AKK22" s="23" t="s">
        <v>2792</v>
      </c>
      <c r="AKL22" s="22" t="s">
        <v>2786</v>
      </c>
      <c r="AKM22" s="23" t="s">
        <v>2791</v>
      </c>
      <c r="AKN22" s="22" t="s">
        <v>2792</v>
      </c>
      <c r="AKO22" s="23" t="s">
        <v>2786</v>
      </c>
      <c r="AKP22" s="22" t="s">
        <v>2791</v>
      </c>
      <c r="AKQ22" s="23" t="s">
        <v>2792</v>
      </c>
      <c r="AKR22" s="22" t="s">
        <v>2786</v>
      </c>
      <c r="AKS22" s="23" t="s">
        <v>2787</v>
      </c>
      <c r="AKT22" s="22" t="s">
        <v>2791</v>
      </c>
      <c r="AKU22" s="23" t="s">
        <v>2792</v>
      </c>
      <c r="AKV22" s="22" t="s">
        <v>2787</v>
      </c>
      <c r="AKW22" s="23" t="s">
        <v>2791</v>
      </c>
      <c r="AKX22" s="22" t="s">
        <v>2792</v>
      </c>
      <c r="AKY22" s="23" t="s">
        <v>2786</v>
      </c>
      <c r="AKZ22" s="22" t="s">
        <v>2787</v>
      </c>
      <c r="ALA22" s="23" t="s">
        <v>2791</v>
      </c>
      <c r="ALB22" s="22" t="s">
        <v>2792</v>
      </c>
      <c r="ALC22" s="23" t="s">
        <v>2786</v>
      </c>
      <c r="ALD22" s="22" t="s">
        <v>2787</v>
      </c>
      <c r="ALE22" s="23" t="s">
        <v>2791</v>
      </c>
      <c r="ALF22" s="22" t="s">
        <v>2792</v>
      </c>
      <c r="ALG22" s="23" t="s">
        <v>2787</v>
      </c>
      <c r="ALH22" s="22" t="s">
        <v>2792</v>
      </c>
      <c r="ALI22" s="23" t="s">
        <v>2786</v>
      </c>
      <c r="ALJ22" s="22" t="s">
        <v>2787</v>
      </c>
      <c r="ALK22" s="23" t="s">
        <v>2792</v>
      </c>
      <c r="ALL22" s="22" t="s">
        <v>2786</v>
      </c>
      <c r="ALM22" s="23" t="s">
        <v>2787</v>
      </c>
      <c r="ALN22" s="22" t="s">
        <v>2791</v>
      </c>
      <c r="ALO22" s="23" t="s">
        <v>2792</v>
      </c>
      <c r="ALP22" s="22" t="s">
        <v>2786</v>
      </c>
      <c r="ALQ22" s="23" t="s">
        <v>2787</v>
      </c>
      <c r="ALR22" s="22" t="s">
        <v>2791</v>
      </c>
      <c r="ALS22" s="23" t="s">
        <v>2787</v>
      </c>
      <c r="ALT22" s="22" t="s">
        <v>2791</v>
      </c>
      <c r="ALU22" s="23" t="s">
        <v>2792</v>
      </c>
      <c r="ALV22" s="22" t="s">
        <v>2786</v>
      </c>
      <c r="ALW22" s="23" t="s">
        <v>2787</v>
      </c>
      <c r="ALX22" s="22" t="s">
        <v>2791</v>
      </c>
      <c r="ALY22" s="23" t="s">
        <v>2786</v>
      </c>
      <c r="ALZ22" s="22" t="s">
        <v>2787</v>
      </c>
      <c r="AMA22" s="23" t="s">
        <v>2791</v>
      </c>
      <c r="AMB22" s="22" t="s">
        <v>2792</v>
      </c>
      <c r="AMC22" s="23" t="s">
        <v>2786</v>
      </c>
      <c r="AMD22" s="22" t="s">
        <v>2787</v>
      </c>
      <c r="AME22" s="23" t="s">
        <v>2792</v>
      </c>
      <c r="AMF22" s="22" t="s">
        <v>2786</v>
      </c>
      <c r="AMG22" s="23" t="s">
        <v>2787</v>
      </c>
      <c r="AMH22" s="22" t="s">
        <v>2791</v>
      </c>
      <c r="AMI22" s="23" t="s">
        <v>2792</v>
      </c>
      <c r="AMJ22" s="22" t="s">
        <v>2786</v>
      </c>
      <c r="AMK22" s="23" t="s">
        <v>2787</v>
      </c>
      <c r="AML22" s="22" t="s">
        <v>2791</v>
      </c>
      <c r="AMM22" s="23" t="s">
        <v>2786</v>
      </c>
      <c r="AMN22" s="22" t="s">
        <v>2787</v>
      </c>
      <c r="AMO22" s="23" t="s">
        <v>2791</v>
      </c>
      <c r="AMP22" s="22" t="s">
        <v>2792</v>
      </c>
      <c r="AMQ22" s="23" t="s">
        <v>2786</v>
      </c>
      <c r="AMR22" s="22" t="s">
        <v>2787</v>
      </c>
      <c r="AMS22" s="23" t="s">
        <v>2791</v>
      </c>
      <c r="AMT22" s="22" t="s">
        <v>2792</v>
      </c>
      <c r="AMU22" s="23" t="s">
        <v>2786</v>
      </c>
      <c r="AMV22" s="22" t="s">
        <v>2787</v>
      </c>
      <c r="AMW22" s="23" t="s">
        <v>2791</v>
      </c>
      <c r="AMX22" s="22" t="s">
        <v>2792</v>
      </c>
      <c r="AMY22" s="23" t="s">
        <v>2786</v>
      </c>
      <c r="AMZ22" s="22" t="s">
        <v>2787</v>
      </c>
      <c r="ANA22" s="23" t="s">
        <v>2791</v>
      </c>
      <c r="ANB22" s="22" t="s">
        <v>2792</v>
      </c>
      <c r="ANC22" s="23" t="s">
        <v>2786</v>
      </c>
      <c r="AND22" s="22" t="s">
        <v>2792</v>
      </c>
      <c r="ANE22" s="23" t="s">
        <v>2786</v>
      </c>
      <c r="ANF22" s="22" t="s">
        <v>2787</v>
      </c>
      <c r="ANG22" s="23" t="s">
        <v>2791</v>
      </c>
      <c r="ANH22" s="22" t="s">
        <v>2792</v>
      </c>
      <c r="ANI22" s="23" t="s">
        <v>2786</v>
      </c>
      <c r="ANJ22" s="22" t="s">
        <v>2787</v>
      </c>
      <c r="ANK22" s="23" t="s">
        <v>2791</v>
      </c>
      <c r="ANL22" s="22" t="s">
        <v>2792</v>
      </c>
      <c r="ANM22" s="23" t="s">
        <v>2786</v>
      </c>
      <c r="ANN22" s="22" t="s">
        <v>2787</v>
      </c>
      <c r="ANO22" s="23" t="s">
        <v>2791</v>
      </c>
      <c r="ANP22" s="22" t="s">
        <v>2792</v>
      </c>
      <c r="ANQ22" s="23" t="s">
        <v>2786</v>
      </c>
      <c r="ANR22" s="22" t="s">
        <v>2787</v>
      </c>
      <c r="ANS22" s="23" t="s">
        <v>2791</v>
      </c>
      <c r="ANT22" s="22" t="s">
        <v>2792</v>
      </c>
      <c r="ANU22" s="23" t="s">
        <v>2786</v>
      </c>
      <c r="ANV22" s="22" t="s">
        <v>2787</v>
      </c>
      <c r="ANW22" s="23" t="s">
        <v>2792</v>
      </c>
      <c r="ANX22" s="22" t="s">
        <v>2786</v>
      </c>
      <c r="ANY22" s="23" t="s">
        <v>2787</v>
      </c>
      <c r="ANZ22" s="22" t="s">
        <v>2791</v>
      </c>
      <c r="AOA22" s="23" t="s">
        <v>2792</v>
      </c>
      <c r="AOB22" s="22" t="s">
        <v>2786</v>
      </c>
      <c r="AOC22" s="23" t="s">
        <v>2787</v>
      </c>
      <c r="AOD22" s="22" t="s">
        <v>2791</v>
      </c>
      <c r="AOE22" s="23" t="s">
        <v>2792</v>
      </c>
      <c r="AOF22" s="22" t="s">
        <v>2786</v>
      </c>
      <c r="AOG22" s="23" t="s">
        <v>2787</v>
      </c>
      <c r="AOH22" s="22" t="s">
        <v>2791</v>
      </c>
      <c r="AOI22" s="23" t="s">
        <v>2786</v>
      </c>
      <c r="AOJ22" s="22" t="s">
        <v>2787</v>
      </c>
      <c r="AOK22" s="23" t="s">
        <v>2791</v>
      </c>
      <c r="AOL22" s="22" t="s">
        <v>2786</v>
      </c>
      <c r="AOM22" s="23" t="s">
        <v>2787</v>
      </c>
      <c r="AON22" s="22" t="s">
        <v>2791</v>
      </c>
      <c r="AOO22" s="23" t="s">
        <v>2792</v>
      </c>
      <c r="AOP22" s="22" t="s">
        <v>2786</v>
      </c>
      <c r="AOQ22" s="23" t="s">
        <v>2787</v>
      </c>
      <c r="AOR22" s="22" t="s">
        <v>2791</v>
      </c>
      <c r="AOS22" s="23" t="s">
        <v>2792</v>
      </c>
      <c r="AOT22" s="22" t="s">
        <v>2787</v>
      </c>
      <c r="AOU22" s="23" t="s">
        <v>2787</v>
      </c>
      <c r="AOV22" s="22" t="s">
        <v>2791</v>
      </c>
      <c r="AOW22" s="23" t="s">
        <v>2792</v>
      </c>
      <c r="AOX22" s="22" t="s">
        <v>2786</v>
      </c>
      <c r="AOY22" s="23" t="s">
        <v>2787</v>
      </c>
      <c r="AOZ22" s="22" t="s">
        <v>2791</v>
      </c>
      <c r="APA22" s="23" t="s">
        <v>2792</v>
      </c>
      <c r="APB22" s="22" t="s">
        <v>2786</v>
      </c>
      <c r="APC22" s="23" t="s">
        <v>2787</v>
      </c>
      <c r="APD22" s="22" t="s">
        <v>2791</v>
      </c>
      <c r="APE22" s="23" t="s">
        <v>2786</v>
      </c>
      <c r="APF22" s="22" t="s">
        <v>2787</v>
      </c>
      <c r="APG22" s="23" t="s">
        <v>2791</v>
      </c>
      <c r="APH22" s="22" t="s">
        <v>2792</v>
      </c>
      <c r="API22" s="23" t="s">
        <v>2787</v>
      </c>
      <c r="APJ22" s="22" t="s">
        <v>2791</v>
      </c>
      <c r="APK22" s="23" t="s">
        <v>2792</v>
      </c>
      <c r="APL22" s="22" t="s">
        <v>2786</v>
      </c>
      <c r="APM22" s="23" t="s">
        <v>2787</v>
      </c>
      <c r="APN22" s="22" t="s">
        <v>2791</v>
      </c>
      <c r="APO22" s="23" t="s">
        <v>2792</v>
      </c>
      <c r="APP22" s="22" t="s">
        <v>2786</v>
      </c>
      <c r="APQ22" s="23" t="s">
        <v>2787</v>
      </c>
      <c r="APR22" s="22" t="s">
        <v>2791</v>
      </c>
      <c r="APS22" s="23" t="s">
        <v>2792</v>
      </c>
      <c r="APT22" s="22" t="s">
        <v>2786</v>
      </c>
      <c r="APU22" s="23" t="s">
        <v>2787</v>
      </c>
      <c r="APV22" s="22" t="s">
        <v>2791</v>
      </c>
      <c r="APW22" s="23" t="s">
        <v>2792</v>
      </c>
      <c r="APX22" s="22" t="s">
        <v>2786</v>
      </c>
      <c r="APY22" s="23" t="s">
        <v>2787</v>
      </c>
      <c r="APZ22" s="22" t="s">
        <v>2791</v>
      </c>
      <c r="AQA22" s="23" t="s">
        <v>2786</v>
      </c>
      <c r="AQB22" s="22" t="s">
        <v>2787</v>
      </c>
      <c r="AQC22" s="23" t="s">
        <v>2791</v>
      </c>
      <c r="AQD22" s="22" t="s">
        <v>2792</v>
      </c>
      <c r="AQE22" s="23" t="s">
        <v>2786</v>
      </c>
      <c r="AQF22" s="22" t="s">
        <v>2787</v>
      </c>
      <c r="AQG22" s="23" t="s">
        <v>2792</v>
      </c>
      <c r="AQH22" s="22" t="s">
        <v>2787</v>
      </c>
      <c r="AQI22" s="23" t="s">
        <v>2786</v>
      </c>
      <c r="AQJ22" s="22" t="s">
        <v>2787</v>
      </c>
      <c r="AQK22" s="23" t="s">
        <v>2791</v>
      </c>
      <c r="AQL22" s="22" t="s">
        <v>2792</v>
      </c>
      <c r="AQM22" s="23" t="s">
        <v>2786</v>
      </c>
      <c r="AQN22" s="22" t="s">
        <v>2787</v>
      </c>
      <c r="AQO22" s="23" t="s">
        <v>2791</v>
      </c>
      <c r="AQP22" s="22" t="s">
        <v>2792</v>
      </c>
      <c r="AQQ22" s="23" t="s">
        <v>2786</v>
      </c>
      <c r="AQR22" s="22" t="s">
        <v>2791</v>
      </c>
      <c r="AQS22" s="23" t="s">
        <v>2792</v>
      </c>
      <c r="AQT22" s="22" t="s">
        <v>2786</v>
      </c>
      <c r="AQU22" s="23" t="s">
        <v>2787</v>
      </c>
      <c r="AQV22" s="22" t="s">
        <v>2791</v>
      </c>
      <c r="AQW22" s="23" t="s">
        <v>2786</v>
      </c>
      <c r="AQX22" s="22" t="s">
        <v>2791</v>
      </c>
      <c r="AQY22" s="23" t="s">
        <v>2787</v>
      </c>
      <c r="AQZ22" s="22" t="s">
        <v>2791</v>
      </c>
      <c r="ARA22" s="23" t="s">
        <v>2792</v>
      </c>
      <c r="ARB22" s="22" t="s">
        <v>2786</v>
      </c>
      <c r="ARC22" s="23" t="s">
        <v>2787</v>
      </c>
      <c r="ARD22" s="22" t="s">
        <v>2787</v>
      </c>
      <c r="ARE22" s="23" t="s">
        <v>2791</v>
      </c>
      <c r="ARF22" s="22" t="s">
        <v>2792</v>
      </c>
      <c r="ARG22" s="23" t="s">
        <v>2786</v>
      </c>
      <c r="ARH22" s="22" t="s">
        <v>2787</v>
      </c>
      <c r="ARI22" s="23" t="s">
        <v>2791</v>
      </c>
      <c r="ARJ22" s="22" t="s">
        <v>2787</v>
      </c>
      <c r="ARK22" s="23" t="s">
        <v>2791</v>
      </c>
      <c r="ARL22" s="22" t="s">
        <v>2792</v>
      </c>
      <c r="ARM22" s="23" t="s">
        <v>2786</v>
      </c>
      <c r="ARN22" s="22" t="s">
        <v>2787</v>
      </c>
      <c r="ARO22" s="23" t="s">
        <v>2791</v>
      </c>
      <c r="ARP22" s="22" t="s">
        <v>2792</v>
      </c>
      <c r="ARQ22" s="23" t="s">
        <v>2786</v>
      </c>
      <c r="ARR22" s="22" t="s">
        <v>2792</v>
      </c>
      <c r="ARS22" s="23" t="s">
        <v>2786</v>
      </c>
      <c r="ART22" s="22" t="s">
        <v>2787</v>
      </c>
      <c r="ARU22" s="23" t="s">
        <v>2791</v>
      </c>
      <c r="ARV22" s="22" t="s">
        <v>2792</v>
      </c>
      <c r="ARW22" s="23" t="s">
        <v>2786</v>
      </c>
      <c r="ARX22" s="22" t="s">
        <v>2786</v>
      </c>
      <c r="ARY22" s="23" t="s">
        <v>2787</v>
      </c>
      <c r="ARZ22" s="22" t="s">
        <v>2792</v>
      </c>
      <c r="ASA22" s="23" t="s">
        <v>2786</v>
      </c>
      <c r="ASB22" s="22" t="s">
        <v>2787</v>
      </c>
      <c r="ASC22" s="23" t="s">
        <v>2787</v>
      </c>
      <c r="ASD22" s="22" t="s">
        <v>2791</v>
      </c>
      <c r="ASE22" s="23" t="s">
        <v>2792</v>
      </c>
      <c r="ASF22" s="22" t="s">
        <v>2786</v>
      </c>
      <c r="ASG22" s="23" t="s">
        <v>2791</v>
      </c>
      <c r="ASH22" s="22" t="s">
        <v>2792</v>
      </c>
      <c r="ASI22" s="23" t="s">
        <v>2791</v>
      </c>
      <c r="ASJ22" s="22" t="s">
        <v>2792</v>
      </c>
      <c r="ASK22" s="23" t="s">
        <v>2786</v>
      </c>
      <c r="ASL22" s="22" t="s">
        <v>2787</v>
      </c>
      <c r="ASM22" s="23" t="s">
        <v>2791</v>
      </c>
      <c r="ASN22" s="22" t="s">
        <v>2792</v>
      </c>
      <c r="ASO22" s="23" t="s">
        <v>2786</v>
      </c>
      <c r="ASP22" s="22" t="s">
        <v>2787</v>
      </c>
      <c r="ASQ22" s="23" t="s">
        <v>2792</v>
      </c>
      <c r="ASR22" s="22" t="s">
        <v>2786</v>
      </c>
      <c r="ASS22" s="23" t="s">
        <v>2787</v>
      </c>
      <c r="AST22" s="22" t="s">
        <v>2786</v>
      </c>
      <c r="ASU22" s="23" t="s">
        <v>2787</v>
      </c>
      <c r="ASV22" s="22" t="s">
        <v>2791</v>
      </c>
      <c r="ASW22" s="23" t="s">
        <v>2792</v>
      </c>
      <c r="ASX22" s="22" t="s">
        <v>2787</v>
      </c>
      <c r="ASY22" s="23" t="s">
        <v>2786</v>
      </c>
      <c r="ASZ22" s="22" t="s">
        <v>2787</v>
      </c>
      <c r="ATA22" s="23" t="s">
        <v>2792</v>
      </c>
      <c r="ATB22" s="22" t="s">
        <v>2786</v>
      </c>
      <c r="ATC22" s="23" t="s">
        <v>2791</v>
      </c>
      <c r="ATD22" s="22" t="s">
        <v>2792</v>
      </c>
      <c r="ATE22" s="23" t="s">
        <v>2786</v>
      </c>
      <c r="ATF22" s="22" t="s">
        <v>2791</v>
      </c>
      <c r="ATG22" s="23" t="s">
        <v>2792</v>
      </c>
      <c r="ATH22" s="22" t="s">
        <v>2786</v>
      </c>
      <c r="ATI22" s="23" t="s">
        <v>2787</v>
      </c>
      <c r="ATJ22" s="22" t="s">
        <v>2792</v>
      </c>
      <c r="ATK22" s="23" t="s">
        <v>2786</v>
      </c>
      <c r="ATL22" s="22" t="s">
        <v>2787</v>
      </c>
      <c r="ATM22" s="23" t="s">
        <v>2791</v>
      </c>
      <c r="ATN22" s="22" t="s">
        <v>2792</v>
      </c>
      <c r="ATO22" s="23" t="s">
        <v>2786</v>
      </c>
      <c r="ATP22" s="22" t="s">
        <v>2787</v>
      </c>
      <c r="ATQ22" s="23" t="s">
        <v>2791</v>
      </c>
      <c r="ATR22" s="22" t="s">
        <v>2792</v>
      </c>
      <c r="ATS22" s="23" t="s">
        <v>2786</v>
      </c>
      <c r="ATT22" s="22" t="s">
        <v>2787</v>
      </c>
      <c r="ATU22" s="23" t="s">
        <v>2791</v>
      </c>
      <c r="ATV22" s="22" t="s">
        <v>2786</v>
      </c>
      <c r="ATW22" s="23" t="s">
        <v>2787</v>
      </c>
      <c r="ATX22" s="22" t="s">
        <v>2792</v>
      </c>
      <c r="ATY22" s="23" t="s">
        <v>2786</v>
      </c>
      <c r="ATZ22" s="22" t="s">
        <v>2791</v>
      </c>
      <c r="AUA22" s="23" t="s">
        <v>2792</v>
      </c>
      <c r="AUB22" s="22" t="s">
        <v>2786</v>
      </c>
      <c r="AUC22" s="23" t="s">
        <v>2787</v>
      </c>
      <c r="AUD22" s="22" t="s">
        <v>2791</v>
      </c>
      <c r="AUE22" s="23" t="s">
        <v>2792</v>
      </c>
      <c r="AUF22" s="22" t="s">
        <v>2786</v>
      </c>
      <c r="AUG22" s="23" t="s">
        <v>2787</v>
      </c>
      <c r="AUH22" s="22" t="s">
        <v>2791</v>
      </c>
      <c r="AUI22" s="23" t="s">
        <v>2792</v>
      </c>
      <c r="AUJ22" s="22" t="s">
        <v>2786</v>
      </c>
      <c r="AUK22" s="23" t="s">
        <v>2787</v>
      </c>
      <c r="AUL22" s="22" t="s">
        <v>2791</v>
      </c>
      <c r="AUM22" s="23" t="s">
        <v>2792</v>
      </c>
      <c r="AUN22" s="22" t="s">
        <v>2786</v>
      </c>
      <c r="AUO22" s="23" t="s">
        <v>2787</v>
      </c>
      <c r="AUP22" s="22" t="s">
        <v>2791</v>
      </c>
      <c r="AUQ22" s="23" t="s">
        <v>2792</v>
      </c>
      <c r="AUR22" s="22" t="s">
        <v>2786</v>
      </c>
      <c r="AUS22" s="23" t="s">
        <v>2787</v>
      </c>
      <c r="AUT22" s="22" t="s">
        <v>2791</v>
      </c>
      <c r="AUU22" s="23" t="s">
        <v>2792</v>
      </c>
      <c r="AUV22" s="22" t="s">
        <v>2787</v>
      </c>
      <c r="AUW22" s="23" t="s">
        <v>40</v>
      </c>
      <c r="AUX22" s="22" t="s">
        <v>40</v>
      </c>
      <c r="AUY22" s="23" t="s">
        <v>60</v>
      </c>
      <c r="AUZ22" s="22" t="s">
        <v>67</v>
      </c>
      <c r="AVA22" s="23" t="s">
        <v>40</v>
      </c>
      <c r="AVB22" s="22" t="s">
        <v>67</v>
      </c>
      <c r="AVC22" s="23" t="s">
        <v>60</v>
      </c>
      <c r="AVD22" s="22" t="s">
        <v>40</v>
      </c>
      <c r="AVE22" s="23" t="s">
        <v>50</v>
      </c>
      <c r="AVF22" s="22" t="s">
        <v>60</v>
      </c>
      <c r="AVG22" s="23" t="s">
        <v>67</v>
      </c>
      <c r="AVH22" s="22" t="s">
        <v>40</v>
      </c>
      <c r="AVI22" s="23" t="s">
        <v>50</v>
      </c>
      <c r="AVJ22" s="22" t="s">
        <v>67</v>
      </c>
      <c r="AVK22" s="23" t="s">
        <v>67</v>
      </c>
      <c r="AVL22" s="22" t="s">
        <v>67</v>
      </c>
      <c r="AVM22" s="23" t="s">
        <v>60</v>
      </c>
      <c r="AVN22" s="22" t="s">
        <v>67</v>
      </c>
      <c r="AVO22" s="23" t="s">
        <v>60</v>
      </c>
      <c r="AVP22" s="22" t="s">
        <v>50</v>
      </c>
      <c r="AVQ22" s="23" t="s">
        <v>50</v>
      </c>
      <c r="AVR22" s="22" t="s">
        <v>60</v>
      </c>
      <c r="AVS22" s="23" t="s">
        <v>40</v>
      </c>
      <c r="AVT22" s="22" t="s">
        <v>50</v>
      </c>
      <c r="AVU22" s="23" t="s">
        <v>67</v>
      </c>
      <c r="AVV22" s="22" t="s">
        <v>67</v>
      </c>
      <c r="AVW22" s="23" t="s">
        <v>40</v>
      </c>
      <c r="AVX22" s="22" t="s">
        <v>60</v>
      </c>
      <c r="AVY22" s="23" t="s">
        <v>40</v>
      </c>
      <c r="AVZ22" s="22" t="s">
        <v>40</v>
      </c>
      <c r="AWA22" s="23" t="s">
        <v>60</v>
      </c>
      <c r="AWB22" s="22" t="s">
        <v>50</v>
      </c>
      <c r="AWC22" s="23" t="s">
        <v>67</v>
      </c>
      <c r="AWD22" s="22" t="s">
        <v>40</v>
      </c>
      <c r="AWE22" s="23" t="s">
        <v>60</v>
      </c>
      <c r="AWF22" s="22" t="s">
        <v>67</v>
      </c>
      <c r="AWG22" s="23" t="s">
        <v>40</v>
      </c>
      <c r="AWH22" s="22" t="s">
        <v>40</v>
      </c>
      <c r="AWI22" s="23" t="s">
        <v>60</v>
      </c>
      <c r="AWJ22" s="22" t="s">
        <v>40</v>
      </c>
      <c r="AWK22" s="23" t="s">
        <v>50</v>
      </c>
      <c r="AWL22" s="22" t="s">
        <v>40</v>
      </c>
      <c r="AWM22" s="23" t="s">
        <v>40</v>
      </c>
      <c r="AWN22" s="22" t="s">
        <v>50</v>
      </c>
      <c r="AWO22" s="23" t="s">
        <v>60</v>
      </c>
      <c r="AWP22" s="22" t="s">
        <v>40</v>
      </c>
      <c r="AWQ22" s="23" t="s">
        <v>50</v>
      </c>
      <c r="AWR22" s="22" t="s">
        <v>60</v>
      </c>
      <c r="AWS22" s="23" t="s">
        <v>60</v>
      </c>
      <c r="AWT22" s="22" t="s">
        <v>40</v>
      </c>
      <c r="AWU22" s="23" t="s">
        <v>60</v>
      </c>
      <c r="AWV22" s="22" t="s">
        <v>50</v>
      </c>
      <c r="AWW22" s="23" t="s">
        <v>50</v>
      </c>
      <c r="AWX22" s="22" t="s">
        <v>60</v>
      </c>
      <c r="AWY22" s="23" t="s">
        <v>40</v>
      </c>
      <c r="AWZ22" s="22" t="s">
        <v>60</v>
      </c>
      <c r="AXA22" s="23" t="s">
        <v>50</v>
      </c>
      <c r="AXB22" s="22" t="s">
        <v>40</v>
      </c>
      <c r="AXC22" s="23" t="s">
        <v>60</v>
      </c>
      <c r="AXD22" s="22" t="s">
        <v>40</v>
      </c>
      <c r="AXE22" s="23" t="s">
        <v>40</v>
      </c>
      <c r="AXF22" s="22" t="s">
        <v>60</v>
      </c>
      <c r="AXG22" s="23" t="s">
        <v>40</v>
      </c>
      <c r="AXH22" s="22" t="s">
        <v>50</v>
      </c>
      <c r="AXI22" s="23" t="s">
        <v>40</v>
      </c>
      <c r="AXJ22" s="22" t="s">
        <v>50</v>
      </c>
      <c r="AXK22" s="23" t="s">
        <v>50</v>
      </c>
      <c r="AXL22" s="22" t="s">
        <v>60</v>
      </c>
      <c r="AXM22" s="23" t="s">
        <v>50</v>
      </c>
      <c r="AXN22" s="22" t="s">
        <v>67</v>
      </c>
      <c r="AXO22" s="23" t="s">
        <v>40</v>
      </c>
      <c r="AXP22" s="22" t="s">
        <v>60</v>
      </c>
      <c r="AXQ22" s="23" t="s">
        <v>67</v>
      </c>
      <c r="AXR22" s="22" t="s">
        <v>67</v>
      </c>
      <c r="AXS22" s="23" t="s">
        <v>50</v>
      </c>
      <c r="AXT22" s="22" t="s">
        <v>60</v>
      </c>
      <c r="AXU22" s="23" t="s">
        <v>60</v>
      </c>
      <c r="AXV22" s="22" t="s">
        <v>67</v>
      </c>
      <c r="AXW22" s="23" t="s">
        <v>60</v>
      </c>
      <c r="AXX22" s="22" t="s">
        <v>40</v>
      </c>
      <c r="AXY22" s="23" t="s">
        <v>50</v>
      </c>
      <c r="AXZ22" s="22" t="s">
        <v>67</v>
      </c>
      <c r="AYA22" s="23" t="s">
        <v>60</v>
      </c>
      <c r="AYB22" s="22" t="s">
        <v>40</v>
      </c>
      <c r="AYC22" s="23" t="s">
        <v>50</v>
      </c>
      <c r="AYD22" s="22" t="s">
        <v>60</v>
      </c>
      <c r="AYE22" s="23" t="s">
        <v>60</v>
      </c>
      <c r="AYF22" s="22" t="s">
        <v>50</v>
      </c>
      <c r="AYG22" s="23" t="s">
        <v>60</v>
      </c>
      <c r="AYH22" s="22" t="s">
        <v>40</v>
      </c>
      <c r="AYI22" s="23" t="s">
        <v>67</v>
      </c>
      <c r="AYJ22" s="22" t="s">
        <v>40</v>
      </c>
      <c r="AYK22" s="23" t="s">
        <v>50</v>
      </c>
      <c r="AYL22" s="22" t="s">
        <v>60</v>
      </c>
      <c r="AYM22" s="23" t="s">
        <v>67</v>
      </c>
      <c r="AYN22" s="22" t="s">
        <v>50</v>
      </c>
      <c r="AYO22" s="23" t="s">
        <v>40</v>
      </c>
      <c r="AYP22" s="22" t="s">
        <v>60</v>
      </c>
      <c r="AYQ22" s="23" t="s">
        <v>67</v>
      </c>
      <c r="AYR22" s="22" t="s">
        <v>40</v>
      </c>
      <c r="AYS22" s="23" t="s">
        <v>50</v>
      </c>
      <c r="AYT22" s="22" t="s">
        <v>67</v>
      </c>
      <c r="AYU22" s="23" t="s">
        <v>67</v>
      </c>
      <c r="AYV22" s="22" t="s">
        <v>40</v>
      </c>
      <c r="AYW22" s="23" t="s">
        <v>1734</v>
      </c>
      <c r="AYX22" s="22" t="s">
        <v>1747</v>
      </c>
      <c r="AYY22" s="23" t="s">
        <v>1734</v>
      </c>
      <c r="AYZ22" s="22" t="s">
        <v>1743</v>
      </c>
      <c r="AZA22" s="23" t="s">
        <v>1747</v>
      </c>
      <c r="AZB22" s="22" t="s">
        <v>1743</v>
      </c>
      <c r="AZC22" s="23" t="s">
        <v>1743</v>
      </c>
      <c r="AZD22" s="22" t="s">
        <v>1734</v>
      </c>
      <c r="AZE22" s="23" t="s">
        <v>1743</v>
      </c>
      <c r="AZF22" s="22" t="s">
        <v>1747</v>
      </c>
      <c r="AZG22" s="23" t="s">
        <v>1737</v>
      </c>
      <c r="AZH22" s="22" t="s">
        <v>1743</v>
      </c>
      <c r="AZI22" s="23" t="s">
        <v>1747</v>
      </c>
      <c r="AZJ22" s="22" t="s">
        <v>1747</v>
      </c>
      <c r="AZK22" s="23" t="s">
        <v>1747</v>
      </c>
      <c r="AZL22" s="22" t="s">
        <v>1737</v>
      </c>
      <c r="AZM22" s="23" t="s">
        <v>1747</v>
      </c>
      <c r="AZN22" s="22" t="s">
        <v>1734</v>
      </c>
      <c r="AZO22" s="23" t="s">
        <v>1743</v>
      </c>
      <c r="AZP22" s="22" t="s">
        <v>1743</v>
      </c>
      <c r="AZQ22" s="23" t="s">
        <v>1734</v>
      </c>
      <c r="AZR22" s="22" t="s">
        <v>1743</v>
      </c>
      <c r="AZS22" s="23" t="s">
        <v>1743</v>
      </c>
      <c r="AZT22" s="22" t="s">
        <v>1747</v>
      </c>
      <c r="AZU22" s="23" t="s">
        <v>1737</v>
      </c>
      <c r="AZV22" s="22" t="s">
        <v>1747</v>
      </c>
      <c r="AZW22" s="23" t="s">
        <v>1737</v>
      </c>
      <c r="AZX22" s="22" t="s">
        <v>1743</v>
      </c>
      <c r="AZY22" s="23" t="s">
        <v>1747</v>
      </c>
      <c r="AZZ22" s="22" t="s">
        <v>1747</v>
      </c>
      <c r="BAA22" s="23" t="s">
        <v>1737</v>
      </c>
      <c r="BAB22" s="22" t="s">
        <v>1747</v>
      </c>
      <c r="BAC22" s="23" t="s">
        <v>1734</v>
      </c>
      <c r="BAD22" s="22" t="s">
        <v>1743</v>
      </c>
      <c r="BAE22" s="23" t="s">
        <v>1747</v>
      </c>
      <c r="BAF22" s="22" t="s">
        <v>1743</v>
      </c>
      <c r="BAG22" s="23" t="s">
        <v>1747</v>
      </c>
      <c r="BAH22" s="22" t="s">
        <v>1734</v>
      </c>
      <c r="BAI22" s="23" t="s">
        <v>1737</v>
      </c>
      <c r="BAJ22" s="22" t="s">
        <v>1743</v>
      </c>
      <c r="BAK22" s="23" t="s">
        <v>1734</v>
      </c>
      <c r="BAL22" s="22" t="s">
        <v>1743</v>
      </c>
      <c r="BAM22" s="23" t="s">
        <v>1734</v>
      </c>
      <c r="BAN22" s="22" t="s">
        <v>1737</v>
      </c>
      <c r="BAO22" s="23" t="s">
        <v>1737</v>
      </c>
      <c r="BAP22" s="22" t="s">
        <v>1734</v>
      </c>
      <c r="BAQ22" s="23" t="s">
        <v>1734</v>
      </c>
      <c r="BAR22" s="22" t="s">
        <v>1747</v>
      </c>
      <c r="BAS22" s="23" t="s">
        <v>1734</v>
      </c>
      <c r="BAT22" s="22" t="s">
        <v>1734</v>
      </c>
      <c r="BAU22" s="23" t="s">
        <v>1743</v>
      </c>
      <c r="BAV22" s="22" t="s">
        <v>1734</v>
      </c>
      <c r="BAW22" s="23" t="s">
        <v>1737</v>
      </c>
      <c r="BAX22" s="22" t="s">
        <v>1737</v>
      </c>
      <c r="BAY22" s="23" t="s">
        <v>1747</v>
      </c>
      <c r="BAZ22" s="22" t="s">
        <v>1743</v>
      </c>
      <c r="BBA22" s="23" t="s">
        <v>1747</v>
      </c>
      <c r="BBB22" s="22" t="s">
        <v>1747</v>
      </c>
      <c r="BBC22" s="23" t="s">
        <v>1743</v>
      </c>
      <c r="BBD22" s="22" t="s">
        <v>1747</v>
      </c>
      <c r="BBE22" s="23" t="s">
        <v>1743</v>
      </c>
      <c r="BBF22" s="22" t="s">
        <v>1743</v>
      </c>
      <c r="BBG22" s="23" t="s">
        <v>1737</v>
      </c>
      <c r="BBH22" s="22" t="s">
        <v>1743</v>
      </c>
      <c r="BBI22" s="23" t="s">
        <v>1747</v>
      </c>
      <c r="BBJ22" s="22" t="s">
        <v>1743</v>
      </c>
      <c r="BBK22" s="23" t="s">
        <v>1743</v>
      </c>
      <c r="BBL22" s="22" t="s">
        <v>1747</v>
      </c>
      <c r="BBM22" s="23" t="s">
        <v>1743</v>
      </c>
      <c r="BBN22" s="22" t="s">
        <v>1747</v>
      </c>
      <c r="BBO22" s="23" t="s">
        <v>1734</v>
      </c>
      <c r="BBP22" s="22" t="s">
        <v>1737</v>
      </c>
      <c r="BBQ22" s="23" t="s">
        <v>1737</v>
      </c>
      <c r="BBR22" s="22" t="s">
        <v>1743</v>
      </c>
      <c r="BBS22" s="23" t="s">
        <v>1734</v>
      </c>
      <c r="BBT22" s="22" t="s">
        <v>1737</v>
      </c>
      <c r="BBU22" s="23" t="s">
        <v>1747</v>
      </c>
      <c r="BBV22" s="22" t="s">
        <v>1737</v>
      </c>
      <c r="BBW22" s="23" t="s">
        <v>1734</v>
      </c>
      <c r="BBX22" s="22" t="s">
        <v>1737</v>
      </c>
      <c r="BBY22" s="23" t="s">
        <v>1737</v>
      </c>
      <c r="BBZ22" s="22" t="s">
        <v>1747</v>
      </c>
      <c r="BCA22" s="23" t="s">
        <v>1734</v>
      </c>
      <c r="BCB22" s="22" t="s">
        <v>1747</v>
      </c>
      <c r="BCC22" s="23" t="s">
        <v>1737</v>
      </c>
      <c r="BCD22" s="22" t="s">
        <v>1737</v>
      </c>
      <c r="BCE22" s="23" t="s">
        <v>1737</v>
      </c>
      <c r="BCF22" s="22" t="s">
        <v>1743</v>
      </c>
      <c r="BCG22" s="23" t="s">
        <v>1747</v>
      </c>
      <c r="BCH22" s="22" t="s">
        <v>1737</v>
      </c>
      <c r="BCI22" s="23" t="s">
        <v>1734</v>
      </c>
      <c r="BCJ22" s="22" t="s">
        <v>1747</v>
      </c>
      <c r="BCK22" s="23" t="s">
        <v>1743</v>
      </c>
      <c r="BCL22" s="22" t="s">
        <v>1734</v>
      </c>
      <c r="BCM22" s="23" t="s">
        <v>1737</v>
      </c>
      <c r="BCN22" s="22" t="s">
        <v>1743</v>
      </c>
      <c r="BCO22" s="23" t="s">
        <v>1737</v>
      </c>
      <c r="BCP22" s="22" t="s">
        <v>1747</v>
      </c>
      <c r="BCQ22" s="23" t="s">
        <v>1747</v>
      </c>
      <c r="BCR22" s="22" t="s">
        <v>1747</v>
      </c>
      <c r="BCS22" s="23" t="s">
        <v>2791</v>
      </c>
      <c r="BCT22" s="22" t="s">
        <v>2791</v>
      </c>
      <c r="BCU22" s="23" t="s">
        <v>2791</v>
      </c>
      <c r="BCV22" s="22" t="s">
        <v>2787</v>
      </c>
      <c r="BCW22" s="23" t="s">
        <v>2792</v>
      </c>
      <c r="BCX22" s="22" t="s">
        <v>2791</v>
      </c>
      <c r="BCY22" s="23" t="s">
        <v>2791</v>
      </c>
      <c r="BCZ22" s="22" t="s">
        <v>2792</v>
      </c>
      <c r="BDA22" s="23" t="s">
        <v>2786</v>
      </c>
      <c r="BDB22" s="22" t="s">
        <v>2791</v>
      </c>
      <c r="BDC22" s="23" t="s">
        <v>2792</v>
      </c>
      <c r="BDD22" s="22" t="s">
        <v>2792</v>
      </c>
      <c r="BDE22" s="23" t="s">
        <v>2791</v>
      </c>
      <c r="BDF22" s="22" t="s">
        <v>2791</v>
      </c>
      <c r="BDG22" s="23" t="s">
        <v>2792</v>
      </c>
      <c r="BDH22" s="22" t="s">
        <v>2787</v>
      </c>
      <c r="BDI22" s="23" t="s">
        <v>2786</v>
      </c>
      <c r="BDJ22" s="22" t="s">
        <v>2786</v>
      </c>
      <c r="BDK22" s="23" t="s">
        <v>2786</v>
      </c>
      <c r="BDL22" s="22" t="s">
        <v>2791</v>
      </c>
      <c r="BDM22" s="23" t="s">
        <v>2792</v>
      </c>
      <c r="BDN22" s="22" t="s">
        <v>2791</v>
      </c>
      <c r="BDO22" s="23" t="s">
        <v>2787</v>
      </c>
      <c r="BDP22" s="22" t="s">
        <v>2792</v>
      </c>
      <c r="BDQ22" s="23" t="s">
        <v>2786</v>
      </c>
      <c r="BDR22" s="22" t="s">
        <v>2792</v>
      </c>
      <c r="BDS22" s="23" t="s">
        <v>2787</v>
      </c>
      <c r="BDT22" s="22" t="s">
        <v>2787</v>
      </c>
      <c r="BDU22" s="23" t="s">
        <v>2791</v>
      </c>
      <c r="BDV22" s="22" t="s">
        <v>2786</v>
      </c>
      <c r="BDW22" s="23" t="s">
        <v>2791</v>
      </c>
      <c r="BDX22" s="22" t="s">
        <v>2786</v>
      </c>
      <c r="BDY22" s="23" t="s">
        <v>2787</v>
      </c>
      <c r="BDZ22" s="22" t="s">
        <v>2786</v>
      </c>
      <c r="BEA22" s="23" t="s">
        <v>2792</v>
      </c>
      <c r="BEB22" s="22" t="s">
        <v>2787</v>
      </c>
      <c r="BEC22" s="23" t="s">
        <v>2787</v>
      </c>
      <c r="BED22" s="22" t="s">
        <v>2792</v>
      </c>
      <c r="BEE22" s="23" t="s">
        <v>2786</v>
      </c>
      <c r="BEF22" s="22" t="s">
        <v>2792</v>
      </c>
      <c r="BEG22" s="23" t="s">
        <v>2791</v>
      </c>
      <c r="BEH22" s="22" t="s">
        <v>2787</v>
      </c>
      <c r="BEI22" s="23" t="s">
        <v>2791</v>
      </c>
      <c r="BEJ22" s="22" t="s">
        <v>2787</v>
      </c>
      <c r="BEK22" s="23" t="s">
        <v>2786</v>
      </c>
      <c r="BEL22" s="22" t="s">
        <v>2787</v>
      </c>
      <c r="BEM22" s="23" t="s">
        <v>2787</v>
      </c>
      <c r="BEN22" s="22" t="s">
        <v>2786</v>
      </c>
      <c r="BEO22" s="23" t="s">
        <v>2786</v>
      </c>
      <c r="BEP22" s="22" t="s">
        <v>2791</v>
      </c>
      <c r="BEQ22" s="23" t="s">
        <v>2791</v>
      </c>
      <c r="BER22" s="22" t="s">
        <v>2792</v>
      </c>
      <c r="BES22" s="23" t="s">
        <v>2786</v>
      </c>
      <c r="BET22" s="22" t="s">
        <v>2792</v>
      </c>
      <c r="BEU22" s="23" t="s">
        <v>2791</v>
      </c>
      <c r="BEV22" s="22" t="s">
        <v>2792</v>
      </c>
      <c r="BEW22" s="23" t="s">
        <v>2787</v>
      </c>
      <c r="BEX22" s="22" t="s">
        <v>2791</v>
      </c>
      <c r="BEY22" s="23" t="s">
        <v>2791</v>
      </c>
      <c r="BEZ22" s="22" t="s">
        <v>2792</v>
      </c>
      <c r="BFA22" s="23" t="s">
        <v>2792</v>
      </c>
      <c r="BFB22" s="22" t="s">
        <v>2786</v>
      </c>
      <c r="BFC22" s="23" t="s">
        <v>2791</v>
      </c>
      <c r="BFD22" s="22" t="s">
        <v>2792</v>
      </c>
      <c r="BFE22" s="23" t="s">
        <v>2786</v>
      </c>
      <c r="BFF22" s="22" t="s">
        <v>2792</v>
      </c>
      <c r="BFG22" s="23" t="s">
        <v>2786</v>
      </c>
      <c r="BFH22" s="22" t="s">
        <v>2792</v>
      </c>
      <c r="BFI22" s="23" t="s">
        <v>2791</v>
      </c>
      <c r="BFJ22" s="22" t="s">
        <v>2786</v>
      </c>
      <c r="BFK22" s="23" t="s">
        <v>2791</v>
      </c>
      <c r="BFL22" s="22" t="s">
        <v>2792</v>
      </c>
      <c r="BFM22" s="23" t="s">
        <v>2787</v>
      </c>
      <c r="BFN22" s="22" t="s">
        <v>2792</v>
      </c>
      <c r="BFO22" s="23" t="s">
        <v>2787</v>
      </c>
      <c r="BFP22" s="22" t="s">
        <v>2792</v>
      </c>
      <c r="BFQ22" s="23" t="s">
        <v>2786</v>
      </c>
      <c r="BFR22" s="22" t="s">
        <v>2791</v>
      </c>
      <c r="BFS22" s="23" t="s">
        <v>2792</v>
      </c>
      <c r="BFT22" s="22" t="s">
        <v>2786</v>
      </c>
      <c r="BFU22" s="23" t="s">
        <v>2792</v>
      </c>
      <c r="BFV22" s="22" t="s">
        <v>2786</v>
      </c>
      <c r="BFW22" s="23" t="s">
        <v>2787</v>
      </c>
      <c r="BFX22" s="22" t="s">
        <v>2791</v>
      </c>
      <c r="BFY22" s="23" t="s">
        <v>2787</v>
      </c>
      <c r="BFZ22" s="22" t="s">
        <v>2791</v>
      </c>
      <c r="BGA22" s="23" t="s">
        <v>2792</v>
      </c>
      <c r="BGB22" s="22" t="s">
        <v>2791</v>
      </c>
      <c r="BGC22" s="23" t="s">
        <v>2791</v>
      </c>
      <c r="BGD22" s="22" t="s">
        <v>2792</v>
      </c>
      <c r="BGE22" s="23" t="s">
        <v>2786</v>
      </c>
      <c r="BGF22" s="22" t="s">
        <v>2787</v>
      </c>
      <c r="BGG22" s="23" t="s">
        <v>2786</v>
      </c>
      <c r="BGH22" s="22" t="s">
        <v>2787</v>
      </c>
      <c r="BGI22" s="23" t="s">
        <v>2791</v>
      </c>
      <c r="BGJ22" s="22" t="s">
        <v>2791</v>
      </c>
      <c r="BGK22" s="23" t="s">
        <v>2792</v>
      </c>
      <c r="BGL22" s="22" t="s">
        <v>2786</v>
      </c>
      <c r="BGM22" s="23" t="s">
        <v>2791</v>
      </c>
      <c r="BGN22" s="22" t="s">
        <v>2792</v>
      </c>
      <c r="BGO22" s="23" t="s">
        <v>2791</v>
      </c>
      <c r="BGP22" s="22" t="s">
        <v>2787</v>
      </c>
      <c r="BGQ22" s="23" t="s">
        <v>2787</v>
      </c>
      <c r="BGR22" s="22" t="s">
        <v>2791</v>
      </c>
      <c r="BGS22" s="23" t="s">
        <v>2792</v>
      </c>
      <c r="BGT22" s="22" t="s">
        <v>2791</v>
      </c>
      <c r="BGU22" s="23" t="s">
        <v>2787</v>
      </c>
      <c r="BGV22" s="22" t="s">
        <v>2786</v>
      </c>
    </row>
    <row r="23" spans="1:1556">
      <c r="A23" s="24" t="s">
        <v>22</v>
      </c>
      <c r="B23" s="25" t="s">
        <v>41</v>
      </c>
      <c r="C23" s="26" t="s">
        <v>51</v>
      </c>
      <c r="D23" s="25" t="s">
        <v>51</v>
      </c>
      <c r="E23" s="26" t="s">
        <v>51</v>
      </c>
      <c r="F23" s="25" t="s">
        <v>41</v>
      </c>
      <c r="G23" s="26" t="s">
        <v>51</v>
      </c>
      <c r="H23" s="25" t="s">
        <v>51</v>
      </c>
      <c r="I23" s="26" t="s">
        <v>51</v>
      </c>
      <c r="J23" s="25" t="s">
        <v>41</v>
      </c>
      <c r="K23" s="26" t="s">
        <v>51</v>
      </c>
      <c r="L23" s="25" t="s">
        <v>41</v>
      </c>
      <c r="M23" s="26" t="s">
        <v>41</v>
      </c>
      <c r="N23" s="25" t="s">
        <v>41</v>
      </c>
      <c r="O23" s="26" t="s">
        <v>41</v>
      </c>
      <c r="P23" s="25" t="s">
        <v>41</v>
      </c>
      <c r="Q23" s="26" t="s">
        <v>51</v>
      </c>
      <c r="R23" s="25" t="s">
        <v>51</v>
      </c>
      <c r="S23" s="26" t="s">
        <v>51</v>
      </c>
      <c r="T23" s="25" t="s">
        <v>41</v>
      </c>
      <c r="U23" s="26" t="s">
        <v>51</v>
      </c>
      <c r="V23" s="25" t="s">
        <v>51</v>
      </c>
      <c r="W23" s="26" t="s">
        <v>51</v>
      </c>
      <c r="X23" s="25" t="s">
        <v>41</v>
      </c>
      <c r="Y23" s="26" t="s">
        <v>41</v>
      </c>
      <c r="Z23" s="25" t="s">
        <v>51</v>
      </c>
      <c r="AA23" s="26" t="s">
        <v>51</v>
      </c>
      <c r="AB23" s="25" t="s">
        <v>51</v>
      </c>
      <c r="AC23" s="26" t="s">
        <v>41</v>
      </c>
      <c r="AD23" s="25" t="s">
        <v>51</v>
      </c>
      <c r="AE23" s="26" t="s">
        <v>41</v>
      </c>
      <c r="AF23" s="25" t="s">
        <v>41</v>
      </c>
      <c r="AG23" s="26" t="s">
        <v>51</v>
      </c>
      <c r="AH23" s="25" t="s">
        <v>41</v>
      </c>
      <c r="AI23" s="26" t="s">
        <v>41</v>
      </c>
      <c r="AJ23" s="25" t="s">
        <v>41</v>
      </c>
      <c r="AK23" s="26" t="s">
        <v>51</v>
      </c>
      <c r="AL23" s="25" t="s">
        <v>41</v>
      </c>
      <c r="AM23" s="26" t="s">
        <v>41</v>
      </c>
      <c r="AN23" s="25" t="s">
        <v>41</v>
      </c>
      <c r="AO23" s="26" t="s">
        <v>51</v>
      </c>
      <c r="AP23" s="25" t="s">
        <v>41</v>
      </c>
      <c r="AQ23" s="26" t="s">
        <v>41</v>
      </c>
      <c r="AR23" s="25" t="s">
        <v>41</v>
      </c>
      <c r="AS23" s="26" t="s">
        <v>41</v>
      </c>
      <c r="AT23" s="25" t="s">
        <v>51</v>
      </c>
      <c r="AU23" s="26" t="s">
        <v>41</v>
      </c>
      <c r="AV23" s="25" t="s">
        <v>51</v>
      </c>
      <c r="AW23" s="26" t="s">
        <v>41</v>
      </c>
      <c r="AX23" s="25" t="s">
        <v>51</v>
      </c>
      <c r="AY23" s="26" t="s">
        <v>41</v>
      </c>
      <c r="AZ23" s="25" t="s">
        <v>41</v>
      </c>
      <c r="BA23" s="26" t="s">
        <v>51</v>
      </c>
      <c r="BB23" s="25" t="s">
        <v>41</v>
      </c>
      <c r="BC23" s="26" t="s">
        <v>41</v>
      </c>
      <c r="BD23" s="25" t="s">
        <v>51</v>
      </c>
      <c r="BE23" s="26" t="s">
        <v>51</v>
      </c>
      <c r="BF23" s="25" t="s">
        <v>51</v>
      </c>
      <c r="BG23" s="26" t="s">
        <v>41</v>
      </c>
      <c r="BH23" s="25" t="s">
        <v>41</v>
      </c>
      <c r="BI23" s="26" t="s">
        <v>51</v>
      </c>
      <c r="BJ23" s="25" t="s">
        <v>51</v>
      </c>
      <c r="BK23" s="26" t="s">
        <v>51</v>
      </c>
      <c r="BL23" s="25" t="s">
        <v>41</v>
      </c>
      <c r="BM23" s="26" t="s">
        <v>41</v>
      </c>
      <c r="BN23" s="25" t="s">
        <v>41</v>
      </c>
      <c r="BO23" s="26" t="s">
        <v>51</v>
      </c>
      <c r="BP23" s="25" t="s">
        <v>41</v>
      </c>
      <c r="BQ23" s="26" t="s">
        <v>51</v>
      </c>
      <c r="BR23" s="25" t="s">
        <v>51</v>
      </c>
      <c r="BS23" s="26" t="s">
        <v>41</v>
      </c>
      <c r="BT23" s="25" t="s">
        <v>51</v>
      </c>
      <c r="BU23" s="26" t="s">
        <v>41</v>
      </c>
      <c r="BV23" s="25" t="s">
        <v>51</v>
      </c>
      <c r="BW23" s="26" t="s">
        <v>41</v>
      </c>
      <c r="BX23" s="25" t="s">
        <v>41</v>
      </c>
      <c r="BY23" s="26" t="s">
        <v>41</v>
      </c>
      <c r="BZ23" s="25" t="s">
        <v>51</v>
      </c>
      <c r="CA23" s="26" t="s">
        <v>51</v>
      </c>
      <c r="CB23" s="25" t="s">
        <v>41</v>
      </c>
      <c r="CC23" s="26" t="s">
        <v>41</v>
      </c>
      <c r="CD23" s="25" t="s">
        <v>51</v>
      </c>
      <c r="CE23" s="26" t="s">
        <v>51</v>
      </c>
      <c r="CF23" s="25" t="s">
        <v>41</v>
      </c>
      <c r="CG23" s="26" t="s">
        <v>41</v>
      </c>
      <c r="CH23" s="25" t="s">
        <v>51</v>
      </c>
      <c r="CI23" s="26" t="s">
        <v>51</v>
      </c>
      <c r="CJ23" s="25" t="s">
        <v>51</v>
      </c>
      <c r="CK23" s="26" t="s">
        <v>51</v>
      </c>
      <c r="CL23" s="25" t="s">
        <v>51</v>
      </c>
      <c r="CM23" s="26" t="s">
        <v>41</v>
      </c>
      <c r="CN23" s="25" t="s">
        <v>41</v>
      </c>
      <c r="CO23" s="26" t="s">
        <v>51</v>
      </c>
      <c r="CP23" s="25" t="s">
        <v>41</v>
      </c>
      <c r="CQ23" s="26" t="s">
        <v>51</v>
      </c>
      <c r="CR23" s="25" t="s">
        <v>41</v>
      </c>
      <c r="CS23" s="26" t="s">
        <v>51</v>
      </c>
      <c r="CT23" s="25" t="s">
        <v>51</v>
      </c>
      <c r="CU23" s="26" t="s">
        <v>51</v>
      </c>
      <c r="CV23" s="25" t="s">
        <v>51</v>
      </c>
      <c r="CW23" s="26" t="s">
        <v>51</v>
      </c>
      <c r="CX23" s="25" t="s">
        <v>41</v>
      </c>
      <c r="CY23" s="26" t="s">
        <v>41</v>
      </c>
      <c r="CZ23" s="25" t="s">
        <v>51</v>
      </c>
      <c r="DA23" s="26" t="s">
        <v>51</v>
      </c>
      <c r="DB23" s="25" t="s">
        <v>41</v>
      </c>
      <c r="DC23" s="26" t="s">
        <v>41</v>
      </c>
      <c r="DD23" s="25" t="s">
        <v>51</v>
      </c>
      <c r="DE23" s="26" t="s">
        <v>51</v>
      </c>
      <c r="DF23" s="25" t="s">
        <v>51</v>
      </c>
      <c r="DG23" s="26" t="s">
        <v>51</v>
      </c>
      <c r="DH23" s="25" t="s">
        <v>41</v>
      </c>
      <c r="DI23" s="26" t="s">
        <v>51</v>
      </c>
      <c r="DJ23" s="25" t="s">
        <v>41</v>
      </c>
      <c r="DK23" s="26" t="s">
        <v>41</v>
      </c>
      <c r="DL23" s="25" t="s">
        <v>41</v>
      </c>
      <c r="DM23" s="26" t="s">
        <v>41</v>
      </c>
      <c r="DN23" s="25" t="s">
        <v>41</v>
      </c>
      <c r="DO23" s="26" t="s">
        <v>41</v>
      </c>
      <c r="DP23" s="25" t="s">
        <v>41</v>
      </c>
      <c r="DQ23" s="26" t="s">
        <v>51</v>
      </c>
      <c r="DR23" s="25" t="s">
        <v>41</v>
      </c>
      <c r="DS23" s="26" t="s">
        <v>41</v>
      </c>
      <c r="DT23" s="25" t="s">
        <v>51</v>
      </c>
      <c r="DU23" s="26" t="s">
        <v>41</v>
      </c>
      <c r="DV23" s="25" t="s">
        <v>51</v>
      </c>
      <c r="DW23" s="26" t="s">
        <v>41</v>
      </c>
      <c r="DX23" s="25" t="s">
        <v>41</v>
      </c>
      <c r="DY23" s="26" t="s">
        <v>51</v>
      </c>
      <c r="DZ23" s="25" t="s">
        <v>41</v>
      </c>
      <c r="EA23" s="26" t="s">
        <v>41</v>
      </c>
      <c r="EB23" s="25" t="s">
        <v>41</v>
      </c>
      <c r="EC23" s="26" t="s">
        <v>51</v>
      </c>
      <c r="ED23" s="25" t="s">
        <v>51</v>
      </c>
      <c r="EE23" s="26" t="s">
        <v>51</v>
      </c>
      <c r="EF23" s="25" t="s">
        <v>41</v>
      </c>
      <c r="EG23" s="26" t="s">
        <v>51</v>
      </c>
      <c r="EH23" s="25" t="s">
        <v>41</v>
      </c>
      <c r="EI23" s="26" t="s">
        <v>51</v>
      </c>
      <c r="EJ23" s="25" t="s">
        <v>51</v>
      </c>
      <c r="EK23" s="26" t="s">
        <v>41</v>
      </c>
      <c r="EL23" s="25" t="s">
        <v>41</v>
      </c>
      <c r="EM23" s="26" t="s">
        <v>41</v>
      </c>
      <c r="EN23" s="25" t="s">
        <v>41</v>
      </c>
      <c r="EO23" s="26" t="s">
        <v>41</v>
      </c>
      <c r="EP23" s="25" t="s">
        <v>41</v>
      </c>
      <c r="EQ23" s="26" t="s">
        <v>51</v>
      </c>
      <c r="ER23" s="25" t="s">
        <v>51</v>
      </c>
      <c r="ES23" s="26" t="s">
        <v>51</v>
      </c>
      <c r="ET23" s="25" t="s">
        <v>41</v>
      </c>
      <c r="EU23" s="26" t="s">
        <v>41</v>
      </c>
      <c r="EV23" s="25" t="s">
        <v>41</v>
      </c>
      <c r="EW23" s="26" t="s">
        <v>51</v>
      </c>
      <c r="EX23" s="25" t="s">
        <v>41</v>
      </c>
      <c r="EY23" s="26" t="s">
        <v>51</v>
      </c>
      <c r="EZ23" s="25" t="s">
        <v>41</v>
      </c>
      <c r="FA23" s="26" t="s">
        <v>51</v>
      </c>
      <c r="FB23" s="25" t="s">
        <v>51</v>
      </c>
      <c r="FC23" s="26" t="s">
        <v>41</v>
      </c>
      <c r="FD23" s="25" t="s">
        <v>51</v>
      </c>
      <c r="FE23" s="26" t="s">
        <v>41</v>
      </c>
      <c r="FF23" s="25" t="s">
        <v>51</v>
      </c>
      <c r="FG23" s="26" t="s">
        <v>41</v>
      </c>
      <c r="FH23" s="25" t="s">
        <v>41</v>
      </c>
      <c r="FI23" s="26" t="s">
        <v>51</v>
      </c>
      <c r="FJ23" s="25" t="s">
        <v>41</v>
      </c>
      <c r="FK23" s="26" t="s">
        <v>51</v>
      </c>
      <c r="FL23" s="25" t="s">
        <v>51</v>
      </c>
      <c r="FM23" s="26" t="s">
        <v>41</v>
      </c>
      <c r="FN23" s="25" t="s">
        <v>51</v>
      </c>
      <c r="FO23" s="26" t="s">
        <v>51</v>
      </c>
      <c r="FP23" s="25" t="s">
        <v>51</v>
      </c>
      <c r="FQ23" s="26" t="s">
        <v>41</v>
      </c>
      <c r="FR23" s="25" t="s">
        <v>41</v>
      </c>
      <c r="FS23" s="26" t="s">
        <v>51</v>
      </c>
      <c r="FT23" s="25" t="s">
        <v>51</v>
      </c>
      <c r="FU23" s="26" t="s">
        <v>51</v>
      </c>
      <c r="FV23" s="25" t="s">
        <v>51</v>
      </c>
      <c r="FW23" s="26" t="s">
        <v>41</v>
      </c>
      <c r="FX23" s="25" t="s">
        <v>51</v>
      </c>
      <c r="FY23" s="26" t="s">
        <v>41</v>
      </c>
      <c r="FZ23" s="25" t="s">
        <v>51</v>
      </c>
      <c r="GA23" s="26" t="s">
        <v>51</v>
      </c>
      <c r="GB23" s="25" t="s">
        <v>41</v>
      </c>
      <c r="GC23" s="26" t="s">
        <v>41</v>
      </c>
      <c r="GD23" s="25" t="s">
        <v>41</v>
      </c>
      <c r="GE23" s="26" t="s">
        <v>41</v>
      </c>
      <c r="GF23" s="25" t="s">
        <v>51</v>
      </c>
      <c r="GG23" s="26" t="s">
        <v>41</v>
      </c>
      <c r="GH23" s="25" t="s">
        <v>41</v>
      </c>
      <c r="GI23" s="26" t="s">
        <v>41</v>
      </c>
      <c r="GJ23" s="25" t="s">
        <v>51</v>
      </c>
      <c r="GK23" s="26" t="s">
        <v>41</v>
      </c>
      <c r="GL23" s="25" t="s">
        <v>41</v>
      </c>
      <c r="GM23" s="26" t="s">
        <v>51</v>
      </c>
      <c r="GN23" s="25" t="s">
        <v>41</v>
      </c>
      <c r="GO23" s="26" t="s">
        <v>51</v>
      </c>
      <c r="GP23" s="25" t="s">
        <v>51</v>
      </c>
      <c r="GQ23" s="26" t="s">
        <v>41</v>
      </c>
      <c r="GR23" s="25" t="s">
        <v>41</v>
      </c>
      <c r="GS23" s="26" t="s">
        <v>41</v>
      </c>
      <c r="GT23" s="25" t="s">
        <v>41</v>
      </c>
      <c r="GU23" s="26" t="s">
        <v>41</v>
      </c>
      <c r="GV23" s="25" t="s">
        <v>51</v>
      </c>
      <c r="GW23" s="26" t="s">
        <v>51</v>
      </c>
      <c r="GX23" s="25" t="s">
        <v>41</v>
      </c>
      <c r="GY23" s="26" t="s">
        <v>51</v>
      </c>
      <c r="GZ23" s="25" t="s">
        <v>51</v>
      </c>
      <c r="HA23" s="26" t="s">
        <v>41</v>
      </c>
      <c r="HB23" s="25" t="s">
        <v>51</v>
      </c>
      <c r="HC23" s="26" t="s">
        <v>41</v>
      </c>
      <c r="HD23" s="25" t="s">
        <v>51</v>
      </c>
      <c r="HE23" s="26" t="s">
        <v>41</v>
      </c>
      <c r="HF23" s="25" t="s">
        <v>51</v>
      </c>
      <c r="HG23" s="26" t="s">
        <v>41</v>
      </c>
      <c r="HH23" s="25" t="s">
        <v>41</v>
      </c>
      <c r="HI23" s="26" t="s">
        <v>51</v>
      </c>
      <c r="HJ23" s="25" t="s">
        <v>41</v>
      </c>
      <c r="HK23" s="26" t="s">
        <v>41</v>
      </c>
      <c r="HL23" s="25" t="s">
        <v>41</v>
      </c>
      <c r="HM23" s="26" t="s">
        <v>41</v>
      </c>
      <c r="HN23" s="25" t="s">
        <v>41</v>
      </c>
      <c r="HO23" s="26" t="s">
        <v>51</v>
      </c>
      <c r="HP23" s="25" t="s">
        <v>51</v>
      </c>
      <c r="HQ23" s="26" t="s">
        <v>51</v>
      </c>
      <c r="HR23" s="25" t="s">
        <v>41</v>
      </c>
      <c r="HS23" s="26" t="s">
        <v>51</v>
      </c>
      <c r="HT23" s="25" t="s">
        <v>51</v>
      </c>
      <c r="HU23" s="26" t="s">
        <v>41</v>
      </c>
      <c r="HV23" s="25" t="s">
        <v>51</v>
      </c>
      <c r="HW23" s="26" t="s">
        <v>41</v>
      </c>
      <c r="HX23" s="25" t="s">
        <v>41</v>
      </c>
      <c r="HY23" s="26" t="s">
        <v>51</v>
      </c>
      <c r="HZ23" s="25" t="s">
        <v>51</v>
      </c>
      <c r="IA23" s="26" t="s">
        <v>51</v>
      </c>
      <c r="IB23" s="25" t="s">
        <v>51</v>
      </c>
      <c r="IC23" s="26" t="s">
        <v>51</v>
      </c>
      <c r="ID23" s="25" t="s">
        <v>51</v>
      </c>
      <c r="IE23" s="26" t="s">
        <v>51</v>
      </c>
      <c r="IF23" s="25" t="s">
        <v>51</v>
      </c>
      <c r="IG23" s="26" t="s">
        <v>51</v>
      </c>
      <c r="IH23" s="25" t="s">
        <v>41</v>
      </c>
      <c r="II23" s="26" t="s">
        <v>41</v>
      </c>
      <c r="IJ23" s="25" t="s">
        <v>51</v>
      </c>
      <c r="IK23" s="26" t="s">
        <v>51</v>
      </c>
      <c r="IL23" s="25" t="s">
        <v>51</v>
      </c>
      <c r="IM23" s="26" t="s">
        <v>51</v>
      </c>
      <c r="IN23" s="25" t="s">
        <v>41</v>
      </c>
      <c r="IO23" s="26" t="s">
        <v>41</v>
      </c>
      <c r="IP23" s="25" t="s">
        <v>51</v>
      </c>
      <c r="IQ23" s="26" t="s">
        <v>41</v>
      </c>
      <c r="IR23" s="25" t="s">
        <v>41</v>
      </c>
      <c r="IS23" s="26" t="s">
        <v>51</v>
      </c>
      <c r="IT23" s="25" t="s">
        <v>41</v>
      </c>
      <c r="IU23" s="26" t="s">
        <v>51</v>
      </c>
      <c r="IV23" s="25" t="s">
        <v>41</v>
      </c>
      <c r="IW23" s="26" t="s">
        <v>51</v>
      </c>
      <c r="IX23" s="25" t="s">
        <v>41</v>
      </c>
      <c r="IY23" s="26" t="s">
        <v>41</v>
      </c>
      <c r="IZ23" s="25" t="s">
        <v>51</v>
      </c>
      <c r="JA23" s="26" t="s">
        <v>51</v>
      </c>
      <c r="JB23" s="25" t="s">
        <v>41</v>
      </c>
      <c r="JC23" s="26" t="s">
        <v>51</v>
      </c>
      <c r="JD23" s="25" t="s">
        <v>51</v>
      </c>
      <c r="JE23" s="26" t="s">
        <v>41</v>
      </c>
      <c r="JF23" s="25" t="s">
        <v>41</v>
      </c>
      <c r="JG23" s="26" t="s">
        <v>51</v>
      </c>
      <c r="JH23" s="25" t="s">
        <v>51</v>
      </c>
      <c r="JI23" s="26" t="s">
        <v>41</v>
      </c>
      <c r="JJ23" s="25" t="s">
        <v>51</v>
      </c>
      <c r="JK23" s="26" t="s">
        <v>51</v>
      </c>
      <c r="JL23" s="25" t="s">
        <v>51</v>
      </c>
      <c r="JM23" s="26" t="s">
        <v>51</v>
      </c>
      <c r="JN23" s="25" t="s">
        <v>51</v>
      </c>
      <c r="JO23" s="26" t="s">
        <v>51</v>
      </c>
      <c r="JP23" s="25" t="s">
        <v>51</v>
      </c>
      <c r="JQ23" s="26" t="s">
        <v>41</v>
      </c>
      <c r="JR23" s="25" t="s">
        <v>41</v>
      </c>
      <c r="JS23" s="26" t="s">
        <v>51</v>
      </c>
      <c r="JT23" s="25" t="s">
        <v>51</v>
      </c>
      <c r="JU23" s="26" t="s">
        <v>51</v>
      </c>
      <c r="JV23" s="25" t="s">
        <v>41</v>
      </c>
      <c r="JW23" s="26" t="s">
        <v>51</v>
      </c>
      <c r="JX23" s="25" t="s">
        <v>41</v>
      </c>
      <c r="JY23" s="26" t="s">
        <v>51</v>
      </c>
      <c r="JZ23" s="25" t="s">
        <v>51</v>
      </c>
      <c r="KA23" s="26" t="s">
        <v>41</v>
      </c>
      <c r="KB23" s="25" t="s">
        <v>51</v>
      </c>
      <c r="KC23" s="26" t="s">
        <v>41</v>
      </c>
      <c r="KD23" s="25" t="s">
        <v>51</v>
      </c>
      <c r="KE23" s="26" t="s">
        <v>51</v>
      </c>
      <c r="KF23" s="25" t="s">
        <v>41</v>
      </c>
      <c r="KG23" s="26" t="s">
        <v>41</v>
      </c>
      <c r="KH23" s="25" t="s">
        <v>51</v>
      </c>
      <c r="KI23" s="26" t="s">
        <v>51</v>
      </c>
      <c r="KJ23" s="25" t="s">
        <v>41</v>
      </c>
      <c r="KK23" s="26" t="s">
        <v>41</v>
      </c>
      <c r="KL23" s="25" t="s">
        <v>41</v>
      </c>
      <c r="KM23" s="26" t="s">
        <v>41</v>
      </c>
      <c r="KN23" s="25" t="s">
        <v>51</v>
      </c>
      <c r="KO23" s="26" t="s">
        <v>41</v>
      </c>
      <c r="KP23" s="25" t="s">
        <v>51</v>
      </c>
      <c r="KQ23" s="26" t="s">
        <v>41</v>
      </c>
      <c r="KR23" s="25" t="s">
        <v>51</v>
      </c>
      <c r="KS23" s="26" t="s">
        <v>41</v>
      </c>
      <c r="KT23" s="25" t="s">
        <v>51</v>
      </c>
      <c r="KU23" s="26" t="s">
        <v>41</v>
      </c>
      <c r="KV23" s="25" t="s">
        <v>41</v>
      </c>
      <c r="KW23" s="26" t="s">
        <v>41</v>
      </c>
      <c r="KX23" s="25" t="s">
        <v>51</v>
      </c>
      <c r="KY23" s="26" t="s">
        <v>51</v>
      </c>
      <c r="KZ23" s="25" t="s">
        <v>41</v>
      </c>
      <c r="LA23" s="26" t="s">
        <v>51</v>
      </c>
      <c r="LB23" s="25" t="s">
        <v>51</v>
      </c>
      <c r="LC23" s="26" t="s">
        <v>51</v>
      </c>
      <c r="LD23" s="25" t="s">
        <v>51</v>
      </c>
      <c r="LE23" s="26" t="s">
        <v>41</v>
      </c>
      <c r="LF23" s="25" t="s">
        <v>51</v>
      </c>
      <c r="LG23" s="26" t="s">
        <v>51</v>
      </c>
      <c r="LH23" s="25" t="s">
        <v>41</v>
      </c>
      <c r="LI23" s="26" t="s">
        <v>51</v>
      </c>
      <c r="LJ23" s="25" t="s">
        <v>41</v>
      </c>
      <c r="LK23" s="26" t="s">
        <v>51</v>
      </c>
      <c r="LL23" s="25" t="s">
        <v>41</v>
      </c>
      <c r="LM23" s="26" t="s">
        <v>51</v>
      </c>
      <c r="LN23" s="25" t="s">
        <v>51</v>
      </c>
      <c r="LO23" s="26" t="s">
        <v>41</v>
      </c>
      <c r="LP23" s="25" t="s">
        <v>41</v>
      </c>
      <c r="LQ23" s="26" t="s">
        <v>41</v>
      </c>
      <c r="LR23" s="25" t="s">
        <v>51</v>
      </c>
      <c r="LS23" s="26" t="s">
        <v>41</v>
      </c>
      <c r="LT23" s="25" t="s">
        <v>41</v>
      </c>
      <c r="LU23" s="26" t="s">
        <v>51</v>
      </c>
      <c r="LV23" s="25" t="s">
        <v>41</v>
      </c>
      <c r="LW23" s="26" t="s">
        <v>51</v>
      </c>
      <c r="LX23" s="25" t="s">
        <v>51</v>
      </c>
      <c r="LY23" s="26" t="s">
        <v>51</v>
      </c>
      <c r="LZ23" s="25" t="s">
        <v>41</v>
      </c>
      <c r="MA23" s="26" t="s">
        <v>51</v>
      </c>
      <c r="MB23" s="25" t="s">
        <v>51</v>
      </c>
      <c r="MC23" s="26" t="s">
        <v>41</v>
      </c>
      <c r="MD23" s="25" t="s">
        <v>51</v>
      </c>
      <c r="ME23" s="26" t="s">
        <v>51</v>
      </c>
      <c r="MF23" s="25" t="s">
        <v>41</v>
      </c>
      <c r="MG23" s="26" t="s">
        <v>51</v>
      </c>
      <c r="MH23" s="25" t="s">
        <v>41</v>
      </c>
      <c r="MI23" s="26" t="s">
        <v>51</v>
      </c>
      <c r="MJ23" s="25" t="s">
        <v>51</v>
      </c>
      <c r="MK23" s="26" t="s">
        <v>41</v>
      </c>
      <c r="ML23" s="25" t="s">
        <v>51</v>
      </c>
      <c r="MM23" s="26" t="s">
        <v>41</v>
      </c>
      <c r="MN23" s="25" t="s">
        <v>41</v>
      </c>
      <c r="MO23" s="26" t="s">
        <v>41</v>
      </c>
      <c r="MP23" s="25" t="s">
        <v>51</v>
      </c>
      <c r="MQ23" s="26" t="s">
        <v>41</v>
      </c>
      <c r="MR23" s="25" t="s">
        <v>41</v>
      </c>
      <c r="MS23" s="26" t="s">
        <v>41</v>
      </c>
      <c r="MT23" s="25" t="s">
        <v>41</v>
      </c>
      <c r="MU23" s="26" t="s">
        <v>51</v>
      </c>
      <c r="MV23" s="25" t="s">
        <v>51</v>
      </c>
      <c r="MW23" s="26" t="s">
        <v>51</v>
      </c>
      <c r="MX23" s="25" t="s">
        <v>51</v>
      </c>
      <c r="MY23" s="26" t="s">
        <v>51</v>
      </c>
      <c r="MZ23" s="25" t="s">
        <v>41</v>
      </c>
      <c r="NA23" s="26" t="s">
        <v>51</v>
      </c>
      <c r="NB23" s="25" t="s">
        <v>51</v>
      </c>
      <c r="NC23" s="26" t="s">
        <v>51</v>
      </c>
      <c r="ND23" s="25" t="s">
        <v>41</v>
      </c>
      <c r="NE23" s="26" t="s">
        <v>41</v>
      </c>
      <c r="NF23" s="25" t="s">
        <v>51</v>
      </c>
      <c r="NG23" s="26" t="s">
        <v>41</v>
      </c>
      <c r="NH23" s="25" t="s">
        <v>41</v>
      </c>
      <c r="NI23" s="26" t="s">
        <v>41</v>
      </c>
      <c r="NJ23" s="25" t="s">
        <v>51</v>
      </c>
      <c r="NK23" s="26" t="s">
        <v>51</v>
      </c>
      <c r="NL23" s="25" t="s">
        <v>51</v>
      </c>
      <c r="NM23" s="26" t="s">
        <v>51</v>
      </c>
      <c r="NN23" s="25" t="s">
        <v>51</v>
      </c>
      <c r="NO23" s="26" t="s">
        <v>41</v>
      </c>
      <c r="NP23" s="25" t="s">
        <v>51</v>
      </c>
      <c r="NQ23" s="26" t="s">
        <v>51</v>
      </c>
      <c r="NR23" s="25" t="s">
        <v>41</v>
      </c>
      <c r="NS23" s="26" t="s">
        <v>51</v>
      </c>
      <c r="NT23" s="25" t="s">
        <v>51</v>
      </c>
      <c r="NU23" s="26" t="s">
        <v>51</v>
      </c>
      <c r="NV23" s="25" t="s">
        <v>51</v>
      </c>
      <c r="NW23" s="26" t="s">
        <v>51</v>
      </c>
      <c r="NX23" s="25" t="s">
        <v>41</v>
      </c>
      <c r="NY23" s="26" t="s">
        <v>41</v>
      </c>
      <c r="NZ23" s="25" t="s">
        <v>41</v>
      </c>
      <c r="OA23" s="26" t="s">
        <v>41</v>
      </c>
      <c r="OB23" s="25" t="s">
        <v>51</v>
      </c>
      <c r="OC23" s="26" t="s">
        <v>51</v>
      </c>
      <c r="OD23" s="25" t="s">
        <v>41</v>
      </c>
      <c r="OE23" s="26" t="s">
        <v>51</v>
      </c>
      <c r="OF23" s="25" t="s">
        <v>41</v>
      </c>
      <c r="OG23" s="26" t="s">
        <v>51</v>
      </c>
      <c r="OH23" s="25" t="s">
        <v>51</v>
      </c>
      <c r="OI23" s="26" t="s">
        <v>51</v>
      </c>
      <c r="OJ23" s="25" t="s">
        <v>51</v>
      </c>
      <c r="OK23" s="26" t="s">
        <v>51</v>
      </c>
      <c r="OL23" s="25" t="s">
        <v>41</v>
      </c>
      <c r="OM23" s="26" t="s">
        <v>51</v>
      </c>
      <c r="ON23" s="25" t="s">
        <v>41</v>
      </c>
      <c r="OO23" s="26" t="s">
        <v>41</v>
      </c>
      <c r="OP23" s="25" t="s">
        <v>51</v>
      </c>
      <c r="OQ23" s="26" t="s">
        <v>51</v>
      </c>
      <c r="OR23" s="25" t="s">
        <v>51</v>
      </c>
      <c r="OS23" s="26" t="s">
        <v>41</v>
      </c>
      <c r="OT23" s="25" t="s">
        <v>51</v>
      </c>
      <c r="OU23" s="26" t="s">
        <v>41</v>
      </c>
      <c r="OV23" s="25" t="s">
        <v>51</v>
      </c>
      <c r="OW23" s="26" t="s">
        <v>51</v>
      </c>
      <c r="OX23" s="25" t="s">
        <v>51</v>
      </c>
      <c r="OY23" s="26" t="s">
        <v>51</v>
      </c>
      <c r="OZ23" s="25" t="s">
        <v>51</v>
      </c>
      <c r="PA23" s="26" t="s">
        <v>41</v>
      </c>
      <c r="PB23" s="25" t="s">
        <v>51</v>
      </c>
      <c r="PC23" s="26" t="s">
        <v>41</v>
      </c>
      <c r="PD23" s="25" t="s">
        <v>41</v>
      </c>
      <c r="PE23" s="26" t="s">
        <v>41</v>
      </c>
      <c r="PF23" s="25" t="s">
        <v>41</v>
      </c>
      <c r="PG23" s="26" t="s">
        <v>51</v>
      </c>
      <c r="PH23" s="25" t="s">
        <v>51</v>
      </c>
      <c r="PI23" s="26" t="s">
        <v>51</v>
      </c>
      <c r="PJ23" s="25" t="s">
        <v>41</v>
      </c>
      <c r="PK23" s="26" t="s">
        <v>51</v>
      </c>
      <c r="PL23" s="25" t="s">
        <v>41</v>
      </c>
      <c r="PM23" s="26" t="s">
        <v>51</v>
      </c>
      <c r="PN23" s="25" t="s">
        <v>51</v>
      </c>
      <c r="PO23" s="26" t="s">
        <v>51</v>
      </c>
      <c r="PP23" s="25" t="s">
        <v>51</v>
      </c>
      <c r="PQ23" s="26" t="s">
        <v>51</v>
      </c>
      <c r="PR23" s="25" t="s">
        <v>41</v>
      </c>
      <c r="PS23" s="26" t="s">
        <v>51</v>
      </c>
      <c r="PT23" s="25" t="s">
        <v>51</v>
      </c>
      <c r="PU23" s="26" t="s">
        <v>41</v>
      </c>
      <c r="PV23" s="25" t="s">
        <v>51</v>
      </c>
      <c r="PW23" s="26" t="s">
        <v>51</v>
      </c>
      <c r="PX23" s="25" t="s">
        <v>51</v>
      </c>
      <c r="PY23" s="26" t="s">
        <v>51</v>
      </c>
      <c r="PZ23" s="25" t="s">
        <v>41</v>
      </c>
      <c r="QA23" s="26" t="s">
        <v>51</v>
      </c>
      <c r="QB23" s="25" t="s">
        <v>51</v>
      </c>
      <c r="QC23" s="26" t="s">
        <v>41</v>
      </c>
      <c r="QD23" s="25" t="s">
        <v>51</v>
      </c>
      <c r="QE23" s="26" t="s">
        <v>41</v>
      </c>
      <c r="QF23" s="25" t="s">
        <v>41</v>
      </c>
      <c r="QG23" s="26" t="s">
        <v>41</v>
      </c>
      <c r="QH23" s="25" t="s">
        <v>51</v>
      </c>
      <c r="QI23" s="26" t="s">
        <v>41</v>
      </c>
      <c r="QJ23" s="25" t="s">
        <v>41</v>
      </c>
      <c r="QK23" s="26" t="s">
        <v>41</v>
      </c>
      <c r="QL23" s="25" t="s">
        <v>41</v>
      </c>
      <c r="QM23" s="26" t="s">
        <v>41</v>
      </c>
      <c r="QN23" s="25" t="s">
        <v>41</v>
      </c>
      <c r="QO23" s="26" t="s">
        <v>41</v>
      </c>
      <c r="QP23" s="25" t="s">
        <v>41</v>
      </c>
      <c r="QQ23" s="26" t="s">
        <v>51</v>
      </c>
      <c r="QR23" s="25" t="s">
        <v>51</v>
      </c>
      <c r="QS23" s="26" t="s">
        <v>51</v>
      </c>
      <c r="QT23" s="25" t="s">
        <v>51</v>
      </c>
      <c r="QU23" s="26" t="s">
        <v>51</v>
      </c>
      <c r="QV23" s="25" t="s">
        <v>51</v>
      </c>
      <c r="QW23" s="26" t="s">
        <v>51</v>
      </c>
      <c r="QX23" s="25" t="s">
        <v>41</v>
      </c>
      <c r="QY23" s="26" t="s">
        <v>41</v>
      </c>
      <c r="QZ23" s="25" t="s">
        <v>51</v>
      </c>
      <c r="RA23" s="26" t="s">
        <v>41</v>
      </c>
      <c r="RB23" s="25" t="s">
        <v>41</v>
      </c>
      <c r="RC23" s="26" t="s">
        <v>41</v>
      </c>
      <c r="RD23" s="25" t="s">
        <v>41</v>
      </c>
      <c r="RE23" s="26" t="s">
        <v>41</v>
      </c>
      <c r="RF23" s="25" t="s">
        <v>51</v>
      </c>
      <c r="RG23" s="26" t="s">
        <v>51</v>
      </c>
      <c r="RH23" s="25" t="s">
        <v>41</v>
      </c>
      <c r="RI23" s="26" t="s">
        <v>51</v>
      </c>
      <c r="RJ23" s="25" t="s">
        <v>41</v>
      </c>
      <c r="RK23" s="26" t="s">
        <v>41</v>
      </c>
      <c r="RL23" s="25" t="s">
        <v>51</v>
      </c>
      <c r="RM23" s="26" t="s">
        <v>51</v>
      </c>
      <c r="RN23" s="25" t="s">
        <v>41</v>
      </c>
      <c r="RO23" s="26" t="s">
        <v>51</v>
      </c>
      <c r="RP23" s="25" t="s">
        <v>51</v>
      </c>
      <c r="RQ23" s="26" t="s">
        <v>41</v>
      </c>
      <c r="RR23" s="25" t="s">
        <v>51</v>
      </c>
      <c r="RS23" s="26" t="s">
        <v>51</v>
      </c>
      <c r="RT23" s="25" t="s">
        <v>51</v>
      </c>
      <c r="RU23" s="26" t="s">
        <v>51</v>
      </c>
      <c r="RV23" s="25" t="s">
        <v>51</v>
      </c>
      <c r="RW23" s="26" t="s">
        <v>41</v>
      </c>
      <c r="RX23" s="25" t="s">
        <v>41</v>
      </c>
      <c r="RY23" s="26" t="s">
        <v>41</v>
      </c>
      <c r="RZ23" s="25" t="s">
        <v>51</v>
      </c>
      <c r="SA23" s="26" t="s">
        <v>41</v>
      </c>
      <c r="SB23" s="25" t="s">
        <v>51</v>
      </c>
      <c r="SC23" s="26" t="s">
        <v>41</v>
      </c>
      <c r="SD23" s="25" t="s">
        <v>41</v>
      </c>
      <c r="SE23" s="26" t="s">
        <v>51</v>
      </c>
      <c r="SF23" s="25" t="s">
        <v>51</v>
      </c>
      <c r="SG23" s="26" t="s">
        <v>41</v>
      </c>
      <c r="SH23" s="25" t="s">
        <v>41</v>
      </c>
      <c r="SI23" s="26" t="s">
        <v>51</v>
      </c>
      <c r="SJ23" s="25" t="s">
        <v>41</v>
      </c>
      <c r="SK23" s="26" t="s">
        <v>51</v>
      </c>
      <c r="SL23" s="25" t="s">
        <v>41</v>
      </c>
      <c r="SM23" s="26" t="s">
        <v>51</v>
      </c>
      <c r="SN23" s="25" t="s">
        <v>51</v>
      </c>
      <c r="SO23" s="26" t="s">
        <v>41</v>
      </c>
      <c r="SP23" s="25" t="s">
        <v>41</v>
      </c>
      <c r="SQ23" s="26" t="s">
        <v>41</v>
      </c>
      <c r="SR23" s="25" t="s">
        <v>41</v>
      </c>
      <c r="SS23" s="26" t="s">
        <v>51</v>
      </c>
      <c r="ST23" s="25" t="s">
        <v>41</v>
      </c>
      <c r="SU23" s="26" t="s">
        <v>51</v>
      </c>
      <c r="SV23" s="25" t="s">
        <v>41</v>
      </c>
      <c r="SW23" s="26" t="s">
        <v>51</v>
      </c>
      <c r="SX23" s="25" t="s">
        <v>51</v>
      </c>
      <c r="SY23" s="26" t="s">
        <v>41</v>
      </c>
      <c r="SZ23" s="25" t="s">
        <v>41</v>
      </c>
      <c r="TA23" s="26" t="s">
        <v>51</v>
      </c>
      <c r="TB23" s="25" t="s">
        <v>51</v>
      </c>
      <c r="TC23" s="26" t="s">
        <v>51</v>
      </c>
      <c r="TD23" s="25" t="s">
        <v>41</v>
      </c>
      <c r="TE23" s="26" t="s">
        <v>51</v>
      </c>
      <c r="TF23" s="25" t="s">
        <v>41</v>
      </c>
      <c r="TG23" s="26" t="s">
        <v>41</v>
      </c>
      <c r="TH23" s="25" t="s">
        <v>51</v>
      </c>
      <c r="TI23" s="26" t="s">
        <v>41</v>
      </c>
      <c r="TJ23" s="25" t="s">
        <v>51</v>
      </c>
      <c r="TK23" s="26" t="s">
        <v>51</v>
      </c>
      <c r="TL23" s="25" t="s">
        <v>41</v>
      </c>
      <c r="TM23" s="26" t="s">
        <v>41</v>
      </c>
      <c r="TN23" s="25" t="s">
        <v>41</v>
      </c>
      <c r="TO23" s="26" t="s">
        <v>51</v>
      </c>
      <c r="TP23" s="25" t="s">
        <v>41</v>
      </c>
      <c r="TQ23" s="26" t="s">
        <v>41</v>
      </c>
      <c r="TR23" s="25" t="s">
        <v>51</v>
      </c>
      <c r="TS23" s="26" t="s">
        <v>41</v>
      </c>
      <c r="TT23" s="25" t="s">
        <v>51</v>
      </c>
      <c r="TU23" s="26" t="s">
        <v>41</v>
      </c>
      <c r="TV23" s="25" t="s">
        <v>41</v>
      </c>
      <c r="TW23" s="26" t="s">
        <v>41</v>
      </c>
      <c r="TX23" s="25" t="s">
        <v>41</v>
      </c>
      <c r="TY23" s="26" t="s">
        <v>41</v>
      </c>
      <c r="TZ23" s="25" t="s">
        <v>51</v>
      </c>
      <c r="UA23" s="26" t="s">
        <v>41</v>
      </c>
      <c r="UB23" s="25" t="s">
        <v>41</v>
      </c>
      <c r="UC23" s="26" t="s">
        <v>51</v>
      </c>
      <c r="UD23" s="25" t="s">
        <v>51</v>
      </c>
      <c r="UE23" s="26" t="s">
        <v>41</v>
      </c>
      <c r="UF23" s="25" t="s">
        <v>41</v>
      </c>
      <c r="UG23" s="26" t="s">
        <v>51</v>
      </c>
      <c r="UH23" s="25" t="s">
        <v>51</v>
      </c>
      <c r="UI23" s="26" t="s">
        <v>41</v>
      </c>
      <c r="UJ23" s="25" t="s">
        <v>51</v>
      </c>
      <c r="UK23" s="26" t="s">
        <v>41</v>
      </c>
      <c r="UL23" s="25" t="s">
        <v>41</v>
      </c>
      <c r="UM23" s="26" t="s">
        <v>41</v>
      </c>
      <c r="UN23" s="25" t="s">
        <v>41</v>
      </c>
      <c r="UO23" s="26" t="s">
        <v>51</v>
      </c>
      <c r="UP23" s="25" t="s">
        <v>51</v>
      </c>
      <c r="UQ23" s="26" t="s">
        <v>51</v>
      </c>
      <c r="UR23" s="25" t="s">
        <v>41</v>
      </c>
      <c r="US23" s="26" t="s">
        <v>41</v>
      </c>
      <c r="UT23" s="25" t="s">
        <v>41</v>
      </c>
      <c r="UU23" s="26" t="s">
        <v>41</v>
      </c>
      <c r="UV23" s="25" t="s">
        <v>41</v>
      </c>
      <c r="UW23" s="26" t="s">
        <v>51</v>
      </c>
      <c r="UX23" s="25" t="s">
        <v>51</v>
      </c>
      <c r="UY23" s="26" t="s">
        <v>51</v>
      </c>
      <c r="UZ23" s="25" t="s">
        <v>51</v>
      </c>
      <c r="VA23" s="26" t="s">
        <v>41</v>
      </c>
      <c r="VB23" s="25" t="s">
        <v>51</v>
      </c>
      <c r="VC23" s="26" t="s">
        <v>51</v>
      </c>
      <c r="VD23" s="25" t="s">
        <v>51</v>
      </c>
      <c r="VE23" s="26" t="s">
        <v>51</v>
      </c>
      <c r="VF23" s="25" t="s">
        <v>41</v>
      </c>
      <c r="VG23" s="26" t="s">
        <v>51</v>
      </c>
      <c r="VH23" s="25" t="s">
        <v>41</v>
      </c>
      <c r="VI23" s="26" t="s">
        <v>41</v>
      </c>
      <c r="VJ23" s="25" t="s">
        <v>51</v>
      </c>
      <c r="VK23" s="26" t="s">
        <v>41</v>
      </c>
      <c r="VL23" s="25" t="s">
        <v>41</v>
      </c>
      <c r="VM23" s="26" t="s">
        <v>51</v>
      </c>
      <c r="VN23" s="25" t="s">
        <v>51</v>
      </c>
      <c r="VO23" s="26" t="s">
        <v>41</v>
      </c>
      <c r="VP23" s="25" t="s">
        <v>41</v>
      </c>
      <c r="VQ23" s="26" t="s">
        <v>51</v>
      </c>
      <c r="VR23" s="25" t="s">
        <v>51</v>
      </c>
      <c r="VS23" s="26" t="s">
        <v>51</v>
      </c>
      <c r="VT23" s="25" t="s">
        <v>41</v>
      </c>
      <c r="VU23" s="26" t="s">
        <v>41</v>
      </c>
      <c r="VV23" s="25" t="s">
        <v>51</v>
      </c>
      <c r="VW23" s="26" t="s">
        <v>51</v>
      </c>
      <c r="VX23" s="25" t="s">
        <v>41</v>
      </c>
      <c r="VY23" s="26" t="s">
        <v>51</v>
      </c>
      <c r="VZ23" s="25" t="s">
        <v>51</v>
      </c>
      <c r="WA23" s="26" t="s">
        <v>41</v>
      </c>
      <c r="WB23" s="25" t="s">
        <v>41</v>
      </c>
      <c r="WC23" s="26" t="s">
        <v>41</v>
      </c>
      <c r="WD23" s="25" t="s">
        <v>41</v>
      </c>
      <c r="WE23" s="26" t="s">
        <v>41</v>
      </c>
      <c r="WF23" s="25" t="s">
        <v>41</v>
      </c>
      <c r="WG23" s="26" t="s">
        <v>41</v>
      </c>
      <c r="WH23" s="25" t="s">
        <v>41</v>
      </c>
      <c r="WI23" s="26" t="s">
        <v>51</v>
      </c>
      <c r="WJ23" s="25" t="s">
        <v>41</v>
      </c>
      <c r="WK23" s="26" t="s">
        <v>41</v>
      </c>
      <c r="WL23" s="25" t="s">
        <v>41</v>
      </c>
      <c r="WM23" s="26" t="s">
        <v>41</v>
      </c>
      <c r="WN23" s="25" t="s">
        <v>41</v>
      </c>
      <c r="WO23" s="26" t="s">
        <v>51</v>
      </c>
      <c r="WP23" s="25" t="s">
        <v>51</v>
      </c>
      <c r="WQ23" s="26" t="s">
        <v>41</v>
      </c>
      <c r="WR23" s="25" t="s">
        <v>41</v>
      </c>
      <c r="WS23" s="26" t="s">
        <v>51</v>
      </c>
      <c r="WT23" s="25" t="s">
        <v>41</v>
      </c>
      <c r="WU23" s="26" t="s">
        <v>51</v>
      </c>
      <c r="WV23" s="25" t="s">
        <v>41</v>
      </c>
      <c r="WW23" s="26" t="s">
        <v>41</v>
      </c>
      <c r="WX23" s="25" t="s">
        <v>41</v>
      </c>
      <c r="WY23" s="26" t="s">
        <v>51</v>
      </c>
      <c r="WZ23" s="25" t="s">
        <v>51</v>
      </c>
      <c r="XA23" s="26" t="s">
        <v>51</v>
      </c>
      <c r="XB23" s="25" t="s">
        <v>41</v>
      </c>
      <c r="XC23" s="26" t="s">
        <v>51</v>
      </c>
      <c r="XD23" s="25" t="s">
        <v>41</v>
      </c>
      <c r="XE23" s="26" t="s">
        <v>51</v>
      </c>
      <c r="XF23" s="25" t="s">
        <v>51</v>
      </c>
      <c r="XG23" s="26" t="s">
        <v>51</v>
      </c>
      <c r="XH23" s="25" t="s">
        <v>41</v>
      </c>
      <c r="XI23" s="26" t="s">
        <v>41</v>
      </c>
      <c r="XJ23" s="25" t="s">
        <v>51</v>
      </c>
      <c r="XK23" s="26" t="s">
        <v>41</v>
      </c>
      <c r="XL23" s="25" t="s">
        <v>51</v>
      </c>
      <c r="XM23" s="26" t="s">
        <v>41</v>
      </c>
      <c r="XN23" s="25" t="s">
        <v>51</v>
      </c>
      <c r="XO23" s="26" t="s">
        <v>51</v>
      </c>
      <c r="XP23" s="25" t="s">
        <v>41</v>
      </c>
      <c r="XQ23" s="26" t="s">
        <v>51</v>
      </c>
      <c r="XR23" s="25" t="s">
        <v>41</v>
      </c>
      <c r="XS23" s="26" t="s">
        <v>51</v>
      </c>
      <c r="XT23" s="25" t="s">
        <v>41</v>
      </c>
      <c r="XU23" s="26" t="s">
        <v>41</v>
      </c>
      <c r="XV23" s="25" t="s">
        <v>51</v>
      </c>
      <c r="XW23" s="26" t="s">
        <v>41</v>
      </c>
      <c r="XX23" s="25" t="s">
        <v>51</v>
      </c>
      <c r="XY23" s="26" t="s">
        <v>41</v>
      </c>
      <c r="XZ23" s="25" t="s">
        <v>51</v>
      </c>
      <c r="YA23" s="26" t="s">
        <v>41</v>
      </c>
      <c r="YB23" s="25" t="s">
        <v>51</v>
      </c>
      <c r="YC23" s="26" t="s">
        <v>51</v>
      </c>
      <c r="YD23" s="25" t="s">
        <v>51</v>
      </c>
      <c r="YE23" s="26" t="s">
        <v>51</v>
      </c>
      <c r="YF23" s="25" t="s">
        <v>51</v>
      </c>
      <c r="YG23" s="26" t="s">
        <v>41</v>
      </c>
      <c r="YH23" s="25" t="s">
        <v>51</v>
      </c>
      <c r="YI23" s="26" t="s">
        <v>51</v>
      </c>
      <c r="YJ23" s="25" t="s">
        <v>51</v>
      </c>
      <c r="YK23" s="26" t="s">
        <v>41</v>
      </c>
      <c r="YL23" s="25" t="s">
        <v>51</v>
      </c>
      <c r="YM23" s="26" t="s">
        <v>41</v>
      </c>
      <c r="YN23" s="25" t="s">
        <v>51</v>
      </c>
      <c r="YO23" s="26" t="s">
        <v>51</v>
      </c>
      <c r="YP23" s="25" t="s">
        <v>51</v>
      </c>
      <c r="YQ23" s="26" t="s">
        <v>41</v>
      </c>
      <c r="YR23" s="25" t="s">
        <v>41</v>
      </c>
      <c r="YS23" s="26" t="s">
        <v>41</v>
      </c>
      <c r="YT23" s="25" t="s">
        <v>41</v>
      </c>
      <c r="YU23" s="26" t="s">
        <v>41</v>
      </c>
      <c r="YV23" s="25" t="s">
        <v>51</v>
      </c>
      <c r="YW23" s="26" t="s">
        <v>51</v>
      </c>
      <c r="YX23" s="25" t="s">
        <v>41</v>
      </c>
      <c r="YY23" s="26" t="s">
        <v>41</v>
      </c>
      <c r="YZ23" s="25" t="s">
        <v>51</v>
      </c>
      <c r="ZA23" s="26" t="s">
        <v>41</v>
      </c>
      <c r="ZB23" s="25" t="s">
        <v>51</v>
      </c>
      <c r="ZC23" s="26" t="s">
        <v>51</v>
      </c>
      <c r="ZD23" s="25" t="s">
        <v>51</v>
      </c>
      <c r="ZE23" s="26" t="s">
        <v>41</v>
      </c>
      <c r="ZF23" s="25" t="s">
        <v>51</v>
      </c>
      <c r="ZG23" s="26" t="s">
        <v>41</v>
      </c>
      <c r="ZH23" s="25" t="s">
        <v>51</v>
      </c>
      <c r="ZI23" s="26" t="s">
        <v>51</v>
      </c>
      <c r="ZJ23" s="25" t="s">
        <v>41</v>
      </c>
      <c r="ZK23" s="26" t="s">
        <v>41</v>
      </c>
      <c r="ZL23" s="25" t="s">
        <v>41</v>
      </c>
      <c r="ZM23" s="26" t="s">
        <v>51</v>
      </c>
      <c r="ZN23" s="25" t="s">
        <v>41</v>
      </c>
      <c r="ZO23" s="26" t="s">
        <v>41</v>
      </c>
      <c r="ZP23" s="25" t="s">
        <v>51</v>
      </c>
      <c r="ZQ23" s="26" t="s">
        <v>41</v>
      </c>
      <c r="ZR23" s="25" t="s">
        <v>51</v>
      </c>
      <c r="ZS23" s="26" t="s">
        <v>51</v>
      </c>
      <c r="ZT23" s="25" t="s">
        <v>41</v>
      </c>
      <c r="ZU23" s="26" t="s">
        <v>51</v>
      </c>
      <c r="ZV23" s="25" t="s">
        <v>41</v>
      </c>
      <c r="ZW23" s="26" t="s">
        <v>41</v>
      </c>
      <c r="ZX23" s="25" t="s">
        <v>41</v>
      </c>
      <c r="ZY23" s="26" t="s">
        <v>41</v>
      </c>
      <c r="ZZ23" s="25" t="s">
        <v>51</v>
      </c>
      <c r="AAA23" s="26" t="s">
        <v>51</v>
      </c>
      <c r="AAB23" s="25" t="s">
        <v>51</v>
      </c>
      <c r="AAC23" s="26" t="s">
        <v>41</v>
      </c>
      <c r="AAD23" s="25" t="s">
        <v>51</v>
      </c>
      <c r="AAE23" s="26" t="s">
        <v>51</v>
      </c>
      <c r="AAF23" s="25" t="s">
        <v>51</v>
      </c>
      <c r="AAG23" s="26" t="s">
        <v>51</v>
      </c>
      <c r="AAH23" s="25" t="s">
        <v>51</v>
      </c>
      <c r="AAI23" s="26" t="s">
        <v>41</v>
      </c>
      <c r="AAJ23" s="25" t="s">
        <v>41</v>
      </c>
      <c r="AAK23" s="26" t="s">
        <v>51</v>
      </c>
      <c r="AAL23" s="25" t="s">
        <v>41</v>
      </c>
      <c r="AAM23" s="26" t="s">
        <v>51</v>
      </c>
      <c r="AAN23" s="25" t="s">
        <v>51</v>
      </c>
      <c r="AAO23" s="26" t="s">
        <v>51</v>
      </c>
      <c r="AAP23" s="25" t="s">
        <v>51</v>
      </c>
      <c r="AAQ23" s="26" t="s">
        <v>41</v>
      </c>
      <c r="AAR23" s="25" t="s">
        <v>51</v>
      </c>
      <c r="AAS23" s="26" t="s">
        <v>41</v>
      </c>
      <c r="AAT23" s="25" t="s">
        <v>51</v>
      </c>
      <c r="AAU23" s="26" t="s">
        <v>41</v>
      </c>
      <c r="AAV23" s="25" t="s">
        <v>41</v>
      </c>
      <c r="AAW23" s="26" t="s">
        <v>51</v>
      </c>
      <c r="AAX23" s="25" t="s">
        <v>41</v>
      </c>
      <c r="AAY23" s="26" t="s">
        <v>51</v>
      </c>
      <c r="AAZ23" s="25" t="s">
        <v>41</v>
      </c>
      <c r="ABA23" s="26" t="s">
        <v>51</v>
      </c>
      <c r="ABB23" s="25" t="s">
        <v>51</v>
      </c>
      <c r="ABC23" s="26" t="s">
        <v>51</v>
      </c>
      <c r="ABD23" s="25" t="s">
        <v>41</v>
      </c>
      <c r="ABE23" s="26" t="s">
        <v>51</v>
      </c>
      <c r="ABF23" s="25" t="s">
        <v>51</v>
      </c>
      <c r="ABG23" s="26" t="s">
        <v>51</v>
      </c>
      <c r="ABH23" s="25" t="s">
        <v>41</v>
      </c>
      <c r="ABI23" s="26" t="s">
        <v>41</v>
      </c>
      <c r="ABJ23" s="25" t="s">
        <v>41</v>
      </c>
      <c r="ABK23" s="26" t="s">
        <v>51</v>
      </c>
      <c r="ABL23" s="25" t="s">
        <v>41</v>
      </c>
      <c r="ABM23" s="26" t="s">
        <v>41</v>
      </c>
      <c r="ABN23" s="25" t="s">
        <v>51</v>
      </c>
      <c r="ABO23" s="26" t="s">
        <v>51</v>
      </c>
      <c r="ABP23" s="25" t="s">
        <v>51</v>
      </c>
      <c r="ABQ23" s="26" t="s">
        <v>51</v>
      </c>
      <c r="ABR23" s="25" t="s">
        <v>51</v>
      </c>
      <c r="ABS23" s="26" t="s">
        <v>41</v>
      </c>
      <c r="ABT23" s="25" t="s">
        <v>41</v>
      </c>
      <c r="ABU23" s="26" t="s">
        <v>51</v>
      </c>
      <c r="ABV23" s="25" t="s">
        <v>41</v>
      </c>
      <c r="ABW23" s="26" t="s">
        <v>51</v>
      </c>
      <c r="ABX23" s="25" t="s">
        <v>41</v>
      </c>
      <c r="ABY23" s="26" t="s">
        <v>41</v>
      </c>
      <c r="ABZ23" s="25" t="s">
        <v>51</v>
      </c>
      <c r="ACA23" s="26" t="s">
        <v>41</v>
      </c>
      <c r="ACB23" s="25" t="s">
        <v>51</v>
      </c>
      <c r="ACC23" s="26" t="s">
        <v>41</v>
      </c>
      <c r="ACD23" s="25" t="s">
        <v>51</v>
      </c>
      <c r="ACE23" s="26" t="s">
        <v>41</v>
      </c>
      <c r="ACF23" s="25" t="s">
        <v>41</v>
      </c>
      <c r="ACG23" s="26" t="s">
        <v>41</v>
      </c>
      <c r="ACH23" s="25" t="s">
        <v>41</v>
      </c>
      <c r="ACI23" s="26" t="s">
        <v>51</v>
      </c>
      <c r="ACJ23" s="25" t="s">
        <v>41</v>
      </c>
      <c r="ACK23" s="26" t="s">
        <v>41</v>
      </c>
      <c r="ACL23" s="25" t="s">
        <v>51</v>
      </c>
      <c r="ACM23" s="26" t="s">
        <v>51</v>
      </c>
      <c r="ACN23" s="25" t="s">
        <v>41</v>
      </c>
      <c r="ACO23" s="26" t="s">
        <v>41</v>
      </c>
      <c r="ACP23" s="25" t="s">
        <v>41</v>
      </c>
      <c r="ACQ23" s="26" t="s">
        <v>51</v>
      </c>
      <c r="ACR23" s="25" t="s">
        <v>51</v>
      </c>
      <c r="ACS23" s="26" t="s">
        <v>51</v>
      </c>
      <c r="ACT23" s="25" t="s">
        <v>51</v>
      </c>
      <c r="ACU23" s="26" t="s">
        <v>41</v>
      </c>
      <c r="ACV23" s="25" t="s">
        <v>51</v>
      </c>
      <c r="ACW23" s="26" t="s">
        <v>51</v>
      </c>
      <c r="ACX23" s="25" t="s">
        <v>51</v>
      </c>
      <c r="ACY23" s="26" t="s">
        <v>51</v>
      </c>
      <c r="ACZ23" s="25" t="s">
        <v>51</v>
      </c>
      <c r="ADA23" s="26" t="s">
        <v>51</v>
      </c>
      <c r="ADB23" s="25" t="s">
        <v>51</v>
      </c>
      <c r="ADC23" s="26" t="s">
        <v>41</v>
      </c>
      <c r="ADD23" s="25" t="s">
        <v>41</v>
      </c>
      <c r="ADE23" s="26" t="s">
        <v>41</v>
      </c>
      <c r="ADF23" s="25" t="s">
        <v>51</v>
      </c>
      <c r="ADG23" s="26" t="s">
        <v>41</v>
      </c>
      <c r="ADH23" s="25" t="s">
        <v>41</v>
      </c>
      <c r="ADI23" s="26" t="s">
        <v>41</v>
      </c>
      <c r="ADJ23" s="25" t="s">
        <v>51</v>
      </c>
      <c r="ADK23" s="26" t="s">
        <v>41</v>
      </c>
      <c r="ADL23" s="25" t="s">
        <v>41</v>
      </c>
      <c r="ADM23" s="26" t="s">
        <v>51</v>
      </c>
      <c r="ADN23" s="25" t="s">
        <v>51</v>
      </c>
      <c r="ADO23" s="26" t="s">
        <v>41</v>
      </c>
      <c r="ADP23" s="25" t="s">
        <v>51</v>
      </c>
      <c r="ADQ23" s="26" t="s">
        <v>41</v>
      </c>
      <c r="ADR23" s="25" t="s">
        <v>41</v>
      </c>
      <c r="ADS23" s="26" t="s">
        <v>51</v>
      </c>
      <c r="ADT23" s="25" t="s">
        <v>51</v>
      </c>
      <c r="ADU23" s="26" t="s">
        <v>51</v>
      </c>
      <c r="ADV23" s="25" t="s">
        <v>51</v>
      </c>
      <c r="ADW23" s="26" t="s">
        <v>41</v>
      </c>
      <c r="ADX23" s="25" t="s">
        <v>41</v>
      </c>
      <c r="ADY23" s="26" t="s">
        <v>51</v>
      </c>
      <c r="ADZ23" s="25" t="s">
        <v>51</v>
      </c>
      <c r="AEA23" s="26" t="s">
        <v>51</v>
      </c>
      <c r="AEB23" s="25" t="s">
        <v>41</v>
      </c>
      <c r="AEC23" s="26" t="s">
        <v>41</v>
      </c>
      <c r="AED23" s="25" t="s">
        <v>41</v>
      </c>
      <c r="AEE23" s="26" t="s">
        <v>41</v>
      </c>
      <c r="AEF23" s="25" t="s">
        <v>41</v>
      </c>
      <c r="AEG23" s="26" t="s">
        <v>51</v>
      </c>
      <c r="AEH23" s="25" t="s">
        <v>41</v>
      </c>
      <c r="AEI23" s="26" t="s">
        <v>51</v>
      </c>
      <c r="AEJ23" s="25" t="s">
        <v>41</v>
      </c>
      <c r="AEK23" s="26" t="s">
        <v>51</v>
      </c>
      <c r="AEL23" s="25" t="s">
        <v>51</v>
      </c>
      <c r="AEM23" s="26" t="s">
        <v>51</v>
      </c>
      <c r="AEN23" s="25" t="s">
        <v>41</v>
      </c>
      <c r="AEO23" s="26" t="s">
        <v>41</v>
      </c>
      <c r="AEP23" s="25" t="s">
        <v>41</v>
      </c>
      <c r="AEQ23" s="26" t="s">
        <v>41</v>
      </c>
      <c r="AER23" s="25" t="s">
        <v>41</v>
      </c>
      <c r="AES23" s="26" t="s">
        <v>41</v>
      </c>
      <c r="AET23" s="25" t="s">
        <v>51</v>
      </c>
      <c r="AEU23" s="26" t="s">
        <v>41</v>
      </c>
      <c r="AEV23" s="25" t="s">
        <v>51</v>
      </c>
      <c r="AEW23" s="26" t="s">
        <v>51</v>
      </c>
      <c r="AEX23" s="25" t="s">
        <v>51</v>
      </c>
      <c r="AEY23" s="26" t="s">
        <v>41</v>
      </c>
      <c r="AEZ23" s="25" t="s">
        <v>41</v>
      </c>
      <c r="AFA23" s="26" t="s">
        <v>41</v>
      </c>
      <c r="AFB23" s="25" t="s">
        <v>41</v>
      </c>
      <c r="AFC23" s="26" t="s">
        <v>51</v>
      </c>
      <c r="AFD23" s="25" t="s">
        <v>51</v>
      </c>
      <c r="AFE23" s="26" t="s">
        <v>51</v>
      </c>
      <c r="AFF23" s="25" t="s">
        <v>41</v>
      </c>
      <c r="AFG23" s="26" t="s">
        <v>51</v>
      </c>
      <c r="AFH23" s="25" t="s">
        <v>51</v>
      </c>
      <c r="AFI23" s="26" t="s">
        <v>41</v>
      </c>
      <c r="AFJ23" s="25" t="s">
        <v>41</v>
      </c>
      <c r="AFK23" s="26" t="s">
        <v>51</v>
      </c>
      <c r="AFL23" s="25" t="s">
        <v>41</v>
      </c>
      <c r="AFM23" s="26" t="s">
        <v>41</v>
      </c>
      <c r="AFN23" s="25" t="s">
        <v>51</v>
      </c>
      <c r="AFO23" s="26" t="s">
        <v>41</v>
      </c>
      <c r="AFP23" s="25" t="s">
        <v>51</v>
      </c>
      <c r="AFQ23" s="26" t="s">
        <v>41</v>
      </c>
      <c r="AFR23" s="25" t="s">
        <v>51</v>
      </c>
      <c r="AFS23" s="26" t="s">
        <v>41</v>
      </c>
      <c r="AFT23" s="25" t="s">
        <v>41</v>
      </c>
      <c r="AFU23" s="26" t="s">
        <v>51</v>
      </c>
      <c r="AFV23" s="25" t="s">
        <v>51</v>
      </c>
      <c r="AFW23" s="26" t="s">
        <v>41</v>
      </c>
      <c r="AFX23" s="25" t="s">
        <v>51</v>
      </c>
      <c r="AFY23" s="26" t="s">
        <v>51</v>
      </c>
      <c r="AFZ23" s="25" t="s">
        <v>51</v>
      </c>
      <c r="AGA23" s="26" t="s">
        <v>51</v>
      </c>
      <c r="AGB23" s="25" t="s">
        <v>41</v>
      </c>
      <c r="AGC23" s="26" t="s">
        <v>41</v>
      </c>
      <c r="AGD23" s="25" t="s">
        <v>41</v>
      </c>
      <c r="AGE23" s="26" t="s">
        <v>41</v>
      </c>
      <c r="AGF23" s="25" t="s">
        <v>51</v>
      </c>
      <c r="AGG23" s="26" t="s">
        <v>51</v>
      </c>
      <c r="AGH23" s="25" t="s">
        <v>51</v>
      </c>
      <c r="AGI23" s="26" t="s">
        <v>41</v>
      </c>
      <c r="AGJ23" s="25" t="s">
        <v>41</v>
      </c>
      <c r="AGK23" s="26" t="s">
        <v>51</v>
      </c>
      <c r="AGL23" s="25" t="s">
        <v>51</v>
      </c>
      <c r="AGM23" s="26" t="s">
        <v>41</v>
      </c>
      <c r="AGN23" s="25" t="s">
        <v>51</v>
      </c>
      <c r="AGO23" s="26" t="s">
        <v>51</v>
      </c>
      <c r="AGP23" s="25" t="s">
        <v>51</v>
      </c>
      <c r="AGQ23" s="26" t="s">
        <v>51</v>
      </c>
      <c r="AGR23" s="25" t="s">
        <v>51</v>
      </c>
      <c r="AGS23" s="26" t="s">
        <v>51</v>
      </c>
      <c r="AGT23" s="25" t="s">
        <v>41</v>
      </c>
      <c r="AGU23" s="26" t="s">
        <v>41</v>
      </c>
      <c r="AGV23" s="25" t="s">
        <v>51</v>
      </c>
      <c r="AGW23" s="26" t="s">
        <v>41</v>
      </c>
      <c r="AGX23" s="25" t="s">
        <v>41</v>
      </c>
      <c r="AGY23" s="26" t="s">
        <v>41</v>
      </c>
      <c r="AGZ23" s="25" t="s">
        <v>41</v>
      </c>
      <c r="AHA23" s="26" t="s">
        <v>41</v>
      </c>
      <c r="AHB23" s="25" t="s">
        <v>41</v>
      </c>
      <c r="AHC23" s="26" t="s">
        <v>51</v>
      </c>
      <c r="AHD23" s="25" t="s">
        <v>41</v>
      </c>
      <c r="AHE23" s="26" t="s">
        <v>41</v>
      </c>
      <c r="AHF23" s="25" t="s">
        <v>51</v>
      </c>
      <c r="AHG23" s="26" t="s">
        <v>41</v>
      </c>
      <c r="AHH23" s="25" t="s">
        <v>51</v>
      </c>
      <c r="AHI23" s="26" t="s">
        <v>41</v>
      </c>
      <c r="AHJ23" s="25" t="s">
        <v>51</v>
      </c>
      <c r="AHK23" s="26" t="s">
        <v>51</v>
      </c>
      <c r="AHL23" s="25" t="s">
        <v>51</v>
      </c>
      <c r="AHM23" s="26" t="s">
        <v>51</v>
      </c>
      <c r="AHN23" s="25" t="s">
        <v>51</v>
      </c>
      <c r="AHO23" s="26" t="s">
        <v>41</v>
      </c>
      <c r="AHP23" s="25" t="s">
        <v>41</v>
      </c>
      <c r="AHQ23" s="26" t="s">
        <v>51</v>
      </c>
      <c r="AHR23" s="25" t="s">
        <v>41</v>
      </c>
      <c r="AHS23" s="26" t="s">
        <v>41</v>
      </c>
      <c r="AHT23" s="25" t="s">
        <v>51</v>
      </c>
      <c r="AHU23" s="26" t="s">
        <v>51</v>
      </c>
      <c r="AHV23" s="25" t="s">
        <v>51</v>
      </c>
      <c r="AHW23" s="26" t="s">
        <v>41</v>
      </c>
      <c r="AHX23" s="25" t="s">
        <v>51</v>
      </c>
      <c r="AHY23" s="26" t="s">
        <v>41</v>
      </c>
      <c r="AHZ23" s="25" t="s">
        <v>41</v>
      </c>
      <c r="AIA23" s="26" t="s">
        <v>51</v>
      </c>
      <c r="AIB23" s="25" t="s">
        <v>41</v>
      </c>
      <c r="AIC23" s="26" t="s">
        <v>41</v>
      </c>
      <c r="AID23" s="25" t="s">
        <v>51</v>
      </c>
      <c r="AIE23" s="26" t="s">
        <v>51</v>
      </c>
      <c r="AIF23" s="25" t="s">
        <v>41</v>
      </c>
      <c r="AIG23" s="26" t="s">
        <v>41</v>
      </c>
      <c r="AIH23" s="25" t="s">
        <v>41</v>
      </c>
      <c r="AII23" s="26" t="s">
        <v>41</v>
      </c>
      <c r="AIJ23" s="25" t="s">
        <v>51</v>
      </c>
      <c r="AIK23" s="26" t="s">
        <v>41</v>
      </c>
      <c r="AIL23" s="25" t="s">
        <v>41</v>
      </c>
      <c r="AIM23" s="26" t="s">
        <v>51</v>
      </c>
      <c r="AIN23" s="25" t="s">
        <v>51</v>
      </c>
      <c r="AIO23" s="26" t="s">
        <v>51</v>
      </c>
      <c r="AIP23" s="25" t="s">
        <v>51</v>
      </c>
      <c r="AIQ23" s="26" t="s">
        <v>41</v>
      </c>
      <c r="AIR23" s="25" t="s">
        <v>51</v>
      </c>
      <c r="AIS23" s="26" t="s">
        <v>41</v>
      </c>
      <c r="AIT23" s="25" t="s">
        <v>41</v>
      </c>
      <c r="AIU23" s="26" t="s">
        <v>51</v>
      </c>
      <c r="AIV23" s="25" t="s">
        <v>51</v>
      </c>
      <c r="AIW23" s="26" t="s">
        <v>51</v>
      </c>
      <c r="AIX23" s="25" t="s">
        <v>51</v>
      </c>
      <c r="AIY23" s="26" t="s">
        <v>41</v>
      </c>
      <c r="AIZ23" s="25" t="s">
        <v>51</v>
      </c>
      <c r="AJA23" s="26" t="s">
        <v>51</v>
      </c>
      <c r="AJB23" s="25" t="s">
        <v>51</v>
      </c>
      <c r="AJC23" s="26" t="s">
        <v>41</v>
      </c>
      <c r="AJD23" s="25" t="s">
        <v>41</v>
      </c>
      <c r="AJE23" s="26" t="s">
        <v>41</v>
      </c>
      <c r="AJF23" s="25" t="s">
        <v>51</v>
      </c>
      <c r="AJG23" s="26" t="s">
        <v>51</v>
      </c>
      <c r="AJH23" s="25" t="s">
        <v>51</v>
      </c>
      <c r="AJI23" s="26" t="s">
        <v>41</v>
      </c>
      <c r="AJJ23" s="25" t="s">
        <v>41</v>
      </c>
      <c r="AJK23" s="26" t="s">
        <v>51</v>
      </c>
      <c r="AJL23" s="25" t="s">
        <v>41</v>
      </c>
      <c r="AJM23" s="26" t="s">
        <v>51</v>
      </c>
      <c r="AJN23" s="25" t="s">
        <v>41</v>
      </c>
      <c r="AJO23" s="26" t="s">
        <v>51</v>
      </c>
      <c r="AJP23" s="25" t="s">
        <v>51</v>
      </c>
      <c r="AJQ23" s="26" t="s">
        <v>51</v>
      </c>
      <c r="AJR23" s="25" t="s">
        <v>51</v>
      </c>
      <c r="AJS23" s="26" t="s">
        <v>41</v>
      </c>
      <c r="AJT23" s="25" t="s">
        <v>51</v>
      </c>
      <c r="AJU23" s="26" t="s">
        <v>41</v>
      </c>
      <c r="AJV23" s="25" t="s">
        <v>51</v>
      </c>
      <c r="AJW23" s="26" t="s">
        <v>51</v>
      </c>
      <c r="AJX23" s="25" t="s">
        <v>51</v>
      </c>
      <c r="AJY23" s="26" t="s">
        <v>41</v>
      </c>
      <c r="AJZ23" s="25" t="s">
        <v>41</v>
      </c>
      <c r="AKA23" s="26" t="s">
        <v>51</v>
      </c>
      <c r="AKB23" s="25" t="s">
        <v>51</v>
      </c>
      <c r="AKC23" s="26" t="s">
        <v>51</v>
      </c>
      <c r="AKD23" s="25" t="s">
        <v>51</v>
      </c>
      <c r="AKE23" s="26" t="s">
        <v>41</v>
      </c>
      <c r="AKF23" s="25" t="s">
        <v>51</v>
      </c>
      <c r="AKG23" s="26" t="s">
        <v>51</v>
      </c>
      <c r="AKH23" s="25" t="s">
        <v>51</v>
      </c>
      <c r="AKI23" s="26" t="s">
        <v>51</v>
      </c>
      <c r="AKJ23" s="25" t="s">
        <v>41</v>
      </c>
      <c r="AKK23" s="26" t="s">
        <v>41</v>
      </c>
      <c r="AKL23" s="25" t="s">
        <v>41</v>
      </c>
      <c r="AKM23" s="26" t="s">
        <v>51</v>
      </c>
      <c r="AKN23" s="25" t="s">
        <v>51</v>
      </c>
      <c r="AKO23" s="26" t="s">
        <v>41</v>
      </c>
      <c r="AKP23" s="25" t="s">
        <v>41</v>
      </c>
      <c r="AKQ23" s="26" t="s">
        <v>41</v>
      </c>
      <c r="AKR23" s="25" t="s">
        <v>41</v>
      </c>
      <c r="AKS23" s="26" t="s">
        <v>41</v>
      </c>
      <c r="AKT23" s="25" t="s">
        <v>51</v>
      </c>
      <c r="AKU23" s="26" t="s">
        <v>41</v>
      </c>
      <c r="AKV23" s="25" t="s">
        <v>41</v>
      </c>
      <c r="AKW23" s="26" t="s">
        <v>41</v>
      </c>
      <c r="AKX23" s="25" t="s">
        <v>51</v>
      </c>
      <c r="AKY23" s="26" t="s">
        <v>41</v>
      </c>
      <c r="AKZ23" s="25" t="s">
        <v>41</v>
      </c>
      <c r="ALA23" s="26" t="s">
        <v>51</v>
      </c>
      <c r="ALB23" s="25" t="s">
        <v>41</v>
      </c>
      <c r="ALC23" s="26" t="s">
        <v>41</v>
      </c>
      <c r="ALD23" s="25" t="s">
        <v>51</v>
      </c>
      <c r="ALE23" s="26" t="s">
        <v>51</v>
      </c>
      <c r="ALF23" s="25" t="s">
        <v>51</v>
      </c>
      <c r="ALG23" s="26" t="s">
        <v>51</v>
      </c>
      <c r="ALH23" s="25" t="s">
        <v>41</v>
      </c>
      <c r="ALI23" s="26" t="s">
        <v>41</v>
      </c>
      <c r="ALJ23" s="25" t="s">
        <v>51</v>
      </c>
      <c r="ALK23" s="26" t="s">
        <v>51</v>
      </c>
      <c r="ALL23" s="25" t="s">
        <v>41</v>
      </c>
      <c r="ALM23" s="26" t="s">
        <v>41</v>
      </c>
      <c r="ALN23" s="25" t="s">
        <v>51</v>
      </c>
      <c r="ALO23" s="26" t="s">
        <v>41</v>
      </c>
      <c r="ALP23" s="25" t="s">
        <v>51</v>
      </c>
      <c r="ALQ23" s="26" t="s">
        <v>51</v>
      </c>
      <c r="ALR23" s="25" t="s">
        <v>51</v>
      </c>
      <c r="ALS23" s="26" t="s">
        <v>41</v>
      </c>
      <c r="ALT23" s="25" t="s">
        <v>41</v>
      </c>
      <c r="ALU23" s="26" t="s">
        <v>41</v>
      </c>
      <c r="ALV23" s="25" t="s">
        <v>51</v>
      </c>
      <c r="ALW23" s="26" t="s">
        <v>51</v>
      </c>
      <c r="ALX23" s="25" t="s">
        <v>41</v>
      </c>
      <c r="ALY23" s="26" t="s">
        <v>41</v>
      </c>
      <c r="ALZ23" s="25" t="s">
        <v>41</v>
      </c>
      <c r="AMA23" s="26" t="s">
        <v>41</v>
      </c>
      <c r="AMB23" s="25" t="s">
        <v>51</v>
      </c>
      <c r="AMC23" s="26" t="s">
        <v>41</v>
      </c>
      <c r="AMD23" s="25" t="s">
        <v>51</v>
      </c>
      <c r="AME23" s="26" t="s">
        <v>41</v>
      </c>
      <c r="AMF23" s="25" t="s">
        <v>41</v>
      </c>
      <c r="AMG23" s="26" t="s">
        <v>41</v>
      </c>
      <c r="AMH23" s="25" t="s">
        <v>51</v>
      </c>
      <c r="AMI23" s="26" t="s">
        <v>41</v>
      </c>
      <c r="AMJ23" s="25" t="s">
        <v>51</v>
      </c>
      <c r="AMK23" s="26" t="s">
        <v>51</v>
      </c>
      <c r="AML23" s="25" t="s">
        <v>51</v>
      </c>
      <c r="AMM23" s="26" t="s">
        <v>41</v>
      </c>
      <c r="AMN23" s="25" t="s">
        <v>51</v>
      </c>
      <c r="AMO23" s="26" t="s">
        <v>51</v>
      </c>
      <c r="AMP23" s="25" t="s">
        <v>51</v>
      </c>
      <c r="AMQ23" s="26" t="s">
        <v>41</v>
      </c>
      <c r="AMR23" s="25" t="s">
        <v>51</v>
      </c>
      <c r="AMS23" s="26" t="s">
        <v>51</v>
      </c>
      <c r="AMT23" s="25" t="s">
        <v>51</v>
      </c>
      <c r="AMU23" s="26" t="s">
        <v>41</v>
      </c>
      <c r="AMV23" s="25" t="s">
        <v>51</v>
      </c>
      <c r="AMW23" s="26" t="s">
        <v>51</v>
      </c>
      <c r="AMX23" s="25" t="s">
        <v>51</v>
      </c>
      <c r="AMY23" s="26" t="s">
        <v>51</v>
      </c>
      <c r="AMZ23" s="25" t="s">
        <v>41</v>
      </c>
      <c r="ANA23" s="26" t="s">
        <v>51</v>
      </c>
      <c r="ANB23" s="25" t="s">
        <v>41</v>
      </c>
      <c r="ANC23" s="26" t="s">
        <v>41</v>
      </c>
      <c r="AND23" s="25" t="s">
        <v>41</v>
      </c>
      <c r="ANE23" s="26" t="s">
        <v>41</v>
      </c>
      <c r="ANF23" s="25" t="s">
        <v>41</v>
      </c>
      <c r="ANG23" s="26" t="s">
        <v>51</v>
      </c>
      <c r="ANH23" s="25" t="s">
        <v>41</v>
      </c>
      <c r="ANI23" s="26" t="s">
        <v>41</v>
      </c>
      <c r="ANJ23" s="25" t="s">
        <v>41</v>
      </c>
      <c r="ANK23" s="26" t="s">
        <v>51</v>
      </c>
      <c r="ANL23" s="25" t="s">
        <v>51</v>
      </c>
      <c r="ANM23" s="26" t="s">
        <v>41</v>
      </c>
      <c r="ANN23" s="25" t="s">
        <v>51</v>
      </c>
      <c r="ANO23" s="26" t="s">
        <v>41</v>
      </c>
      <c r="ANP23" s="25" t="s">
        <v>51</v>
      </c>
      <c r="ANQ23" s="26" t="s">
        <v>51</v>
      </c>
      <c r="ANR23" s="25" t="s">
        <v>41</v>
      </c>
      <c r="ANS23" s="26" t="s">
        <v>51</v>
      </c>
      <c r="ANT23" s="25" t="s">
        <v>41</v>
      </c>
      <c r="ANU23" s="26" t="s">
        <v>51</v>
      </c>
      <c r="ANV23" s="25" t="s">
        <v>51</v>
      </c>
      <c r="ANW23" s="26" t="s">
        <v>41</v>
      </c>
      <c r="ANX23" s="25" t="s">
        <v>41</v>
      </c>
      <c r="ANY23" s="26" t="s">
        <v>41</v>
      </c>
      <c r="ANZ23" s="25" t="s">
        <v>51</v>
      </c>
      <c r="AOA23" s="26" t="s">
        <v>51</v>
      </c>
      <c r="AOB23" s="25" t="s">
        <v>51</v>
      </c>
      <c r="AOC23" s="26" t="s">
        <v>51</v>
      </c>
      <c r="AOD23" s="25" t="s">
        <v>51</v>
      </c>
      <c r="AOE23" s="26" t="s">
        <v>41</v>
      </c>
      <c r="AOF23" s="25" t="s">
        <v>41</v>
      </c>
      <c r="AOG23" s="26" t="s">
        <v>51</v>
      </c>
      <c r="AOH23" s="25" t="s">
        <v>41</v>
      </c>
      <c r="AOI23" s="26" t="s">
        <v>51</v>
      </c>
      <c r="AOJ23" s="25" t="s">
        <v>51</v>
      </c>
      <c r="AOK23" s="26" t="s">
        <v>51</v>
      </c>
      <c r="AOL23" s="25" t="s">
        <v>51</v>
      </c>
      <c r="AOM23" s="26" t="s">
        <v>41</v>
      </c>
      <c r="AON23" s="25" t="s">
        <v>41</v>
      </c>
      <c r="AOO23" s="26" t="s">
        <v>41</v>
      </c>
      <c r="AOP23" s="25" t="s">
        <v>51</v>
      </c>
      <c r="AOQ23" s="26" t="s">
        <v>51</v>
      </c>
      <c r="AOR23" s="25" t="s">
        <v>41</v>
      </c>
      <c r="AOS23" s="26" t="s">
        <v>41</v>
      </c>
      <c r="AOT23" s="25" t="s">
        <v>41</v>
      </c>
      <c r="AOU23" s="26" t="s">
        <v>41</v>
      </c>
      <c r="AOV23" s="25" t="s">
        <v>51</v>
      </c>
      <c r="AOW23" s="26" t="s">
        <v>51</v>
      </c>
      <c r="AOX23" s="25" t="s">
        <v>51</v>
      </c>
      <c r="AOY23" s="26" t="s">
        <v>41</v>
      </c>
      <c r="AOZ23" s="25" t="s">
        <v>51</v>
      </c>
      <c r="APA23" s="26" t="s">
        <v>51</v>
      </c>
      <c r="APB23" s="25" t="s">
        <v>51</v>
      </c>
      <c r="APC23" s="26" t="s">
        <v>41</v>
      </c>
      <c r="APD23" s="25" t="s">
        <v>51</v>
      </c>
      <c r="APE23" s="26" t="s">
        <v>51</v>
      </c>
      <c r="APF23" s="25" t="s">
        <v>41</v>
      </c>
      <c r="APG23" s="26" t="s">
        <v>41</v>
      </c>
      <c r="APH23" s="25" t="s">
        <v>41</v>
      </c>
      <c r="API23" s="26" t="s">
        <v>41</v>
      </c>
      <c r="APJ23" s="25" t="s">
        <v>51</v>
      </c>
      <c r="APK23" s="26" t="s">
        <v>41</v>
      </c>
      <c r="APL23" s="25" t="s">
        <v>51</v>
      </c>
      <c r="APM23" s="26" t="s">
        <v>41</v>
      </c>
      <c r="APN23" s="25" t="s">
        <v>41</v>
      </c>
      <c r="APO23" s="26" t="s">
        <v>41</v>
      </c>
      <c r="APP23" s="25" t="s">
        <v>41</v>
      </c>
      <c r="APQ23" s="26" t="s">
        <v>51</v>
      </c>
      <c r="APR23" s="25" t="s">
        <v>51</v>
      </c>
      <c r="APS23" s="26" t="s">
        <v>41</v>
      </c>
      <c r="APT23" s="25" t="s">
        <v>41</v>
      </c>
      <c r="APU23" s="26" t="s">
        <v>41</v>
      </c>
      <c r="APV23" s="25" t="s">
        <v>41</v>
      </c>
      <c r="APW23" s="26" t="s">
        <v>51</v>
      </c>
      <c r="APX23" s="25" t="s">
        <v>51</v>
      </c>
      <c r="APY23" s="26" t="s">
        <v>51</v>
      </c>
      <c r="APZ23" s="25" t="s">
        <v>51</v>
      </c>
      <c r="AQA23" s="26" t="s">
        <v>51</v>
      </c>
      <c r="AQB23" s="25" t="s">
        <v>51</v>
      </c>
      <c r="AQC23" s="26" t="s">
        <v>41</v>
      </c>
      <c r="AQD23" s="25" t="s">
        <v>41</v>
      </c>
      <c r="AQE23" s="26" t="s">
        <v>51</v>
      </c>
      <c r="AQF23" s="25" t="s">
        <v>41</v>
      </c>
      <c r="AQG23" s="26" t="s">
        <v>41</v>
      </c>
      <c r="AQH23" s="25" t="s">
        <v>51</v>
      </c>
      <c r="AQI23" s="26" t="s">
        <v>51</v>
      </c>
      <c r="AQJ23" s="25" t="s">
        <v>51</v>
      </c>
      <c r="AQK23" s="26" t="s">
        <v>41</v>
      </c>
      <c r="AQL23" s="25" t="s">
        <v>51</v>
      </c>
      <c r="AQM23" s="26" t="s">
        <v>41</v>
      </c>
      <c r="AQN23" s="25" t="s">
        <v>51</v>
      </c>
      <c r="AQO23" s="26" t="s">
        <v>51</v>
      </c>
      <c r="AQP23" s="25" t="s">
        <v>41</v>
      </c>
      <c r="AQQ23" s="26" t="s">
        <v>41</v>
      </c>
      <c r="AQR23" s="25" t="s">
        <v>51</v>
      </c>
      <c r="AQS23" s="26" t="s">
        <v>41</v>
      </c>
      <c r="AQT23" s="25" t="s">
        <v>41</v>
      </c>
      <c r="AQU23" s="26" t="s">
        <v>51</v>
      </c>
      <c r="AQV23" s="25" t="s">
        <v>41</v>
      </c>
      <c r="AQW23" s="26" t="s">
        <v>41</v>
      </c>
      <c r="AQX23" s="25" t="s">
        <v>51</v>
      </c>
      <c r="AQY23" s="26" t="s">
        <v>51</v>
      </c>
      <c r="AQZ23" s="25" t="s">
        <v>51</v>
      </c>
      <c r="ARA23" s="26" t="s">
        <v>51</v>
      </c>
      <c r="ARB23" s="25" t="s">
        <v>51</v>
      </c>
      <c r="ARC23" s="26" t="s">
        <v>51</v>
      </c>
      <c r="ARD23" s="25" t="s">
        <v>51</v>
      </c>
      <c r="ARE23" s="26" t="s">
        <v>41</v>
      </c>
      <c r="ARF23" s="25" t="s">
        <v>51</v>
      </c>
      <c r="ARG23" s="26" t="s">
        <v>41</v>
      </c>
      <c r="ARH23" s="25" t="s">
        <v>51</v>
      </c>
      <c r="ARI23" s="26" t="s">
        <v>41</v>
      </c>
      <c r="ARJ23" s="25" t="s">
        <v>41</v>
      </c>
      <c r="ARK23" s="26" t="s">
        <v>51</v>
      </c>
      <c r="ARL23" s="25" t="s">
        <v>41</v>
      </c>
      <c r="ARM23" s="26" t="s">
        <v>51</v>
      </c>
      <c r="ARN23" s="25" t="s">
        <v>41</v>
      </c>
      <c r="ARO23" s="26" t="s">
        <v>41</v>
      </c>
      <c r="ARP23" s="25" t="s">
        <v>41</v>
      </c>
      <c r="ARQ23" s="26" t="s">
        <v>51</v>
      </c>
      <c r="ARR23" s="25" t="s">
        <v>51</v>
      </c>
      <c r="ARS23" s="26" t="s">
        <v>41</v>
      </c>
      <c r="ART23" s="25" t="s">
        <v>41</v>
      </c>
      <c r="ARU23" s="26" t="s">
        <v>41</v>
      </c>
      <c r="ARV23" s="25" t="s">
        <v>51</v>
      </c>
      <c r="ARW23" s="26" t="s">
        <v>51</v>
      </c>
      <c r="ARX23" s="25" t="s">
        <v>41</v>
      </c>
      <c r="ARY23" s="26" t="s">
        <v>51</v>
      </c>
      <c r="ARZ23" s="25" t="s">
        <v>51</v>
      </c>
      <c r="ASA23" s="26" t="s">
        <v>41</v>
      </c>
      <c r="ASB23" s="25" t="s">
        <v>41</v>
      </c>
      <c r="ASC23" s="26" t="s">
        <v>51</v>
      </c>
      <c r="ASD23" s="25" t="s">
        <v>41</v>
      </c>
      <c r="ASE23" s="26" t="s">
        <v>51</v>
      </c>
      <c r="ASF23" s="25" t="s">
        <v>41</v>
      </c>
      <c r="ASG23" s="26" t="s">
        <v>51</v>
      </c>
      <c r="ASH23" s="25" t="s">
        <v>51</v>
      </c>
      <c r="ASI23" s="26" t="s">
        <v>51</v>
      </c>
      <c r="ASJ23" s="25" t="s">
        <v>51</v>
      </c>
      <c r="ASK23" s="26" t="s">
        <v>51</v>
      </c>
      <c r="ASL23" s="25" t="s">
        <v>41</v>
      </c>
      <c r="ASM23" s="26" t="s">
        <v>51</v>
      </c>
      <c r="ASN23" s="25" t="s">
        <v>41</v>
      </c>
      <c r="ASO23" s="26" t="s">
        <v>41</v>
      </c>
      <c r="ASP23" s="25" t="s">
        <v>41</v>
      </c>
      <c r="ASQ23" s="26" t="s">
        <v>41</v>
      </c>
      <c r="ASR23" s="25" t="s">
        <v>41</v>
      </c>
      <c r="ASS23" s="26" t="s">
        <v>51</v>
      </c>
      <c r="AST23" s="25" t="s">
        <v>51</v>
      </c>
      <c r="ASU23" s="26" t="s">
        <v>51</v>
      </c>
      <c r="ASV23" s="25" t="s">
        <v>51</v>
      </c>
      <c r="ASW23" s="26" t="s">
        <v>51</v>
      </c>
      <c r="ASX23" s="25" t="s">
        <v>51</v>
      </c>
      <c r="ASY23" s="26" t="s">
        <v>41</v>
      </c>
      <c r="ASZ23" s="25" t="s">
        <v>51</v>
      </c>
      <c r="ATA23" s="26" t="s">
        <v>51</v>
      </c>
      <c r="ATB23" s="25" t="s">
        <v>41</v>
      </c>
      <c r="ATC23" s="26" t="s">
        <v>51</v>
      </c>
      <c r="ATD23" s="25" t="s">
        <v>41</v>
      </c>
      <c r="ATE23" s="26" t="s">
        <v>41</v>
      </c>
      <c r="ATF23" s="25" t="s">
        <v>41</v>
      </c>
      <c r="ATG23" s="26" t="s">
        <v>51</v>
      </c>
      <c r="ATH23" s="25" t="s">
        <v>51</v>
      </c>
      <c r="ATI23" s="26" t="s">
        <v>51</v>
      </c>
      <c r="ATJ23" s="25" t="s">
        <v>51</v>
      </c>
      <c r="ATK23" s="26" t="s">
        <v>51</v>
      </c>
      <c r="ATL23" s="25" t="s">
        <v>51</v>
      </c>
      <c r="ATM23" s="26" t="s">
        <v>41</v>
      </c>
      <c r="ATN23" s="25" t="s">
        <v>41</v>
      </c>
      <c r="ATO23" s="26" t="s">
        <v>51</v>
      </c>
      <c r="ATP23" s="25" t="s">
        <v>51</v>
      </c>
      <c r="ATQ23" s="26" t="s">
        <v>41</v>
      </c>
      <c r="ATR23" s="25" t="s">
        <v>51</v>
      </c>
      <c r="ATS23" s="26" t="s">
        <v>51</v>
      </c>
      <c r="ATT23" s="25" t="s">
        <v>51</v>
      </c>
      <c r="ATU23" s="26" t="s">
        <v>51</v>
      </c>
      <c r="ATV23" s="25" t="s">
        <v>41</v>
      </c>
      <c r="ATW23" s="26" t="s">
        <v>41</v>
      </c>
      <c r="ATX23" s="25" t="s">
        <v>41</v>
      </c>
      <c r="ATY23" s="26" t="s">
        <v>51</v>
      </c>
      <c r="ATZ23" s="25" t="s">
        <v>41</v>
      </c>
      <c r="AUA23" s="26" t="s">
        <v>51</v>
      </c>
      <c r="AUB23" s="25" t="s">
        <v>51</v>
      </c>
      <c r="AUC23" s="26" t="s">
        <v>51</v>
      </c>
      <c r="AUD23" s="25" t="s">
        <v>41</v>
      </c>
      <c r="AUE23" s="26" t="s">
        <v>51</v>
      </c>
      <c r="AUF23" s="25" t="s">
        <v>41</v>
      </c>
      <c r="AUG23" s="26" t="s">
        <v>41</v>
      </c>
      <c r="AUH23" s="25" t="s">
        <v>51</v>
      </c>
      <c r="AUI23" s="26" t="s">
        <v>41</v>
      </c>
      <c r="AUJ23" s="25" t="s">
        <v>41</v>
      </c>
      <c r="AUK23" s="26" t="s">
        <v>41</v>
      </c>
      <c r="AUL23" s="25" t="s">
        <v>41</v>
      </c>
      <c r="AUM23" s="26" t="s">
        <v>51</v>
      </c>
      <c r="AUN23" s="25" t="s">
        <v>41</v>
      </c>
      <c r="AUO23" s="26" t="s">
        <v>41</v>
      </c>
      <c r="AUP23" s="25" t="s">
        <v>51</v>
      </c>
      <c r="AUQ23" s="26" t="s">
        <v>41</v>
      </c>
      <c r="AUR23" s="25" t="s">
        <v>41</v>
      </c>
      <c r="AUS23" s="26" t="s">
        <v>41</v>
      </c>
      <c r="AUT23" s="25" t="s">
        <v>41</v>
      </c>
      <c r="AUU23" s="26" t="s">
        <v>41</v>
      </c>
      <c r="AUV23" s="25" t="s">
        <v>51</v>
      </c>
      <c r="AUW23" s="26" t="s">
        <v>51</v>
      </c>
      <c r="AUX23" s="25" t="s">
        <v>51</v>
      </c>
      <c r="AUY23" s="26" t="s">
        <v>41</v>
      </c>
      <c r="AUZ23" s="25" t="s">
        <v>41</v>
      </c>
      <c r="AVA23" s="26" t="s">
        <v>41</v>
      </c>
      <c r="AVB23" s="25" t="s">
        <v>51</v>
      </c>
      <c r="AVC23" s="26" t="s">
        <v>41</v>
      </c>
      <c r="AVD23" s="25" t="s">
        <v>51</v>
      </c>
      <c r="AVE23" s="26" t="s">
        <v>41</v>
      </c>
      <c r="AVF23" s="25" t="s">
        <v>41</v>
      </c>
      <c r="AVG23" s="26" t="s">
        <v>51</v>
      </c>
      <c r="AVH23" s="25" t="s">
        <v>51</v>
      </c>
      <c r="AVI23" s="26" t="s">
        <v>41</v>
      </c>
      <c r="AVJ23" s="25" t="s">
        <v>51</v>
      </c>
      <c r="AVK23" s="26" t="s">
        <v>41</v>
      </c>
      <c r="AVL23" s="25" t="s">
        <v>51</v>
      </c>
      <c r="AVM23" s="26" t="s">
        <v>51</v>
      </c>
      <c r="AVN23" s="25" t="s">
        <v>41</v>
      </c>
      <c r="AVO23" s="26" t="s">
        <v>51</v>
      </c>
      <c r="AVP23" s="25" t="s">
        <v>41</v>
      </c>
      <c r="AVQ23" s="26" t="s">
        <v>51</v>
      </c>
      <c r="AVR23" s="25" t="s">
        <v>51</v>
      </c>
      <c r="AVS23" s="26" t="s">
        <v>41</v>
      </c>
      <c r="AVT23" s="25" t="s">
        <v>51</v>
      </c>
      <c r="AVU23" s="26" t="s">
        <v>41</v>
      </c>
      <c r="AVV23" s="25" t="s">
        <v>51</v>
      </c>
      <c r="AVW23" s="26" t="s">
        <v>41</v>
      </c>
      <c r="AVX23" s="25" t="s">
        <v>41</v>
      </c>
      <c r="AVY23" s="26" t="s">
        <v>41</v>
      </c>
      <c r="AVZ23" s="25" t="s">
        <v>41</v>
      </c>
      <c r="AWA23" s="26" t="s">
        <v>51</v>
      </c>
      <c r="AWB23" s="25" t="s">
        <v>41</v>
      </c>
      <c r="AWC23" s="26" t="s">
        <v>41</v>
      </c>
      <c r="AWD23" s="25" t="s">
        <v>51</v>
      </c>
      <c r="AWE23" s="26" t="s">
        <v>51</v>
      </c>
      <c r="AWF23" s="25" t="s">
        <v>41</v>
      </c>
      <c r="AWG23" s="26" t="s">
        <v>51</v>
      </c>
      <c r="AWH23" s="25" t="s">
        <v>51</v>
      </c>
      <c r="AWI23" s="26" t="s">
        <v>41</v>
      </c>
      <c r="AWJ23" s="25" t="s">
        <v>51</v>
      </c>
      <c r="AWK23" s="26" t="s">
        <v>41</v>
      </c>
      <c r="AWL23" s="25" t="s">
        <v>51</v>
      </c>
      <c r="AWM23" s="26" t="s">
        <v>51</v>
      </c>
      <c r="AWN23" s="25" t="s">
        <v>51</v>
      </c>
      <c r="AWO23" s="26" t="s">
        <v>51</v>
      </c>
      <c r="AWP23" s="25" t="s">
        <v>51</v>
      </c>
      <c r="AWQ23" s="26" t="s">
        <v>41</v>
      </c>
      <c r="AWR23" s="25" t="s">
        <v>51</v>
      </c>
      <c r="AWS23" s="26" t="s">
        <v>41</v>
      </c>
      <c r="AWT23" s="25" t="s">
        <v>41</v>
      </c>
      <c r="AWU23" s="26" t="s">
        <v>51</v>
      </c>
      <c r="AWV23" s="25" t="s">
        <v>41</v>
      </c>
      <c r="AWW23" s="26" t="s">
        <v>41</v>
      </c>
      <c r="AWX23" s="25" t="s">
        <v>41</v>
      </c>
      <c r="AWY23" s="26" t="s">
        <v>51</v>
      </c>
      <c r="AWZ23" s="25" t="s">
        <v>41</v>
      </c>
      <c r="AXA23" s="26" t="s">
        <v>51</v>
      </c>
      <c r="AXB23" s="25" t="s">
        <v>41</v>
      </c>
      <c r="AXC23" s="26" t="s">
        <v>41</v>
      </c>
      <c r="AXD23" s="25" t="s">
        <v>51</v>
      </c>
      <c r="AXE23" s="26" t="s">
        <v>41</v>
      </c>
      <c r="AXF23" s="25" t="s">
        <v>51</v>
      </c>
      <c r="AXG23" s="26" t="s">
        <v>51</v>
      </c>
      <c r="AXH23" s="25" t="s">
        <v>51</v>
      </c>
      <c r="AXI23" s="26" t="s">
        <v>51</v>
      </c>
      <c r="AXJ23" s="25" t="s">
        <v>41</v>
      </c>
      <c r="AXK23" s="26" t="s">
        <v>41</v>
      </c>
      <c r="AXL23" s="25" t="s">
        <v>51</v>
      </c>
      <c r="AXM23" s="26" t="s">
        <v>51</v>
      </c>
      <c r="AXN23" s="25" t="s">
        <v>41</v>
      </c>
      <c r="AXO23" s="26" t="s">
        <v>41</v>
      </c>
      <c r="AXP23" s="25" t="s">
        <v>51</v>
      </c>
      <c r="AXQ23" s="26" t="s">
        <v>51</v>
      </c>
      <c r="AXR23" s="25" t="s">
        <v>41</v>
      </c>
      <c r="AXS23" s="26" t="s">
        <v>41</v>
      </c>
      <c r="AXT23" s="25" t="s">
        <v>41</v>
      </c>
      <c r="AXU23" s="26" t="s">
        <v>41</v>
      </c>
      <c r="AXV23" s="25" t="s">
        <v>51</v>
      </c>
      <c r="AXW23" s="26" t="s">
        <v>41</v>
      </c>
      <c r="AXX23" s="25" t="s">
        <v>51</v>
      </c>
      <c r="AXY23" s="26" t="s">
        <v>51</v>
      </c>
      <c r="AXZ23" s="25" t="s">
        <v>51</v>
      </c>
      <c r="AYA23" s="26" t="s">
        <v>41</v>
      </c>
      <c r="AYB23" s="25" t="s">
        <v>51</v>
      </c>
      <c r="AYC23" s="26" t="s">
        <v>41</v>
      </c>
      <c r="AYD23" s="25" t="s">
        <v>41</v>
      </c>
      <c r="AYE23" s="26" t="s">
        <v>51</v>
      </c>
      <c r="AYF23" s="25" t="s">
        <v>41</v>
      </c>
      <c r="AYG23" s="26" t="s">
        <v>41</v>
      </c>
      <c r="AYH23" s="25" t="s">
        <v>41</v>
      </c>
      <c r="AYI23" s="26" t="s">
        <v>51</v>
      </c>
      <c r="AYJ23" s="25" t="s">
        <v>51</v>
      </c>
      <c r="AYK23" s="26" t="s">
        <v>41</v>
      </c>
      <c r="AYL23" s="25" t="s">
        <v>41</v>
      </c>
      <c r="AYM23" s="26" t="s">
        <v>51</v>
      </c>
      <c r="AYN23" s="25" t="s">
        <v>41</v>
      </c>
      <c r="AYO23" s="26" t="s">
        <v>51</v>
      </c>
      <c r="AYP23" s="25" t="s">
        <v>51</v>
      </c>
      <c r="AYQ23" s="26" t="s">
        <v>41</v>
      </c>
      <c r="AYR23" s="25" t="s">
        <v>51</v>
      </c>
      <c r="AYS23" s="26" t="s">
        <v>41</v>
      </c>
      <c r="AYT23" s="25" t="s">
        <v>41</v>
      </c>
      <c r="AYU23" s="26" t="s">
        <v>41</v>
      </c>
      <c r="AYV23" s="25" t="s">
        <v>51</v>
      </c>
      <c r="AYW23" s="26" t="s">
        <v>51</v>
      </c>
      <c r="AYX23" s="25" t="s">
        <v>41</v>
      </c>
      <c r="AYY23" s="26" t="s">
        <v>41</v>
      </c>
      <c r="AYZ23" s="25" t="s">
        <v>51</v>
      </c>
      <c r="AZA23" s="26" t="s">
        <v>41</v>
      </c>
      <c r="AZB23" s="25" t="s">
        <v>51</v>
      </c>
      <c r="AZC23" s="26" t="s">
        <v>51</v>
      </c>
      <c r="AZD23" s="25" t="s">
        <v>41</v>
      </c>
      <c r="AZE23" s="26" t="s">
        <v>51</v>
      </c>
      <c r="AZF23" s="25" t="s">
        <v>41</v>
      </c>
      <c r="AZG23" s="26" t="s">
        <v>41</v>
      </c>
      <c r="AZH23" s="25" t="s">
        <v>41</v>
      </c>
      <c r="AZI23" s="26" t="s">
        <v>41</v>
      </c>
      <c r="AZJ23" s="25" t="s">
        <v>41</v>
      </c>
      <c r="AZK23" s="26" t="s">
        <v>51</v>
      </c>
      <c r="AZL23" s="25" t="s">
        <v>51</v>
      </c>
      <c r="AZM23" s="26" t="s">
        <v>41</v>
      </c>
      <c r="AZN23" s="25" t="s">
        <v>41</v>
      </c>
      <c r="AZO23" s="26" t="s">
        <v>51</v>
      </c>
      <c r="AZP23" s="25" t="s">
        <v>41</v>
      </c>
      <c r="AZQ23" s="26" t="s">
        <v>41</v>
      </c>
      <c r="AZR23" s="25" t="s">
        <v>51</v>
      </c>
      <c r="AZS23" s="26" t="s">
        <v>51</v>
      </c>
      <c r="AZT23" s="25" t="s">
        <v>41</v>
      </c>
      <c r="AZU23" s="26" t="s">
        <v>41</v>
      </c>
      <c r="AZV23" s="25" t="s">
        <v>41</v>
      </c>
      <c r="AZW23" s="26" t="s">
        <v>51</v>
      </c>
      <c r="AZX23" s="25" t="s">
        <v>41</v>
      </c>
      <c r="AZY23" s="26" t="s">
        <v>41</v>
      </c>
      <c r="AZZ23" s="25" t="s">
        <v>41</v>
      </c>
      <c r="BAA23" s="26" t="s">
        <v>41</v>
      </c>
      <c r="BAB23" s="25" t="s">
        <v>41</v>
      </c>
      <c r="BAC23" s="26" t="s">
        <v>41</v>
      </c>
      <c r="BAD23" s="25" t="s">
        <v>41</v>
      </c>
      <c r="BAE23" s="26" t="s">
        <v>51</v>
      </c>
      <c r="BAF23" s="25" t="s">
        <v>41</v>
      </c>
      <c r="BAG23" s="26" t="s">
        <v>51</v>
      </c>
      <c r="BAH23" s="25" t="s">
        <v>51</v>
      </c>
      <c r="BAI23" s="26" t="s">
        <v>51</v>
      </c>
      <c r="BAJ23" s="25" t="s">
        <v>51</v>
      </c>
      <c r="BAK23" s="26" t="s">
        <v>51</v>
      </c>
      <c r="BAL23" s="25" t="s">
        <v>51</v>
      </c>
      <c r="BAM23" s="26" t="s">
        <v>51</v>
      </c>
      <c r="BAN23" s="25" t="s">
        <v>51</v>
      </c>
      <c r="BAO23" s="26" t="s">
        <v>51</v>
      </c>
      <c r="BAP23" s="25" t="s">
        <v>41</v>
      </c>
      <c r="BAQ23" s="26" t="s">
        <v>41</v>
      </c>
      <c r="BAR23" s="25" t="s">
        <v>51</v>
      </c>
      <c r="BAS23" s="26" t="s">
        <v>51</v>
      </c>
      <c r="BAT23" s="25" t="s">
        <v>41</v>
      </c>
      <c r="BAU23" s="26" t="s">
        <v>51</v>
      </c>
      <c r="BAV23" s="25" t="s">
        <v>41</v>
      </c>
      <c r="BAW23" s="26" t="s">
        <v>51</v>
      </c>
      <c r="BAX23" s="25" t="s">
        <v>41</v>
      </c>
      <c r="BAY23" s="26" t="s">
        <v>41</v>
      </c>
      <c r="BAZ23" s="25" t="s">
        <v>41</v>
      </c>
      <c r="BBA23" s="26" t="s">
        <v>51</v>
      </c>
      <c r="BBB23" s="25" t="s">
        <v>51</v>
      </c>
      <c r="BBC23" s="26" t="s">
        <v>41</v>
      </c>
      <c r="BBD23" s="25" t="s">
        <v>51</v>
      </c>
      <c r="BBE23" s="26" t="s">
        <v>41</v>
      </c>
      <c r="BBF23" s="25" t="s">
        <v>41</v>
      </c>
      <c r="BBG23" s="26" t="s">
        <v>41</v>
      </c>
      <c r="BBH23" s="25" t="s">
        <v>41</v>
      </c>
      <c r="BBI23" s="26" t="s">
        <v>51</v>
      </c>
      <c r="BBJ23" s="25" t="s">
        <v>51</v>
      </c>
      <c r="BBK23" s="26" t="s">
        <v>41</v>
      </c>
      <c r="BBL23" s="25" t="s">
        <v>41</v>
      </c>
      <c r="BBM23" s="26" t="s">
        <v>51</v>
      </c>
      <c r="BBN23" s="25" t="s">
        <v>41</v>
      </c>
      <c r="BBO23" s="26" t="s">
        <v>41</v>
      </c>
      <c r="BBP23" s="25" t="s">
        <v>51</v>
      </c>
      <c r="BBQ23" s="26" t="s">
        <v>51</v>
      </c>
      <c r="BBR23" s="25" t="s">
        <v>41</v>
      </c>
      <c r="BBS23" s="26" t="s">
        <v>51</v>
      </c>
      <c r="BBT23" s="25" t="s">
        <v>41</v>
      </c>
      <c r="BBU23" s="26" t="s">
        <v>51</v>
      </c>
      <c r="BBV23" s="25" t="s">
        <v>51</v>
      </c>
      <c r="BBW23" s="26" t="s">
        <v>41</v>
      </c>
      <c r="BBX23" s="25" t="s">
        <v>51</v>
      </c>
      <c r="BBY23" s="26" t="s">
        <v>51</v>
      </c>
      <c r="BBZ23" s="25" t="s">
        <v>51</v>
      </c>
      <c r="BCA23" s="26" t="s">
        <v>41</v>
      </c>
      <c r="BCB23" s="25" t="s">
        <v>41</v>
      </c>
      <c r="BCC23" s="26" t="s">
        <v>41</v>
      </c>
      <c r="BCD23" s="25" t="s">
        <v>41</v>
      </c>
      <c r="BCE23" s="26" t="s">
        <v>41</v>
      </c>
      <c r="BCF23" s="25" t="s">
        <v>51</v>
      </c>
      <c r="BCG23" s="26" t="s">
        <v>51</v>
      </c>
      <c r="BCH23" s="25" t="s">
        <v>41</v>
      </c>
      <c r="BCI23" s="26" t="s">
        <v>41</v>
      </c>
      <c r="BCJ23" s="25" t="s">
        <v>51</v>
      </c>
      <c r="BCK23" s="26" t="s">
        <v>41</v>
      </c>
      <c r="BCL23" s="25" t="s">
        <v>41</v>
      </c>
      <c r="BCM23" s="26" t="s">
        <v>41</v>
      </c>
      <c r="BCN23" s="25" t="s">
        <v>41</v>
      </c>
      <c r="BCO23" s="26" t="s">
        <v>41</v>
      </c>
      <c r="BCP23" s="25" t="s">
        <v>41</v>
      </c>
      <c r="BCQ23" s="26" t="s">
        <v>41</v>
      </c>
      <c r="BCR23" s="25" t="s">
        <v>51</v>
      </c>
      <c r="BCS23" s="26" t="s">
        <v>51</v>
      </c>
      <c r="BCT23" s="25" t="s">
        <v>51</v>
      </c>
      <c r="BCU23" s="26" t="s">
        <v>41</v>
      </c>
      <c r="BCV23" s="25" t="s">
        <v>51</v>
      </c>
      <c r="BCW23" s="26" t="s">
        <v>41</v>
      </c>
      <c r="BCX23" s="25" t="s">
        <v>41</v>
      </c>
      <c r="BCY23" s="26" t="s">
        <v>51</v>
      </c>
      <c r="BCZ23" s="25" t="s">
        <v>51</v>
      </c>
      <c r="BDA23" s="26" t="s">
        <v>41</v>
      </c>
      <c r="BDB23" s="25" t="s">
        <v>51</v>
      </c>
      <c r="BDC23" s="26" t="s">
        <v>41</v>
      </c>
      <c r="BDD23" s="25" t="s">
        <v>51</v>
      </c>
      <c r="BDE23" s="26" t="s">
        <v>51</v>
      </c>
      <c r="BDF23" s="25" t="s">
        <v>51</v>
      </c>
      <c r="BDG23" s="26" t="s">
        <v>41</v>
      </c>
      <c r="BDH23" s="25" t="s">
        <v>41</v>
      </c>
      <c r="BDI23" s="26" t="s">
        <v>41</v>
      </c>
      <c r="BDJ23" s="25" t="s">
        <v>41</v>
      </c>
      <c r="BDK23" s="26" t="s">
        <v>51</v>
      </c>
      <c r="BDL23" s="25" t="s">
        <v>51</v>
      </c>
      <c r="BDM23" s="26" t="s">
        <v>51</v>
      </c>
      <c r="BDN23" s="25" t="s">
        <v>41</v>
      </c>
      <c r="BDO23" s="26" t="s">
        <v>41</v>
      </c>
      <c r="BDP23" s="25" t="s">
        <v>41</v>
      </c>
      <c r="BDQ23" s="26" t="s">
        <v>41</v>
      </c>
      <c r="BDR23" s="25" t="s">
        <v>51</v>
      </c>
      <c r="BDS23" s="26" t="s">
        <v>41</v>
      </c>
      <c r="BDT23" s="25" t="s">
        <v>51</v>
      </c>
      <c r="BDU23" s="26" t="s">
        <v>51</v>
      </c>
      <c r="BDV23" s="25" t="s">
        <v>41</v>
      </c>
      <c r="BDW23" s="26" t="s">
        <v>41</v>
      </c>
      <c r="BDX23" s="25" t="s">
        <v>41</v>
      </c>
      <c r="BDY23" s="26" t="s">
        <v>41</v>
      </c>
      <c r="BDZ23" s="25" t="s">
        <v>41</v>
      </c>
      <c r="BEA23" s="26" t="s">
        <v>51</v>
      </c>
      <c r="BEB23" s="25" t="s">
        <v>51</v>
      </c>
      <c r="BEC23" s="26" t="s">
        <v>51</v>
      </c>
      <c r="BED23" s="25" t="s">
        <v>51</v>
      </c>
      <c r="BEE23" s="26" t="s">
        <v>41</v>
      </c>
      <c r="BEF23" s="25" t="s">
        <v>51</v>
      </c>
      <c r="BEG23" s="26" t="s">
        <v>41</v>
      </c>
      <c r="BEH23" s="25" t="s">
        <v>41</v>
      </c>
      <c r="BEI23" s="26" t="s">
        <v>51</v>
      </c>
      <c r="BEJ23" s="25" t="s">
        <v>41</v>
      </c>
      <c r="BEK23" s="26" t="s">
        <v>41</v>
      </c>
      <c r="BEL23" s="25" t="s">
        <v>51</v>
      </c>
      <c r="BEM23" s="26" t="s">
        <v>41</v>
      </c>
      <c r="BEN23" s="25" t="s">
        <v>51</v>
      </c>
      <c r="BEO23" s="26" t="s">
        <v>41</v>
      </c>
      <c r="BEP23" s="25" t="s">
        <v>41</v>
      </c>
      <c r="BEQ23" s="26" t="s">
        <v>41</v>
      </c>
      <c r="BER23" s="25" t="s">
        <v>51</v>
      </c>
      <c r="BES23" s="26" t="s">
        <v>51</v>
      </c>
      <c r="BET23" s="25" t="s">
        <v>41</v>
      </c>
      <c r="BEU23" s="26" t="s">
        <v>51</v>
      </c>
      <c r="BEV23" s="25" t="s">
        <v>41</v>
      </c>
      <c r="BEW23" s="26" t="s">
        <v>41</v>
      </c>
      <c r="BEX23" s="25" t="s">
        <v>51</v>
      </c>
      <c r="BEY23" s="26" t="s">
        <v>41</v>
      </c>
      <c r="BEZ23" s="25" t="s">
        <v>51</v>
      </c>
      <c r="BFA23" s="26" t="s">
        <v>41</v>
      </c>
      <c r="BFB23" s="25" t="s">
        <v>51</v>
      </c>
      <c r="BFC23" s="26" t="s">
        <v>41</v>
      </c>
      <c r="BFD23" s="25" t="s">
        <v>51</v>
      </c>
      <c r="BFE23" s="26" t="s">
        <v>51</v>
      </c>
      <c r="BFF23" s="25" t="s">
        <v>51</v>
      </c>
      <c r="BFG23" s="26" t="s">
        <v>51</v>
      </c>
      <c r="BFH23" s="25" t="s">
        <v>41</v>
      </c>
      <c r="BFI23" s="26" t="s">
        <v>41</v>
      </c>
      <c r="BFJ23" s="25" t="s">
        <v>51</v>
      </c>
      <c r="BFK23" s="26" t="s">
        <v>41</v>
      </c>
      <c r="BFL23" s="25" t="s">
        <v>51</v>
      </c>
      <c r="BFM23" s="26" t="s">
        <v>41</v>
      </c>
      <c r="BFN23" s="25" t="s">
        <v>51</v>
      </c>
      <c r="BFO23" s="26" t="s">
        <v>51</v>
      </c>
      <c r="BFP23" s="25" t="s">
        <v>41</v>
      </c>
      <c r="BFQ23" s="26" t="s">
        <v>41</v>
      </c>
      <c r="BFR23" s="25" t="s">
        <v>41</v>
      </c>
      <c r="BFS23" s="26" t="s">
        <v>51</v>
      </c>
      <c r="BFT23" s="25" t="s">
        <v>51</v>
      </c>
      <c r="BFU23" s="26" t="s">
        <v>41</v>
      </c>
      <c r="BFV23" s="25" t="s">
        <v>41</v>
      </c>
      <c r="BFW23" s="26" t="s">
        <v>51</v>
      </c>
      <c r="BFX23" s="25" t="s">
        <v>41</v>
      </c>
      <c r="BFY23" s="26" t="s">
        <v>51</v>
      </c>
      <c r="BFZ23" s="25" t="s">
        <v>51</v>
      </c>
      <c r="BGA23" s="26" t="s">
        <v>41</v>
      </c>
      <c r="BGB23" s="25" t="s">
        <v>51</v>
      </c>
      <c r="BGC23" s="26" t="s">
        <v>51</v>
      </c>
      <c r="BGD23" s="25" t="s">
        <v>41</v>
      </c>
      <c r="BGE23" s="26" t="s">
        <v>41</v>
      </c>
      <c r="BGF23" s="25" t="s">
        <v>41</v>
      </c>
      <c r="BGG23" s="26" t="s">
        <v>41</v>
      </c>
      <c r="BGH23" s="25" t="s">
        <v>41</v>
      </c>
      <c r="BGI23" s="26" t="s">
        <v>41</v>
      </c>
      <c r="BGJ23" s="25" t="s">
        <v>41</v>
      </c>
      <c r="BGK23" s="26" t="s">
        <v>41</v>
      </c>
      <c r="BGL23" s="25" t="s">
        <v>41</v>
      </c>
      <c r="BGM23" s="26" t="s">
        <v>51</v>
      </c>
      <c r="BGN23" s="25" t="s">
        <v>41</v>
      </c>
      <c r="BGO23" s="26" t="s">
        <v>41</v>
      </c>
      <c r="BGP23" s="25" t="s">
        <v>51</v>
      </c>
      <c r="BGQ23" s="26" t="s">
        <v>51</v>
      </c>
      <c r="BGR23" s="25" t="s">
        <v>41</v>
      </c>
      <c r="BGS23" s="26" t="s">
        <v>51</v>
      </c>
      <c r="BGT23" s="25" t="s">
        <v>51</v>
      </c>
      <c r="BGU23" s="26" t="s">
        <v>41</v>
      </c>
      <c r="BGV23" s="25" t="s">
        <v>51</v>
      </c>
    </row>
    <row r="24" spans="1:1556">
      <c r="A24" s="27" t="s">
        <v>23</v>
      </c>
      <c r="B24" s="28">
        <v>45303</v>
      </c>
      <c r="C24" s="3">
        <v>45287</v>
      </c>
      <c r="D24" s="28">
        <v>45334</v>
      </c>
      <c r="E24" s="3">
        <v>45587</v>
      </c>
      <c r="F24" s="28">
        <v>44466</v>
      </c>
      <c r="G24" s="3">
        <v>44728</v>
      </c>
      <c r="H24" s="28">
        <v>45060</v>
      </c>
      <c r="I24" s="3">
        <v>44325</v>
      </c>
      <c r="J24" s="28">
        <v>44585</v>
      </c>
      <c r="K24" s="3">
        <v>44790</v>
      </c>
      <c r="L24" s="28">
        <v>44273</v>
      </c>
      <c r="M24" s="3">
        <v>45618</v>
      </c>
      <c r="N24" s="28">
        <v>44454</v>
      </c>
      <c r="O24" s="3">
        <v>45187</v>
      </c>
      <c r="P24" s="28">
        <v>44585</v>
      </c>
      <c r="Q24" s="3">
        <v>44931</v>
      </c>
      <c r="R24" s="28">
        <v>45177</v>
      </c>
      <c r="S24" s="3">
        <v>44359</v>
      </c>
      <c r="T24" s="28">
        <v>44406</v>
      </c>
      <c r="U24" s="3">
        <v>45453</v>
      </c>
      <c r="V24" s="28">
        <v>45079</v>
      </c>
      <c r="W24" s="3">
        <v>45316</v>
      </c>
      <c r="X24" s="28">
        <v>44790</v>
      </c>
      <c r="Y24" s="3">
        <v>45266</v>
      </c>
      <c r="Z24" s="28">
        <v>45543</v>
      </c>
      <c r="AA24" s="3">
        <v>44560</v>
      </c>
      <c r="AB24" s="28">
        <v>45649</v>
      </c>
      <c r="AC24" s="3">
        <v>45632</v>
      </c>
      <c r="AD24" s="28">
        <v>44285</v>
      </c>
      <c r="AE24" s="3">
        <v>44846</v>
      </c>
      <c r="AF24" s="28">
        <v>44933</v>
      </c>
      <c r="AG24" s="3">
        <v>45313</v>
      </c>
      <c r="AH24" s="28">
        <v>45307</v>
      </c>
      <c r="AI24" s="3">
        <v>44454</v>
      </c>
      <c r="AJ24" s="28">
        <v>44892</v>
      </c>
      <c r="AK24" s="3">
        <v>45560</v>
      </c>
      <c r="AL24" s="28">
        <v>45077</v>
      </c>
      <c r="AM24" s="3">
        <v>44368</v>
      </c>
      <c r="AN24" s="28">
        <v>45109</v>
      </c>
      <c r="AO24" s="3">
        <v>45008</v>
      </c>
      <c r="AP24" s="28">
        <v>45481</v>
      </c>
      <c r="AQ24" s="3">
        <v>45587</v>
      </c>
      <c r="AR24" s="28">
        <v>45181</v>
      </c>
      <c r="AS24" s="3">
        <v>45517</v>
      </c>
      <c r="AT24" s="28">
        <v>44931</v>
      </c>
      <c r="AU24" s="3">
        <v>44466</v>
      </c>
      <c r="AV24" s="28">
        <v>44931</v>
      </c>
      <c r="AW24" s="3">
        <v>45371</v>
      </c>
      <c r="AX24" s="28">
        <v>44238</v>
      </c>
      <c r="AY24" s="3">
        <v>45614</v>
      </c>
      <c r="AZ24" s="28">
        <v>44931</v>
      </c>
      <c r="BA24" s="3">
        <v>44790</v>
      </c>
      <c r="BB24" s="28">
        <v>44571</v>
      </c>
      <c r="BC24" s="3">
        <v>45091</v>
      </c>
      <c r="BD24" s="28">
        <v>44809</v>
      </c>
      <c r="BE24" s="3">
        <v>44749</v>
      </c>
      <c r="BF24" s="28">
        <v>45618</v>
      </c>
      <c r="BG24" s="3">
        <v>45544</v>
      </c>
      <c r="BH24" s="28">
        <v>45091</v>
      </c>
      <c r="BI24" s="3">
        <v>45168</v>
      </c>
      <c r="BJ24" s="28">
        <v>44728</v>
      </c>
      <c r="BK24" s="3">
        <v>45291</v>
      </c>
      <c r="BL24" s="28">
        <v>44697</v>
      </c>
      <c r="BM24" s="3">
        <v>44746</v>
      </c>
      <c r="BN24" s="28">
        <v>45484</v>
      </c>
      <c r="BO24" s="3">
        <v>45645</v>
      </c>
      <c r="BP24" s="28">
        <v>45070</v>
      </c>
      <c r="BQ24" s="3">
        <v>45112</v>
      </c>
      <c r="BR24" s="28">
        <v>45145</v>
      </c>
      <c r="BS24" s="3">
        <v>44802</v>
      </c>
      <c r="BT24" s="28">
        <v>44357</v>
      </c>
      <c r="BU24" s="3">
        <v>44837</v>
      </c>
      <c r="BV24" s="28">
        <v>44560</v>
      </c>
      <c r="BW24" s="3">
        <v>45112</v>
      </c>
      <c r="BX24" s="28">
        <v>44783</v>
      </c>
      <c r="BY24" s="3">
        <v>45397</v>
      </c>
      <c r="BZ24" s="28">
        <v>44479</v>
      </c>
      <c r="CA24" s="3">
        <v>44785</v>
      </c>
      <c r="CB24" s="28">
        <v>44235</v>
      </c>
      <c r="CC24" s="3">
        <v>45108</v>
      </c>
      <c r="CD24" s="28">
        <v>44923</v>
      </c>
      <c r="CE24" s="3">
        <v>45085</v>
      </c>
      <c r="CF24" s="28">
        <v>45481</v>
      </c>
      <c r="CG24" s="3">
        <v>45145</v>
      </c>
      <c r="CH24" s="28">
        <v>44923</v>
      </c>
      <c r="CI24" s="3">
        <v>45544</v>
      </c>
      <c r="CJ24" s="28">
        <v>45204</v>
      </c>
      <c r="CK24" s="3">
        <v>45270</v>
      </c>
      <c r="CL24" s="28">
        <v>44761</v>
      </c>
      <c r="CM24" s="3">
        <v>44825</v>
      </c>
      <c r="CN24" s="28">
        <v>45635</v>
      </c>
      <c r="CO24" s="3">
        <v>44923</v>
      </c>
      <c r="CP24" s="28">
        <v>45095</v>
      </c>
      <c r="CQ24" s="3">
        <v>44528</v>
      </c>
      <c r="CR24" s="28">
        <v>45613</v>
      </c>
      <c r="CS24" s="3">
        <v>45399</v>
      </c>
      <c r="CT24" s="28">
        <v>45467</v>
      </c>
      <c r="CU24" s="3">
        <v>45204</v>
      </c>
      <c r="CV24" s="28">
        <v>44532</v>
      </c>
      <c r="CW24" s="3">
        <v>45467</v>
      </c>
      <c r="CX24" s="28">
        <v>45442</v>
      </c>
      <c r="CY24" s="3">
        <v>45467</v>
      </c>
      <c r="CZ24" s="28">
        <v>44514</v>
      </c>
      <c r="DA24" s="3">
        <v>44243</v>
      </c>
      <c r="DB24" s="28">
        <v>45180</v>
      </c>
      <c r="DC24" s="3">
        <v>45613</v>
      </c>
      <c r="DD24" s="28">
        <v>44552</v>
      </c>
      <c r="DE24" s="3">
        <v>45547</v>
      </c>
      <c r="DF24" s="28">
        <v>45467</v>
      </c>
      <c r="DG24" s="3">
        <v>45222</v>
      </c>
      <c r="DH24" s="28">
        <v>45091</v>
      </c>
      <c r="DI24" s="3">
        <v>44514</v>
      </c>
      <c r="DJ24" s="28">
        <v>45547</v>
      </c>
      <c r="DK24" s="3">
        <v>45137</v>
      </c>
      <c r="DL24" s="28">
        <v>44334</v>
      </c>
      <c r="DM24" s="3">
        <v>45595</v>
      </c>
      <c r="DN24" s="28">
        <v>45509</v>
      </c>
      <c r="DO24" s="3">
        <v>44360</v>
      </c>
      <c r="DP24" s="28">
        <v>45587</v>
      </c>
      <c r="DQ24" s="3">
        <v>45595</v>
      </c>
      <c r="DR24" s="28">
        <v>45261</v>
      </c>
      <c r="DS24" s="3">
        <v>45582</v>
      </c>
      <c r="DT24" s="28">
        <v>44874</v>
      </c>
      <c r="DU24" s="3">
        <v>45451</v>
      </c>
      <c r="DV24" s="28">
        <v>45271</v>
      </c>
      <c r="DW24" s="3">
        <v>45641</v>
      </c>
      <c r="DX24" s="28">
        <v>44575</v>
      </c>
      <c r="DY24" s="3">
        <v>44914</v>
      </c>
      <c r="DZ24" s="28">
        <v>45637</v>
      </c>
      <c r="EA24" s="3">
        <v>45444</v>
      </c>
      <c r="EB24" s="28">
        <v>44902</v>
      </c>
      <c r="EC24" s="3">
        <v>44690</v>
      </c>
      <c r="ED24" s="28">
        <v>44603</v>
      </c>
      <c r="EE24" s="3">
        <v>45241</v>
      </c>
      <c r="EF24" s="28">
        <v>44692</v>
      </c>
      <c r="EG24" s="3">
        <v>44276</v>
      </c>
      <c r="EH24" s="28">
        <v>44826</v>
      </c>
      <c r="EI24" s="3">
        <v>45632</v>
      </c>
      <c r="EJ24" s="28">
        <v>45065</v>
      </c>
      <c r="EK24" s="3">
        <v>44904</v>
      </c>
      <c r="EL24" s="28">
        <v>44739</v>
      </c>
      <c r="EM24" s="3">
        <v>44692</v>
      </c>
      <c r="EN24" s="28">
        <v>45641</v>
      </c>
      <c r="EO24" s="3">
        <v>44878</v>
      </c>
      <c r="EP24" s="28">
        <v>44389</v>
      </c>
      <c r="EQ24" s="3">
        <v>44364</v>
      </c>
      <c r="ER24" s="28">
        <v>44551</v>
      </c>
      <c r="ES24" s="3">
        <v>44623</v>
      </c>
      <c r="ET24" s="28">
        <v>44796</v>
      </c>
      <c r="EU24" s="3">
        <v>45119</v>
      </c>
      <c r="EV24" s="28">
        <v>45199</v>
      </c>
      <c r="EW24" s="3">
        <v>45540</v>
      </c>
      <c r="EX24" s="28">
        <v>44508</v>
      </c>
      <c r="EY24" s="3">
        <v>44665</v>
      </c>
      <c r="EZ24" s="28">
        <v>45417</v>
      </c>
      <c r="FA24" s="3">
        <v>45311</v>
      </c>
      <c r="FB24" s="28">
        <v>44375</v>
      </c>
      <c r="FC24" s="3">
        <v>44595</v>
      </c>
      <c r="FD24" s="28">
        <v>45473</v>
      </c>
      <c r="FE24" s="3">
        <v>45296</v>
      </c>
      <c r="FF24" s="28">
        <v>44556</v>
      </c>
      <c r="FG24" s="3">
        <v>44428</v>
      </c>
      <c r="FH24" s="28">
        <v>44656</v>
      </c>
      <c r="FI24" s="3">
        <v>45560</v>
      </c>
      <c r="FJ24" s="28">
        <v>45473</v>
      </c>
      <c r="FK24" s="3">
        <v>45582</v>
      </c>
      <c r="FL24" s="28">
        <v>45362</v>
      </c>
      <c r="FM24" s="3">
        <v>44843</v>
      </c>
      <c r="FN24" s="28">
        <v>45182</v>
      </c>
      <c r="FO24" s="3">
        <v>45442</v>
      </c>
      <c r="FP24" s="28">
        <v>45652</v>
      </c>
      <c r="FQ24" s="3">
        <v>45182</v>
      </c>
      <c r="FR24" s="28">
        <v>45284</v>
      </c>
      <c r="FS24" s="3">
        <v>45255</v>
      </c>
      <c r="FT24" s="28">
        <v>45653</v>
      </c>
      <c r="FU24" s="3">
        <v>45571</v>
      </c>
      <c r="FV24" s="28">
        <v>44966</v>
      </c>
      <c r="FW24" s="3">
        <v>45490</v>
      </c>
      <c r="FX24" s="28">
        <v>45223</v>
      </c>
      <c r="FY24" s="3">
        <v>44839</v>
      </c>
      <c r="FZ24" s="28">
        <v>44641</v>
      </c>
      <c r="GA24" s="3">
        <v>44804</v>
      </c>
      <c r="GB24" s="28">
        <v>45657</v>
      </c>
      <c r="GC24" s="3">
        <v>45657</v>
      </c>
      <c r="GD24" s="28">
        <v>45596</v>
      </c>
      <c r="GE24" s="3">
        <v>44483</v>
      </c>
      <c r="GF24" s="28">
        <v>45561</v>
      </c>
      <c r="GG24" s="3">
        <v>45617</v>
      </c>
      <c r="GH24" s="28">
        <v>44863</v>
      </c>
      <c r="GI24" s="3">
        <v>44912</v>
      </c>
      <c r="GJ24" s="28">
        <v>44812</v>
      </c>
      <c r="GK24" s="3">
        <v>45305</v>
      </c>
      <c r="GL24" s="28">
        <v>45617</v>
      </c>
      <c r="GM24" s="3">
        <v>45232</v>
      </c>
      <c r="GN24" s="28">
        <v>45606</v>
      </c>
      <c r="GO24" s="3">
        <v>45022</v>
      </c>
      <c r="GP24" s="28">
        <v>45104</v>
      </c>
      <c r="GQ24" s="3">
        <v>44870</v>
      </c>
      <c r="GR24" s="28">
        <v>44603</v>
      </c>
      <c r="GS24" s="3">
        <v>44584</v>
      </c>
      <c r="GT24" s="28">
        <v>45113</v>
      </c>
      <c r="GU24" s="3">
        <v>45301</v>
      </c>
      <c r="GV24" s="28">
        <v>45441</v>
      </c>
      <c r="GW24" s="3">
        <v>45526</v>
      </c>
      <c r="GX24" s="28">
        <v>45552</v>
      </c>
      <c r="GY24" s="3">
        <v>45561</v>
      </c>
      <c r="GZ24" s="28">
        <v>45514</v>
      </c>
      <c r="HA24" s="3">
        <v>44863</v>
      </c>
      <c r="HB24" s="28">
        <v>45280</v>
      </c>
      <c r="HC24" s="3">
        <v>44294</v>
      </c>
      <c r="HD24" s="28">
        <v>45360</v>
      </c>
      <c r="HE24" s="3">
        <v>45301</v>
      </c>
      <c r="HF24" s="28">
        <v>44718</v>
      </c>
      <c r="HG24" s="3">
        <v>45301</v>
      </c>
      <c r="HH24" s="28">
        <v>45606</v>
      </c>
      <c r="HI24" s="3">
        <v>45280</v>
      </c>
      <c r="HJ24" s="28">
        <v>45263</v>
      </c>
      <c r="HK24" s="3">
        <v>45544</v>
      </c>
      <c r="HL24" s="28">
        <v>44419</v>
      </c>
      <c r="HM24" s="3">
        <v>45101</v>
      </c>
      <c r="HN24" s="28">
        <v>45429</v>
      </c>
      <c r="HO24" s="3">
        <v>44880</v>
      </c>
      <c r="HP24" s="28">
        <v>45550</v>
      </c>
      <c r="HQ24" s="3">
        <v>44246</v>
      </c>
      <c r="HR24" s="28">
        <v>45239</v>
      </c>
      <c r="HS24" s="3">
        <v>44607</v>
      </c>
      <c r="HT24" s="28">
        <v>45241</v>
      </c>
      <c r="HU24" s="3">
        <v>44607</v>
      </c>
      <c r="HV24" s="28">
        <v>44657</v>
      </c>
      <c r="HW24" s="3">
        <v>44852</v>
      </c>
      <c r="HX24" s="28">
        <v>44528</v>
      </c>
      <c r="HY24" s="3">
        <v>44475</v>
      </c>
      <c r="HZ24" s="28">
        <v>45228</v>
      </c>
      <c r="IA24" s="3">
        <v>44528</v>
      </c>
      <c r="IB24" s="28">
        <v>45438</v>
      </c>
      <c r="IC24" s="3">
        <v>44831</v>
      </c>
      <c r="ID24" s="28">
        <v>45561</v>
      </c>
      <c r="IE24" s="3">
        <v>45629</v>
      </c>
      <c r="IF24" s="28">
        <v>44456</v>
      </c>
      <c r="IG24" s="3">
        <v>45184</v>
      </c>
      <c r="IH24" s="28">
        <v>45186</v>
      </c>
      <c r="II24" s="3">
        <v>45536</v>
      </c>
      <c r="IJ24" s="28">
        <v>45570</v>
      </c>
      <c r="IK24" s="3">
        <v>45042</v>
      </c>
      <c r="IL24" s="28">
        <v>44603</v>
      </c>
      <c r="IM24" s="3">
        <v>44948</v>
      </c>
      <c r="IN24" s="28">
        <v>45410</v>
      </c>
      <c r="IO24" s="3">
        <v>44731</v>
      </c>
      <c r="IP24" s="28">
        <v>44461</v>
      </c>
      <c r="IQ24" s="3">
        <v>44948</v>
      </c>
      <c r="IR24" s="28">
        <v>44937</v>
      </c>
      <c r="IS24" s="3">
        <v>45255</v>
      </c>
      <c r="IT24" s="28">
        <v>45332</v>
      </c>
      <c r="IU24" s="3">
        <v>44839</v>
      </c>
      <c r="IV24" s="28">
        <v>44483</v>
      </c>
      <c r="IW24" s="3">
        <v>44688</v>
      </c>
      <c r="IX24" s="28">
        <v>45471</v>
      </c>
      <c r="IY24" s="3">
        <v>44383</v>
      </c>
      <c r="IZ24" s="28">
        <v>44656</v>
      </c>
      <c r="JA24" s="3">
        <v>45255</v>
      </c>
      <c r="JB24" s="28">
        <v>44899</v>
      </c>
      <c r="JC24" s="3">
        <v>44334</v>
      </c>
      <c r="JD24" s="28">
        <v>45417</v>
      </c>
      <c r="JE24" s="3">
        <v>44910</v>
      </c>
      <c r="JF24" s="28">
        <v>45461</v>
      </c>
      <c r="JG24" s="3">
        <v>45438</v>
      </c>
      <c r="JH24" s="28">
        <v>45410</v>
      </c>
      <c r="JI24" s="3">
        <v>45536</v>
      </c>
      <c r="JJ24" s="28">
        <v>44551</v>
      </c>
      <c r="JK24" s="3">
        <v>44863</v>
      </c>
      <c r="JL24" s="28">
        <v>45561</v>
      </c>
      <c r="JM24" s="3">
        <v>45657</v>
      </c>
      <c r="JN24" s="28">
        <v>44538</v>
      </c>
      <c r="JO24" s="3">
        <v>44895</v>
      </c>
      <c r="JP24" s="28">
        <v>44347</v>
      </c>
      <c r="JQ24" s="3">
        <v>44558</v>
      </c>
      <c r="JR24" s="28">
        <v>45461</v>
      </c>
      <c r="JS24" s="3">
        <v>44630</v>
      </c>
      <c r="JT24" s="28">
        <v>45378</v>
      </c>
      <c r="JU24" s="3">
        <v>45371</v>
      </c>
      <c r="JV24" s="28">
        <v>45186</v>
      </c>
      <c r="JW24" s="3">
        <v>44386</v>
      </c>
      <c r="JX24" s="28">
        <v>45239</v>
      </c>
      <c r="JY24" s="3">
        <v>44672</v>
      </c>
      <c r="JZ24" s="28">
        <v>45101</v>
      </c>
      <c r="KA24" s="3">
        <v>44647</v>
      </c>
      <c r="KB24" s="28">
        <v>45381</v>
      </c>
      <c r="KC24" s="3">
        <v>45595</v>
      </c>
      <c r="KD24" s="28">
        <v>44712</v>
      </c>
      <c r="KE24" s="3">
        <v>45214</v>
      </c>
      <c r="KF24" s="28">
        <v>45525</v>
      </c>
      <c r="KG24" s="3">
        <v>44706</v>
      </c>
      <c r="KH24" s="28">
        <v>44853</v>
      </c>
      <c r="KI24" s="3">
        <v>45042</v>
      </c>
      <c r="KJ24" s="28">
        <v>44461</v>
      </c>
      <c r="KK24" s="3">
        <v>44880</v>
      </c>
      <c r="KL24" s="28">
        <v>44617</v>
      </c>
      <c r="KM24" s="3">
        <v>44450</v>
      </c>
      <c r="KN24" s="28">
        <v>44931</v>
      </c>
      <c r="KO24" s="3">
        <v>45378</v>
      </c>
      <c r="KP24" s="28">
        <v>45060</v>
      </c>
      <c r="KQ24" s="3">
        <v>44838</v>
      </c>
      <c r="KR24" s="28">
        <v>45561</v>
      </c>
      <c r="KS24" s="3">
        <v>45621</v>
      </c>
      <c r="KT24" s="28">
        <v>45014</v>
      </c>
      <c r="KU24" s="3">
        <v>45438</v>
      </c>
      <c r="KV24" s="28">
        <v>44551</v>
      </c>
      <c r="KW24" s="3">
        <v>44632</v>
      </c>
      <c r="KX24" s="28">
        <v>45394</v>
      </c>
      <c r="KY24" s="3">
        <v>45613</v>
      </c>
      <c r="KZ24" s="28">
        <v>45255</v>
      </c>
      <c r="LA24" s="3">
        <v>45581</v>
      </c>
      <c r="LB24" s="28">
        <v>45633</v>
      </c>
      <c r="LC24" s="3">
        <v>45552</v>
      </c>
      <c r="LD24" s="28">
        <v>45182</v>
      </c>
      <c r="LE24" s="3">
        <v>45010</v>
      </c>
      <c r="LF24" s="28">
        <v>45592</v>
      </c>
      <c r="LG24" s="3">
        <v>44990</v>
      </c>
      <c r="LH24" s="28">
        <v>45394</v>
      </c>
      <c r="LI24" s="3">
        <v>45417</v>
      </c>
      <c r="LJ24" s="28">
        <v>45552</v>
      </c>
      <c r="LK24" s="3">
        <v>45117</v>
      </c>
      <c r="LL24" s="28">
        <v>44773</v>
      </c>
      <c r="LM24" s="3">
        <v>45028</v>
      </c>
      <c r="LN24" s="28">
        <v>45596</v>
      </c>
      <c r="LO24" s="3">
        <v>44906</v>
      </c>
      <c r="LP24" s="28">
        <v>45561</v>
      </c>
      <c r="LQ24" s="3">
        <v>45561</v>
      </c>
      <c r="LR24" s="28">
        <v>45633</v>
      </c>
      <c r="LS24" s="3">
        <v>44250</v>
      </c>
      <c r="LT24" s="28">
        <v>45162</v>
      </c>
      <c r="LU24" s="3">
        <v>45642</v>
      </c>
      <c r="LV24" s="28">
        <v>44948</v>
      </c>
      <c r="LW24" s="3">
        <v>44740</v>
      </c>
      <c r="LX24" s="28">
        <v>44657</v>
      </c>
      <c r="LY24" s="3">
        <v>45512</v>
      </c>
      <c r="LZ24" s="28">
        <v>45514</v>
      </c>
      <c r="MA24" s="3">
        <v>45077</v>
      </c>
      <c r="MB24" s="28">
        <v>45403</v>
      </c>
      <c r="MC24" s="3">
        <v>45280</v>
      </c>
      <c r="MD24" s="28">
        <v>44551</v>
      </c>
      <c r="ME24" s="3">
        <v>45613</v>
      </c>
      <c r="MF24" s="28">
        <v>44756</v>
      </c>
      <c r="MG24" s="3">
        <v>45189</v>
      </c>
      <c r="MH24" s="28">
        <v>44688</v>
      </c>
      <c r="MI24" s="3">
        <v>45320</v>
      </c>
      <c r="MJ24" s="28">
        <v>45243</v>
      </c>
      <c r="MK24" s="3">
        <v>44433</v>
      </c>
      <c r="ML24" s="28">
        <v>44912</v>
      </c>
      <c r="MM24" s="3">
        <v>45255</v>
      </c>
      <c r="MN24" s="28">
        <v>45642</v>
      </c>
      <c r="MO24" s="3">
        <v>45258</v>
      </c>
      <c r="MP24" s="28">
        <v>44595</v>
      </c>
      <c r="MQ24" s="3">
        <v>45541</v>
      </c>
      <c r="MR24" s="28">
        <v>45540</v>
      </c>
      <c r="MS24" s="3">
        <v>44796</v>
      </c>
      <c r="MT24" s="28">
        <v>45115</v>
      </c>
      <c r="MU24" s="3">
        <v>44537</v>
      </c>
      <c r="MV24" s="28">
        <v>45315</v>
      </c>
      <c r="MW24" s="3">
        <v>45461</v>
      </c>
      <c r="MX24" s="28">
        <v>45276</v>
      </c>
      <c r="MY24" s="3">
        <v>45483</v>
      </c>
      <c r="MZ24" s="28">
        <v>45451</v>
      </c>
      <c r="NA24" s="3">
        <v>44731</v>
      </c>
      <c r="NB24" s="28">
        <v>45373</v>
      </c>
      <c r="NC24" s="3">
        <v>45483</v>
      </c>
      <c r="ND24" s="28">
        <v>45373</v>
      </c>
      <c r="NE24" s="3">
        <v>45634</v>
      </c>
      <c r="NF24" s="28">
        <v>45261</v>
      </c>
      <c r="NG24" s="3">
        <v>44593</v>
      </c>
      <c r="NH24" s="28">
        <v>44894</v>
      </c>
      <c r="NI24" s="3">
        <v>44437</v>
      </c>
      <c r="NJ24" s="28">
        <v>44819</v>
      </c>
      <c r="NK24" s="3">
        <v>44714</v>
      </c>
      <c r="NL24" s="28">
        <v>44748</v>
      </c>
      <c r="NM24" s="3">
        <v>44739</v>
      </c>
      <c r="NN24" s="28">
        <v>44661</v>
      </c>
      <c r="NO24" s="3">
        <v>44207</v>
      </c>
      <c r="NP24" s="28">
        <v>44878</v>
      </c>
      <c r="NQ24" s="3">
        <v>44357</v>
      </c>
      <c r="NR24" s="28">
        <v>45382</v>
      </c>
      <c r="NS24" s="3">
        <v>44804</v>
      </c>
      <c r="NT24" s="28">
        <v>45268</v>
      </c>
      <c r="NU24" s="3">
        <v>45066</v>
      </c>
      <c r="NV24" s="28">
        <v>45188</v>
      </c>
      <c r="NW24" s="3">
        <v>45382</v>
      </c>
      <c r="NX24" s="28">
        <v>45589</v>
      </c>
      <c r="NY24" s="3">
        <v>44877</v>
      </c>
      <c r="NZ24" s="28">
        <v>44357</v>
      </c>
      <c r="OA24" s="3">
        <v>44357</v>
      </c>
      <c r="OB24" s="28">
        <v>45637</v>
      </c>
      <c r="OC24" s="3">
        <v>44478</v>
      </c>
      <c r="OD24" s="28">
        <v>45094</v>
      </c>
      <c r="OE24" s="3">
        <v>45454</v>
      </c>
      <c r="OF24" s="28">
        <v>44934</v>
      </c>
      <c r="OG24" s="3">
        <v>44243</v>
      </c>
      <c r="OH24" s="28">
        <v>45406</v>
      </c>
      <c r="OI24" s="3">
        <v>44243</v>
      </c>
      <c r="OJ24" s="28">
        <v>45104</v>
      </c>
      <c r="OK24" s="3">
        <v>44243</v>
      </c>
      <c r="OL24" s="28">
        <v>45454</v>
      </c>
      <c r="OM24" s="3">
        <v>44852</v>
      </c>
      <c r="ON24" s="28">
        <v>45517</v>
      </c>
      <c r="OO24" s="3">
        <v>44853</v>
      </c>
      <c r="OP24" s="28">
        <v>44514</v>
      </c>
      <c r="OQ24" s="3">
        <v>44249</v>
      </c>
      <c r="OR24" s="28">
        <v>45091</v>
      </c>
      <c r="OS24" s="3">
        <v>45643</v>
      </c>
      <c r="OT24" s="28">
        <v>44934</v>
      </c>
      <c r="OU24" s="3">
        <v>44852</v>
      </c>
      <c r="OV24" s="28">
        <v>45544</v>
      </c>
      <c r="OW24" s="3">
        <v>45095</v>
      </c>
      <c r="OX24" s="28">
        <v>44859</v>
      </c>
      <c r="OY24" s="3">
        <v>44600</v>
      </c>
      <c r="OZ24" s="28">
        <v>44598</v>
      </c>
      <c r="PA24" s="3">
        <v>45157</v>
      </c>
      <c r="PB24" s="28">
        <v>45207</v>
      </c>
      <c r="PC24" s="3">
        <v>45635</v>
      </c>
      <c r="PD24" s="28">
        <v>45290</v>
      </c>
      <c r="PE24" s="3">
        <v>45204</v>
      </c>
      <c r="PF24" s="28">
        <v>44545</v>
      </c>
      <c r="PG24" s="3">
        <v>44424</v>
      </c>
      <c r="PH24" s="28">
        <v>45583</v>
      </c>
      <c r="PI24" s="3">
        <v>45418</v>
      </c>
      <c r="PJ24" s="28">
        <v>45094</v>
      </c>
      <c r="PK24" s="3">
        <v>45085</v>
      </c>
      <c r="PL24" s="28">
        <v>45605</v>
      </c>
      <c r="PM24" s="3">
        <v>44746</v>
      </c>
      <c r="PN24" s="28">
        <v>44870</v>
      </c>
      <c r="PO24" s="3">
        <v>45236</v>
      </c>
      <c r="PP24" s="28">
        <v>44831</v>
      </c>
      <c r="PQ24" s="3">
        <v>45385</v>
      </c>
      <c r="PR24" s="28">
        <v>44746</v>
      </c>
      <c r="PS24" s="3">
        <v>45286</v>
      </c>
      <c r="PT24" s="28">
        <v>45137</v>
      </c>
      <c r="PU24" s="3">
        <v>44233</v>
      </c>
      <c r="PV24" s="28">
        <v>45094</v>
      </c>
      <c r="PW24" s="3">
        <v>45137</v>
      </c>
      <c r="PX24" s="28">
        <v>45589</v>
      </c>
      <c r="PY24" s="3">
        <v>44818</v>
      </c>
      <c r="PZ24" s="28">
        <v>45385</v>
      </c>
      <c r="QA24" s="3">
        <v>44923</v>
      </c>
      <c r="QB24" s="28">
        <v>45268</v>
      </c>
      <c r="QC24" s="3">
        <v>45095</v>
      </c>
      <c r="QD24" s="28">
        <v>44649</v>
      </c>
      <c r="QE24" s="3">
        <v>45308</v>
      </c>
      <c r="QF24" s="28">
        <v>45618</v>
      </c>
      <c r="QG24" s="3">
        <v>44466</v>
      </c>
      <c r="QH24" s="28">
        <v>45568</v>
      </c>
      <c r="QI24" s="3">
        <v>44743</v>
      </c>
      <c r="QJ24" s="28">
        <v>45517</v>
      </c>
      <c r="QK24" s="3">
        <v>45517</v>
      </c>
      <c r="QL24" s="28">
        <v>45109</v>
      </c>
      <c r="QM24" s="3">
        <v>44466</v>
      </c>
      <c r="QN24" s="28">
        <v>44873</v>
      </c>
      <c r="QO24" s="3">
        <v>45543</v>
      </c>
      <c r="QP24" s="28">
        <v>45303</v>
      </c>
      <c r="QQ24" s="3">
        <v>45634</v>
      </c>
      <c r="QR24" s="28">
        <v>45313</v>
      </c>
      <c r="QS24" s="3">
        <v>44294</v>
      </c>
      <c r="QT24" s="28">
        <v>44273</v>
      </c>
      <c r="QU24" s="3">
        <v>45019</v>
      </c>
      <c r="QV24" s="28">
        <v>45561</v>
      </c>
      <c r="QW24" s="3">
        <v>45460</v>
      </c>
      <c r="QX24" s="28">
        <v>45477</v>
      </c>
      <c r="QY24" s="3">
        <v>45453</v>
      </c>
      <c r="QZ24" s="28">
        <v>45273</v>
      </c>
      <c r="RA24" s="3">
        <v>44616</v>
      </c>
      <c r="RB24" s="28">
        <v>45268</v>
      </c>
      <c r="RC24" s="3">
        <v>45452</v>
      </c>
      <c r="RD24" s="28">
        <v>45618</v>
      </c>
      <c r="RE24" s="3">
        <v>44632</v>
      </c>
      <c r="RF24" s="28">
        <v>45283</v>
      </c>
      <c r="RG24" s="3">
        <v>44294</v>
      </c>
      <c r="RH24" s="28">
        <v>45614</v>
      </c>
      <c r="RI24" s="3">
        <v>44919</v>
      </c>
      <c r="RJ24" s="28">
        <v>45011</v>
      </c>
      <c r="RK24" s="3">
        <v>45217</v>
      </c>
      <c r="RL24" s="28">
        <v>45378</v>
      </c>
      <c r="RM24" s="3">
        <v>45138</v>
      </c>
      <c r="RN24" s="28">
        <v>45112</v>
      </c>
      <c r="RO24" s="3">
        <v>44931</v>
      </c>
      <c r="RP24" s="28">
        <v>44573</v>
      </c>
      <c r="RQ24" s="3">
        <v>45216</v>
      </c>
      <c r="RR24" s="28">
        <v>44496</v>
      </c>
      <c r="RS24" s="3">
        <v>45378</v>
      </c>
      <c r="RT24" s="28">
        <v>44888</v>
      </c>
      <c r="RU24" s="3">
        <v>45303</v>
      </c>
      <c r="RV24" s="28">
        <v>45544</v>
      </c>
      <c r="RW24" s="3">
        <v>45614</v>
      </c>
      <c r="RX24" s="28">
        <v>45403</v>
      </c>
      <c r="RY24" s="3">
        <v>45634</v>
      </c>
      <c r="RZ24" s="28">
        <v>45587</v>
      </c>
      <c r="SA24" s="3">
        <v>45284</v>
      </c>
      <c r="SB24" s="28">
        <v>45019</v>
      </c>
      <c r="SC24" s="3">
        <v>44630</v>
      </c>
      <c r="SD24" s="28">
        <v>44931</v>
      </c>
      <c r="SE24" s="3">
        <v>45190</v>
      </c>
      <c r="SF24" s="28">
        <v>45526</v>
      </c>
      <c r="SG24" s="3">
        <v>45378</v>
      </c>
      <c r="SH24" s="28">
        <v>44866</v>
      </c>
      <c r="SI24" s="3">
        <v>45129</v>
      </c>
      <c r="SJ24" s="28">
        <v>45399</v>
      </c>
      <c r="SK24" s="3">
        <v>45008</v>
      </c>
      <c r="SL24" s="28">
        <v>44616</v>
      </c>
      <c r="SM24" s="3">
        <v>45578</v>
      </c>
      <c r="SN24" s="28">
        <v>45477</v>
      </c>
      <c r="SO24" s="3">
        <v>45079</v>
      </c>
      <c r="SP24" s="28">
        <v>45560</v>
      </c>
      <c r="SQ24" s="3">
        <v>45130</v>
      </c>
      <c r="SR24" s="28">
        <v>44369</v>
      </c>
      <c r="SS24" s="3">
        <v>45038</v>
      </c>
      <c r="ST24" s="28">
        <v>44860</v>
      </c>
      <c r="SU24" s="3">
        <v>44585</v>
      </c>
      <c r="SV24" s="28">
        <v>45060</v>
      </c>
      <c r="SW24" s="3">
        <v>45266</v>
      </c>
      <c r="SX24" s="28">
        <v>45481</v>
      </c>
      <c r="SY24" s="3">
        <v>45452</v>
      </c>
      <c r="SZ24" s="28">
        <v>45399</v>
      </c>
      <c r="TA24" s="3">
        <v>44368</v>
      </c>
      <c r="TB24" s="28">
        <v>45291</v>
      </c>
      <c r="TC24" s="3">
        <v>45639</v>
      </c>
      <c r="TD24" s="28">
        <v>45266</v>
      </c>
      <c r="TE24" s="3">
        <v>45174</v>
      </c>
      <c r="TF24" s="28">
        <v>45428</v>
      </c>
      <c r="TG24" s="3">
        <v>44405</v>
      </c>
      <c r="TH24" s="28">
        <v>45316</v>
      </c>
      <c r="TI24" s="3">
        <v>45420</v>
      </c>
      <c r="TJ24" s="28">
        <v>45008</v>
      </c>
      <c r="TK24" s="3">
        <v>44661</v>
      </c>
      <c r="TL24" s="28">
        <v>44547</v>
      </c>
      <c r="TM24" s="3">
        <v>45003</v>
      </c>
      <c r="TN24" s="28">
        <v>44236</v>
      </c>
      <c r="TO24" s="3">
        <v>44731</v>
      </c>
      <c r="TP24" s="28">
        <v>45168</v>
      </c>
      <c r="TQ24" s="3">
        <v>45313</v>
      </c>
      <c r="TR24" s="28">
        <v>44454</v>
      </c>
      <c r="TS24" s="3">
        <v>44907</v>
      </c>
      <c r="TT24" s="28">
        <v>45517</v>
      </c>
      <c r="TU24" s="3">
        <v>44236</v>
      </c>
      <c r="TV24" s="28">
        <v>45477</v>
      </c>
      <c r="TW24" s="3">
        <v>44467</v>
      </c>
      <c r="TX24" s="28">
        <v>44454</v>
      </c>
      <c r="TY24" s="3">
        <v>45129</v>
      </c>
      <c r="TZ24" s="28">
        <v>45560</v>
      </c>
      <c r="UA24" s="3">
        <v>45378</v>
      </c>
      <c r="UB24" s="28">
        <v>45614</v>
      </c>
      <c r="UC24" s="3">
        <v>45168</v>
      </c>
      <c r="UD24" s="28">
        <v>45061</v>
      </c>
      <c r="UE24" s="3">
        <v>44854</v>
      </c>
      <c r="UF24" s="28">
        <v>44571</v>
      </c>
      <c r="UG24" s="3">
        <v>45279</v>
      </c>
      <c r="UH24" s="28">
        <v>44910</v>
      </c>
      <c r="UI24" s="3">
        <v>45655</v>
      </c>
      <c r="UJ24" s="28">
        <v>45054</v>
      </c>
      <c r="UK24" s="3">
        <v>45614</v>
      </c>
      <c r="UL24" s="28">
        <v>45109</v>
      </c>
      <c r="UM24" s="3">
        <v>45634</v>
      </c>
      <c r="UN24" s="28">
        <v>45112</v>
      </c>
      <c r="UO24" s="3">
        <v>45477</v>
      </c>
      <c r="UP24" s="28">
        <v>44854</v>
      </c>
      <c r="UQ24" s="3">
        <v>44625</v>
      </c>
      <c r="UR24" s="28">
        <v>45460</v>
      </c>
      <c r="US24" s="3">
        <v>44787</v>
      </c>
      <c r="UT24" s="28">
        <v>45476</v>
      </c>
      <c r="UU24" s="3">
        <v>44236</v>
      </c>
      <c r="UV24" s="28">
        <v>45109</v>
      </c>
      <c r="UW24" s="3">
        <v>45560</v>
      </c>
      <c r="UX24" s="28">
        <v>45388</v>
      </c>
      <c r="UY24" s="3">
        <v>45008</v>
      </c>
      <c r="UZ24" s="28">
        <v>44573</v>
      </c>
      <c r="VA24" s="3">
        <v>45303</v>
      </c>
      <c r="VB24" s="28">
        <v>44787</v>
      </c>
      <c r="VC24" s="3">
        <v>45403</v>
      </c>
      <c r="VD24" s="28">
        <v>44907</v>
      </c>
      <c r="VE24" s="3">
        <v>45522</v>
      </c>
      <c r="VF24" s="28">
        <v>45143</v>
      </c>
      <c r="VG24" s="3">
        <v>45635</v>
      </c>
      <c r="VH24" s="28">
        <v>45595</v>
      </c>
      <c r="VI24" s="3">
        <v>44465</v>
      </c>
      <c r="VJ24" s="28">
        <v>45157</v>
      </c>
      <c r="VK24" s="3">
        <v>45112</v>
      </c>
      <c r="VL24" s="28">
        <v>44870</v>
      </c>
      <c r="VM24" s="3">
        <v>45558</v>
      </c>
      <c r="VN24" s="28">
        <v>44202</v>
      </c>
      <c r="VO24" s="3">
        <v>45070</v>
      </c>
      <c r="VP24" s="28">
        <v>44739</v>
      </c>
      <c r="VQ24" s="3">
        <v>44265</v>
      </c>
      <c r="VR24" s="28">
        <v>45236</v>
      </c>
      <c r="VS24" s="3">
        <v>45095</v>
      </c>
      <c r="VT24" s="28">
        <v>45327</v>
      </c>
      <c r="VU24" s="3">
        <v>45070</v>
      </c>
      <c r="VV24" s="28">
        <v>44569</v>
      </c>
      <c r="VW24" s="3">
        <v>45070</v>
      </c>
      <c r="VX24" s="28">
        <v>44783</v>
      </c>
      <c r="VY24" s="3">
        <v>45248</v>
      </c>
      <c r="VZ24" s="28">
        <v>45191</v>
      </c>
      <c r="WA24" s="3">
        <v>44233</v>
      </c>
      <c r="WB24" s="28">
        <v>45595</v>
      </c>
      <c r="WC24" s="3">
        <v>44465</v>
      </c>
      <c r="WD24" s="28">
        <v>45286</v>
      </c>
      <c r="WE24" s="3">
        <v>44688</v>
      </c>
      <c r="WF24" s="28">
        <v>44783</v>
      </c>
      <c r="WG24" s="3">
        <v>45532</v>
      </c>
      <c r="WH24" s="28">
        <v>44569</v>
      </c>
      <c r="WI24" s="3">
        <v>45108</v>
      </c>
      <c r="WJ24" s="28">
        <v>45327</v>
      </c>
      <c r="WK24" s="3">
        <v>44236</v>
      </c>
      <c r="WL24" s="28">
        <v>45000</v>
      </c>
      <c r="WM24" s="3">
        <v>45622</v>
      </c>
      <c r="WN24" s="28">
        <v>45584</v>
      </c>
      <c r="WO24" s="3">
        <v>45191</v>
      </c>
      <c r="WP24" s="28">
        <v>45391</v>
      </c>
      <c r="WQ24" s="3">
        <v>44693</v>
      </c>
      <c r="WR24" s="28">
        <v>45161</v>
      </c>
      <c r="WS24" s="3">
        <v>45294</v>
      </c>
      <c r="WT24" s="28">
        <v>45439</v>
      </c>
      <c r="WU24" s="3">
        <v>44552</v>
      </c>
      <c r="WV24" s="28">
        <v>44852</v>
      </c>
      <c r="WW24" s="3">
        <v>44475</v>
      </c>
      <c r="WX24" s="28">
        <v>44934</v>
      </c>
      <c r="WY24" s="3">
        <v>44863</v>
      </c>
      <c r="WZ24" s="28">
        <v>45361</v>
      </c>
      <c r="XA24" s="3">
        <v>44357</v>
      </c>
      <c r="XB24" s="28">
        <v>44434</v>
      </c>
      <c r="XC24" s="3">
        <v>45167</v>
      </c>
      <c r="XD24" s="28">
        <v>44926</v>
      </c>
      <c r="XE24" s="3">
        <v>45491</v>
      </c>
      <c r="XF24" s="28">
        <v>45522</v>
      </c>
      <c r="XG24" s="3">
        <v>45589</v>
      </c>
      <c r="XH24" s="28">
        <v>44863</v>
      </c>
      <c r="XI24" s="3">
        <v>45517</v>
      </c>
      <c r="XJ24" s="28">
        <v>45517</v>
      </c>
      <c r="XK24" s="3">
        <v>44691</v>
      </c>
      <c r="XL24" s="28">
        <v>45091</v>
      </c>
      <c r="XM24" s="3">
        <v>45578</v>
      </c>
      <c r="XN24" s="28">
        <v>44906</v>
      </c>
      <c r="XO24" s="3">
        <v>44934</v>
      </c>
      <c r="XP24" s="28">
        <v>44842</v>
      </c>
      <c r="XQ24" s="3">
        <v>45102</v>
      </c>
      <c r="XR24" s="28">
        <v>44528</v>
      </c>
      <c r="XS24" s="3">
        <v>44502</v>
      </c>
      <c r="XT24" s="28">
        <v>44437</v>
      </c>
      <c r="XU24" s="3">
        <v>44360</v>
      </c>
      <c r="XV24" s="28">
        <v>45451</v>
      </c>
      <c r="XW24" s="3">
        <v>45451</v>
      </c>
      <c r="XX24" s="28">
        <v>45276</v>
      </c>
      <c r="XY24" s="3">
        <v>45582</v>
      </c>
      <c r="XZ24" s="28">
        <v>45117</v>
      </c>
      <c r="YA24" s="3">
        <v>45607</v>
      </c>
      <c r="YB24" s="28">
        <v>45443</v>
      </c>
      <c r="YC24" s="3">
        <v>45607</v>
      </c>
      <c r="YD24" s="28">
        <v>45542</v>
      </c>
      <c r="YE24" s="3">
        <v>45117</v>
      </c>
      <c r="YF24" s="28">
        <v>44899</v>
      </c>
      <c r="YG24" s="3">
        <v>44804</v>
      </c>
      <c r="YH24" s="28">
        <v>45188</v>
      </c>
      <c r="YI24" s="3">
        <v>45530</v>
      </c>
      <c r="YJ24" s="28">
        <v>44276</v>
      </c>
      <c r="YK24" s="3">
        <v>45066</v>
      </c>
      <c r="YL24" s="28">
        <v>45560</v>
      </c>
      <c r="YM24" s="3">
        <v>45637</v>
      </c>
      <c r="YN24" s="28">
        <v>45268</v>
      </c>
      <c r="YO24" s="3">
        <v>45020</v>
      </c>
      <c r="YP24" s="28">
        <v>45642</v>
      </c>
      <c r="YQ24" s="3">
        <v>45494</v>
      </c>
      <c r="YR24" s="28">
        <v>45125</v>
      </c>
      <c r="YS24" s="3">
        <v>44746</v>
      </c>
      <c r="YT24" s="28">
        <v>44207</v>
      </c>
      <c r="YU24" s="3">
        <v>45632</v>
      </c>
      <c r="YV24" s="28">
        <v>44438</v>
      </c>
      <c r="YW24" s="3">
        <v>44728</v>
      </c>
      <c r="YX24" s="28">
        <v>45211</v>
      </c>
      <c r="YY24" s="3">
        <v>45315</v>
      </c>
      <c r="YZ24" s="28">
        <v>45115</v>
      </c>
      <c r="ZA24" s="3">
        <v>44802</v>
      </c>
      <c r="ZB24" s="28">
        <v>45144</v>
      </c>
      <c r="ZC24" s="3">
        <v>45200</v>
      </c>
      <c r="ZD24" s="28">
        <v>45315</v>
      </c>
      <c r="ZE24" s="3">
        <v>45631</v>
      </c>
      <c r="ZF24" s="28">
        <v>44347</v>
      </c>
      <c r="ZG24" s="3">
        <v>45631</v>
      </c>
      <c r="ZH24" s="28">
        <v>45575</v>
      </c>
      <c r="ZI24" s="3">
        <v>44342</v>
      </c>
      <c r="ZJ24" s="28">
        <v>45540</v>
      </c>
      <c r="ZK24" s="3">
        <v>44843</v>
      </c>
      <c r="ZL24" s="28">
        <v>45405</v>
      </c>
      <c r="ZM24" s="3">
        <v>44486</v>
      </c>
      <c r="ZN24" s="28">
        <v>45582</v>
      </c>
      <c r="ZO24" s="3">
        <v>45296</v>
      </c>
      <c r="ZP24" s="28">
        <v>45560</v>
      </c>
      <c r="ZQ24" s="3">
        <v>45296</v>
      </c>
      <c r="ZR24" s="28">
        <v>44406</v>
      </c>
      <c r="ZS24" s="3">
        <v>45582</v>
      </c>
      <c r="ZT24" s="28">
        <v>45578</v>
      </c>
      <c r="ZU24" s="3">
        <v>45077</v>
      </c>
      <c r="ZV24" s="28">
        <v>44578</v>
      </c>
      <c r="ZW24" s="3">
        <v>45456</v>
      </c>
      <c r="ZX24" s="28">
        <v>45611</v>
      </c>
      <c r="ZY24" s="3">
        <v>45523</v>
      </c>
      <c r="ZZ24" s="28">
        <v>44450</v>
      </c>
      <c r="AAA24" s="3">
        <v>45571</v>
      </c>
      <c r="AAB24" s="28">
        <v>45490</v>
      </c>
      <c r="AAC24" s="3">
        <v>45571</v>
      </c>
      <c r="AAD24" s="28">
        <v>44574</v>
      </c>
      <c r="AAE24" s="3">
        <v>45069</v>
      </c>
      <c r="AAF24" s="28">
        <v>44250</v>
      </c>
      <c r="AAG24" s="3">
        <v>45060</v>
      </c>
      <c r="AAH24" s="28">
        <v>44641</v>
      </c>
      <c r="AAI24" s="3">
        <v>45069</v>
      </c>
      <c r="AAJ24" s="28">
        <v>44551</v>
      </c>
      <c r="AAK24" s="3">
        <v>45637</v>
      </c>
      <c r="AAL24" s="28">
        <v>45490</v>
      </c>
      <c r="AAM24" s="3">
        <v>45154</v>
      </c>
      <c r="AAN24" s="28">
        <v>45228</v>
      </c>
      <c r="AAO24" s="3">
        <v>45154</v>
      </c>
      <c r="AAP24" s="28">
        <v>45372</v>
      </c>
      <c r="AAQ24" s="3">
        <v>45119</v>
      </c>
      <c r="AAR24" s="28">
        <v>44734</v>
      </c>
      <c r="AAS24" s="3">
        <v>44871</v>
      </c>
      <c r="AAT24" s="28">
        <v>44463</v>
      </c>
      <c r="AAU24" s="3">
        <v>45022</v>
      </c>
      <c r="AAV24" s="28">
        <v>45022</v>
      </c>
      <c r="AAW24" s="3">
        <v>44853</v>
      </c>
      <c r="AAX24" s="28">
        <v>44706</v>
      </c>
      <c r="AAY24" s="3">
        <v>44523</v>
      </c>
      <c r="AAZ24" s="28">
        <v>45434</v>
      </c>
      <c r="ABA24" s="3">
        <v>44899</v>
      </c>
      <c r="ABB24" s="28">
        <v>45302</v>
      </c>
      <c r="ABC24" s="3">
        <v>44706</v>
      </c>
      <c r="ABD24" s="28">
        <v>44566</v>
      </c>
      <c r="ABE24" s="3">
        <v>45372</v>
      </c>
      <c r="ABF24" s="28">
        <v>45190</v>
      </c>
      <c r="ABG24" s="3">
        <v>45104</v>
      </c>
      <c r="ABH24" s="28">
        <v>44852</v>
      </c>
      <c r="ABI24" s="3">
        <v>45605</v>
      </c>
      <c r="ABJ24" s="28">
        <v>44374</v>
      </c>
      <c r="ABK24" s="3">
        <v>44831</v>
      </c>
      <c r="ABL24" s="28">
        <v>45432</v>
      </c>
      <c r="ABM24" s="3">
        <v>45524</v>
      </c>
      <c r="ABN24" s="28">
        <v>44741</v>
      </c>
      <c r="ABO24" s="3">
        <v>44716</v>
      </c>
      <c r="ABP24" s="28">
        <v>44300</v>
      </c>
      <c r="ABQ24" s="3">
        <v>44779</v>
      </c>
      <c r="ABR24" s="28">
        <v>44914</v>
      </c>
      <c r="ABS24" s="3">
        <v>45173</v>
      </c>
      <c r="ABT24" s="28">
        <v>44733</v>
      </c>
      <c r="ABU24" s="3">
        <v>44767</v>
      </c>
      <c r="ABV24" s="28">
        <v>45613</v>
      </c>
      <c r="ABW24" s="3">
        <v>44603</v>
      </c>
      <c r="ABX24" s="28">
        <v>45432</v>
      </c>
      <c r="ABY24" s="3">
        <v>44325</v>
      </c>
      <c r="ABZ24" s="28">
        <v>44300</v>
      </c>
      <c r="ACA24" s="3">
        <v>45418</v>
      </c>
      <c r="ACB24" s="28">
        <v>44657</v>
      </c>
      <c r="ACC24" s="3">
        <v>45460</v>
      </c>
      <c r="ACD24" s="28">
        <v>44439</v>
      </c>
      <c r="ACE24" s="3">
        <v>44789</v>
      </c>
      <c r="ACF24" s="28">
        <v>45418</v>
      </c>
      <c r="ACG24" s="3">
        <v>44347</v>
      </c>
      <c r="ACH24" s="28">
        <v>45512</v>
      </c>
      <c r="ACI24" s="3">
        <v>44737</v>
      </c>
      <c r="ACJ24" s="28">
        <v>44727</v>
      </c>
      <c r="ACK24" s="3">
        <v>45371</v>
      </c>
      <c r="ACL24" s="28">
        <v>44465</v>
      </c>
      <c r="ACM24" s="3">
        <v>44948</v>
      </c>
      <c r="ACN24" s="28">
        <v>44979</v>
      </c>
      <c r="ACO24" s="3">
        <v>44948</v>
      </c>
      <c r="ACP24" s="28">
        <v>45255</v>
      </c>
      <c r="ACQ24" s="3">
        <v>45451</v>
      </c>
      <c r="ACR24" s="28">
        <v>44936</v>
      </c>
      <c r="ACS24" s="3">
        <v>45623</v>
      </c>
      <c r="ACT24" s="28">
        <v>44584</v>
      </c>
      <c r="ACU24" s="3">
        <v>45623</v>
      </c>
      <c r="ACV24" s="28">
        <v>44522</v>
      </c>
      <c r="ACW24" s="3">
        <v>44977</v>
      </c>
      <c r="ACX24" s="28">
        <v>44936</v>
      </c>
      <c r="ACY24" s="3">
        <v>44705</v>
      </c>
      <c r="ACZ24" s="28">
        <v>44870</v>
      </c>
      <c r="ADA24" s="3">
        <v>45296</v>
      </c>
      <c r="ADB24" s="28">
        <v>45177</v>
      </c>
      <c r="ADC24" s="3">
        <v>45186</v>
      </c>
      <c r="ADD24" s="28">
        <v>44893</v>
      </c>
      <c r="ADE24" s="3">
        <v>45514</v>
      </c>
      <c r="ADF24" s="28">
        <v>44737</v>
      </c>
      <c r="ADG24" s="3">
        <v>44741</v>
      </c>
      <c r="ADH24" s="28">
        <v>44439</v>
      </c>
      <c r="ADI24" s="3">
        <v>44456</v>
      </c>
      <c r="ADJ24" s="28">
        <v>44657</v>
      </c>
      <c r="ADK24" s="3">
        <v>44819</v>
      </c>
      <c r="ADL24" s="28">
        <v>44346</v>
      </c>
      <c r="ADM24" s="3">
        <v>44926</v>
      </c>
      <c r="ADN24" s="28">
        <v>45296</v>
      </c>
      <c r="ADO24" s="3">
        <v>45263</v>
      </c>
      <c r="ADP24" s="28">
        <v>45360</v>
      </c>
      <c r="ADQ24" s="3">
        <v>44584</v>
      </c>
      <c r="ADR24" s="28">
        <v>45394</v>
      </c>
      <c r="ADS24" s="3">
        <v>44871</v>
      </c>
      <c r="ADT24" s="28">
        <v>44538</v>
      </c>
      <c r="ADU24" s="3">
        <v>45588</v>
      </c>
      <c r="ADV24" s="28">
        <v>44839</v>
      </c>
      <c r="ADW24" s="3">
        <v>45154</v>
      </c>
      <c r="ADX24" s="28">
        <v>45284</v>
      </c>
      <c r="ADY24" s="3">
        <v>44711</v>
      </c>
      <c r="ADZ24" s="28">
        <v>45461</v>
      </c>
      <c r="AEA24" s="3">
        <v>44870</v>
      </c>
      <c r="AEB24" s="28">
        <v>45042</v>
      </c>
      <c r="AEC24" s="3">
        <v>44558</v>
      </c>
      <c r="AED24" s="28">
        <v>44979</v>
      </c>
      <c r="AEE24" s="3">
        <v>45565</v>
      </c>
      <c r="AEF24" s="28">
        <v>45609</v>
      </c>
      <c r="AEG24" s="3">
        <v>44839</v>
      </c>
      <c r="AEH24" s="28">
        <v>44328</v>
      </c>
      <c r="AEI24" s="3">
        <v>44462</v>
      </c>
      <c r="AEJ24" s="28">
        <v>45614</v>
      </c>
      <c r="AEK24" s="3">
        <v>45490</v>
      </c>
      <c r="AEL24" s="28">
        <v>45417</v>
      </c>
      <c r="AEM24" s="3">
        <v>44433</v>
      </c>
      <c r="AEN24" s="28">
        <v>45358</v>
      </c>
      <c r="AEO24" s="3">
        <v>45561</v>
      </c>
      <c r="AEP24" s="28">
        <v>44711</v>
      </c>
      <c r="AEQ24" s="3">
        <v>45335</v>
      </c>
      <c r="AER24" s="28">
        <v>44731</v>
      </c>
      <c r="AES24" s="3">
        <v>44937</v>
      </c>
      <c r="AET24" s="28">
        <v>45371</v>
      </c>
      <c r="AEU24" s="3">
        <v>45227</v>
      </c>
      <c r="AEV24" s="28">
        <v>44607</v>
      </c>
      <c r="AEW24" s="3">
        <v>44958</v>
      </c>
      <c r="AEX24" s="28">
        <v>44388</v>
      </c>
      <c r="AEY24" s="3">
        <v>44450</v>
      </c>
      <c r="AEZ24" s="28">
        <v>45152</v>
      </c>
      <c r="AFA24" s="3">
        <v>44958</v>
      </c>
      <c r="AFB24" s="28">
        <v>45182</v>
      </c>
      <c r="AFC24" s="3">
        <v>45241</v>
      </c>
      <c r="AFD24" s="28">
        <v>45405</v>
      </c>
      <c r="AFE24" s="3">
        <v>44696</v>
      </c>
      <c r="AFF24" s="28">
        <v>44263</v>
      </c>
      <c r="AFG24" s="3">
        <v>44734</v>
      </c>
      <c r="AFH24" s="28">
        <v>44461</v>
      </c>
      <c r="AFI24" s="3">
        <v>45255</v>
      </c>
      <c r="AFJ24" s="28">
        <v>45441</v>
      </c>
      <c r="AFK24" s="3">
        <v>44438</v>
      </c>
      <c r="AFL24" s="28">
        <v>44905</v>
      </c>
      <c r="AFM24" s="3">
        <v>44497</v>
      </c>
      <c r="AFN24" s="28">
        <v>45296</v>
      </c>
      <c r="AFO24" s="3">
        <v>44948</v>
      </c>
      <c r="AFP24" s="28">
        <v>44718</v>
      </c>
      <c r="AFQ24" s="3">
        <v>44607</v>
      </c>
      <c r="AFR24" s="28">
        <v>44734</v>
      </c>
      <c r="AFS24" s="3">
        <v>45614</v>
      </c>
      <c r="AFT24" s="28">
        <v>45117</v>
      </c>
      <c r="AFU24" s="3">
        <v>44433</v>
      </c>
      <c r="AFV24" s="28">
        <v>44629</v>
      </c>
      <c r="AFW24" s="3">
        <v>45189</v>
      </c>
      <c r="AFX24" s="28">
        <v>45243</v>
      </c>
      <c r="AFY24" s="3">
        <v>45184</v>
      </c>
      <c r="AFZ24" s="28">
        <v>45394</v>
      </c>
      <c r="AGA24" s="3">
        <v>45460</v>
      </c>
      <c r="AGB24" s="28">
        <v>44301</v>
      </c>
      <c r="AGC24" s="3">
        <v>45371</v>
      </c>
      <c r="AGD24" s="28">
        <v>45146</v>
      </c>
      <c r="AGE24" s="3">
        <v>45441</v>
      </c>
      <c r="AGF24" s="28">
        <v>45119</v>
      </c>
      <c r="AGG24" s="3">
        <v>45301</v>
      </c>
      <c r="AGH24" s="28">
        <v>45174</v>
      </c>
      <c r="AGI24" s="3">
        <v>45596</v>
      </c>
      <c r="AGJ24" s="28">
        <v>44653</v>
      </c>
      <c r="AGK24" s="3">
        <v>44665</v>
      </c>
      <c r="AGL24" s="28">
        <v>45328</v>
      </c>
      <c r="AGM24" s="3">
        <v>44657</v>
      </c>
      <c r="AGN24" s="28">
        <v>45451</v>
      </c>
      <c r="AGO24" s="3">
        <v>44522</v>
      </c>
      <c r="AGP24" s="28">
        <v>44516</v>
      </c>
      <c r="AGQ24" s="3">
        <v>45512</v>
      </c>
      <c r="AGR24" s="28">
        <v>44497</v>
      </c>
      <c r="AGS24" s="3">
        <v>45063</v>
      </c>
      <c r="AGT24" s="28">
        <v>44558</v>
      </c>
      <c r="AGU24" s="3">
        <v>45524</v>
      </c>
      <c r="AGV24" s="28">
        <v>45239</v>
      </c>
      <c r="AGW24" s="3">
        <v>45456</v>
      </c>
      <c r="AGX24" s="28">
        <v>44463</v>
      </c>
      <c r="AGY24" s="3">
        <v>45266</v>
      </c>
      <c r="AGZ24" s="28">
        <v>44305</v>
      </c>
      <c r="AHA24" s="3">
        <v>45429</v>
      </c>
      <c r="AHB24" s="28">
        <v>45243</v>
      </c>
      <c r="AHC24" s="3">
        <v>45280</v>
      </c>
      <c r="AHD24" s="28">
        <v>44551</v>
      </c>
      <c r="AHE24" s="3">
        <v>44377</v>
      </c>
      <c r="AHF24" s="28">
        <v>45451</v>
      </c>
      <c r="AHG24" s="3">
        <v>44796</v>
      </c>
      <c r="AHH24" s="28">
        <v>44796</v>
      </c>
      <c r="AHI24" s="3">
        <v>44642</v>
      </c>
      <c r="AHJ24" s="28">
        <v>44364</v>
      </c>
      <c r="AHK24" s="3">
        <v>45373</v>
      </c>
      <c r="AHL24" s="28">
        <v>45542</v>
      </c>
      <c r="AHM24" s="3">
        <v>45440</v>
      </c>
      <c r="AHN24" s="28">
        <v>45582</v>
      </c>
      <c r="AHO24" s="3">
        <v>45582</v>
      </c>
      <c r="AHP24" s="28">
        <v>45582</v>
      </c>
      <c r="AHQ24" s="3">
        <v>45483</v>
      </c>
      <c r="AHR24" s="28">
        <v>45542</v>
      </c>
      <c r="AHS24" s="3">
        <v>45607</v>
      </c>
      <c r="AHT24" s="28">
        <v>45306</v>
      </c>
      <c r="AHU24" s="3">
        <v>44819</v>
      </c>
      <c r="AHV24" s="28">
        <v>45258</v>
      </c>
      <c r="AHW24" s="3">
        <v>45602</v>
      </c>
      <c r="AHX24" s="28">
        <v>45477</v>
      </c>
      <c r="AHY24" s="3">
        <v>45595</v>
      </c>
      <c r="AHZ24" s="28">
        <v>44528</v>
      </c>
      <c r="AIA24" s="3">
        <v>45581</v>
      </c>
      <c r="AIB24" s="28">
        <v>45183</v>
      </c>
      <c r="AIC24" s="3">
        <v>45164</v>
      </c>
      <c r="AID24" s="28">
        <v>45382</v>
      </c>
      <c r="AIE24" s="3">
        <v>45102</v>
      </c>
      <c r="AIF24" s="28">
        <v>44501</v>
      </c>
      <c r="AIG24" s="3">
        <v>45641</v>
      </c>
      <c r="AIH24" s="28">
        <v>45637</v>
      </c>
      <c r="AII24" s="3">
        <v>44748</v>
      </c>
      <c r="AIJ24" s="28">
        <v>45101</v>
      </c>
      <c r="AIK24" s="3">
        <v>45268</v>
      </c>
      <c r="AIL24" s="28">
        <v>45161</v>
      </c>
      <c r="AIM24" s="3">
        <v>45642</v>
      </c>
      <c r="AIN24" s="28">
        <v>45454</v>
      </c>
      <c r="AIO24" s="3">
        <v>45091</v>
      </c>
      <c r="AIP24" s="28">
        <v>44934</v>
      </c>
      <c r="AIQ24" s="3">
        <v>44619</v>
      </c>
      <c r="AIR24" s="28">
        <v>45491</v>
      </c>
      <c r="AIS24" s="3">
        <v>45034</v>
      </c>
      <c r="AIT24" s="28">
        <v>45320</v>
      </c>
      <c r="AIU24" s="3">
        <v>45091</v>
      </c>
      <c r="AIV24" s="28">
        <v>45091</v>
      </c>
      <c r="AIW24" s="3">
        <v>45425</v>
      </c>
      <c r="AIX24" s="28">
        <v>45425</v>
      </c>
      <c r="AIY24" s="3">
        <v>44691</v>
      </c>
      <c r="AIZ24" s="28">
        <v>45213</v>
      </c>
      <c r="AJA24" s="3">
        <v>45613</v>
      </c>
      <c r="AJB24" s="28">
        <v>45104</v>
      </c>
      <c r="AJC24" s="3">
        <v>44852</v>
      </c>
      <c r="AJD24" s="28">
        <v>44514</v>
      </c>
      <c r="AJE24" s="3">
        <v>44521</v>
      </c>
      <c r="AJF24" s="28">
        <v>45239</v>
      </c>
      <c r="AJG24" s="3">
        <v>44236</v>
      </c>
      <c r="AJH24" s="28">
        <v>45145</v>
      </c>
      <c r="AJI24" s="3">
        <v>45145</v>
      </c>
      <c r="AJJ24" s="28">
        <v>45423</v>
      </c>
      <c r="AJK24" s="3">
        <v>44465</v>
      </c>
      <c r="AJL24" s="28">
        <v>45440</v>
      </c>
      <c r="AJM24" s="3">
        <v>44487</v>
      </c>
      <c r="AJN24" s="28">
        <v>45635</v>
      </c>
      <c r="AJO24" s="3">
        <v>45612</v>
      </c>
      <c r="AJP24" s="28">
        <v>44479</v>
      </c>
      <c r="AJQ24" s="3">
        <v>45589</v>
      </c>
      <c r="AJR24" s="28">
        <v>44739</v>
      </c>
      <c r="AJS24" s="3">
        <v>44233</v>
      </c>
      <c r="AJT24" s="28">
        <v>44688</v>
      </c>
      <c r="AJU24" s="3">
        <v>45070</v>
      </c>
      <c r="AJV24" s="28">
        <v>45137</v>
      </c>
      <c r="AJW24" s="3">
        <v>45512</v>
      </c>
      <c r="AJX24" s="28">
        <v>45157</v>
      </c>
      <c r="AJY24" s="3">
        <v>45181</v>
      </c>
      <c r="AJZ24" s="28">
        <v>44746</v>
      </c>
      <c r="AKA24" s="3">
        <v>45145</v>
      </c>
      <c r="AKB24" s="28">
        <v>45622</v>
      </c>
      <c r="AKC24" s="3">
        <v>44424</v>
      </c>
      <c r="AKD24" s="28">
        <v>44235</v>
      </c>
      <c r="AKE24" s="3">
        <v>45481</v>
      </c>
      <c r="AKF24" s="28">
        <v>45307</v>
      </c>
      <c r="AKG24" s="3">
        <v>44854</v>
      </c>
      <c r="AKH24" s="28">
        <v>44892</v>
      </c>
      <c r="AKI24" s="3">
        <v>45287</v>
      </c>
      <c r="AKJ24" s="28">
        <v>45149</v>
      </c>
      <c r="AKK24" s="3">
        <v>44895</v>
      </c>
      <c r="AKL24" s="28">
        <v>44879</v>
      </c>
      <c r="AKM24" s="3">
        <v>45614</v>
      </c>
      <c r="AKN24" s="28">
        <v>44891</v>
      </c>
      <c r="AKO24" s="3">
        <v>44238</v>
      </c>
      <c r="AKP24" s="28">
        <v>44787</v>
      </c>
      <c r="AKQ24" s="3">
        <v>44346</v>
      </c>
      <c r="AKR24" s="28">
        <v>44859</v>
      </c>
      <c r="AKS24" s="3">
        <v>44801</v>
      </c>
      <c r="AKT24" s="28">
        <v>44466</v>
      </c>
      <c r="AKU24" s="3">
        <v>45399</v>
      </c>
      <c r="AKV24" s="28">
        <v>44854</v>
      </c>
      <c r="AKW24" s="3">
        <v>45291</v>
      </c>
      <c r="AKX24" s="28">
        <v>45481</v>
      </c>
      <c r="AKY24" s="3">
        <v>45403</v>
      </c>
      <c r="AKZ24" s="28">
        <v>45085</v>
      </c>
      <c r="ALA24" s="3">
        <v>45371</v>
      </c>
      <c r="ALB24" s="28">
        <v>44294</v>
      </c>
      <c r="ALC24" s="3">
        <v>44866</v>
      </c>
      <c r="ALD24" s="28">
        <v>45152</v>
      </c>
      <c r="ALE24" s="3">
        <v>45187</v>
      </c>
      <c r="ALF24" s="28">
        <v>45187</v>
      </c>
      <c r="ALG24" s="3">
        <v>44790</v>
      </c>
      <c r="ALH24" s="28">
        <v>45327</v>
      </c>
      <c r="ALI24" s="3">
        <v>45294</v>
      </c>
      <c r="ALJ24" s="28">
        <v>45251</v>
      </c>
      <c r="ALK24" s="3">
        <v>45129</v>
      </c>
      <c r="ALL24" s="28">
        <v>45129</v>
      </c>
      <c r="ALM24" s="3">
        <v>45316</v>
      </c>
      <c r="ALN24" s="28">
        <v>45266</v>
      </c>
      <c r="ALO24" s="3">
        <v>44573</v>
      </c>
      <c r="ALP24" s="28">
        <v>45168</v>
      </c>
      <c r="ALQ24" s="3">
        <v>45279</v>
      </c>
      <c r="ALR24" s="28">
        <v>45291</v>
      </c>
      <c r="ALS24" s="3">
        <v>45399</v>
      </c>
      <c r="ALT24" s="28">
        <v>45582</v>
      </c>
      <c r="ALU24" s="3">
        <v>44919</v>
      </c>
      <c r="ALV24" s="28">
        <v>45099</v>
      </c>
      <c r="ALW24" s="3">
        <v>44424</v>
      </c>
      <c r="ALX24" s="28">
        <v>45014</v>
      </c>
      <c r="ALY24" s="3">
        <v>44585</v>
      </c>
      <c r="ALZ24" s="28">
        <v>45477</v>
      </c>
      <c r="AMA24" s="3">
        <v>45008</v>
      </c>
      <c r="AMB24" s="28">
        <v>45511</v>
      </c>
      <c r="AMC24" s="3">
        <v>44849</v>
      </c>
      <c r="AMD24" s="28">
        <v>45526</v>
      </c>
      <c r="AME24" s="3">
        <v>45316</v>
      </c>
      <c r="AMF24" s="28">
        <v>44238</v>
      </c>
      <c r="AMG24" s="3">
        <v>45330</v>
      </c>
      <c r="AMH24" s="28">
        <v>45096</v>
      </c>
      <c r="AMI24" s="3">
        <v>45639</v>
      </c>
      <c r="AMJ24" s="28">
        <v>45578</v>
      </c>
      <c r="AMK24" s="3">
        <v>44884</v>
      </c>
      <c r="AML24" s="28">
        <v>45560</v>
      </c>
      <c r="AMM24" s="3">
        <v>44368</v>
      </c>
      <c r="AMN24" s="28">
        <v>44854</v>
      </c>
      <c r="AMO24" s="3">
        <v>45177</v>
      </c>
      <c r="AMP24" s="28">
        <v>45460</v>
      </c>
      <c r="AMQ24" s="3">
        <v>45477</v>
      </c>
      <c r="AMR24" s="28">
        <v>44482</v>
      </c>
      <c r="AMS24" s="3">
        <v>44891</v>
      </c>
      <c r="AMT24" s="28">
        <v>45316</v>
      </c>
      <c r="AMU24" s="3">
        <v>44547</v>
      </c>
      <c r="AMV24" s="28">
        <v>44325</v>
      </c>
      <c r="AMW24" s="3">
        <v>45362</v>
      </c>
      <c r="AMX24" s="28">
        <v>45060</v>
      </c>
      <c r="AMY24" s="3">
        <v>44560</v>
      </c>
      <c r="AMZ24" s="28">
        <v>45423</v>
      </c>
      <c r="ANA24" s="3">
        <v>44466</v>
      </c>
      <c r="ANB24" s="28">
        <v>45316</v>
      </c>
      <c r="ANC24" s="3">
        <v>45291</v>
      </c>
      <c r="AND24" s="28">
        <v>45624</v>
      </c>
      <c r="ANE24" s="3">
        <v>44667</v>
      </c>
      <c r="ANF24" s="28">
        <v>44891</v>
      </c>
      <c r="ANG24" s="3">
        <v>45453</v>
      </c>
      <c r="ANH24" s="28">
        <v>45587</v>
      </c>
      <c r="ANI24" s="3">
        <v>45307</v>
      </c>
      <c r="ANJ24" s="28">
        <v>45109</v>
      </c>
      <c r="ANK24" s="3">
        <v>44273</v>
      </c>
      <c r="ANL24" s="28">
        <v>45477</v>
      </c>
      <c r="ANM24" s="3">
        <v>45149</v>
      </c>
      <c r="ANN24" s="28">
        <v>45526</v>
      </c>
      <c r="ANO24" s="3">
        <v>45428</v>
      </c>
      <c r="ANP24" s="28">
        <v>44573</v>
      </c>
      <c r="ANQ24" s="3">
        <v>44790</v>
      </c>
      <c r="ANR24" s="28">
        <v>45613</v>
      </c>
      <c r="ANS24" s="3">
        <v>44360</v>
      </c>
      <c r="ANT24" s="28">
        <v>44630</v>
      </c>
      <c r="ANU24" s="3">
        <v>44892</v>
      </c>
      <c r="ANV24" s="28">
        <v>45085</v>
      </c>
      <c r="ANW24" s="3">
        <v>44325</v>
      </c>
      <c r="ANX24" s="28">
        <v>45403</v>
      </c>
      <c r="ANY24" s="3">
        <v>45623</v>
      </c>
      <c r="ANZ24" s="28">
        <v>44843</v>
      </c>
      <c r="AOA24" s="3">
        <v>44809</v>
      </c>
      <c r="AOB24" s="28">
        <v>44585</v>
      </c>
      <c r="AOC24" s="3">
        <v>45239</v>
      </c>
      <c r="AOD24" s="28">
        <v>44325</v>
      </c>
      <c r="AOE24" s="3">
        <v>44737</v>
      </c>
      <c r="AOF24" s="28">
        <v>45152</v>
      </c>
      <c r="AOG24" s="3">
        <v>45182</v>
      </c>
      <c r="AOH24" s="28">
        <v>44812</v>
      </c>
      <c r="AOI24" s="3">
        <v>45161</v>
      </c>
      <c r="AOJ24" s="28">
        <v>44744</v>
      </c>
      <c r="AOK24" s="3">
        <v>45614</v>
      </c>
      <c r="AOL24" s="28">
        <v>45511</v>
      </c>
      <c r="AOM24" s="3">
        <v>45587</v>
      </c>
      <c r="AON24" s="28">
        <v>44352</v>
      </c>
      <c r="AOO24" s="3">
        <v>45074</v>
      </c>
      <c r="AOP24" s="28">
        <v>44454</v>
      </c>
      <c r="AOQ24" s="3">
        <v>44630</v>
      </c>
      <c r="AOR24" s="28">
        <v>45149</v>
      </c>
      <c r="AOS24" s="3">
        <v>45130</v>
      </c>
      <c r="AOT24" s="28">
        <v>45195</v>
      </c>
      <c r="AOU24" s="3">
        <v>45614</v>
      </c>
      <c r="AOV24" s="28">
        <v>45582</v>
      </c>
      <c r="AOW24" s="3">
        <v>45417</v>
      </c>
      <c r="AOX24" s="28">
        <v>45307</v>
      </c>
      <c r="AOY24" s="3">
        <v>44285</v>
      </c>
      <c r="AOZ24" s="28">
        <v>45316</v>
      </c>
      <c r="APA24" s="3">
        <v>45281</v>
      </c>
      <c r="APB24" s="28">
        <v>45484</v>
      </c>
      <c r="APC24" s="3">
        <v>45070</v>
      </c>
      <c r="APD24" s="28">
        <v>44233</v>
      </c>
      <c r="APE24" s="3">
        <v>44342</v>
      </c>
      <c r="APF24" s="28">
        <v>45062</v>
      </c>
      <c r="APG24" s="3">
        <v>45385</v>
      </c>
      <c r="APH24" s="28">
        <v>45094</v>
      </c>
      <c r="API24" s="3">
        <v>44739</v>
      </c>
      <c r="APJ24" s="28">
        <v>45532</v>
      </c>
      <c r="APK24" s="3">
        <v>44479</v>
      </c>
      <c r="APL24" s="28">
        <v>45626</v>
      </c>
      <c r="APM24" s="3">
        <v>45020</v>
      </c>
      <c r="APN24" s="28">
        <v>45558</v>
      </c>
      <c r="APO24" s="3">
        <v>45137</v>
      </c>
      <c r="APP24" s="28">
        <v>44799</v>
      </c>
      <c r="APQ24" s="3">
        <v>44465</v>
      </c>
      <c r="APR24" s="28">
        <v>45248</v>
      </c>
      <c r="APS24" s="3">
        <v>44870</v>
      </c>
      <c r="APT24" s="28">
        <v>44796</v>
      </c>
      <c r="APU24" s="3">
        <v>44479</v>
      </c>
      <c r="APV24" s="28">
        <v>45583</v>
      </c>
      <c r="APW24" s="3">
        <v>45589</v>
      </c>
      <c r="APX24" s="28">
        <v>45583</v>
      </c>
      <c r="APY24" s="3">
        <v>44430</v>
      </c>
      <c r="APZ24" s="28">
        <v>44233</v>
      </c>
      <c r="AQA24" s="3">
        <v>45635</v>
      </c>
      <c r="AQB24" s="28">
        <v>44796</v>
      </c>
      <c r="AQC24" s="3">
        <v>45204</v>
      </c>
      <c r="AQD24" s="28">
        <v>44802</v>
      </c>
      <c r="AQE24" s="3">
        <v>45397</v>
      </c>
      <c r="AQF24" s="28">
        <v>45397</v>
      </c>
      <c r="AQG24" s="3">
        <v>45583</v>
      </c>
      <c r="AQH24" s="28">
        <v>44465</v>
      </c>
      <c r="AQI24" s="3">
        <v>44369</v>
      </c>
      <c r="AQJ24" s="28">
        <v>45281</v>
      </c>
      <c r="AQK24" s="3">
        <v>45102</v>
      </c>
      <c r="AQL24" s="28">
        <v>44600</v>
      </c>
      <c r="AQM24" s="3">
        <v>45095</v>
      </c>
      <c r="AQN24" s="28">
        <v>45290</v>
      </c>
      <c r="AQO24" s="3">
        <v>45425</v>
      </c>
      <c r="AQP24" s="28">
        <v>45544</v>
      </c>
      <c r="AQQ24" s="3">
        <v>45454</v>
      </c>
      <c r="AQR24" s="28">
        <v>45454</v>
      </c>
      <c r="AQS24" s="3">
        <v>44926</v>
      </c>
      <c r="AQT24" s="28">
        <v>45399</v>
      </c>
      <c r="AQU24" s="3">
        <v>45467</v>
      </c>
      <c r="AQV24" s="28">
        <v>44296</v>
      </c>
      <c r="AQW24" s="3">
        <v>45439</v>
      </c>
      <c r="AQX24" s="28">
        <v>44796</v>
      </c>
      <c r="AQY24" s="3">
        <v>44731</v>
      </c>
      <c r="AQZ24" s="28">
        <v>45167</v>
      </c>
      <c r="ARA24" s="3">
        <v>45222</v>
      </c>
      <c r="ARB24" s="28">
        <v>45229</v>
      </c>
      <c r="ARC24" s="3">
        <v>45442</v>
      </c>
      <c r="ARD24" s="28">
        <v>44586</v>
      </c>
      <c r="ARE24" s="3">
        <v>44521</v>
      </c>
      <c r="ARF24" s="28">
        <v>44904</v>
      </c>
      <c r="ARG24" s="3">
        <v>45454</v>
      </c>
      <c r="ARH24" s="28">
        <v>45167</v>
      </c>
      <c r="ARI24" s="3">
        <v>45619</v>
      </c>
      <c r="ARJ24" s="28">
        <v>44357</v>
      </c>
      <c r="ARK24" s="3">
        <v>45034</v>
      </c>
      <c r="ARL24" s="28">
        <v>45653</v>
      </c>
      <c r="ARM24" s="3">
        <v>45454</v>
      </c>
      <c r="ARN24" s="28">
        <v>44480</v>
      </c>
      <c r="ARO24" s="3">
        <v>44388</v>
      </c>
      <c r="ARP24" s="28">
        <v>45327</v>
      </c>
      <c r="ARQ24" s="3">
        <v>44220</v>
      </c>
      <c r="ARR24" s="28">
        <v>45517</v>
      </c>
      <c r="ARS24" s="3">
        <v>44796</v>
      </c>
      <c r="ART24" s="28">
        <v>45229</v>
      </c>
      <c r="ARU24" s="3">
        <v>44437</v>
      </c>
      <c r="ARV24" s="28">
        <v>45306</v>
      </c>
      <c r="ARW24" s="3">
        <v>44445</v>
      </c>
      <c r="ARX24" s="28">
        <v>44360</v>
      </c>
      <c r="ARY24" s="3">
        <v>45595</v>
      </c>
      <c r="ARZ24" s="28">
        <v>44819</v>
      </c>
      <c r="ASA24" s="3">
        <v>45258</v>
      </c>
      <c r="ASB24" s="28">
        <v>45258</v>
      </c>
      <c r="ASC24" s="3">
        <v>45373</v>
      </c>
      <c r="ASD24" s="28">
        <v>45582</v>
      </c>
      <c r="ASE24" s="3">
        <v>45582</v>
      </c>
      <c r="ASF24" s="28">
        <v>45607</v>
      </c>
      <c r="ASG24" s="3">
        <v>44693</v>
      </c>
      <c r="ASH24" s="28">
        <v>44914</v>
      </c>
      <c r="ASI24" s="3">
        <v>45578</v>
      </c>
      <c r="ASJ24" s="28">
        <v>45589</v>
      </c>
      <c r="ASK24" s="3">
        <v>44970</v>
      </c>
      <c r="ASL24" s="28">
        <v>45382</v>
      </c>
      <c r="ASM24" s="3">
        <v>45637</v>
      </c>
      <c r="ASN24" s="28">
        <v>45578</v>
      </c>
      <c r="ASO24" s="3">
        <v>45615</v>
      </c>
      <c r="ASP24" s="28">
        <v>45268</v>
      </c>
      <c r="ASQ24" s="3">
        <v>45578</v>
      </c>
      <c r="ASR24" s="28">
        <v>44804</v>
      </c>
      <c r="ASS24" s="3">
        <v>45560</v>
      </c>
      <c r="AST24" s="28">
        <v>44661</v>
      </c>
      <c r="ASU24" s="3">
        <v>44661</v>
      </c>
      <c r="ASV24" s="28">
        <v>45268</v>
      </c>
      <c r="ASW24" s="3">
        <v>45560</v>
      </c>
      <c r="ASX24" s="28">
        <v>45637</v>
      </c>
      <c r="ASY24" s="3">
        <v>45637</v>
      </c>
      <c r="ASZ24" s="28">
        <v>44593</v>
      </c>
      <c r="ATA24" s="3">
        <v>45125</v>
      </c>
      <c r="ATB24" s="28">
        <v>44438</v>
      </c>
      <c r="ATC24" s="3">
        <v>45444</v>
      </c>
      <c r="ATD24" s="28">
        <v>45066</v>
      </c>
      <c r="ATE24" s="3">
        <v>44746</v>
      </c>
      <c r="ATF24" s="28">
        <v>44959</v>
      </c>
      <c r="ATG24" s="3">
        <v>45530</v>
      </c>
      <c r="ATH24" s="28">
        <v>44914</v>
      </c>
      <c r="ATI24" s="3">
        <v>45540</v>
      </c>
      <c r="ATJ24" s="28">
        <v>45405</v>
      </c>
      <c r="ATK24" s="3">
        <v>45580</v>
      </c>
      <c r="ATL24" s="28">
        <v>44508</v>
      </c>
      <c r="ATM24" s="3">
        <v>44222</v>
      </c>
      <c r="ATN24" s="28">
        <v>45315</v>
      </c>
      <c r="ATO24" s="3">
        <v>44796</v>
      </c>
      <c r="ATP24" s="28">
        <v>45560</v>
      </c>
      <c r="ATQ24" s="3">
        <v>44968</v>
      </c>
      <c r="ATR24" s="28">
        <v>45113</v>
      </c>
      <c r="ATS24" s="3">
        <v>45625</v>
      </c>
      <c r="ATT24" s="28">
        <v>45328</v>
      </c>
      <c r="ATU24" s="3">
        <v>45146</v>
      </c>
      <c r="ATV24" s="28">
        <v>44696</v>
      </c>
      <c r="ATW24" s="3">
        <v>44433</v>
      </c>
      <c r="ATX24" s="28">
        <v>44843</v>
      </c>
      <c r="ATY24" s="3">
        <v>45592</v>
      </c>
      <c r="ATZ24" s="28">
        <v>44222</v>
      </c>
      <c r="AUA24" s="3">
        <v>45243</v>
      </c>
      <c r="AUB24" s="28">
        <v>44773</v>
      </c>
      <c r="AUC24" s="3">
        <v>45241</v>
      </c>
      <c r="AUD24" s="28">
        <v>44354</v>
      </c>
      <c r="AUE24" s="3">
        <v>45582</v>
      </c>
      <c r="AUF24" s="28">
        <v>45473</v>
      </c>
      <c r="AUG24" s="3">
        <v>44927</v>
      </c>
      <c r="AUH24" s="28">
        <v>45394</v>
      </c>
      <c r="AUI24" s="3">
        <v>45417</v>
      </c>
      <c r="AUJ24" s="28">
        <v>45394</v>
      </c>
      <c r="AUK24" s="3">
        <v>45614</v>
      </c>
      <c r="AUL24" s="28">
        <v>44595</v>
      </c>
      <c r="AUM24" s="3">
        <v>45473</v>
      </c>
      <c r="AUN24" s="28">
        <v>45182</v>
      </c>
      <c r="AUO24" s="3">
        <v>44839</v>
      </c>
      <c r="AUP24" s="28">
        <v>45154</v>
      </c>
      <c r="AUQ24" s="3">
        <v>44931</v>
      </c>
      <c r="AUR24" s="28">
        <v>45496</v>
      </c>
      <c r="AUS24" s="3">
        <v>45326</v>
      </c>
      <c r="AUT24" s="28">
        <v>45069</v>
      </c>
      <c r="AUU24" s="3">
        <v>45496</v>
      </c>
      <c r="AUV24" s="28">
        <v>45058</v>
      </c>
      <c r="AUW24" s="3">
        <v>45326</v>
      </c>
      <c r="AUX24" s="28">
        <v>45500</v>
      </c>
      <c r="AUY24" s="3">
        <v>44285</v>
      </c>
      <c r="AUZ24" s="28">
        <v>44250</v>
      </c>
      <c r="AVA24" s="3">
        <v>44863</v>
      </c>
      <c r="AVB24" s="28">
        <v>45328</v>
      </c>
      <c r="AVC24" s="3">
        <v>44263</v>
      </c>
      <c r="AVD24" s="28">
        <v>44263</v>
      </c>
      <c r="AVE24" s="3">
        <v>44871</v>
      </c>
      <c r="AVF24" s="28">
        <v>45305</v>
      </c>
      <c r="AVG24" s="3">
        <v>44954</v>
      </c>
      <c r="AVH24" s="28">
        <v>45434</v>
      </c>
      <c r="AVI24" s="3">
        <v>44706</v>
      </c>
      <c r="AVJ24" s="28">
        <v>44706</v>
      </c>
      <c r="AVK24" s="3">
        <v>45372</v>
      </c>
      <c r="AVL24" s="28">
        <v>44544</v>
      </c>
      <c r="AVM24" s="3">
        <v>44639</v>
      </c>
      <c r="AVN24" s="28">
        <v>45075</v>
      </c>
      <c r="AVO24" s="3">
        <v>44871</v>
      </c>
      <c r="AVP24" s="28">
        <v>44734</v>
      </c>
      <c r="AVQ24" s="3">
        <v>45657</v>
      </c>
      <c r="AVR24" s="28">
        <v>44544</v>
      </c>
      <c r="AVS24" s="3">
        <v>44544</v>
      </c>
      <c r="AVT24" s="28">
        <v>45561</v>
      </c>
      <c r="AVU24" s="3">
        <v>44853</v>
      </c>
      <c r="AVV24" s="28">
        <v>45232</v>
      </c>
      <c r="AVW24" s="3">
        <v>44544</v>
      </c>
      <c r="AVX24" s="28">
        <v>44954</v>
      </c>
      <c r="AVY24" s="3">
        <v>44617</v>
      </c>
      <c r="AVZ24" s="28">
        <v>44705</v>
      </c>
      <c r="AWA24" s="3">
        <v>44672</v>
      </c>
      <c r="AWB24" s="28">
        <v>45162</v>
      </c>
      <c r="AWC24" s="3">
        <v>45603</v>
      </c>
      <c r="AWD24" s="28">
        <v>44767</v>
      </c>
      <c r="AWE24" s="3">
        <v>45378</v>
      </c>
      <c r="AWF24" s="28">
        <v>45180</v>
      </c>
      <c r="AWG24" s="3">
        <v>44397</v>
      </c>
      <c r="AWH24" s="28">
        <v>45577</v>
      </c>
      <c r="AWI24" s="3">
        <v>45334</v>
      </c>
      <c r="AWJ24" s="28">
        <v>44948</v>
      </c>
      <c r="AWK24" s="3">
        <v>45524</v>
      </c>
      <c r="AWL24" s="28">
        <v>44439</v>
      </c>
      <c r="AWM24" s="3">
        <v>45522</v>
      </c>
      <c r="AWN24" s="28">
        <v>44603</v>
      </c>
      <c r="AWO24" s="3">
        <v>45381</v>
      </c>
      <c r="AWP24" s="28">
        <v>45334</v>
      </c>
      <c r="AWQ24" s="3">
        <v>44712</v>
      </c>
      <c r="AWR24" s="28">
        <v>45117</v>
      </c>
      <c r="AWS24" s="3">
        <v>45522</v>
      </c>
      <c r="AWT24" s="28">
        <v>44948</v>
      </c>
      <c r="AWU24" s="3">
        <v>44948</v>
      </c>
      <c r="AWV24" s="28">
        <v>45451</v>
      </c>
      <c r="AWW24" s="3">
        <v>44305</v>
      </c>
      <c r="AWX24" s="28">
        <v>44863</v>
      </c>
      <c r="AWY24" s="3">
        <v>45012</v>
      </c>
      <c r="AWZ24" s="28">
        <v>44465</v>
      </c>
      <c r="AXA24" s="3">
        <v>44819</v>
      </c>
      <c r="AXB24" s="28">
        <v>44657</v>
      </c>
      <c r="AXC24" s="3">
        <v>45334</v>
      </c>
      <c r="AXD24" s="28">
        <v>45410</v>
      </c>
      <c r="AXE24" s="3">
        <v>44741</v>
      </c>
      <c r="AXF24" s="28">
        <v>45185</v>
      </c>
      <c r="AXG24" s="3">
        <v>45451</v>
      </c>
      <c r="AXH24" s="28">
        <v>45173</v>
      </c>
      <c r="AXI24" s="3">
        <v>44977</v>
      </c>
      <c r="AXJ24" s="28">
        <v>45544</v>
      </c>
      <c r="AXK24" s="3">
        <v>45438</v>
      </c>
      <c r="AXL24" s="28">
        <v>45460</v>
      </c>
      <c r="AXM24" s="3">
        <v>45301</v>
      </c>
      <c r="AXN24" s="28">
        <v>44300</v>
      </c>
      <c r="AXO24" s="3">
        <v>44617</v>
      </c>
      <c r="AXP24" s="28">
        <v>45438</v>
      </c>
      <c r="AXQ24" s="3">
        <v>44851</v>
      </c>
      <c r="AXR24" s="28">
        <v>45369</v>
      </c>
      <c r="AXS24" s="3">
        <v>45435</v>
      </c>
      <c r="AXT24" s="28">
        <v>45117</v>
      </c>
      <c r="AXU24" s="3">
        <v>45378</v>
      </c>
      <c r="AXV24" s="28">
        <v>45515</v>
      </c>
      <c r="AXW24" s="3">
        <v>44325</v>
      </c>
      <c r="AXX24" s="28">
        <v>44584</v>
      </c>
      <c r="AXY24" s="3">
        <v>44870</v>
      </c>
      <c r="AXZ24" s="28">
        <v>44948</v>
      </c>
      <c r="AYA24" s="3">
        <v>45371</v>
      </c>
      <c r="AYB24" s="28">
        <v>44388</v>
      </c>
      <c r="AYC24" s="3">
        <v>45516</v>
      </c>
      <c r="AYD24" s="28">
        <v>45490</v>
      </c>
      <c r="AYE24" s="3">
        <v>45434</v>
      </c>
      <c r="AYF24" s="28">
        <v>45152</v>
      </c>
      <c r="AYG24" s="3">
        <v>45241</v>
      </c>
      <c r="AYH24" s="28">
        <v>44383</v>
      </c>
      <c r="AYI24" s="3">
        <v>45063</v>
      </c>
      <c r="AYJ24" s="28">
        <v>45614</v>
      </c>
      <c r="AYK24" s="3">
        <v>44250</v>
      </c>
      <c r="AYL24" s="28">
        <v>45470</v>
      </c>
      <c r="AYM24" s="3">
        <v>45418</v>
      </c>
      <c r="AYN24" s="28">
        <v>44374</v>
      </c>
      <c r="AYO24" s="3">
        <v>44488</v>
      </c>
      <c r="AYP24" s="28">
        <v>44474</v>
      </c>
      <c r="AYQ24" s="3">
        <v>44965</v>
      </c>
      <c r="AYR24" s="28">
        <v>44965</v>
      </c>
      <c r="AYS24" s="3">
        <v>45467</v>
      </c>
      <c r="AYT24" s="28">
        <v>45394</v>
      </c>
      <c r="AYU24" s="3">
        <v>45525</v>
      </c>
      <c r="AYV24" s="28">
        <v>45453</v>
      </c>
      <c r="AYW24" s="3">
        <v>44383</v>
      </c>
      <c r="AYX24" s="28">
        <v>45530</v>
      </c>
      <c r="AYY24" s="3">
        <v>44906</v>
      </c>
      <c r="AYZ24" s="28">
        <v>45117</v>
      </c>
      <c r="AZA24" s="3">
        <v>44528</v>
      </c>
      <c r="AZB24" s="28">
        <v>44285</v>
      </c>
      <c r="AZC24" s="3">
        <v>45602</v>
      </c>
      <c r="AZD24" s="28">
        <v>44574</v>
      </c>
      <c r="AZE24" s="3">
        <v>45331</v>
      </c>
      <c r="AZF24" s="28">
        <v>45040</v>
      </c>
      <c r="AZG24" s="3">
        <v>45456</v>
      </c>
      <c r="AZH24" s="28">
        <v>45451</v>
      </c>
      <c r="AZI24" s="3">
        <v>44601</v>
      </c>
      <c r="AZJ24" s="28">
        <v>45241</v>
      </c>
      <c r="AZK24" s="3">
        <v>45605</v>
      </c>
      <c r="AZL24" s="28">
        <v>45223</v>
      </c>
      <c r="AZM24" s="3">
        <v>45526</v>
      </c>
      <c r="AZN24" s="28">
        <v>44870</v>
      </c>
      <c r="AZO24" s="3">
        <v>45040</v>
      </c>
      <c r="AZP24" s="28">
        <v>44574</v>
      </c>
      <c r="AZQ24" s="3">
        <v>44824</v>
      </c>
      <c r="AZR24" s="28">
        <v>45063</v>
      </c>
      <c r="AZS24" s="3">
        <v>45228</v>
      </c>
      <c r="AZT24" s="28">
        <v>45561</v>
      </c>
      <c r="AZU24" s="3">
        <v>45515</v>
      </c>
      <c r="AZV24" s="28">
        <v>45226</v>
      </c>
      <c r="AZW24" s="3">
        <v>44461</v>
      </c>
      <c r="AZX24" s="28">
        <v>44915</v>
      </c>
      <c r="AZY24" s="3">
        <v>45657</v>
      </c>
      <c r="AZZ24" s="28">
        <v>45434</v>
      </c>
      <c r="BAA24" s="3">
        <v>45525</v>
      </c>
      <c r="BAB24" s="28">
        <v>44871</v>
      </c>
      <c r="BAC24" s="3">
        <v>45490</v>
      </c>
      <c r="BAD24" s="28">
        <v>45471</v>
      </c>
      <c r="BAE24" s="3">
        <v>44551</v>
      </c>
      <c r="BAF24" s="28">
        <v>44558</v>
      </c>
      <c r="BAG24" s="3">
        <v>45189</v>
      </c>
      <c r="BAH24" s="28">
        <v>45540</v>
      </c>
      <c r="BAI24" s="3">
        <v>45496</v>
      </c>
      <c r="BAJ24" s="28">
        <v>45559</v>
      </c>
      <c r="BAK24" s="3">
        <v>44558</v>
      </c>
      <c r="BAL24" s="28">
        <v>44871</v>
      </c>
      <c r="BAM24" s="3">
        <v>44948</v>
      </c>
      <c r="BAN24" s="28">
        <v>44603</v>
      </c>
      <c r="BAO24" s="3">
        <v>44706</v>
      </c>
      <c r="BAP24" s="28">
        <v>45115</v>
      </c>
      <c r="BAQ24" s="3">
        <v>45463</v>
      </c>
      <c r="BAR24" s="28">
        <v>45461</v>
      </c>
      <c r="BAS24" s="3">
        <v>44892</v>
      </c>
      <c r="BAT24" s="28">
        <v>45451</v>
      </c>
      <c r="BAU24" s="3">
        <v>45533</v>
      </c>
      <c r="BAV24" s="28">
        <v>45473</v>
      </c>
      <c r="BAW24" s="3">
        <v>45541</v>
      </c>
      <c r="BAX24" s="28">
        <v>45542</v>
      </c>
      <c r="BAY24" s="3">
        <v>44731</v>
      </c>
      <c r="BAZ24" s="28">
        <v>45276</v>
      </c>
      <c r="BBA24" s="3">
        <v>44693</v>
      </c>
      <c r="BBB24" s="28">
        <v>45373</v>
      </c>
      <c r="BBC24" s="3">
        <v>44693</v>
      </c>
      <c r="BBD24" s="28">
        <v>45582</v>
      </c>
      <c r="BBE24" s="3">
        <v>45607</v>
      </c>
      <c r="BBF24" s="28">
        <v>45607</v>
      </c>
      <c r="BBG24" s="3">
        <v>44854</v>
      </c>
      <c r="BBH24" s="28">
        <v>45542</v>
      </c>
      <c r="BBI24" s="3">
        <v>45483</v>
      </c>
      <c r="BBJ24" s="28">
        <v>44559</v>
      </c>
      <c r="BBK24" s="3">
        <v>45477</v>
      </c>
      <c r="BBL24" s="28">
        <v>45164</v>
      </c>
      <c r="BBM24" s="3">
        <v>44714</v>
      </c>
      <c r="BBN24" s="28">
        <v>45268</v>
      </c>
      <c r="BBO24" s="3">
        <v>44724</v>
      </c>
      <c r="BBP24" s="28">
        <v>44478</v>
      </c>
      <c r="BBQ24" s="3">
        <v>45081</v>
      </c>
      <c r="BBR24" s="28">
        <v>45637</v>
      </c>
      <c r="BBS24" s="3">
        <v>45637</v>
      </c>
      <c r="BBT24" s="28">
        <v>45382</v>
      </c>
      <c r="BBU24" s="3">
        <v>45382</v>
      </c>
      <c r="BBV24" s="28">
        <v>45241</v>
      </c>
      <c r="BBW24" s="3">
        <v>44746</v>
      </c>
      <c r="BBX24" s="28">
        <v>44276</v>
      </c>
      <c r="BBY24" s="3">
        <v>44804</v>
      </c>
      <c r="BBZ24" s="28">
        <v>44804</v>
      </c>
      <c r="BCA24" s="3">
        <v>45268</v>
      </c>
      <c r="BCB24" s="28">
        <v>44357</v>
      </c>
      <c r="BCC24" s="3">
        <v>44593</v>
      </c>
      <c r="BCD24" s="28">
        <v>45241</v>
      </c>
      <c r="BCE24" s="3">
        <v>45065</v>
      </c>
      <c r="BCF24" s="28">
        <v>45248</v>
      </c>
      <c r="BCG24" s="3">
        <v>45034</v>
      </c>
      <c r="BCH24" s="28">
        <v>45239</v>
      </c>
      <c r="BCI24" s="3">
        <v>44538</v>
      </c>
      <c r="BCJ24" s="28">
        <v>45439</v>
      </c>
      <c r="BCK24" s="3">
        <v>44552</v>
      </c>
      <c r="BCL24" s="28">
        <v>45091</v>
      </c>
      <c r="BCM24" s="3">
        <v>44388</v>
      </c>
      <c r="BCN24" s="28">
        <v>44514</v>
      </c>
      <c r="BCO24" s="3">
        <v>44357</v>
      </c>
      <c r="BCP24" s="28">
        <v>44619</v>
      </c>
      <c r="BCQ24" s="3">
        <v>45294</v>
      </c>
      <c r="BCR24" s="28">
        <v>45239</v>
      </c>
      <c r="BCS24" s="3">
        <v>44529</v>
      </c>
      <c r="BCT24" s="28">
        <v>44552</v>
      </c>
      <c r="BCU24" s="3">
        <v>44521</v>
      </c>
      <c r="BCV24" s="28">
        <v>45517</v>
      </c>
      <c r="BCW24" s="3">
        <v>44514</v>
      </c>
      <c r="BCX24" s="28">
        <v>44691</v>
      </c>
      <c r="BCY24" s="3">
        <v>45407</v>
      </c>
      <c r="BCZ24" s="28">
        <v>45442</v>
      </c>
      <c r="BDA24" s="3">
        <v>45145</v>
      </c>
      <c r="BDB24" s="28">
        <v>45626</v>
      </c>
      <c r="BDC24" s="3">
        <v>44951</v>
      </c>
      <c r="BDD24" s="28">
        <v>45583</v>
      </c>
      <c r="BDE24" s="3">
        <v>44802</v>
      </c>
      <c r="BDF24" s="28">
        <v>44424</v>
      </c>
      <c r="BDG24" s="3">
        <v>44369</v>
      </c>
      <c r="BDH24" s="28">
        <v>45281</v>
      </c>
      <c r="BDI24" s="3">
        <v>45145</v>
      </c>
      <c r="BDJ24" s="28">
        <v>45108</v>
      </c>
      <c r="BDK24" s="3">
        <v>45204</v>
      </c>
      <c r="BDL24" s="28">
        <v>44560</v>
      </c>
      <c r="BDM24" s="3">
        <v>45053</v>
      </c>
      <c r="BDN24" s="28">
        <v>45397</v>
      </c>
      <c r="BDO24" s="3">
        <v>44266</v>
      </c>
      <c r="BDP24" s="28">
        <v>45108</v>
      </c>
      <c r="BDQ24" s="3">
        <v>44951</v>
      </c>
      <c r="BDR24" s="28">
        <v>44342</v>
      </c>
      <c r="BDS24" s="3">
        <v>45605</v>
      </c>
      <c r="BDT24" s="28">
        <v>44802</v>
      </c>
      <c r="BDU24" s="3">
        <v>44951</v>
      </c>
      <c r="BDV24" s="28">
        <v>44266</v>
      </c>
      <c r="BDW24" s="3">
        <v>45020</v>
      </c>
      <c r="BDX24" s="28">
        <v>44746</v>
      </c>
      <c r="BDY24" s="3">
        <v>45290</v>
      </c>
      <c r="BDZ24" s="28">
        <v>44814</v>
      </c>
      <c r="BEA24" s="3">
        <v>45527</v>
      </c>
      <c r="BEB24" s="28">
        <v>44479</v>
      </c>
      <c r="BEC24" s="3">
        <v>44870</v>
      </c>
      <c r="BED24" s="28">
        <v>44430</v>
      </c>
      <c r="BEE24" s="3">
        <v>45062</v>
      </c>
      <c r="BEF24" s="28">
        <v>44459</v>
      </c>
      <c r="BEG24" s="3">
        <v>45635</v>
      </c>
      <c r="BEH24" s="28">
        <v>45532</v>
      </c>
      <c r="BEI24" s="3">
        <v>44830</v>
      </c>
      <c r="BEJ24" s="28">
        <v>45277</v>
      </c>
      <c r="BEK24" s="3">
        <v>44825</v>
      </c>
      <c r="BEL24" s="28">
        <v>44369</v>
      </c>
      <c r="BEM24" s="3">
        <v>45108</v>
      </c>
      <c r="BEN24" s="28">
        <v>45281</v>
      </c>
      <c r="BEO24" s="3">
        <v>45622</v>
      </c>
      <c r="BEP24" s="28">
        <v>44832</v>
      </c>
      <c r="BEQ24" s="3">
        <v>45375</v>
      </c>
      <c r="BER24" s="28">
        <v>45079</v>
      </c>
      <c r="BES24" s="3">
        <v>45543</v>
      </c>
      <c r="BET24" s="28">
        <v>44245</v>
      </c>
      <c r="BEU24" s="3">
        <v>45109</v>
      </c>
      <c r="BEV24" s="28">
        <v>44891</v>
      </c>
      <c r="BEW24" s="3">
        <v>45181</v>
      </c>
      <c r="BEX24" s="28">
        <v>45582</v>
      </c>
      <c r="BEY24" s="3">
        <v>44787</v>
      </c>
      <c r="BEZ24" s="28">
        <v>45531</v>
      </c>
      <c r="BFA24" s="3">
        <v>45316</v>
      </c>
      <c r="BFB24" s="28">
        <v>45452</v>
      </c>
      <c r="BFC24" s="3">
        <v>45010</v>
      </c>
      <c r="BFD24" s="28">
        <v>44787</v>
      </c>
      <c r="BFE24" s="3">
        <v>45599</v>
      </c>
      <c r="BFF24" s="28">
        <v>44886</v>
      </c>
      <c r="BFG24" s="3">
        <v>45211</v>
      </c>
      <c r="BFH24" s="28">
        <v>45582</v>
      </c>
      <c r="BFI24" s="3">
        <v>44744</v>
      </c>
      <c r="BFJ24" s="28">
        <v>44931</v>
      </c>
      <c r="BFK24" s="3">
        <v>44854</v>
      </c>
      <c r="BFL24" s="28">
        <v>45362</v>
      </c>
      <c r="BFM24" s="3">
        <v>44933</v>
      </c>
      <c r="BFN24" s="28">
        <v>44790</v>
      </c>
      <c r="BFO24" s="3">
        <v>45560</v>
      </c>
      <c r="BFP24" s="28">
        <v>44496</v>
      </c>
      <c r="BFQ24" s="3">
        <v>45578</v>
      </c>
      <c r="BFR24" s="28">
        <v>45605</v>
      </c>
      <c r="BFS24" s="3">
        <v>45316</v>
      </c>
      <c r="BFT24" s="28">
        <v>44907</v>
      </c>
      <c r="BFU24" s="3">
        <v>44466</v>
      </c>
      <c r="BFV24" s="28">
        <v>45085</v>
      </c>
      <c r="BFW24" s="3">
        <v>44454</v>
      </c>
      <c r="BFX24" s="28">
        <v>44346</v>
      </c>
      <c r="BFY24" s="3">
        <v>45182</v>
      </c>
      <c r="BFZ24" s="28">
        <v>44630</v>
      </c>
      <c r="BGA24" s="3">
        <v>44571</v>
      </c>
      <c r="BGB24" s="28">
        <v>44630</v>
      </c>
      <c r="BGC24" s="3">
        <v>45008</v>
      </c>
      <c r="BGD24" s="28">
        <v>44790</v>
      </c>
      <c r="BGE24" s="3">
        <v>45019</v>
      </c>
      <c r="BGF24" s="28">
        <v>44888</v>
      </c>
      <c r="BGG24" s="3">
        <v>45085</v>
      </c>
      <c r="BGH24" s="28">
        <v>44238</v>
      </c>
      <c r="BGI24" s="3">
        <v>45607</v>
      </c>
      <c r="BGJ24" s="28">
        <v>45284</v>
      </c>
      <c r="BGK24" s="3">
        <v>45580</v>
      </c>
      <c r="BGL24" s="28">
        <v>44787</v>
      </c>
      <c r="BGM24" s="3">
        <v>44616</v>
      </c>
      <c r="BGN24" s="28">
        <v>45644</v>
      </c>
      <c r="BGO24" s="3">
        <v>45477</v>
      </c>
      <c r="BGP24" s="28">
        <v>45614</v>
      </c>
      <c r="BGQ24" s="3">
        <v>45316</v>
      </c>
      <c r="BGR24" s="28">
        <v>44728</v>
      </c>
      <c r="BGS24" s="3">
        <v>44687</v>
      </c>
      <c r="BGT24" s="28">
        <v>44547</v>
      </c>
      <c r="BGU24" s="3">
        <v>45103</v>
      </c>
      <c r="BGV24" s="29">
        <v>44587</v>
      </c>
    </row>
    <row r="25" spans="1:1556">
      <c r="A25" s="27" t="s">
        <v>24</v>
      </c>
      <c r="B25" s="28">
        <v>45424</v>
      </c>
      <c r="C25" s="3">
        <v>45291</v>
      </c>
      <c r="D25" s="28">
        <v>45485</v>
      </c>
      <c r="E25" s="3">
        <v>45593</v>
      </c>
      <c r="F25" s="28">
        <v>44206</v>
      </c>
      <c r="G25" s="3">
        <v>44734</v>
      </c>
      <c r="H25" s="28">
        <v>45066</v>
      </c>
      <c r="I25" s="3">
        <v>44509</v>
      </c>
      <c r="J25" s="28">
        <v>44591</v>
      </c>
      <c r="K25" s="3">
        <v>44795</v>
      </c>
      <c r="L25" s="28">
        <v>44278</v>
      </c>
      <c r="M25" s="3">
        <v>45622</v>
      </c>
      <c r="N25" s="28">
        <v>44459</v>
      </c>
      <c r="O25" s="3">
        <v>45193</v>
      </c>
      <c r="P25" s="28">
        <v>44591</v>
      </c>
      <c r="Q25" s="3">
        <v>45051</v>
      </c>
      <c r="R25" s="28">
        <v>45153</v>
      </c>
      <c r="S25" s="3">
        <v>44512</v>
      </c>
      <c r="T25" s="28">
        <v>44263</v>
      </c>
      <c r="U25" s="3">
        <v>45575</v>
      </c>
      <c r="V25" s="28">
        <v>45232</v>
      </c>
      <c r="W25" s="3">
        <v>45320</v>
      </c>
      <c r="X25" s="28">
        <v>44795</v>
      </c>
      <c r="Y25" s="3">
        <v>45093</v>
      </c>
      <c r="Z25" s="28">
        <v>45517</v>
      </c>
      <c r="AA25" s="3">
        <v>44621</v>
      </c>
      <c r="AB25" s="28">
        <v>45655</v>
      </c>
      <c r="AC25" s="3">
        <v>45461</v>
      </c>
      <c r="AD25" s="28">
        <v>44351</v>
      </c>
      <c r="AE25" s="3">
        <v>44911</v>
      </c>
      <c r="AF25" s="28">
        <v>45084</v>
      </c>
      <c r="AG25" s="3">
        <v>45317</v>
      </c>
      <c r="AH25" s="28">
        <v>45314</v>
      </c>
      <c r="AI25" s="3">
        <v>44459</v>
      </c>
      <c r="AJ25" s="28">
        <v>44632</v>
      </c>
      <c r="AK25" s="3">
        <v>45564</v>
      </c>
      <c r="AL25" s="28">
        <v>45052</v>
      </c>
      <c r="AM25" s="3">
        <v>44372</v>
      </c>
      <c r="AN25" s="28">
        <v>45232</v>
      </c>
      <c r="AO25" s="3">
        <v>45012</v>
      </c>
      <c r="AP25" s="28">
        <v>45634</v>
      </c>
      <c r="AQ25" s="3">
        <v>45593</v>
      </c>
      <c r="AR25" s="28">
        <v>45274</v>
      </c>
      <c r="AS25" s="3">
        <v>45523</v>
      </c>
      <c r="AT25" s="28">
        <v>45051</v>
      </c>
      <c r="AU25" s="3">
        <v>44265</v>
      </c>
      <c r="AV25" s="28">
        <v>45051</v>
      </c>
      <c r="AW25" s="3">
        <v>45375</v>
      </c>
      <c r="AX25" s="28">
        <v>44388</v>
      </c>
      <c r="AY25" s="3">
        <v>45618</v>
      </c>
      <c r="AZ25" s="28">
        <v>45051</v>
      </c>
      <c r="BA25" s="3">
        <v>44795</v>
      </c>
      <c r="BB25" s="28">
        <v>44752</v>
      </c>
      <c r="BC25" s="3">
        <v>45096</v>
      </c>
      <c r="BD25" s="28">
        <v>44695</v>
      </c>
      <c r="BE25" s="3">
        <v>44902</v>
      </c>
      <c r="BF25" s="28">
        <v>45622</v>
      </c>
      <c r="BG25" s="3">
        <v>45551</v>
      </c>
      <c r="BH25" s="28">
        <v>45096</v>
      </c>
      <c r="BI25" s="3">
        <v>45055</v>
      </c>
      <c r="BJ25" s="28">
        <v>44734</v>
      </c>
      <c r="BK25" s="3">
        <v>45383</v>
      </c>
      <c r="BL25" s="28">
        <v>44702</v>
      </c>
      <c r="BM25" s="3">
        <v>44899</v>
      </c>
      <c r="BN25" s="28">
        <v>45637</v>
      </c>
      <c r="BO25" s="3">
        <v>45651</v>
      </c>
      <c r="BP25" s="28">
        <v>45075</v>
      </c>
      <c r="BQ25" s="3">
        <v>45265</v>
      </c>
      <c r="BR25" s="28">
        <v>45120</v>
      </c>
      <c r="BS25" s="3">
        <v>44601</v>
      </c>
      <c r="BT25" s="28">
        <v>44479</v>
      </c>
      <c r="BU25" s="3">
        <v>44636</v>
      </c>
      <c r="BV25" s="28">
        <v>44713</v>
      </c>
      <c r="BW25" s="3">
        <v>45265</v>
      </c>
      <c r="BX25" s="28">
        <v>44847</v>
      </c>
      <c r="BY25" s="3">
        <v>45401</v>
      </c>
      <c r="BZ25" s="28">
        <v>44485</v>
      </c>
      <c r="CA25" s="3">
        <v>44908</v>
      </c>
      <c r="CB25" s="28">
        <v>44385</v>
      </c>
      <c r="CC25" s="3">
        <v>44939</v>
      </c>
      <c r="CD25" s="28">
        <v>44958</v>
      </c>
      <c r="CE25" s="3">
        <v>45151</v>
      </c>
      <c r="CF25" s="28">
        <v>45634</v>
      </c>
      <c r="CG25" s="3">
        <v>45120</v>
      </c>
      <c r="CH25" s="28">
        <v>44958</v>
      </c>
      <c r="CI25" s="3">
        <v>45549</v>
      </c>
      <c r="CJ25" s="28">
        <v>45062</v>
      </c>
      <c r="CK25" s="3">
        <v>45216</v>
      </c>
      <c r="CL25" s="28">
        <v>44767</v>
      </c>
      <c r="CM25" s="3">
        <v>44830</v>
      </c>
      <c r="CN25" s="28">
        <v>45551</v>
      </c>
      <c r="CO25" s="3">
        <v>44958</v>
      </c>
      <c r="CP25" s="28">
        <v>45099</v>
      </c>
      <c r="CQ25" s="3">
        <v>44267</v>
      </c>
      <c r="CR25" s="28">
        <v>45617</v>
      </c>
      <c r="CS25" s="3">
        <v>45403</v>
      </c>
      <c r="CT25" s="28">
        <v>45473</v>
      </c>
      <c r="CU25" s="3">
        <v>45061</v>
      </c>
      <c r="CV25" s="28">
        <v>44246</v>
      </c>
      <c r="CW25" s="3">
        <v>45473</v>
      </c>
      <c r="CX25" s="28">
        <v>45388</v>
      </c>
      <c r="CY25" s="3">
        <v>45473</v>
      </c>
      <c r="CZ25" s="28">
        <v>44520</v>
      </c>
      <c r="DA25" s="3">
        <v>44248</v>
      </c>
      <c r="DB25" s="28">
        <v>45245</v>
      </c>
      <c r="DC25" s="3">
        <v>45617</v>
      </c>
      <c r="DD25" s="28">
        <v>44556</v>
      </c>
      <c r="DE25" s="3">
        <v>45639</v>
      </c>
      <c r="DF25" s="28">
        <v>45473</v>
      </c>
      <c r="DG25" s="3">
        <v>45227</v>
      </c>
      <c r="DH25" s="28">
        <v>45095</v>
      </c>
      <c r="DI25" s="3">
        <v>44520</v>
      </c>
      <c r="DJ25" s="28">
        <v>45639</v>
      </c>
      <c r="DK25" s="3">
        <v>44993</v>
      </c>
      <c r="DL25" s="28">
        <v>44338</v>
      </c>
      <c r="DM25" s="3">
        <v>45362</v>
      </c>
      <c r="DN25" s="28">
        <v>45631</v>
      </c>
      <c r="DO25" s="3">
        <v>44364</v>
      </c>
      <c r="DP25" s="28">
        <v>45592</v>
      </c>
      <c r="DQ25" s="3">
        <v>45362</v>
      </c>
      <c r="DR25" s="28">
        <v>44942</v>
      </c>
      <c r="DS25" s="3">
        <v>45586</v>
      </c>
      <c r="DT25" s="28">
        <v>44819</v>
      </c>
      <c r="DU25" s="3">
        <v>45573</v>
      </c>
      <c r="DV25" s="28">
        <v>45246</v>
      </c>
      <c r="DW25" s="3">
        <v>45645</v>
      </c>
      <c r="DX25" s="28">
        <v>44579</v>
      </c>
      <c r="DY25" s="3">
        <v>44918</v>
      </c>
      <c r="DZ25" s="28">
        <v>45612</v>
      </c>
      <c r="EA25" s="3">
        <v>45566</v>
      </c>
      <c r="EB25" s="28">
        <v>44758</v>
      </c>
      <c r="EC25" s="3">
        <v>44843</v>
      </c>
      <c r="ED25" s="28">
        <v>44723</v>
      </c>
      <c r="EE25" s="3">
        <v>45245</v>
      </c>
      <c r="EF25" s="28">
        <v>44845</v>
      </c>
      <c r="EG25" s="3">
        <v>44280</v>
      </c>
      <c r="EH25" s="28">
        <v>44830</v>
      </c>
      <c r="EI25" s="3">
        <v>45460</v>
      </c>
      <c r="EJ25" s="28">
        <v>45069</v>
      </c>
      <c r="EK25" s="3">
        <v>44820</v>
      </c>
      <c r="EL25" s="28">
        <v>44599</v>
      </c>
      <c r="EM25" s="3">
        <v>44845</v>
      </c>
      <c r="EN25" s="28">
        <v>45645</v>
      </c>
      <c r="EO25" s="3">
        <v>44883</v>
      </c>
      <c r="EP25" s="28">
        <v>44512</v>
      </c>
      <c r="EQ25" s="3">
        <v>44370</v>
      </c>
      <c r="ER25" s="28">
        <v>44558</v>
      </c>
      <c r="ES25" s="3">
        <v>44807</v>
      </c>
      <c r="ET25" s="28">
        <v>44802</v>
      </c>
      <c r="EU25" s="3">
        <v>45273</v>
      </c>
      <c r="EV25" s="28">
        <v>45117</v>
      </c>
      <c r="EW25" s="3">
        <v>45427</v>
      </c>
      <c r="EX25" s="28">
        <v>44426</v>
      </c>
      <c r="EY25" s="3">
        <v>44667</v>
      </c>
      <c r="EZ25" s="28">
        <v>45478</v>
      </c>
      <c r="FA25" s="3">
        <v>45313</v>
      </c>
      <c r="FB25" s="28">
        <v>44234</v>
      </c>
      <c r="FC25" s="3">
        <v>44654</v>
      </c>
      <c r="FD25" s="28">
        <v>45329</v>
      </c>
      <c r="FE25" s="3">
        <v>45448</v>
      </c>
      <c r="FF25" s="28">
        <v>44558</v>
      </c>
      <c r="FG25" s="3">
        <v>44431</v>
      </c>
      <c r="FH25" s="28">
        <v>44717</v>
      </c>
      <c r="FI25" s="3">
        <v>45562</v>
      </c>
      <c r="FJ25" s="28">
        <v>45329</v>
      </c>
      <c r="FK25" s="3">
        <v>45583</v>
      </c>
      <c r="FL25" s="28">
        <v>45423</v>
      </c>
      <c r="FM25" s="3">
        <v>44904</v>
      </c>
      <c r="FN25" s="28">
        <v>45182</v>
      </c>
      <c r="FO25" s="3">
        <v>45442</v>
      </c>
      <c r="FP25" s="28">
        <v>45652</v>
      </c>
      <c r="FQ25" s="3">
        <v>45182</v>
      </c>
      <c r="FR25" s="28">
        <v>45284</v>
      </c>
      <c r="FS25" s="3">
        <v>45257</v>
      </c>
      <c r="FT25" s="28">
        <v>45655</v>
      </c>
      <c r="FU25" s="3">
        <v>45602</v>
      </c>
      <c r="FV25" s="28">
        <v>45055</v>
      </c>
      <c r="FW25" s="3">
        <v>45493</v>
      </c>
      <c r="FX25" s="28">
        <v>45224</v>
      </c>
      <c r="FY25" s="3">
        <v>44900</v>
      </c>
      <c r="FZ25" s="28">
        <v>44644</v>
      </c>
      <c r="GA25" s="3">
        <v>44629</v>
      </c>
      <c r="GB25" s="28">
        <v>45778</v>
      </c>
      <c r="GC25" s="3">
        <v>45778</v>
      </c>
      <c r="GD25" s="28">
        <v>45333</v>
      </c>
      <c r="GE25" s="3">
        <v>44487</v>
      </c>
      <c r="GF25" s="28">
        <v>45563</v>
      </c>
      <c r="GG25" s="3">
        <v>45621</v>
      </c>
      <c r="GH25" s="28">
        <v>44603</v>
      </c>
      <c r="GI25" s="3">
        <v>44915</v>
      </c>
      <c r="GJ25" s="28">
        <v>44873</v>
      </c>
      <c r="GK25" s="3">
        <v>45307</v>
      </c>
      <c r="GL25" s="28">
        <v>45621</v>
      </c>
      <c r="GM25" s="3">
        <v>44972</v>
      </c>
      <c r="GN25" s="28">
        <v>45578</v>
      </c>
      <c r="GO25" s="3">
        <v>45175</v>
      </c>
      <c r="GP25" s="28">
        <v>44933</v>
      </c>
      <c r="GQ25" s="3">
        <v>44697</v>
      </c>
      <c r="GR25" s="28">
        <v>44662</v>
      </c>
      <c r="GS25" s="3">
        <v>44588</v>
      </c>
      <c r="GT25" s="28">
        <v>45175</v>
      </c>
      <c r="GU25" s="3">
        <v>45361</v>
      </c>
      <c r="GV25" s="28">
        <v>45328</v>
      </c>
      <c r="GW25" s="3">
        <v>45528</v>
      </c>
      <c r="GX25" s="28">
        <v>45554</v>
      </c>
      <c r="GY25" s="3">
        <v>45563</v>
      </c>
      <c r="GZ25" s="28">
        <v>45575</v>
      </c>
      <c r="HA25" s="3">
        <v>44865</v>
      </c>
      <c r="HB25" s="28">
        <v>45280</v>
      </c>
      <c r="HC25" s="3">
        <v>44385</v>
      </c>
      <c r="HD25" s="28">
        <v>45452</v>
      </c>
      <c r="HE25" s="3">
        <v>45361</v>
      </c>
      <c r="HF25" s="28">
        <v>44810</v>
      </c>
      <c r="HG25" s="3">
        <v>45361</v>
      </c>
      <c r="HH25" s="28">
        <v>45579</v>
      </c>
      <c r="HI25" s="3">
        <v>45285</v>
      </c>
      <c r="HJ25" s="28">
        <v>45263</v>
      </c>
      <c r="HK25" s="3">
        <v>45544</v>
      </c>
      <c r="HL25" s="28">
        <v>44511</v>
      </c>
      <c r="HM25" s="3">
        <v>45103</v>
      </c>
      <c r="HN25" s="28">
        <v>45434</v>
      </c>
      <c r="HO25" s="3">
        <v>44885</v>
      </c>
      <c r="HP25" s="28">
        <v>45552</v>
      </c>
      <c r="HQ25" s="3">
        <v>44248</v>
      </c>
      <c r="HR25" s="28">
        <v>45182</v>
      </c>
      <c r="HS25" s="3">
        <v>44610</v>
      </c>
      <c r="HT25" s="28">
        <v>45245</v>
      </c>
      <c r="HU25" s="3">
        <v>44610</v>
      </c>
      <c r="HV25" s="28">
        <v>44718</v>
      </c>
      <c r="HW25" s="3">
        <v>44853</v>
      </c>
      <c r="HX25" s="28">
        <v>44267</v>
      </c>
      <c r="HY25" s="3">
        <v>44475</v>
      </c>
      <c r="HZ25" s="28">
        <v>45229</v>
      </c>
      <c r="IA25" s="3">
        <v>44267</v>
      </c>
      <c r="IB25" s="28">
        <v>45440</v>
      </c>
      <c r="IC25" s="3">
        <v>44833</v>
      </c>
      <c r="ID25" s="28">
        <v>45563</v>
      </c>
      <c r="IE25" s="3">
        <v>45365</v>
      </c>
      <c r="IF25" s="28">
        <v>44458</v>
      </c>
      <c r="IG25" s="3">
        <v>45184</v>
      </c>
      <c r="IH25" s="28">
        <v>45189</v>
      </c>
      <c r="II25" s="3">
        <v>45627</v>
      </c>
      <c r="IJ25" s="28">
        <v>45631</v>
      </c>
      <c r="IK25" s="3">
        <v>45044</v>
      </c>
      <c r="IL25" s="28">
        <v>44662</v>
      </c>
      <c r="IM25" s="3">
        <v>44950</v>
      </c>
      <c r="IN25" s="28">
        <v>45296</v>
      </c>
      <c r="IO25" s="3">
        <v>44733</v>
      </c>
      <c r="IP25" s="28">
        <v>44466</v>
      </c>
      <c r="IQ25" s="3">
        <v>44950</v>
      </c>
      <c r="IR25" s="28">
        <v>45057</v>
      </c>
      <c r="IS25" s="3">
        <v>45259</v>
      </c>
      <c r="IT25" s="28">
        <v>45453</v>
      </c>
      <c r="IU25" s="3">
        <v>44900</v>
      </c>
      <c r="IV25" s="28">
        <v>44487</v>
      </c>
      <c r="IW25" s="3">
        <v>44749</v>
      </c>
      <c r="IX25" s="28">
        <v>45472</v>
      </c>
      <c r="IY25" s="3">
        <v>44475</v>
      </c>
      <c r="IZ25" s="28">
        <v>44717</v>
      </c>
      <c r="JA25" s="3">
        <v>45257</v>
      </c>
      <c r="JB25" s="28">
        <v>44665</v>
      </c>
      <c r="JC25" s="3">
        <v>44336</v>
      </c>
      <c r="JD25" s="28">
        <v>45478</v>
      </c>
      <c r="JE25" s="3">
        <v>44914</v>
      </c>
      <c r="JF25" s="28">
        <v>45466</v>
      </c>
      <c r="JG25" s="3">
        <v>45440</v>
      </c>
      <c r="JH25" s="28">
        <v>45296</v>
      </c>
      <c r="JI25" s="3">
        <v>45627</v>
      </c>
      <c r="JJ25" s="28">
        <v>44553</v>
      </c>
      <c r="JK25" s="3">
        <v>44603</v>
      </c>
      <c r="JL25" s="28">
        <v>45563</v>
      </c>
      <c r="JM25" s="3">
        <v>45778</v>
      </c>
      <c r="JN25" s="28">
        <v>44422</v>
      </c>
      <c r="JO25" s="3">
        <v>44895</v>
      </c>
      <c r="JP25" s="28">
        <v>44347</v>
      </c>
      <c r="JQ25" s="3">
        <v>44559</v>
      </c>
      <c r="JR25" s="28">
        <v>45464</v>
      </c>
      <c r="JS25" s="3">
        <v>44783</v>
      </c>
      <c r="JT25" s="28">
        <v>45381</v>
      </c>
      <c r="JU25" s="3">
        <v>45374</v>
      </c>
      <c r="JV25" s="28">
        <v>45189</v>
      </c>
      <c r="JW25" s="3">
        <v>44417</v>
      </c>
      <c r="JX25" s="28">
        <v>45183</v>
      </c>
      <c r="JY25" s="3">
        <v>44675</v>
      </c>
      <c r="JZ25" s="28">
        <v>45103</v>
      </c>
      <c r="KA25" s="3">
        <v>44650</v>
      </c>
      <c r="KB25" s="28">
        <v>45382</v>
      </c>
      <c r="KC25" s="3">
        <v>45595</v>
      </c>
      <c r="KD25" s="28">
        <v>44712</v>
      </c>
      <c r="KE25" s="3">
        <v>45216</v>
      </c>
      <c r="KF25" s="28">
        <v>45527</v>
      </c>
      <c r="KG25" s="3">
        <v>44709</v>
      </c>
      <c r="KH25" s="28">
        <v>44855</v>
      </c>
      <c r="KI25" s="3">
        <v>45044</v>
      </c>
      <c r="KJ25" s="28">
        <v>44466</v>
      </c>
      <c r="KK25" s="3">
        <v>44885</v>
      </c>
      <c r="KL25" s="28">
        <v>44617</v>
      </c>
      <c r="KM25" s="3">
        <v>44511</v>
      </c>
      <c r="KN25" s="28">
        <v>45021</v>
      </c>
      <c r="KO25" s="3">
        <v>45381</v>
      </c>
      <c r="KP25" s="28">
        <v>45063</v>
      </c>
      <c r="KQ25" s="3">
        <v>44899</v>
      </c>
      <c r="KR25" s="28">
        <v>45563</v>
      </c>
      <c r="KS25" s="3">
        <v>45626</v>
      </c>
      <c r="KT25" s="28">
        <v>44989</v>
      </c>
      <c r="KU25" s="3">
        <v>45440</v>
      </c>
      <c r="KV25" s="28">
        <v>44553</v>
      </c>
      <c r="KW25" s="3">
        <v>44693</v>
      </c>
      <c r="KX25" s="28">
        <v>45455</v>
      </c>
      <c r="KY25" s="3">
        <v>45618</v>
      </c>
      <c r="KZ25" s="28">
        <v>45257</v>
      </c>
      <c r="LA25" s="3">
        <v>45584</v>
      </c>
      <c r="LB25" s="28">
        <v>45486</v>
      </c>
      <c r="LC25" s="3">
        <v>45554</v>
      </c>
      <c r="LD25" s="28">
        <v>45182</v>
      </c>
      <c r="LE25" s="3">
        <v>45014</v>
      </c>
      <c r="LF25" s="28">
        <v>45595</v>
      </c>
      <c r="LG25" s="3">
        <v>45112</v>
      </c>
      <c r="LH25" s="28">
        <v>45455</v>
      </c>
      <c r="LI25" s="3">
        <v>45478</v>
      </c>
      <c r="LJ25" s="28">
        <v>45554</v>
      </c>
      <c r="LK25" s="3">
        <v>45270</v>
      </c>
      <c r="LL25" s="28">
        <v>44659</v>
      </c>
      <c r="LM25" s="3">
        <v>45028</v>
      </c>
      <c r="LN25" s="28">
        <v>45333</v>
      </c>
      <c r="LO25" s="3">
        <v>44882</v>
      </c>
      <c r="LP25" s="28">
        <v>45563</v>
      </c>
      <c r="LQ25" s="3">
        <v>45565</v>
      </c>
      <c r="LR25" s="28">
        <v>45486</v>
      </c>
      <c r="LS25" s="3">
        <v>44253</v>
      </c>
      <c r="LT25" s="28">
        <v>45163</v>
      </c>
      <c r="LU25" s="3">
        <v>45645</v>
      </c>
      <c r="LV25" s="28">
        <v>44950</v>
      </c>
      <c r="LW25" s="3">
        <v>44740</v>
      </c>
      <c r="LX25" s="28">
        <v>44718</v>
      </c>
      <c r="LY25" s="3">
        <v>45512</v>
      </c>
      <c r="LZ25" s="28">
        <v>45575</v>
      </c>
      <c r="MA25" s="3">
        <v>45077</v>
      </c>
      <c r="MB25" s="28">
        <v>45403</v>
      </c>
      <c r="MC25" s="3">
        <v>45280</v>
      </c>
      <c r="MD25" s="28">
        <v>44553</v>
      </c>
      <c r="ME25" s="3">
        <v>45616</v>
      </c>
      <c r="MF25" s="28">
        <v>44758</v>
      </c>
      <c r="MG25" s="3">
        <v>45191</v>
      </c>
      <c r="MH25" s="28">
        <v>44749</v>
      </c>
      <c r="MI25" s="3">
        <v>45293</v>
      </c>
      <c r="MJ25" s="28">
        <v>45245</v>
      </c>
      <c r="MK25" s="3">
        <v>44435</v>
      </c>
      <c r="ML25" s="28">
        <v>44915</v>
      </c>
      <c r="MM25" s="3">
        <v>45259</v>
      </c>
      <c r="MN25" s="28">
        <v>45645</v>
      </c>
      <c r="MO25" s="3">
        <v>45260</v>
      </c>
      <c r="MP25" s="28">
        <v>44654</v>
      </c>
      <c r="MQ25" s="3">
        <v>45459</v>
      </c>
      <c r="MR25" s="28">
        <v>45427</v>
      </c>
      <c r="MS25" s="3">
        <v>44802</v>
      </c>
      <c r="MT25" s="28">
        <v>45152</v>
      </c>
      <c r="MU25" s="3">
        <v>44396</v>
      </c>
      <c r="MV25" s="28">
        <v>45322</v>
      </c>
      <c r="MW25" s="3">
        <v>45465</v>
      </c>
      <c r="MX25" s="28">
        <v>45280</v>
      </c>
      <c r="MY25" s="3">
        <v>45606</v>
      </c>
      <c r="MZ25" s="28">
        <v>45573</v>
      </c>
      <c r="NA25" s="3">
        <v>44735</v>
      </c>
      <c r="NB25" s="28">
        <v>45377</v>
      </c>
      <c r="NC25" s="3">
        <v>45606</v>
      </c>
      <c r="ND25" s="28">
        <v>45377</v>
      </c>
      <c r="NE25" s="3">
        <v>45521</v>
      </c>
      <c r="NF25" s="28">
        <v>44942</v>
      </c>
      <c r="NG25" s="3">
        <v>44743</v>
      </c>
      <c r="NH25" s="28">
        <v>44632</v>
      </c>
      <c r="NI25" s="3">
        <v>44236</v>
      </c>
      <c r="NJ25" s="28">
        <v>44823</v>
      </c>
      <c r="NK25" s="3">
        <v>44867</v>
      </c>
      <c r="NL25" s="28">
        <v>44871</v>
      </c>
      <c r="NM25" s="3">
        <v>44599</v>
      </c>
      <c r="NN25" s="28">
        <v>44814</v>
      </c>
      <c r="NO25" s="3">
        <v>44358</v>
      </c>
      <c r="NP25" s="28">
        <v>44883</v>
      </c>
      <c r="NQ25" s="3">
        <v>44479</v>
      </c>
      <c r="NR25" s="28">
        <v>45386</v>
      </c>
      <c r="NS25" s="3">
        <v>44660</v>
      </c>
      <c r="NT25" s="28">
        <v>45154</v>
      </c>
      <c r="NU25" s="3">
        <v>45070</v>
      </c>
      <c r="NV25" s="28">
        <v>45192</v>
      </c>
      <c r="NW25" s="3">
        <v>45386</v>
      </c>
      <c r="NX25" s="28">
        <v>45593</v>
      </c>
      <c r="NY25" s="3">
        <v>44910</v>
      </c>
      <c r="NZ25" s="28">
        <v>44479</v>
      </c>
      <c r="OA25" s="3">
        <v>44479</v>
      </c>
      <c r="OB25" s="28">
        <v>45612</v>
      </c>
      <c r="OC25" s="3">
        <v>44453</v>
      </c>
      <c r="OD25" s="28">
        <v>45101</v>
      </c>
      <c r="OE25" s="3">
        <v>45607</v>
      </c>
      <c r="OF25" s="28">
        <v>45054</v>
      </c>
      <c r="OG25" s="3">
        <v>44248</v>
      </c>
      <c r="OH25" s="28">
        <v>45410</v>
      </c>
      <c r="OI25" s="3">
        <v>44248</v>
      </c>
      <c r="OJ25" s="28">
        <v>44992</v>
      </c>
      <c r="OK25" s="3">
        <v>44248</v>
      </c>
      <c r="OL25" s="28">
        <v>45607</v>
      </c>
      <c r="OM25" s="3">
        <v>44858</v>
      </c>
      <c r="ON25" s="28">
        <v>45522</v>
      </c>
      <c r="OO25" s="3">
        <v>44859</v>
      </c>
      <c r="OP25" s="28">
        <v>44520</v>
      </c>
      <c r="OQ25" s="3">
        <v>44253</v>
      </c>
      <c r="OR25" s="28">
        <v>45095</v>
      </c>
      <c r="OS25" s="3">
        <v>45649</v>
      </c>
      <c r="OT25" s="28">
        <v>45054</v>
      </c>
      <c r="OU25" s="3">
        <v>44858</v>
      </c>
      <c r="OV25" s="28">
        <v>45549</v>
      </c>
      <c r="OW25" s="3">
        <v>45101</v>
      </c>
      <c r="OX25" s="28">
        <v>44863</v>
      </c>
      <c r="OY25" s="3">
        <v>44781</v>
      </c>
      <c r="OZ25" s="28">
        <v>44748</v>
      </c>
      <c r="PA25" s="3">
        <v>45162</v>
      </c>
      <c r="PB25" s="28">
        <v>45154</v>
      </c>
      <c r="PC25" s="3">
        <v>45551</v>
      </c>
      <c r="PD25" s="28">
        <v>45383</v>
      </c>
      <c r="PE25" s="3">
        <v>45062</v>
      </c>
      <c r="PF25" s="28">
        <v>44550</v>
      </c>
      <c r="PG25" s="3">
        <v>44428</v>
      </c>
      <c r="PH25" s="28">
        <v>45588</v>
      </c>
      <c r="PI25" s="3">
        <v>45632</v>
      </c>
      <c r="PJ25" s="28">
        <v>45098</v>
      </c>
      <c r="PK25" s="3">
        <v>45151</v>
      </c>
      <c r="PL25" s="28">
        <v>45551</v>
      </c>
      <c r="PM25" s="3">
        <v>44899</v>
      </c>
      <c r="PN25" s="28">
        <v>44696</v>
      </c>
      <c r="PO25" s="3">
        <v>45094</v>
      </c>
      <c r="PP25" s="28">
        <v>44630</v>
      </c>
      <c r="PQ25" s="3">
        <v>45538</v>
      </c>
      <c r="PR25" s="28">
        <v>44899</v>
      </c>
      <c r="PS25" s="3">
        <v>45290</v>
      </c>
      <c r="PT25" s="28">
        <v>44993</v>
      </c>
      <c r="PU25" s="3">
        <v>44383</v>
      </c>
      <c r="PV25" s="28">
        <v>45098</v>
      </c>
      <c r="PW25" s="3">
        <v>44993</v>
      </c>
      <c r="PX25" s="28">
        <v>45593</v>
      </c>
      <c r="PY25" s="3">
        <v>44822</v>
      </c>
      <c r="PZ25" s="28">
        <v>45538</v>
      </c>
      <c r="QA25" s="3">
        <v>44958</v>
      </c>
      <c r="QB25" s="28">
        <v>45156</v>
      </c>
      <c r="QC25" s="3">
        <v>45101</v>
      </c>
      <c r="QD25" s="28">
        <v>44596</v>
      </c>
      <c r="QE25" s="3">
        <v>45313</v>
      </c>
      <c r="QF25" s="28">
        <v>45622</v>
      </c>
      <c r="QG25" s="3">
        <v>44265</v>
      </c>
      <c r="QH25" s="28">
        <v>45365</v>
      </c>
      <c r="QI25" s="3">
        <v>44866</v>
      </c>
      <c r="QJ25" s="28">
        <v>45523</v>
      </c>
      <c r="QK25" s="3">
        <v>45523</v>
      </c>
      <c r="QL25" s="28">
        <v>45232</v>
      </c>
      <c r="QM25" s="3">
        <v>44265</v>
      </c>
      <c r="QN25" s="28">
        <v>44789</v>
      </c>
      <c r="QO25" s="3">
        <v>45517</v>
      </c>
      <c r="QP25" s="28">
        <v>45424</v>
      </c>
      <c r="QQ25" s="3">
        <v>45520</v>
      </c>
      <c r="QR25" s="28">
        <v>45317</v>
      </c>
      <c r="QS25" s="3">
        <v>44416</v>
      </c>
      <c r="QT25" s="28">
        <v>44278</v>
      </c>
      <c r="QU25" s="3">
        <v>45172</v>
      </c>
      <c r="QV25" s="28">
        <v>45565</v>
      </c>
      <c r="QW25" s="3">
        <v>45466</v>
      </c>
      <c r="QX25" s="28">
        <v>45600</v>
      </c>
      <c r="QY25" s="3">
        <v>45575</v>
      </c>
      <c r="QZ25" s="28">
        <v>45280</v>
      </c>
      <c r="RA25" s="3">
        <v>44620</v>
      </c>
      <c r="RB25" s="28">
        <v>45155</v>
      </c>
      <c r="RC25" s="3">
        <v>45548</v>
      </c>
      <c r="RD25" s="28">
        <v>45622</v>
      </c>
      <c r="RE25" s="3">
        <v>44785</v>
      </c>
      <c r="RF25" s="28">
        <v>45288</v>
      </c>
      <c r="RG25" s="3">
        <v>44416</v>
      </c>
      <c r="RH25" s="28">
        <v>45618</v>
      </c>
      <c r="RI25" s="3">
        <v>44923</v>
      </c>
      <c r="RJ25" s="28">
        <v>45016</v>
      </c>
      <c r="RK25" s="3">
        <v>45224</v>
      </c>
      <c r="RL25" s="28">
        <v>45326</v>
      </c>
      <c r="RM25" s="3">
        <v>45054</v>
      </c>
      <c r="RN25" s="28">
        <v>45059</v>
      </c>
      <c r="RO25" s="3">
        <v>45051</v>
      </c>
      <c r="RP25" s="28">
        <v>44754</v>
      </c>
      <c r="RQ25" s="3">
        <v>45220</v>
      </c>
      <c r="RR25" s="28">
        <v>44500</v>
      </c>
      <c r="RS25" s="3">
        <v>45326</v>
      </c>
      <c r="RT25" s="28">
        <v>44894</v>
      </c>
      <c r="RU25" s="3">
        <v>45424</v>
      </c>
      <c r="RV25" s="28">
        <v>45551</v>
      </c>
      <c r="RW25" s="3">
        <v>45618</v>
      </c>
      <c r="RX25" s="28">
        <v>45407</v>
      </c>
      <c r="RY25" s="3">
        <v>45522</v>
      </c>
      <c r="RZ25" s="28">
        <v>45593</v>
      </c>
      <c r="SA25" s="3">
        <v>45289</v>
      </c>
      <c r="SB25" s="28">
        <v>45172</v>
      </c>
      <c r="SC25" s="3">
        <v>44752</v>
      </c>
      <c r="SD25" s="28">
        <v>45051</v>
      </c>
      <c r="SE25" s="3">
        <v>45197</v>
      </c>
      <c r="SF25" s="28">
        <v>45530</v>
      </c>
      <c r="SG25" s="3">
        <v>45326</v>
      </c>
      <c r="SH25" s="28">
        <v>44576</v>
      </c>
      <c r="SI25" s="3">
        <v>45133</v>
      </c>
      <c r="SJ25" s="28">
        <v>45404</v>
      </c>
      <c r="SK25" s="3">
        <v>45012</v>
      </c>
      <c r="SL25" s="28">
        <v>44620</v>
      </c>
      <c r="SM25" s="3">
        <v>45582</v>
      </c>
      <c r="SN25" s="28">
        <v>45600</v>
      </c>
      <c r="SO25" s="3">
        <v>45232</v>
      </c>
      <c r="SP25" s="28">
        <v>45564</v>
      </c>
      <c r="SQ25" s="3">
        <v>45136</v>
      </c>
      <c r="SR25" s="28">
        <v>44373</v>
      </c>
      <c r="SS25" s="3">
        <v>45042</v>
      </c>
      <c r="ST25" s="28">
        <v>44865</v>
      </c>
      <c r="SU25" s="3">
        <v>44591</v>
      </c>
      <c r="SV25" s="28">
        <v>45066</v>
      </c>
      <c r="SW25" s="3">
        <v>45093</v>
      </c>
      <c r="SX25" s="28">
        <v>45634</v>
      </c>
      <c r="SY25" s="3">
        <v>45548</v>
      </c>
      <c r="SZ25" s="28">
        <v>45404</v>
      </c>
      <c r="TA25" s="3">
        <v>44372</v>
      </c>
      <c r="TB25" s="28">
        <v>45383</v>
      </c>
      <c r="TC25" s="3">
        <v>45644</v>
      </c>
      <c r="TD25" s="28">
        <v>45093</v>
      </c>
      <c r="TE25" s="3">
        <v>45062</v>
      </c>
      <c r="TF25" s="28">
        <v>45434</v>
      </c>
      <c r="TG25" s="3">
        <v>44235</v>
      </c>
      <c r="TH25" s="28">
        <v>45320</v>
      </c>
      <c r="TI25" s="3">
        <v>45634</v>
      </c>
      <c r="TJ25" s="28">
        <v>45012</v>
      </c>
      <c r="TK25" s="3">
        <v>44814</v>
      </c>
      <c r="TL25" s="28">
        <v>44551</v>
      </c>
      <c r="TM25" s="3">
        <v>45007</v>
      </c>
      <c r="TN25" s="28">
        <v>44386</v>
      </c>
      <c r="TO25" s="3">
        <v>44737</v>
      </c>
      <c r="TP25" s="28">
        <v>45055</v>
      </c>
      <c r="TQ25" s="3">
        <v>45317</v>
      </c>
      <c r="TR25" s="28">
        <v>44459</v>
      </c>
      <c r="TS25" s="3">
        <v>44913</v>
      </c>
      <c r="TT25" s="28">
        <v>45523</v>
      </c>
      <c r="TU25" s="3">
        <v>44386</v>
      </c>
      <c r="TV25" s="28">
        <v>45600</v>
      </c>
      <c r="TW25" s="3">
        <v>44237</v>
      </c>
      <c r="TX25" s="28">
        <v>44459</v>
      </c>
      <c r="TY25" s="3">
        <v>45133</v>
      </c>
      <c r="TZ25" s="28">
        <v>45564</v>
      </c>
      <c r="UA25" s="3">
        <v>45326</v>
      </c>
      <c r="UB25" s="28">
        <v>45618</v>
      </c>
      <c r="UC25" s="3">
        <v>45055</v>
      </c>
      <c r="UD25" s="28">
        <v>45066</v>
      </c>
      <c r="UE25" s="3">
        <v>44858</v>
      </c>
      <c r="UF25" s="28">
        <v>44752</v>
      </c>
      <c r="UG25" s="3">
        <v>45286</v>
      </c>
      <c r="UH25" s="28">
        <v>44914</v>
      </c>
      <c r="UI25" s="3">
        <v>45689</v>
      </c>
      <c r="UJ25" s="28">
        <v>45177</v>
      </c>
      <c r="UK25" s="3">
        <v>45618</v>
      </c>
      <c r="UL25" s="28">
        <v>45232</v>
      </c>
      <c r="UM25" s="3">
        <v>45520</v>
      </c>
      <c r="UN25" s="28">
        <v>45059</v>
      </c>
      <c r="UO25" s="3">
        <v>45600</v>
      </c>
      <c r="UP25" s="28">
        <v>44858</v>
      </c>
      <c r="UQ25" s="3">
        <v>44809</v>
      </c>
      <c r="UR25" s="28">
        <v>45466</v>
      </c>
      <c r="US25" s="3">
        <v>44792</v>
      </c>
      <c r="UT25" s="28">
        <v>45599</v>
      </c>
      <c r="UU25" s="3">
        <v>44386</v>
      </c>
      <c r="UV25" s="28">
        <v>45232</v>
      </c>
      <c r="UW25" s="3">
        <v>45564</v>
      </c>
      <c r="UX25" s="28">
        <v>45571</v>
      </c>
      <c r="UY25" s="3">
        <v>45012</v>
      </c>
      <c r="UZ25" s="28">
        <v>44754</v>
      </c>
      <c r="VA25" s="3">
        <v>45424</v>
      </c>
      <c r="VB25" s="28">
        <v>44792</v>
      </c>
      <c r="VC25" s="3">
        <v>45407</v>
      </c>
      <c r="VD25" s="28">
        <v>44913</v>
      </c>
      <c r="VE25" s="3">
        <v>45527</v>
      </c>
      <c r="VF25" s="28">
        <v>45059</v>
      </c>
      <c r="VG25" s="3">
        <v>45551</v>
      </c>
      <c r="VH25" s="28">
        <v>45393</v>
      </c>
      <c r="VI25" s="3">
        <v>44469</v>
      </c>
      <c r="VJ25" s="28">
        <v>45163</v>
      </c>
      <c r="VK25" s="3">
        <v>45265</v>
      </c>
      <c r="VL25" s="28">
        <v>44696</v>
      </c>
      <c r="VM25" s="3">
        <v>45562</v>
      </c>
      <c r="VN25" s="28">
        <v>44353</v>
      </c>
      <c r="VO25" s="3">
        <v>45076</v>
      </c>
      <c r="VP25" s="28">
        <v>44599</v>
      </c>
      <c r="VQ25" s="3">
        <v>44449</v>
      </c>
      <c r="VR25" s="28">
        <v>45094</v>
      </c>
      <c r="VS25" s="3">
        <v>45101</v>
      </c>
      <c r="VT25" s="28">
        <v>45448</v>
      </c>
      <c r="VU25" s="3">
        <v>45076</v>
      </c>
      <c r="VV25" s="28">
        <v>44720</v>
      </c>
      <c r="VW25" s="3">
        <v>45075</v>
      </c>
      <c r="VX25" s="28">
        <v>44847</v>
      </c>
      <c r="VY25" s="3">
        <v>45253</v>
      </c>
      <c r="VZ25" s="28">
        <v>45197</v>
      </c>
      <c r="WA25" s="3">
        <v>44383</v>
      </c>
      <c r="WB25" s="28">
        <v>45393</v>
      </c>
      <c r="WC25" s="3">
        <v>44469</v>
      </c>
      <c r="WD25" s="28">
        <v>45290</v>
      </c>
      <c r="WE25" s="3">
        <v>44902</v>
      </c>
      <c r="WF25" s="28">
        <v>44847</v>
      </c>
      <c r="WG25" s="3">
        <v>45300</v>
      </c>
      <c r="WH25" s="28">
        <v>44720</v>
      </c>
      <c r="WI25" s="3">
        <v>44939</v>
      </c>
      <c r="WJ25" s="28">
        <v>45448</v>
      </c>
      <c r="WK25" s="3">
        <v>44356</v>
      </c>
      <c r="WL25" s="28">
        <v>45004</v>
      </c>
      <c r="WM25" s="3">
        <v>45334</v>
      </c>
      <c r="WN25" s="28">
        <v>45589</v>
      </c>
      <c r="WO25" s="3">
        <v>45197</v>
      </c>
      <c r="WP25" s="28">
        <v>45513</v>
      </c>
      <c r="WQ25" s="3">
        <v>44846</v>
      </c>
      <c r="WR25" s="28">
        <v>45165</v>
      </c>
      <c r="WS25" s="3">
        <v>45446</v>
      </c>
      <c r="WT25" s="28">
        <v>45443</v>
      </c>
      <c r="WU25" s="3">
        <v>44556</v>
      </c>
      <c r="WV25" s="28">
        <v>44858</v>
      </c>
      <c r="WW25" s="3">
        <v>44362</v>
      </c>
      <c r="WX25" s="28">
        <v>45054</v>
      </c>
      <c r="WY25" s="3">
        <v>44662</v>
      </c>
      <c r="WZ25" s="28">
        <v>45483</v>
      </c>
      <c r="XA25" s="3">
        <v>44510</v>
      </c>
      <c r="XB25" s="28">
        <v>44438</v>
      </c>
      <c r="XC25" s="3">
        <v>44966</v>
      </c>
      <c r="XD25" s="28">
        <v>45047</v>
      </c>
      <c r="XE25" s="3">
        <v>45498</v>
      </c>
      <c r="XF25" s="28">
        <v>45527</v>
      </c>
      <c r="XG25" s="3">
        <v>45595</v>
      </c>
      <c r="XH25" s="28">
        <v>44662</v>
      </c>
      <c r="XI25" s="3">
        <v>45522</v>
      </c>
      <c r="XJ25" s="28">
        <v>45522</v>
      </c>
      <c r="XK25" s="3">
        <v>44814</v>
      </c>
      <c r="XL25" s="28">
        <v>45095</v>
      </c>
      <c r="XM25" s="3">
        <v>45582</v>
      </c>
      <c r="XN25" s="28">
        <v>44882</v>
      </c>
      <c r="XO25" s="3">
        <v>45054</v>
      </c>
      <c r="XP25" s="28">
        <v>44788</v>
      </c>
      <c r="XQ25" s="3">
        <v>45106</v>
      </c>
      <c r="XR25" s="28">
        <v>44239</v>
      </c>
      <c r="XS25" s="3">
        <v>44242</v>
      </c>
      <c r="XT25" s="28">
        <v>44236</v>
      </c>
      <c r="XU25" s="3">
        <v>44364</v>
      </c>
      <c r="XV25" s="28">
        <v>45573</v>
      </c>
      <c r="XW25" s="3">
        <v>45573</v>
      </c>
      <c r="XX25" s="28">
        <v>45280</v>
      </c>
      <c r="XY25" s="3">
        <v>45586</v>
      </c>
      <c r="XZ25" s="28">
        <v>45240</v>
      </c>
      <c r="YA25" s="3">
        <v>45611</v>
      </c>
      <c r="YB25" s="28">
        <v>45388</v>
      </c>
      <c r="YC25" s="3">
        <v>45611</v>
      </c>
      <c r="YD25" s="28">
        <v>45486</v>
      </c>
      <c r="YE25" s="3">
        <v>45240</v>
      </c>
      <c r="YF25" s="28">
        <v>44668</v>
      </c>
      <c r="YG25" s="3">
        <v>44660</v>
      </c>
      <c r="YH25" s="28">
        <v>45192</v>
      </c>
      <c r="YI25" s="3">
        <v>45534</v>
      </c>
      <c r="YJ25" s="28">
        <v>44280</v>
      </c>
      <c r="YK25" s="3">
        <v>45070</v>
      </c>
      <c r="YL25" s="28">
        <v>45565</v>
      </c>
      <c r="YM25" s="3">
        <v>45612</v>
      </c>
      <c r="YN25" s="28">
        <v>45154</v>
      </c>
      <c r="YO25" s="3">
        <v>45142</v>
      </c>
      <c r="YP25" s="28">
        <v>45646</v>
      </c>
      <c r="YQ25" s="3">
        <v>45499</v>
      </c>
      <c r="YR25" s="28">
        <v>45129</v>
      </c>
      <c r="YS25" s="3">
        <v>44899</v>
      </c>
      <c r="YT25" s="28">
        <v>44358</v>
      </c>
      <c r="YU25" s="3">
        <v>45460</v>
      </c>
      <c r="YV25" s="28">
        <v>44264</v>
      </c>
      <c r="YW25" s="3">
        <v>44733</v>
      </c>
      <c r="YX25" s="28">
        <v>45277</v>
      </c>
      <c r="YY25" s="3">
        <v>45322</v>
      </c>
      <c r="YZ25" s="28">
        <v>45152</v>
      </c>
      <c r="ZA25" s="3">
        <v>44660</v>
      </c>
      <c r="ZB25" s="28">
        <v>45091</v>
      </c>
      <c r="ZC25" s="3">
        <v>44943</v>
      </c>
      <c r="ZD25" s="28">
        <v>45322</v>
      </c>
      <c r="ZE25" s="3">
        <v>45430</v>
      </c>
      <c r="ZF25" s="28">
        <v>44353</v>
      </c>
      <c r="ZG25" s="3">
        <v>45430</v>
      </c>
      <c r="ZH25" s="28">
        <v>45581</v>
      </c>
      <c r="ZI25" s="3">
        <v>44202</v>
      </c>
      <c r="ZJ25" s="28">
        <v>45427</v>
      </c>
      <c r="ZK25" s="3">
        <v>44904</v>
      </c>
      <c r="ZL25" s="28">
        <v>45408</v>
      </c>
      <c r="ZM25" s="3">
        <v>44488</v>
      </c>
      <c r="ZN25" s="28">
        <v>45583</v>
      </c>
      <c r="ZO25" s="3">
        <v>45448</v>
      </c>
      <c r="ZP25" s="28">
        <v>45562</v>
      </c>
      <c r="ZQ25" s="3">
        <v>45448</v>
      </c>
      <c r="ZR25" s="28">
        <v>44204</v>
      </c>
      <c r="ZS25" s="3">
        <v>45583</v>
      </c>
      <c r="ZT25" s="28">
        <v>45578</v>
      </c>
      <c r="ZU25" s="3">
        <v>45077</v>
      </c>
      <c r="ZV25" s="28">
        <v>44578</v>
      </c>
      <c r="ZW25" s="3">
        <v>45458</v>
      </c>
      <c r="ZX25" s="28">
        <v>45611</v>
      </c>
      <c r="ZY25" s="3">
        <v>45523</v>
      </c>
      <c r="ZZ25" s="28">
        <v>44511</v>
      </c>
      <c r="AAA25" s="3">
        <v>45602</v>
      </c>
      <c r="AAB25" s="28">
        <v>45493</v>
      </c>
      <c r="AAC25" s="3">
        <v>45456</v>
      </c>
      <c r="AAD25" s="28">
        <v>44577</v>
      </c>
      <c r="AAE25" s="3">
        <v>45072</v>
      </c>
      <c r="AAF25" s="28">
        <v>44253</v>
      </c>
      <c r="AAG25" s="3">
        <v>45063</v>
      </c>
      <c r="AAH25" s="28">
        <v>44644</v>
      </c>
      <c r="AAI25" s="3">
        <v>45072</v>
      </c>
      <c r="AAJ25" s="28">
        <v>44553</v>
      </c>
      <c r="AAK25" s="3">
        <v>45609</v>
      </c>
      <c r="AAL25" s="28">
        <v>45493</v>
      </c>
      <c r="AAM25" s="3">
        <v>45156</v>
      </c>
      <c r="AAN25" s="28">
        <v>44996</v>
      </c>
      <c r="AAO25" s="3">
        <v>45156</v>
      </c>
      <c r="AAP25" s="28">
        <v>45375</v>
      </c>
      <c r="AAQ25" s="3">
        <v>45272</v>
      </c>
      <c r="AAR25" s="28">
        <v>44739</v>
      </c>
      <c r="AAS25" s="3">
        <v>44727</v>
      </c>
      <c r="AAT25" s="28">
        <v>44465</v>
      </c>
      <c r="AAU25" s="3">
        <v>45175</v>
      </c>
      <c r="AAV25" s="28">
        <v>45175</v>
      </c>
      <c r="AAW25" s="3">
        <v>44855</v>
      </c>
      <c r="AAX25" s="28">
        <v>44709</v>
      </c>
      <c r="AAY25" s="3">
        <v>44525</v>
      </c>
      <c r="AAZ25" s="28">
        <v>45437</v>
      </c>
      <c r="ABA25" s="3">
        <v>44665</v>
      </c>
      <c r="ABB25" s="28">
        <v>45362</v>
      </c>
      <c r="ABC25" s="3">
        <v>44709</v>
      </c>
      <c r="ABD25" s="28">
        <v>44656</v>
      </c>
      <c r="ABE25" s="3">
        <v>45375</v>
      </c>
      <c r="ABF25" s="28">
        <v>45193</v>
      </c>
      <c r="ABG25" s="3">
        <v>44933</v>
      </c>
      <c r="ABH25" s="28">
        <v>44853</v>
      </c>
      <c r="ABI25" s="3">
        <v>45549</v>
      </c>
      <c r="ABJ25" s="28">
        <v>44376</v>
      </c>
      <c r="ABK25" s="3">
        <v>44833</v>
      </c>
      <c r="ABL25" s="28">
        <v>45434</v>
      </c>
      <c r="ABM25" s="3">
        <v>45528</v>
      </c>
      <c r="ABN25" s="28">
        <v>44599</v>
      </c>
      <c r="ABO25" s="3">
        <v>44869</v>
      </c>
      <c r="ABP25" s="28">
        <v>44300</v>
      </c>
      <c r="ABQ25" s="3">
        <v>44840</v>
      </c>
      <c r="ABR25" s="28">
        <v>44917</v>
      </c>
      <c r="ABS25" s="3">
        <v>45264</v>
      </c>
      <c r="ABT25" s="28">
        <v>44735</v>
      </c>
      <c r="ABU25" s="3">
        <v>44769</v>
      </c>
      <c r="ABV25" s="28">
        <v>45616</v>
      </c>
      <c r="ABW25" s="3">
        <v>44723</v>
      </c>
      <c r="ABX25" s="28">
        <v>45434</v>
      </c>
      <c r="ABY25" s="3">
        <v>44386</v>
      </c>
      <c r="ABZ25" s="28">
        <v>44300</v>
      </c>
      <c r="ACA25" s="3">
        <v>45479</v>
      </c>
      <c r="ACB25" s="28">
        <v>44718</v>
      </c>
      <c r="ACC25" s="3">
        <v>45464</v>
      </c>
      <c r="ACD25" s="28">
        <v>44295</v>
      </c>
      <c r="ACE25" s="3">
        <v>44791</v>
      </c>
      <c r="ACF25" s="28">
        <v>45479</v>
      </c>
      <c r="ACG25" s="3">
        <v>44347</v>
      </c>
      <c r="ACH25" s="28">
        <v>45512</v>
      </c>
      <c r="ACI25" s="3">
        <v>44739</v>
      </c>
      <c r="ACJ25" s="28">
        <v>44729</v>
      </c>
      <c r="ACK25" s="3">
        <v>45374</v>
      </c>
      <c r="ACL25" s="28">
        <v>44467</v>
      </c>
      <c r="ACM25" s="3">
        <v>44950</v>
      </c>
      <c r="ACN25" s="28">
        <v>44984</v>
      </c>
      <c r="ACO25" s="3">
        <v>44950</v>
      </c>
      <c r="ACP25" s="28">
        <v>45259</v>
      </c>
      <c r="ACQ25" s="3">
        <v>45543</v>
      </c>
      <c r="ACR25" s="28">
        <v>45026</v>
      </c>
      <c r="ACS25" s="3">
        <v>45626</v>
      </c>
      <c r="ACT25" s="28">
        <v>44588</v>
      </c>
      <c r="ACU25" s="3">
        <v>45625</v>
      </c>
      <c r="ACV25" s="28">
        <v>44522</v>
      </c>
      <c r="ACW25" s="3">
        <v>44980</v>
      </c>
      <c r="ACX25" s="28">
        <v>45026</v>
      </c>
      <c r="ACY25" s="3">
        <v>44707</v>
      </c>
      <c r="ACZ25" s="28">
        <v>44697</v>
      </c>
      <c r="ADA25" s="3">
        <v>45296</v>
      </c>
      <c r="ADB25" s="28">
        <v>45177</v>
      </c>
      <c r="ADC25" s="3">
        <v>45189</v>
      </c>
      <c r="ADD25" s="28">
        <v>44895</v>
      </c>
      <c r="ADE25" s="3">
        <v>45575</v>
      </c>
      <c r="ADF25" s="28">
        <v>44739</v>
      </c>
      <c r="ADG25" s="3">
        <v>44568</v>
      </c>
      <c r="ADH25" s="28">
        <v>44295</v>
      </c>
      <c r="ADI25" s="3">
        <v>44458</v>
      </c>
      <c r="ADJ25" s="28">
        <v>44718</v>
      </c>
      <c r="ADK25" s="3">
        <v>44821</v>
      </c>
      <c r="ADL25" s="28">
        <v>44261</v>
      </c>
      <c r="ADM25" s="3">
        <v>45017</v>
      </c>
      <c r="ADN25" s="28">
        <v>45296</v>
      </c>
      <c r="ADO25" s="3">
        <v>45263</v>
      </c>
      <c r="ADP25" s="28">
        <v>45452</v>
      </c>
      <c r="ADQ25" s="3">
        <v>44588</v>
      </c>
      <c r="ADR25" s="28">
        <v>45516</v>
      </c>
      <c r="ADS25" s="3">
        <v>44727</v>
      </c>
      <c r="ADT25" s="28">
        <v>44422</v>
      </c>
      <c r="ADU25" s="3">
        <v>45590</v>
      </c>
      <c r="ADV25" s="28">
        <v>44900</v>
      </c>
      <c r="ADW25" s="3">
        <v>45156</v>
      </c>
      <c r="ADX25" s="28">
        <v>45284</v>
      </c>
      <c r="ADY25" s="3">
        <v>44712</v>
      </c>
      <c r="ADZ25" s="28">
        <v>45464</v>
      </c>
      <c r="AEA25" s="3">
        <v>44697</v>
      </c>
      <c r="AEB25" s="28">
        <v>45044</v>
      </c>
      <c r="AEC25" s="3">
        <v>44559</v>
      </c>
      <c r="AED25" s="28">
        <v>44984</v>
      </c>
      <c r="AEE25" s="3">
        <v>45332</v>
      </c>
      <c r="AEF25" s="28">
        <v>45611</v>
      </c>
      <c r="AEG25" s="3">
        <v>44900</v>
      </c>
      <c r="AEH25" s="28">
        <v>44451</v>
      </c>
      <c r="AEI25" s="3">
        <v>44466</v>
      </c>
      <c r="AEJ25" s="28">
        <v>45616</v>
      </c>
      <c r="AEK25" s="3">
        <v>45493</v>
      </c>
      <c r="AEL25" s="28">
        <v>45478</v>
      </c>
      <c r="AEM25" s="3">
        <v>44435</v>
      </c>
      <c r="AEN25" s="28">
        <v>45450</v>
      </c>
      <c r="AEO25" s="3">
        <v>45564</v>
      </c>
      <c r="AEP25" s="28">
        <v>44712</v>
      </c>
      <c r="AEQ25" s="3">
        <v>45337</v>
      </c>
      <c r="AER25" s="28">
        <v>44733</v>
      </c>
      <c r="AES25" s="3">
        <v>45057</v>
      </c>
      <c r="AET25" s="28">
        <v>45374</v>
      </c>
      <c r="AEU25" s="3">
        <v>45229</v>
      </c>
      <c r="AEV25" s="28">
        <v>44610</v>
      </c>
      <c r="AEW25" s="3">
        <v>45047</v>
      </c>
      <c r="AEX25" s="28">
        <v>44450</v>
      </c>
      <c r="AEY25" s="3">
        <v>44511</v>
      </c>
      <c r="AEZ25" s="28">
        <v>45154</v>
      </c>
      <c r="AFA25" s="3">
        <v>45047</v>
      </c>
      <c r="AFB25" s="28">
        <v>45182</v>
      </c>
      <c r="AFC25" s="3">
        <v>45241</v>
      </c>
      <c r="AFD25" s="28">
        <v>45408</v>
      </c>
      <c r="AFE25" s="3">
        <v>44699</v>
      </c>
      <c r="AFF25" s="28">
        <v>44355</v>
      </c>
      <c r="AFG25" s="3">
        <v>44739</v>
      </c>
      <c r="AFH25" s="28">
        <v>44466</v>
      </c>
      <c r="AFI25" s="3">
        <v>45259</v>
      </c>
      <c r="AFJ25" s="28">
        <v>45328</v>
      </c>
      <c r="AFK25" s="3">
        <v>44205</v>
      </c>
      <c r="AFL25" s="28">
        <v>44848</v>
      </c>
      <c r="AFM25" s="3">
        <v>44497</v>
      </c>
      <c r="AFN25" s="28">
        <v>45296</v>
      </c>
      <c r="AFO25" s="3">
        <v>44950</v>
      </c>
      <c r="AFP25" s="28">
        <v>44810</v>
      </c>
      <c r="AFQ25" s="3">
        <v>44610</v>
      </c>
      <c r="AFR25" s="28">
        <v>44739</v>
      </c>
      <c r="AFS25" s="3">
        <v>45616</v>
      </c>
      <c r="AFT25" s="28">
        <v>45270</v>
      </c>
      <c r="AFU25" s="3">
        <v>44435</v>
      </c>
      <c r="AFV25" s="28">
        <v>44721</v>
      </c>
      <c r="AFW25" s="3">
        <v>45191</v>
      </c>
      <c r="AFX25" s="28">
        <v>45245</v>
      </c>
      <c r="AFY25" s="3">
        <v>45184</v>
      </c>
      <c r="AFZ25" s="28">
        <v>45455</v>
      </c>
      <c r="AGA25" s="3">
        <v>45464</v>
      </c>
      <c r="AGB25" s="28">
        <v>44303</v>
      </c>
      <c r="AGC25" s="3">
        <v>45374</v>
      </c>
      <c r="AGD25" s="28">
        <v>45238</v>
      </c>
      <c r="AGE25" s="3">
        <v>45328</v>
      </c>
      <c r="AGF25" s="28">
        <v>45272</v>
      </c>
      <c r="AGG25" s="3">
        <v>45392</v>
      </c>
      <c r="AGH25" s="28">
        <v>45235</v>
      </c>
      <c r="AGI25" s="3">
        <v>45333</v>
      </c>
      <c r="AGJ25" s="28">
        <v>44775</v>
      </c>
      <c r="AGK25" s="3">
        <v>44667</v>
      </c>
      <c r="AGL25" s="28">
        <v>45388</v>
      </c>
      <c r="AGM25" s="3">
        <v>44718</v>
      </c>
      <c r="AGN25" s="28">
        <v>45481</v>
      </c>
      <c r="AGO25" s="3">
        <v>44522</v>
      </c>
      <c r="AGP25" s="28">
        <v>44516</v>
      </c>
      <c r="AGQ25" s="3">
        <v>45512</v>
      </c>
      <c r="AGR25" s="28">
        <v>44497</v>
      </c>
      <c r="AGS25" s="3">
        <v>45063</v>
      </c>
      <c r="AGT25" s="28">
        <v>44559</v>
      </c>
      <c r="AGU25" s="3">
        <v>45526</v>
      </c>
      <c r="AGV25" s="28">
        <v>45183</v>
      </c>
      <c r="AGW25" s="3">
        <v>45458</v>
      </c>
      <c r="AGX25" s="28">
        <v>44465</v>
      </c>
      <c r="AGY25" s="3">
        <v>45091</v>
      </c>
      <c r="AGZ25" s="28">
        <v>44308</v>
      </c>
      <c r="AHA25" s="3">
        <v>45434</v>
      </c>
      <c r="AHB25" s="28">
        <v>45245</v>
      </c>
      <c r="AHC25" s="3">
        <v>45283</v>
      </c>
      <c r="AHD25" s="28">
        <v>44558</v>
      </c>
      <c r="AHE25" s="3">
        <v>44384</v>
      </c>
      <c r="AHF25" s="28">
        <v>45634</v>
      </c>
      <c r="AHG25" s="3">
        <v>44802</v>
      </c>
      <c r="AHH25" s="28">
        <v>44802</v>
      </c>
      <c r="AHI25" s="3">
        <v>44648</v>
      </c>
      <c r="AHJ25" s="28">
        <v>44370</v>
      </c>
      <c r="AHK25" s="3">
        <v>45377</v>
      </c>
      <c r="AHL25" s="28">
        <v>45486</v>
      </c>
      <c r="AHM25" s="3">
        <v>45297</v>
      </c>
      <c r="AHN25" s="28">
        <v>45586</v>
      </c>
      <c r="AHO25" s="3">
        <v>45586</v>
      </c>
      <c r="AHP25" s="28">
        <v>45586</v>
      </c>
      <c r="AHQ25" s="3">
        <v>45606</v>
      </c>
      <c r="AHR25" s="28">
        <v>45486</v>
      </c>
      <c r="AHS25" s="3">
        <v>45611</v>
      </c>
      <c r="AHT25" s="28">
        <v>45310</v>
      </c>
      <c r="AHU25" s="3">
        <v>44823</v>
      </c>
      <c r="AHV25" s="28">
        <v>44969</v>
      </c>
      <c r="AHW25" s="3">
        <v>45458</v>
      </c>
      <c r="AHX25" s="28">
        <v>45630</v>
      </c>
      <c r="AHY25" s="3">
        <v>45362</v>
      </c>
      <c r="AHZ25" s="28">
        <v>44239</v>
      </c>
      <c r="AIA25" s="3">
        <v>45585</v>
      </c>
      <c r="AIB25" s="28">
        <v>45187</v>
      </c>
      <c r="AIC25" s="3">
        <v>45168</v>
      </c>
      <c r="AID25" s="28">
        <v>45386</v>
      </c>
      <c r="AIE25" s="3">
        <v>45107</v>
      </c>
      <c r="AIF25" s="28">
        <v>44211</v>
      </c>
      <c r="AIG25" s="3">
        <v>45645</v>
      </c>
      <c r="AIH25" s="28">
        <v>45612</v>
      </c>
      <c r="AII25" s="3">
        <v>44871</v>
      </c>
      <c r="AIJ25" s="28">
        <v>45105</v>
      </c>
      <c r="AIK25" s="3">
        <v>45154</v>
      </c>
      <c r="AIL25" s="28">
        <v>45165</v>
      </c>
      <c r="AIM25" s="3">
        <v>45647</v>
      </c>
      <c r="AIN25" s="28">
        <v>45607</v>
      </c>
      <c r="AIO25" s="3">
        <v>45095</v>
      </c>
      <c r="AIP25" s="28">
        <v>45054</v>
      </c>
      <c r="AIQ25" s="3">
        <v>44654</v>
      </c>
      <c r="AIR25" s="28">
        <v>45498</v>
      </c>
      <c r="AIS25" s="3">
        <v>45039</v>
      </c>
      <c r="AIT25" s="28">
        <v>45353</v>
      </c>
      <c r="AIU25" s="3">
        <v>45095</v>
      </c>
      <c r="AIV25" s="28">
        <v>45095</v>
      </c>
      <c r="AIW25" s="3">
        <v>45429</v>
      </c>
      <c r="AIX25" s="28">
        <v>45429</v>
      </c>
      <c r="AIY25" s="3">
        <v>44814</v>
      </c>
      <c r="AIZ25" s="28">
        <v>45218</v>
      </c>
      <c r="AJA25" s="3">
        <v>45617</v>
      </c>
      <c r="AJB25" s="28">
        <v>44992</v>
      </c>
      <c r="AJC25" s="3">
        <v>44858</v>
      </c>
      <c r="AJD25" s="28">
        <v>44520</v>
      </c>
      <c r="AJE25" s="3">
        <v>44526</v>
      </c>
      <c r="AJF25" s="28">
        <v>45185</v>
      </c>
      <c r="AJG25" s="3">
        <v>44356</v>
      </c>
      <c r="AJH25" s="28">
        <v>45120</v>
      </c>
      <c r="AJI25" s="3">
        <v>45120</v>
      </c>
      <c r="AJJ25" s="28">
        <v>45546</v>
      </c>
      <c r="AJK25" s="3">
        <v>44469</v>
      </c>
      <c r="AJL25" s="28">
        <v>45328</v>
      </c>
      <c r="AJM25" s="3">
        <v>44492</v>
      </c>
      <c r="AJN25" s="28">
        <v>45551</v>
      </c>
      <c r="AJO25" s="3">
        <v>45618</v>
      </c>
      <c r="AJP25" s="28">
        <v>44485</v>
      </c>
      <c r="AJQ25" s="3">
        <v>45593</v>
      </c>
      <c r="AJR25" s="28">
        <v>44599</v>
      </c>
      <c r="AJS25" s="3">
        <v>44383</v>
      </c>
      <c r="AJT25" s="28">
        <v>44902</v>
      </c>
      <c r="AJU25" s="3">
        <v>45076</v>
      </c>
      <c r="AJV25" s="28">
        <v>44993</v>
      </c>
      <c r="AJW25" s="3">
        <v>45519</v>
      </c>
      <c r="AJX25" s="28">
        <v>45162</v>
      </c>
      <c r="AJY25" s="3">
        <v>45276</v>
      </c>
      <c r="AJZ25" s="28">
        <v>44899</v>
      </c>
      <c r="AKA25" s="3">
        <v>45120</v>
      </c>
      <c r="AKB25" s="28">
        <v>45334</v>
      </c>
      <c r="AKC25" s="3">
        <v>44428</v>
      </c>
      <c r="AKD25" s="28">
        <v>44385</v>
      </c>
      <c r="AKE25" s="3">
        <v>45634</v>
      </c>
      <c r="AKF25" s="28">
        <v>45314</v>
      </c>
      <c r="AKG25" s="3">
        <v>44858</v>
      </c>
      <c r="AKH25" s="28">
        <v>44632</v>
      </c>
      <c r="AKI25" s="3">
        <v>45291</v>
      </c>
      <c r="AKJ25" s="28">
        <v>45243</v>
      </c>
      <c r="AKK25" s="3">
        <v>44663</v>
      </c>
      <c r="AKL25" s="28">
        <v>44883</v>
      </c>
      <c r="AKM25" s="3">
        <v>45618</v>
      </c>
      <c r="AKN25" s="28">
        <v>44632</v>
      </c>
      <c r="AKO25" s="3">
        <v>44388</v>
      </c>
      <c r="AKP25" s="28">
        <v>44792</v>
      </c>
      <c r="AKQ25" s="3">
        <v>44292</v>
      </c>
      <c r="AKR25" s="28">
        <v>44863</v>
      </c>
      <c r="AKS25" s="3">
        <v>44601</v>
      </c>
      <c r="AKT25" s="28">
        <v>44206</v>
      </c>
      <c r="AKU25" s="3">
        <v>45404</v>
      </c>
      <c r="AKV25" s="28">
        <v>44858</v>
      </c>
      <c r="AKW25" s="3">
        <v>45444</v>
      </c>
      <c r="AKX25" s="28">
        <v>45634</v>
      </c>
      <c r="AKY25" s="3">
        <v>45407</v>
      </c>
      <c r="AKZ25" s="28">
        <v>45207</v>
      </c>
      <c r="ALA25" s="3">
        <v>45375</v>
      </c>
      <c r="ALB25" s="28">
        <v>44416</v>
      </c>
      <c r="ALC25" s="3">
        <v>44576</v>
      </c>
      <c r="ALD25" s="28">
        <v>45156</v>
      </c>
      <c r="ALE25" s="3">
        <v>45193</v>
      </c>
      <c r="ALF25" s="28">
        <v>45193</v>
      </c>
      <c r="ALG25" s="3">
        <v>44795</v>
      </c>
      <c r="ALH25" s="28">
        <v>45448</v>
      </c>
      <c r="ALI25" s="3">
        <v>45507</v>
      </c>
      <c r="ALJ25" s="28">
        <v>45256</v>
      </c>
      <c r="ALK25" s="3">
        <v>45133</v>
      </c>
      <c r="ALL25" s="28">
        <v>45133</v>
      </c>
      <c r="ALM25" s="3">
        <v>45320</v>
      </c>
      <c r="ALN25" s="28">
        <v>45094</v>
      </c>
      <c r="ALO25" s="3">
        <v>44754</v>
      </c>
      <c r="ALP25" s="28">
        <v>45055</v>
      </c>
      <c r="ALQ25" s="3">
        <v>45284</v>
      </c>
      <c r="ALR25" s="28">
        <v>45383</v>
      </c>
      <c r="ALS25" s="3">
        <v>45404</v>
      </c>
      <c r="ALT25" s="28">
        <v>45588</v>
      </c>
      <c r="ALU25" s="3">
        <v>44923</v>
      </c>
      <c r="ALV25" s="28">
        <v>45104</v>
      </c>
      <c r="ALW25" s="3">
        <v>44428</v>
      </c>
      <c r="ALX25" s="28">
        <v>44961</v>
      </c>
      <c r="ALY25" s="3">
        <v>44591</v>
      </c>
      <c r="ALZ25" s="28">
        <v>45600</v>
      </c>
      <c r="AMA25" s="3">
        <v>45012</v>
      </c>
      <c r="AMB25" s="28">
        <v>45486</v>
      </c>
      <c r="AMC25" s="3">
        <v>44854</v>
      </c>
      <c r="AMD25" s="28">
        <v>45530</v>
      </c>
      <c r="AME25" s="3">
        <v>45320</v>
      </c>
      <c r="AMF25" s="28">
        <v>44388</v>
      </c>
      <c r="AMG25" s="3">
        <v>45481</v>
      </c>
      <c r="AMH25" s="28">
        <v>45100</v>
      </c>
      <c r="AMI25" s="3">
        <v>45644</v>
      </c>
      <c r="AMJ25" s="28">
        <v>45582</v>
      </c>
      <c r="AMK25" s="3">
        <v>44890</v>
      </c>
      <c r="AML25" s="28">
        <v>45564</v>
      </c>
      <c r="AMM25" s="3">
        <v>44372</v>
      </c>
      <c r="AMN25" s="28">
        <v>44858</v>
      </c>
      <c r="AMO25" s="3">
        <v>45153</v>
      </c>
      <c r="AMP25" s="28">
        <v>45466</v>
      </c>
      <c r="AMQ25" s="3">
        <v>45600</v>
      </c>
      <c r="AMR25" s="28">
        <v>44488</v>
      </c>
      <c r="AMS25" s="3">
        <v>44632</v>
      </c>
      <c r="AMT25" s="28">
        <v>45320</v>
      </c>
      <c r="AMU25" s="3">
        <v>44551</v>
      </c>
      <c r="AMV25" s="28">
        <v>44509</v>
      </c>
      <c r="AMW25" s="3">
        <v>45484</v>
      </c>
      <c r="AMX25" s="28">
        <v>45066</v>
      </c>
      <c r="AMY25" s="3">
        <v>44621</v>
      </c>
      <c r="AMZ25" s="28">
        <v>45607</v>
      </c>
      <c r="ANA25" s="3">
        <v>44206</v>
      </c>
      <c r="ANB25" s="28">
        <v>45320</v>
      </c>
      <c r="ANC25" s="3">
        <v>45383</v>
      </c>
      <c r="AND25" s="28">
        <v>45334</v>
      </c>
      <c r="ANE25" s="3">
        <v>44673</v>
      </c>
      <c r="ANF25" s="28">
        <v>44632</v>
      </c>
      <c r="ANG25" s="3">
        <v>45575</v>
      </c>
      <c r="ANH25" s="28">
        <v>45593</v>
      </c>
      <c r="ANI25" s="3">
        <v>45314</v>
      </c>
      <c r="ANJ25" s="28">
        <v>45232</v>
      </c>
      <c r="ANK25" s="3">
        <v>44278</v>
      </c>
      <c r="ANL25" s="28">
        <v>45600</v>
      </c>
      <c r="ANM25" s="3">
        <v>45243</v>
      </c>
      <c r="ANN25" s="28">
        <v>45530</v>
      </c>
      <c r="ANO25" s="3">
        <v>45434</v>
      </c>
      <c r="ANP25" s="28">
        <v>44754</v>
      </c>
      <c r="ANQ25" s="3">
        <v>44795</v>
      </c>
      <c r="ANR25" s="28">
        <v>45618</v>
      </c>
      <c r="ANS25" s="3">
        <v>44366</v>
      </c>
      <c r="ANT25" s="28">
        <v>44814</v>
      </c>
      <c r="ANU25" s="3">
        <v>44632</v>
      </c>
      <c r="ANV25" s="28">
        <v>45207</v>
      </c>
      <c r="ANW25" s="3">
        <v>44509</v>
      </c>
      <c r="ANX25" s="28">
        <v>45407</v>
      </c>
      <c r="ANY25" s="3">
        <v>45303</v>
      </c>
      <c r="ANZ25" s="28">
        <v>44821</v>
      </c>
      <c r="AOA25" s="3">
        <v>44695</v>
      </c>
      <c r="AOB25" s="28">
        <v>44591</v>
      </c>
      <c r="AOC25" s="3">
        <v>45185</v>
      </c>
      <c r="AOD25" s="28">
        <v>44509</v>
      </c>
      <c r="AOE25" s="3">
        <v>44742</v>
      </c>
      <c r="AOF25" s="28">
        <v>45156</v>
      </c>
      <c r="AOG25" s="3">
        <v>45188</v>
      </c>
      <c r="AOH25" s="28">
        <v>44787</v>
      </c>
      <c r="AOI25" s="3">
        <v>45167</v>
      </c>
      <c r="AOJ25" s="28">
        <v>44897</v>
      </c>
      <c r="AOK25" s="3">
        <v>45618</v>
      </c>
      <c r="AOL25" s="28">
        <v>45486</v>
      </c>
      <c r="AOM25" s="3">
        <v>45592</v>
      </c>
      <c r="AON25" s="28">
        <v>44474</v>
      </c>
      <c r="AOO25" s="3">
        <v>44932</v>
      </c>
      <c r="AOP25" s="28">
        <v>44459</v>
      </c>
      <c r="AOQ25" s="3">
        <v>44752</v>
      </c>
      <c r="AOR25" s="28">
        <v>45243</v>
      </c>
      <c r="AOS25" s="3">
        <v>45136</v>
      </c>
      <c r="AOT25" s="28">
        <v>45199</v>
      </c>
      <c r="AOU25" s="3">
        <v>45618</v>
      </c>
      <c r="AOV25" s="28">
        <v>45588</v>
      </c>
      <c r="AOW25" s="3">
        <v>45601</v>
      </c>
      <c r="AOX25" s="28">
        <v>45314</v>
      </c>
      <c r="AOY25" s="3">
        <v>44351</v>
      </c>
      <c r="AOZ25" s="28">
        <v>45320</v>
      </c>
      <c r="APA25" s="3">
        <v>45286</v>
      </c>
      <c r="APB25" s="28">
        <v>45637</v>
      </c>
      <c r="APC25" s="3">
        <v>45076</v>
      </c>
      <c r="APD25" s="28">
        <v>44383</v>
      </c>
      <c r="APE25" s="3">
        <v>44347</v>
      </c>
      <c r="APF25" s="28">
        <v>45068</v>
      </c>
      <c r="APG25" s="3">
        <v>45538</v>
      </c>
      <c r="APH25" s="28">
        <v>45098</v>
      </c>
      <c r="API25" s="3">
        <v>44599</v>
      </c>
      <c r="APJ25" s="28">
        <v>45300</v>
      </c>
      <c r="APK25" s="3">
        <v>44485</v>
      </c>
      <c r="APL25" s="28">
        <v>45394</v>
      </c>
      <c r="APM25" s="3">
        <v>45203</v>
      </c>
      <c r="APN25" s="28">
        <v>45562</v>
      </c>
      <c r="APO25" s="3">
        <v>44993</v>
      </c>
      <c r="APP25" s="28">
        <v>44804</v>
      </c>
      <c r="APQ25" s="3">
        <v>44469</v>
      </c>
      <c r="APR25" s="28">
        <v>45253</v>
      </c>
      <c r="APS25" s="3">
        <v>44696</v>
      </c>
      <c r="APT25" s="28">
        <v>44800</v>
      </c>
      <c r="APU25" s="3">
        <v>44485</v>
      </c>
      <c r="APV25" s="28">
        <v>45588</v>
      </c>
      <c r="APW25" s="3">
        <v>45593</v>
      </c>
      <c r="APX25" s="28">
        <v>45588</v>
      </c>
      <c r="APY25" s="3">
        <v>44436</v>
      </c>
      <c r="APZ25" s="28">
        <v>44383</v>
      </c>
      <c r="AQA25" s="3">
        <v>45551</v>
      </c>
      <c r="AQB25" s="28">
        <v>44800</v>
      </c>
      <c r="AQC25" s="3">
        <v>45062</v>
      </c>
      <c r="AQD25" s="28">
        <v>44601</v>
      </c>
      <c r="AQE25" s="3">
        <v>45401</v>
      </c>
      <c r="AQF25" s="28">
        <v>45401</v>
      </c>
      <c r="AQG25" s="3">
        <v>45588</v>
      </c>
      <c r="AQH25" s="28">
        <v>44469</v>
      </c>
      <c r="AQI25" s="3">
        <v>44373</v>
      </c>
      <c r="AQJ25" s="28">
        <v>45286</v>
      </c>
      <c r="AQK25" s="3">
        <v>44933</v>
      </c>
      <c r="AQL25" s="28">
        <v>44781</v>
      </c>
      <c r="AQM25" s="3">
        <v>45099</v>
      </c>
      <c r="AQN25" s="28">
        <v>45383</v>
      </c>
      <c r="AQO25" s="3">
        <v>45429</v>
      </c>
      <c r="AQP25" s="28">
        <v>45549</v>
      </c>
      <c r="AQQ25" s="3">
        <v>45607</v>
      </c>
      <c r="AQR25" s="28">
        <v>45607</v>
      </c>
      <c r="AQS25" s="3">
        <v>45047</v>
      </c>
      <c r="AQT25" s="28">
        <v>45403</v>
      </c>
      <c r="AQU25" s="3">
        <v>45473</v>
      </c>
      <c r="AQV25" s="28">
        <v>44449</v>
      </c>
      <c r="AQW25" s="3">
        <v>45443</v>
      </c>
      <c r="AQX25" s="28">
        <v>44801</v>
      </c>
      <c r="AQY25" s="3">
        <v>44735</v>
      </c>
      <c r="AQZ25" s="28">
        <v>44966</v>
      </c>
      <c r="ARA25" s="3">
        <v>45227</v>
      </c>
      <c r="ARB25" s="28">
        <v>44996</v>
      </c>
      <c r="ARC25" s="3">
        <v>45388</v>
      </c>
      <c r="ARD25" s="28">
        <v>44592</v>
      </c>
      <c r="ARE25" s="3">
        <v>44526</v>
      </c>
      <c r="ARF25" s="28">
        <v>44820</v>
      </c>
      <c r="ARG25" s="3">
        <v>45607</v>
      </c>
      <c r="ARH25" s="28">
        <v>44966</v>
      </c>
      <c r="ARI25" s="3">
        <v>45623</v>
      </c>
      <c r="ARJ25" s="28">
        <v>44510</v>
      </c>
      <c r="ARK25" s="3">
        <v>45039</v>
      </c>
      <c r="ARL25" s="28">
        <v>45657</v>
      </c>
      <c r="ARM25" s="3">
        <v>45607</v>
      </c>
      <c r="ARN25" s="28">
        <v>44515</v>
      </c>
      <c r="ARO25" s="3">
        <v>44541</v>
      </c>
      <c r="ARP25" s="28">
        <v>45540</v>
      </c>
      <c r="ARQ25" s="3">
        <v>44226</v>
      </c>
      <c r="ARR25" s="28">
        <v>45522</v>
      </c>
      <c r="ARS25" s="3">
        <v>44801</v>
      </c>
      <c r="ART25" s="28">
        <v>44996</v>
      </c>
      <c r="ARU25" s="3">
        <v>44236</v>
      </c>
      <c r="ARV25" s="28">
        <v>45310</v>
      </c>
      <c r="ARW25" s="3">
        <v>44361</v>
      </c>
      <c r="ARX25" s="28">
        <v>44364</v>
      </c>
      <c r="ARY25" s="3">
        <v>45362</v>
      </c>
      <c r="ARZ25" s="28">
        <v>44823</v>
      </c>
      <c r="ASA25" s="3">
        <v>44969</v>
      </c>
      <c r="ASB25" s="28">
        <v>44969</v>
      </c>
      <c r="ASC25" s="3">
        <v>45377</v>
      </c>
      <c r="ASD25" s="28">
        <v>45586</v>
      </c>
      <c r="ASE25" s="3">
        <v>45586</v>
      </c>
      <c r="ASF25" s="28">
        <v>45611</v>
      </c>
      <c r="ASG25" s="3">
        <v>44846</v>
      </c>
      <c r="ASH25" s="28">
        <v>44918</v>
      </c>
      <c r="ASI25" s="3">
        <v>45583</v>
      </c>
      <c r="ASJ25" s="28">
        <v>45593</v>
      </c>
      <c r="ASK25" s="3">
        <v>44974</v>
      </c>
      <c r="ASL25" s="28">
        <v>45386</v>
      </c>
      <c r="ASM25" s="3">
        <v>45612</v>
      </c>
      <c r="ASN25" s="28">
        <v>45583</v>
      </c>
      <c r="ASO25" s="3">
        <v>45619</v>
      </c>
      <c r="ASP25" s="28">
        <v>45154</v>
      </c>
      <c r="ASQ25" s="3">
        <v>45582</v>
      </c>
      <c r="ASR25" s="28">
        <v>44660</v>
      </c>
      <c r="ASS25" s="3">
        <v>45565</v>
      </c>
      <c r="AST25" s="28">
        <v>44814</v>
      </c>
      <c r="ASU25" s="3">
        <v>44814</v>
      </c>
      <c r="ASV25" s="28">
        <v>45154</v>
      </c>
      <c r="ASW25" s="3">
        <v>45565</v>
      </c>
      <c r="ASX25" s="28">
        <v>45612</v>
      </c>
      <c r="ASY25" s="3">
        <v>45612</v>
      </c>
      <c r="ASZ25" s="28">
        <v>44713</v>
      </c>
      <c r="ATA25" s="3">
        <v>45129</v>
      </c>
      <c r="ATB25" s="28">
        <v>44264</v>
      </c>
      <c r="ATC25" s="3">
        <v>45566</v>
      </c>
      <c r="ATD25" s="28">
        <v>45070</v>
      </c>
      <c r="ATE25" s="3">
        <v>44899</v>
      </c>
      <c r="ATF25" s="28">
        <v>45079</v>
      </c>
      <c r="ATG25" s="3">
        <v>45534</v>
      </c>
      <c r="ATH25" s="28">
        <v>44918</v>
      </c>
      <c r="ATI25" s="3">
        <v>45427</v>
      </c>
      <c r="ATJ25" s="28">
        <v>45412</v>
      </c>
      <c r="ATK25" s="3">
        <v>45587</v>
      </c>
      <c r="ATL25" s="28">
        <v>44426</v>
      </c>
      <c r="ATM25" s="3">
        <v>44198</v>
      </c>
      <c r="ATN25" s="28">
        <v>45322</v>
      </c>
      <c r="ATO25" s="3">
        <v>44802</v>
      </c>
      <c r="ATP25" s="28">
        <v>45332</v>
      </c>
      <c r="ATQ25" s="3">
        <v>45027</v>
      </c>
      <c r="ATR25" s="28">
        <v>45175</v>
      </c>
      <c r="ATS25" s="3">
        <v>45334</v>
      </c>
      <c r="ATT25" s="28">
        <v>45388</v>
      </c>
      <c r="ATU25" s="3">
        <v>45238</v>
      </c>
      <c r="ATV25" s="28">
        <v>44699</v>
      </c>
      <c r="ATW25" s="3">
        <v>44435</v>
      </c>
      <c r="ATX25" s="28">
        <v>44904</v>
      </c>
      <c r="ATY25" s="3">
        <v>45595</v>
      </c>
      <c r="ATZ25" s="28">
        <v>44224</v>
      </c>
      <c r="AUA25" s="3">
        <v>45245</v>
      </c>
      <c r="AUB25" s="28">
        <v>44659</v>
      </c>
      <c r="AUC25" s="3">
        <v>45241</v>
      </c>
      <c r="AUD25" s="28">
        <v>44384</v>
      </c>
      <c r="AUE25" s="3">
        <v>45583</v>
      </c>
      <c r="AUF25" s="28">
        <v>45329</v>
      </c>
      <c r="AUG25" s="3">
        <v>44986</v>
      </c>
      <c r="AUH25" s="28">
        <v>45455</v>
      </c>
      <c r="AUI25" s="3">
        <v>45478</v>
      </c>
      <c r="AUJ25" s="28">
        <v>45455</v>
      </c>
      <c r="AUK25" s="3">
        <v>45616</v>
      </c>
      <c r="AUL25" s="28">
        <v>44654</v>
      </c>
      <c r="AUM25" s="3">
        <v>45329</v>
      </c>
      <c r="AUN25" s="28">
        <v>45182</v>
      </c>
      <c r="AUO25" s="3">
        <v>44900</v>
      </c>
      <c r="AUP25" s="28">
        <v>45156</v>
      </c>
      <c r="AUQ25" s="3">
        <v>45021</v>
      </c>
      <c r="AUR25" s="28">
        <v>45498</v>
      </c>
      <c r="AUS25" s="3">
        <v>45386</v>
      </c>
      <c r="AUT25" s="28">
        <v>45072</v>
      </c>
      <c r="AUU25" s="3">
        <v>45498</v>
      </c>
      <c r="AUV25" s="28">
        <v>45119</v>
      </c>
      <c r="AUW25" s="3">
        <v>45386</v>
      </c>
      <c r="AUX25" s="28">
        <v>45502</v>
      </c>
      <c r="AUY25" s="3">
        <v>44231</v>
      </c>
      <c r="AUZ25" s="28">
        <v>44253</v>
      </c>
      <c r="AVA25" s="3">
        <v>44603</v>
      </c>
      <c r="AVB25" s="28">
        <v>45388</v>
      </c>
      <c r="AVC25" s="3">
        <v>44355</v>
      </c>
      <c r="AVD25" s="28">
        <v>44355</v>
      </c>
      <c r="AVE25" s="3">
        <v>44727</v>
      </c>
      <c r="AVF25" s="28">
        <v>45307</v>
      </c>
      <c r="AVG25" s="3">
        <v>44959</v>
      </c>
      <c r="AVH25" s="28">
        <v>45437</v>
      </c>
      <c r="AVI25" s="3">
        <v>44709</v>
      </c>
      <c r="AVJ25" s="28">
        <v>44709</v>
      </c>
      <c r="AVK25" s="3">
        <v>45375</v>
      </c>
      <c r="AVL25" s="28">
        <v>44547</v>
      </c>
      <c r="AVM25" s="3">
        <v>44641</v>
      </c>
      <c r="AVN25" s="28">
        <v>44932</v>
      </c>
      <c r="AVO25" s="3">
        <v>44727</v>
      </c>
      <c r="AVP25" s="28">
        <v>44739</v>
      </c>
      <c r="AVQ25" s="3">
        <v>45778</v>
      </c>
      <c r="AVR25" s="28">
        <v>44547</v>
      </c>
      <c r="AVS25" s="3">
        <v>44547</v>
      </c>
      <c r="AVT25" s="28">
        <v>45563</v>
      </c>
      <c r="AVU25" s="3">
        <v>44855</v>
      </c>
      <c r="AVV25" s="28">
        <v>44972</v>
      </c>
      <c r="AVW25" s="3">
        <v>44547</v>
      </c>
      <c r="AVX25" s="28">
        <v>44959</v>
      </c>
      <c r="AVY25" s="3">
        <v>44617</v>
      </c>
      <c r="AVZ25" s="28">
        <v>44707</v>
      </c>
      <c r="AWA25" s="3">
        <v>44675</v>
      </c>
      <c r="AWB25" s="28">
        <v>45163</v>
      </c>
      <c r="AWC25" s="3">
        <v>45487</v>
      </c>
      <c r="AWD25" s="28">
        <v>44769</v>
      </c>
      <c r="AWE25" s="3">
        <v>45381</v>
      </c>
      <c r="AWF25" s="28">
        <v>45180</v>
      </c>
      <c r="AWG25" s="3">
        <v>44402</v>
      </c>
      <c r="AWH25" s="28">
        <v>45577</v>
      </c>
      <c r="AWI25" s="3">
        <v>45485</v>
      </c>
      <c r="AWJ25" s="28">
        <v>44950</v>
      </c>
      <c r="AWK25" s="3">
        <v>45528</v>
      </c>
      <c r="AWL25" s="28">
        <v>44295</v>
      </c>
      <c r="AWM25" s="3">
        <v>45524</v>
      </c>
      <c r="AWN25" s="28">
        <v>44662</v>
      </c>
      <c r="AWO25" s="3">
        <v>45382</v>
      </c>
      <c r="AWP25" s="28">
        <v>45485</v>
      </c>
      <c r="AWQ25" s="3">
        <v>44712</v>
      </c>
      <c r="AWR25" s="28">
        <v>45270</v>
      </c>
      <c r="AWS25" s="3">
        <v>45524</v>
      </c>
      <c r="AWT25" s="28">
        <v>44950</v>
      </c>
      <c r="AWU25" s="3">
        <v>44950</v>
      </c>
      <c r="AWV25" s="28">
        <v>45543</v>
      </c>
      <c r="AWW25" s="3">
        <v>44308</v>
      </c>
      <c r="AWX25" s="28">
        <v>44865</v>
      </c>
      <c r="AWY25" s="3">
        <v>45016</v>
      </c>
      <c r="AWZ25" s="28">
        <v>44467</v>
      </c>
      <c r="AXA25" s="3">
        <v>44821</v>
      </c>
      <c r="AXB25" s="28">
        <v>44718</v>
      </c>
      <c r="AXC25" s="3">
        <v>45485</v>
      </c>
      <c r="AXD25" s="28">
        <v>45296</v>
      </c>
      <c r="AXE25" s="3">
        <v>44568</v>
      </c>
      <c r="AXF25" s="28">
        <v>45187</v>
      </c>
      <c r="AXG25" s="3">
        <v>45543</v>
      </c>
      <c r="AXH25" s="28">
        <v>45264</v>
      </c>
      <c r="AXI25" s="3">
        <v>44980</v>
      </c>
      <c r="AXJ25" s="28">
        <v>45544</v>
      </c>
      <c r="AXK25" s="3">
        <v>45440</v>
      </c>
      <c r="AXL25" s="28">
        <v>45462</v>
      </c>
      <c r="AXM25" s="3">
        <v>45361</v>
      </c>
      <c r="AXN25" s="28">
        <v>44300</v>
      </c>
      <c r="AXO25" s="3">
        <v>44617</v>
      </c>
      <c r="AXP25" s="28">
        <v>45440</v>
      </c>
      <c r="AXQ25" s="3">
        <v>44853</v>
      </c>
      <c r="AXR25" s="28">
        <v>45372</v>
      </c>
      <c r="AXS25" s="3">
        <v>45437</v>
      </c>
      <c r="AXT25" s="28">
        <v>45270</v>
      </c>
      <c r="AXU25" s="3">
        <v>45381</v>
      </c>
      <c r="AXV25" s="28">
        <v>45576</v>
      </c>
      <c r="AXW25" s="3">
        <v>44386</v>
      </c>
      <c r="AXX25" s="28">
        <v>44588</v>
      </c>
      <c r="AXY25" s="3">
        <v>44697</v>
      </c>
      <c r="AXZ25" s="28">
        <v>44950</v>
      </c>
      <c r="AYA25" s="3">
        <v>45374</v>
      </c>
      <c r="AYB25" s="28">
        <v>44450</v>
      </c>
      <c r="AYC25" s="3">
        <v>45516</v>
      </c>
      <c r="AYD25" s="28">
        <v>45493</v>
      </c>
      <c r="AYE25" s="3">
        <v>45437</v>
      </c>
      <c r="AYF25" s="28">
        <v>45154</v>
      </c>
      <c r="AYG25" s="3">
        <v>45241</v>
      </c>
      <c r="AYH25" s="28">
        <v>44475</v>
      </c>
      <c r="AYI25" s="3">
        <v>45063</v>
      </c>
      <c r="AYJ25" s="28">
        <v>45616</v>
      </c>
      <c r="AYK25" s="3">
        <v>44253</v>
      </c>
      <c r="AYL25" s="28">
        <v>45329</v>
      </c>
      <c r="AYM25" s="3">
        <v>45479</v>
      </c>
      <c r="AYN25" s="28">
        <v>44376</v>
      </c>
      <c r="AYO25" s="3">
        <v>44490</v>
      </c>
      <c r="AYP25" s="28">
        <v>44329</v>
      </c>
      <c r="AYQ25" s="3">
        <v>45024</v>
      </c>
      <c r="AYR25" s="28">
        <v>45024</v>
      </c>
      <c r="AYS25" s="3">
        <v>45472</v>
      </c>
      <c r="AYT25" s="28">
        <v>45455</v>
      </c>
      <c r="AYU25" s="3">
        <v>45527</v>
      </c>
      <c r="AYV25" s="28">
        <v>45453</v>
      </c>
      <c r="AYW25" s="3">
        <v>44475</v>
      </c>
      <c r="AYX25" s="28">
        <v>45532</v>
      </c>
      <c r="AYY25" s="3">
        <v>44882</v>
      </c>
      <c r="AYZ25" s="28">
        <v>45270</v>
      </c>
      <c r="AZA25" s="3">
        <v>44267</v>
      </c>
      <c r="AZB25" s="28">
        <v>44200</v>
      </c>
      <c r="AZC25" s="3">
        <v>45457</v>
      </c>
      <c r="AZD25" s="28">
        <v>44577</v>
      </c>
      <c r="AZE25" s="3">
        <v>45421</v>
      </c>
      <c r="AZF25" s="28">
        <v>45042</v>
      </c>
      <c r="AZG25" s="3">
        <v>45458</v>
      </c>
      <c r="AZH25" s="28">
        <v>45543</v>
      </c>
      <c r="AZI25" s="3">
        <v>44721</v>
      </c>
      <c r="AZJ25" s="28">
        <v>45245</v>
      </c>
      <c r="AZK25" s="3">
        <v>45635</v>
      </c>
      <c r="AZL25" s="28">
        <v>45226</v>
      </c>
      <c r="AZM25" s="3">
        <v>45528</v>
      </c>
      <c r="AZN25" s="28">
        <v>44697</v>
      </c>
      <c r="AZO25" s="3">
        <v>45042</v>
      </c>
      <c r="AZP25" s="28">
        <v>44577</v>
      </c>
      <c r="AZQ25" s="3">
        <v>44829</v>
      </c>
      <c r="AZR25" s="28">
        <v>45063</v>
      </c>
      <c r="AZS25" s="3">
        <v>44996</v>
      </c>
      <c r="AZT25" s="28">
        <v>45563</v>
      </c>
      <c r="AZU25" s="3">
        <v>45576</v>
      </c>
      <c r="AZV25" s="28">
        <v>45228</v>
      </c>
      <c r="AZW25" s="3">
        <v>44466</v>
      </c>
      <c r="AZX25" s="28">
        <v>44918</v>
      </c>
      <c r="AZY25" s="3">
        <v>45778</v>
      </c>
      <c r="AZZ25" s="28">
        <v>45437</v>
      </c>
      <c r="BAA25" s="3">
        <v>45525</v>
      </c>
      <c r="BAB25" s="28">
        <v>44871</v>
      </c>
      <c r="BAC25" s="3">
        <v>45493</v>
      </c>
      <c r="BAD25" s="28">
        <v>45472</v>
      </c>
      <c r="BAE25" s="3">
        <v>44553</v>
      </c>
      <c r="BAF25" s="28">
        <v>44559</v>
      </c>
      <c r="BAG25" s="3">
        <v>45191</v>
      </c>
      <c r="BAH25" s="28">
        <v>45631</v>
      </c>
      <c r="BAI25" s="3">
        <v>45498</v>
      </c>
      <c r="BAJ25" s="28">
        <v>45562</v>
      </c>
      <c r="BAK25" s="3">
        <v>44561</v>
      </c>
      <c r="BAL25" s="28">
        <v>44727</v>
      </c>
      <c r="BAM25" s="3">
        <v>44950</v>
      </c>
      <c r="BAN25" s="28">
        <v>44662</v>
      </c>
      <c r="BAO25" s="3">
        <v>44709</v>
      </c>
      <c r="BAP25" s="28">
        <v>45152</v>
      </c>
      <c r="BAQ25" s="3">
        <v>45469</v>
      </c>
      <c r="BAR25" s="28">
        <v>45467</v>
      </c>
      <c r="BAS25" s="3">
        <v>44663</v>
      </c>
      <c r="BAT25" s="28">
        <v>45634</v>
      </c>
      <c r="BAU25" s="3">
        <v>45391</v>
      </c>
      <c r="BAV25" s="28">
        <v>45480</v>
      </c>
      <c r="BAW25" s="3">
        <v>45459</v>
      </c>
      <c r="BAX25" s="28">
        <v>45486</v>
      </c>
      <c r="BAY25" s="3">
        <v>44735</v>
      </c>
      <c r="BAZ25" s="28">
        <v>45280</v>
      </c>
      <c r="BBA25" s="3">
        <v>44846</v>
      </c>
      <c r="BBB25" s="28">
        <v>45377</v>
      </c>
      <c r="BBC25" s="3">
        <v>44846</v>
      </c>
      <c r="BBD25" s="28">
        <v>45586</v>
      </c>
      <c r="BBE25" s="3">
        <v>45611</v>
      </c>
      <c r="BBF25" s="28">
        <v>45611</v>
      </c>
      <c r="BBG25" s="3">
        <v>44858</v>
      </c>
      <c r="BBH25" s="28">
        <v>45486</v>
      </c>
      <c r="BBI25" s="3">
        <v>45606</v>
      </c>
      <c r="BBJ25" s="28">
        <v>44621</v>
      </c>
      <c r="BBK25" s="3">
        <v>45630</v>
      </c>
      <c r="BBL25" s="28">
        <v>45168</v>
      </c>
      <c r="BBM25" s="3">
        <v>44867</v>
      </c>
      <c r="BBN25" s="28">
        <v>45154</v>
      </c>
      <c r="BBO25" s="3">
        <v>44846</v>
      </c>
      <c r="BBP25" s="28">
        <v>44453</v>
      </c>
      <c r="BBQ25" s="3">
        <v>45203</v>
      </c>
      <c r="BBR25" s="28">
        <v>45612</v>
      </c>
      <c r="BBS25" s="3">
        <v>45612</v>
      </c>
      <c r="BBT25" s="28">
        <v>45386</v>
      </c>
      <c r="BBU25" s="3">
        <v>45386</v>
      </c>
      <c r="BBV25" s="28">
        <v>45245</v>
      </c>
      <c r="BBW25" s="3">
        <v>44899</v>
      </c>
      <c r="BBX25" s="28">
        <v>44280</v>
      </c>
      <c r="BBY25" s="3">
        <v>44660</v>
      </c>
      <c r="BBZ25" s="28">
        <v>44660</v>
      </c>
      <c r="BCA25" s="3">
        <v>45154</v>
      </c>
      <c r="BCB25" s="28">
        <v>44479</v>
      </c>
      <c r="BCC25" s="3">
        <v>44713</v>
      </c>
      <c r="BCD25" s="28">
        <v>45245</v>
      </c>
      <c r="BCE25" s="3">
        <v>45069</v>
      </c>
      <c r="BCF25" s="28">
        <v>45252</v>
      </c>
      <c r="BCG25" s="3">
        <v>45041</v>
      </c>
      <c r="BCH25" s="28">
        <v>45185</v>
      </c>
      <c r="BCI25" s="3">
        <v>44424</v>
      </c>
      <c r="BCJ25" s="28">
        <v>45443</v>
      </c>
      <c r="BCK25" s="3">
        <v>44556</v>
      </c>
      <c r="BCL25" s="28">
        <v>45095</v>
      </c>
      <c r="BCM25" s="3">
        <v>44541</v>
      </c>
      <c r="BCN25" s="28">
        <v>44520</v>
      </c>
      <c r="BCO25" s="3">
        <v>44510</v>
      </c>
      <c r="BCP25" s="28">
        <v>44654</v>
      </c>
      <c r="BCQ25" s="3">
        <v>45446</v>
      </c>
      <c r="BCR25" s="28">
        <v>45185</v>
      </c>
      <c r="BCS25" s="3">
        <v>44298</v>
      </c>
      <c r="BCT25" s="28">
        <v>44556</v>
      </c>
      <c r="BCU25" s="3">
        <v>44526</v>
      </c>
      <c r="BCV25" s="28">
        <v>45522</v>
      </c>
      <c r="BCW25" s="3">
        <v>44520</v>
      </c>
      <c r="BCX25" s="28">
        <v>44814</v>
      </c>
      <c r="BCY25" s="3">
        <v>45411</v>
      </c>
      <c r="BCZ25" s="28">
        <v>45388</v>
      </c>
      <c r="BDA25" s="3">
        <v>45120</v>
      </c>
      <c r="BDB25" s="28">
        <v>45394</v>
      </c>
      <c r="BDC25" s="3">
        <v>44956</v>
      </c>
      <c r="BDD25" s="28">
        <v>45588</v>
      </c>
      <c r="BDE25" s="3">
        <v>44601</v>
      </c>
      <c r="BDF25" s="28">
        <v>44428</v>
      </c>
      <c r="BDG25" s="3">
        <v>44373</v>
      </c>
      <c r="BDH25" s="28">
        <v>45286</v>
      </c>
      <c r="BDI25" s="3">
        <v>45120</v>
      </c>
      <c r="BDJ25" s="28">
        <v>44939</v>
      </c>
      <c r="BDK25" s="3">
        <v>45062</v>
      </c>
      <c r="BDL25" s="28">
        <v>44713</v>
      </c>
      <c r="BDM25" s="3">
        <v>45237</v>
      </c>
      <c r="BDN25" s="28">
        <v>45401</v>
      </c>
      <c r="BDO25" s="3">
        <v>44419</v>
      </c>
      <c r="BDP25" s="28">
        <v>44939</v>
      </c>
      <c r="BDQ25" s="3">
        <v>44956</v>
      </c>
      <c r="BDR25" s="28">
        <v>44347</v>
      </c>
      <c r="BDS25" s="3">
        <v>45551</v>
      </c>
      <c r="BDT25" s="28">
        <v>44601</v>
      </c>
      <c r="BDU25" s="3">
        <v>44956</v>
      </c>
      <c r="BDV25" s="28">
        <v>44419</v>
      </c>
      <c r="BDW25" s="3">
        <v>45203</v>
      </c>
      <c r="BDX25" s="28">
        <v>44899</v>
      </c>
      <c r="BDY25" s="3">
        <v>45383</v>
      </c>
      <c r="BDZ25" s="28">
        <v>44848</v>
      </c>
      <c r="BEA25" s="3">
        <v>45532</v>
      </c>
      <c r="BEB25" s="28">
        <v>44485</v>
      </c>
      <c r="BEC25" s="3">
        <v>44696</v>
      </c>
      <c r="BED25" s="28">
        <v>44436</v>
      </c>
      <c r="BEE25" s="3">
        <v>45068</v>
      </c>
      <c r="BEF25" s="28">
        <v>44463</v>
      </c>
      <c r="BEG25" s="3">
        <v>45551</v>
      </c>
      <c r="BEH25" s="28">
        <v>45300</v>
      </c>
      <c r="BEI25" s="3">
        <v>44834</v>
      </c>
      <c r="BEJ25" s="28">
        <v>45284</v>
      </c>
      <c r="BEK25" s="3">
        <v>44830</v>
      </c>
      <c r="BEL25" s="28">
        <v>44373</v>
      </c>
      <c r="BEM25" s="3">
        <v>44939</v>
      </c>
      <c r="BEN25" s="28">
        <v>45286</v>
      </c>
      <c r="BEO25" s="3">
        <v>45334</v>
      </c>
      <c r="BEP25" s="28">
        <v>44602</v>
      </c>
      <c r="BEQ25" s="3">
        <v>45381</v>
      </c>
      <c r="BER25" s="28">
        <v>45232</v>
      </c>
      <c r="BES25" s="3">
        <v>45517</v>
      </c>
      <c r="BET25" s="28">
        <v>44250</v>
      </c>
      <c r="BEU25" s="3">
        <v>45232</v>
      </c>
      <c r="BEV25" s="28">
        <v>44632</v>
      </c>
      <c r="BEW25" s="3">
        <v>45274</v>
      </c>
      <c r="BEX25" s="28">
        <v>45588</v>
      </c>
      <c r="BEY25" s="3">
        <v>44792</v>
      </c>
      <c r="BEZ25" s="28">
        <v>45300</v>
      </c>
      <c r="BFA25" s="3">
        <v>45320</v>
      </c>
      <c r="BFB25" s="28">
        <v>45548</v>
      </c>
      <c r="BFC25" s="3">
        <v>45016</v>
      </c>
      <c r="BFD25" s="28">
        <v>44792</v>
      </c>
      <c r="BFE25" s="3">
        <v>45367</v>
      </c>
      <c r="BFF25" s="28">
        <v>44890</v>
      </c>
      <c r="BFG25" s="3">
        <v>45275</v>
      </c>
      <c r="BFH25" s="28">
        <v>45588</v>
      </c>
      <c r="BFI25" s="3">
        <v>44897</v>
      </c>
      <c r="BFJ25" s="28">
        <v>45051</v>
      </c>
      <c r="BFK25" s="3">
        <v>44858</v>
      </c>
      <c r="BFL25" s="28">
        <v>45484</v>
      </c>
      <c r="BFM25" s="3">
        <v>45084</v>
      </c>
      <c r="BFN25" s="28">
        <v>44795</v>
      </c>
      <c r="BFO25" s="3">
        <v>45564</v>
      </c>
      <c r="BFP25" s="28">
        <v>44500</v>
      </c>
      <c r="BFQ25" s="3">
        <v>45582</v>
      </c>
      <c r="BFR25" s="28">
        <v>45550</v>
      </c>
      <c r="BFS25" s="3">
        <v>45320</v>
      </c>
      <c r="BFT25" s="28">
        <v>44913</v>
      </c>
      <c r="BFU25" s="3">
        <v>44265</v>
      </c>
      <c r="BFV25" s="28">
        <v>45207</v>
      </c>
      <c r="BFW25" s="3">
        <v>44459</v>
      </c>
      <c r="BFX25" s="28">
        <v>44292</v>
      </c>
      <c r="BFY25" s="3">
        <v>45188</v>
      </c>
      <c r="BFZ25" s="28">
        <v>44752</v>
      </c>
      <c r="BGA25" s="3">
        <v>44752</v>
      </c>
      <c r="BGB25" s="28">
        <v>44814</v>
      </c>
      <c r="BGC25" s="3">
        <v>45012</v>
      </c>
      <c r="BGD25" s="28">
        <v>44795</v>
      </c>
      <c r="BGE25" s="3">
        <v>45202</v>
      </c>
      <c r="BGF25" s="28">
        <v>44894</v>
      </c>
      <c r="BGG25" s="3">
        <v>45207</v>
      </c>
      <c r="BGH25" s="28">
        <v>44388</v>
      </c>
      <c r="BGI25" s="3">
        <v>45611</v>
      </c>
      <c r="BGJ25" s="28">
        <v>45289</v>
      </c>
      <c r="BGK25" s="3">
        <v>45586</v>
      </c>
      <c r="BGL25" s="28">
        <v>44792</v>
      </c>
      <c r="BGM25" s="3">
        <v>44620</v>
      </c>
      <c r="BGN25" s="28">
        <v>45649</v>
      </c>
      <c r="BGO25" s="3">
        <v>45600</v>
      </c>
      <c r="BGP25" s="28">
        <v>45618</v>
      </c>
      <c r="BGQ25" s="3">
        <v>45320</v>
      </c>
      <c r="BGR25" s="28">
        <v>44734</v>
      </c>
      <c r="BGS25" s="3">
        <v>44840</v>
      </c>
      <c r="BGT25" s="28">
        <v>44551</v>
      </c>
      <c r="BGU25" s="3">
        <v>44933</v>
      </c>
      <c r="BGV25" s="29">
        <v>44591</v>
      </c>
    </row>
    <row r="27" spans="1:1556" ht="34.9">
      <c r="C27" s="38" t="s">
        <v>4132</v>
      </c>
      <c r="D27" s="38"/>
      <c r="E27" s="38"/>
    </row>
    <row r="28" spans="1:1556">
      <c r="H28" t="s">
        <v>678</v>
      </c>
    </row>
    <row r="29" spans="1:1556">
      <c r="A29" t="s">
        <v>4133</v>
      </c>
      <c r="E29">
        <f>COUNT(B1:BGV1)</f>
        <v>1555</v>
      </c>
    </row>
    <row r="30" spans="1:1556">
      <c r="A30" t="s">
        <v>4134</v>
      </c>
      <c r="E30" t="str">
        <f>HLOOKUP(1400,A1:BGV25,8)</f>
        <v>Uttar Pradesh</v>
      </c>
    </row>
    <row r="31" spans="1:1556">
      <c r="A31" t="s">
        <v>4135</v>
      </c>
      <c r="E31" t="str">
        <f>HLOOKUP("IN-2013-71333",A2:BGV25,6,0)</f>
        <v>Amravati</v>
      </c>
      <c r="F31" t="str">
        <f>HLOOKUP(H28,A2:BGV25,6,0)</f>
        <v>Amravati</v>
      </c>
    </row>
    <row r="32" spans="1:1556">
      <c r="A32" t="s">
        <v>4136</v>
      </c>
      <c r="D32" t="s">
        <v>4137</v>
      </c>
      <c r="E32" t="str">
        <f>HLOOKUP("Toby Ritter",$A$5:$BGV$25,3,0)</f>
        <v>Kanpur</v>
      </c>
    </row>
    <row r="33" spans="1:9">
      <c r="D33" t="s">
        <v>4125</v>
      </c>
      <c r="E33" t="str">
        <f>HLOOKUP("Toby Ritter",$A$5:$BGV$25,6,0)</f>
        <v>North</v>
      </c>
    </row>
    <row r="34" spans="1:9">
      <c r="I34" t="s">
        <v>129</v>
      </c>
    </row>
    <row r="36" spans="1:9">
      <c r="A36" t="s">
        <v>4126</v>
      </c>
      <c r="B36" t="s">
        <v>4127</v>
      </c>
    </row>
    <row r="37" spans="1:9">
      <c r="B37" s="30" t="s">
        <v>11</v>
      </c>
      <c r="C37" t="str">
        <f>HLOOKUP($I$34,$A$11:$BGV$25,2,0)</f>
        <v>Office Supplies</v>
      </c>
    </row>
    <row r="38" spans="1:9">
      <c r="B38" s="30" t="s">
        <v>4128</v>
      </c>
      <c r="C38" t="str">
        <f>HLOOKUP($I$34,$A$11:$BGV$25,4,0)</f>
        <v>Elite Letter Opener, Easy Grip</v>
      </c>
    </row>
    <row r="39" spans="1:9">
      <c r="B39" s="30" t="s">
        <v>4129</v>
      </c>
      <c r="C39">
        <f>HLOOKUP($I$34,$A$11:$BGV$25,5,0)</f>
        <v>57.84</v>
      </c>
    </row>
    <row r="40" spans="1:9">
      <c r="B40" s="30" t="s">
        <v>4130</v>
      </c>
      <c r="C40">
        <f>HLOOKUP($I$34,$A$11:$BGV$25,6,0)</f>
        <v>2</v>
      </c>
    </row>
    <row r="41" spans="1:9">
      <c r="B41" s="30" t="s">
        <v>4131</v>
      </c>
      <c r="C41">
        <f>HLOOKUP($I$34,$A$11:$BGV$25,7,0)</f>
        <v>15</v>
      </c>
    </row>
    <row r="42" spans="1:9">
      <c r="F42" t="s">
        <v>139</v>
      </c>
    </row>
    <row r="44" spans="1:9">
      <c r="A44" t="s">
        <v>4138</v>
      </c>
    </row>
    <row r="45" spans="1:9">
      <c r="B45" t="s">
        <v>4139</v>
      </c>
    </row>
    <row r="46" spans="1:9">
      <c r="B46" t="str">
        <f>_xlfn.XLOOKUP(F42,B11:BGV11,B6:BGV6,"not found",0)</f>
        <v>Consumer</v>
      </c>
      <c r="C46" t="str">
        <f>_xlfn.XLOOKUP(F42,B11:BGV11,B7:BGV7,"not found",0)</f>
        <v>Tiruppur</v>
      </c>
    </row>
    <row r="48" spans="1:9">
      <c r="B48" cm="1">
        <f t="array" ref="B48:B51">_xlfn.XLOOKUP(F42,B11:BGV11,B20:BGV23,"not found",0)</f>
        <v>256</v>
      </c>
    </row>
    <row r="49" spans="1:6">
      <c r="B49" t="str">
        <v>Mahesh</v>
      </c>
    </row>
    <row r="50" spans="1:6">
      <c r="B50" t="str">
        <v>Meena</v>
      </c>
    </row>
    <row r="51" spans="1:6">
      <c r="B51" t="str">
        <v>Male</v>
      </c>
    </row>
    <row r="53" spans="1:6">
      <c r="B53" t="s">
        <v>4140</v>
      </c>
      <c r="C53" t="s">
        <v>4141</v>
      </c>
    </row>
    <row r="54" spans="1:6">
      <c r="B54" t="s">
        <v>4142</v>
      </c>
      <c r="C54" t="s">
        <v>4124</v>
      </c>
      <c r="D54" t="s">
        <v>4143</v>
      </c>
      <c r="E54" t="s">
        <v>4144</v>
      </c>
      <c r="F54" t="s">
        <v>4145</v>
      </c>
    </row>
    <row r="55" spans="1:6">
      <c r="B55">
        <v>515</v>
      </c>
      <c r="C55" t="str">
        <f>HLOOKUP($B$55,$A$1:$BGV$25,B69,0)</f>
        <v>Patna</v>
      </c>
      <c r="D55" t="str">
        <f>HLOOKUP($B$55,$A$1:$BGV$25,6,0)</f>
        <v>Home Office</v>
      </c>
      <c r="E55" t="str">
        <f>HLOOKUP($B$55,$A$1:$BGV$25,21,0)</f>
        <v>Ramesh</v>
      </c>
      <c r="F55" t="str">
        <f>HLOOKUP($B$55,$A$1:$BGV$25,22,0)</f>
        <v>Radha</v>
      </c>
    </row>
    <row r="58" spans="1:6">
      <c r="C58" t="s">
        <v>4146</v>
      </c>
    </row>
    <row r="59" spans="1:6">
      <c r="B59" t="s">
        <v>4147</v>
      </c>
      <c r="C59" t="s">
        <v>4148</v>
      </c>
      <c r="D59" t="s">
        <v>4143</v>
      </c>
      <c r="E59" t="s">
        <v>4149</v>
      </c>
    </row>
    <row r="60" spans="1:6">
      <c r="B60" t="s">
        <v>114</v>
      </c>
      <c r="C60" t="str">
        <f>_xlfn.XLOOKUP($B$60,hlookup!$B$5:$BGV$5,hlookup!B4:BGV4,"not found",0)</f>
        <v>MK-18160</v>
      </c>
      <c r="D60" t="str">
        <f>_xlfn.XLOOKUP($B$60,hlookup!$B$5:$BGV$5,B6:BGV6,"not found",0)</f>
        <v>Consumer</v>
      </c>
      <c r="E60" t="str">
        <f>_xlfn.XLOOKUP($B$60,hlookup!$B$5:$BGV$5,B10:BGV10,"not found",0)</f>
        <v>South</v>
      </c>
    </row>
    <row r="63" spans="1:6">
      <c r="A63" s="21" t="s">
        <v>0</v>
      </c>
      <c r="B63" cm="1">
        <f t="array" ref="B63:B87">_xlfn.SEQUENCE(25)</f>
        <v>1</v>
      </c>
    </row>
    <row r="64" spans="1:6">
      <c r="A64" s="21" t="s">
        <v>1</v>
      </c>
      <c r="B64">
        <v>2</v>
      </c>
    </row>
    <row r="65" spans="1:2">
      <c r="A65" s="21" t="s">
        <v>2</v>
      </c>
      <c r="B65">
        <v>3</v>
      </c>
    </row>
    <row r="66" spans="1:2">
      <c r="A66" s="21" t="s">
        <v>3</v>
      </c>
      <c r="B66">
        <v>4</v>
      </c>
    </row>
    <row r="67" spans="1:2">
      <c r="A67" s="21" t="s">
        <v>4</v>
      </c>
      <c r="B67">
        <v>5</v>
      </c>
    </row>
    <row r="68" spans="1:2">
      <c r="A68" s="21" t="s">
        <v>5</v>
      </c>
      <c r="B68">
        <v>6</v>
      </c>
    </row>
    <row r="69" spans="1:2">
      <c r="A69" s="21" t="s">
        <v>6</v>
      </c>
      <c r="B69">
        <v>7</v>
      </c>
    </row>
    <row r="70" spans="1:2">
      <c r="A70" s="21" t="s">
        <v>7</v>
      </c>
      <c r="B70">
        <v>8</v>
      </c>
    </row>
    <row r="71" spans="1:2">
      <c r="A71" s="21" t="s">
        <v>8</v>
      </c>
      <c r="B71">
        <v>9</v>
      </c>
    </row>
    <row r="72" spans="1:2">
      <c r="A72" s="21" t="s">
        <v>9</v>
      </c>
      <c r="B72">
        <v>10</v>
      </c>
    </row>
    <row r="73" spans="1:2">
      <c r="A73" s="21" t="s">
        <v>10</v>
      </c>
      <c r="B73">
        <v>11</v>
      </c>
    </row>
    <row r="74" spans="1:2">
      <c r="A74" s="21" t="s">
        <v>11</v>
      </c>
      <c r="B74">
        <v>12</v>
      </c>
    </row>
    <row r="75" spans="1:2">
      <c r="A75" s="21" t="s">
        <v>12</v>
      </c>
      <c r="B75">
        <v>13</v>
      </c>
    </row>
    <row r="76" spans="1:2">
      <c r="A76" s="21" t="s">
        <v>13</v>
      </c>
      <c r="B76">
        <v>14</v>
      </c>
    </row>
    <row r="77" spans="1:2">
      <c r="A77" s="21" t="s">
        <v>14</v>
      </c>
      <c r="B77">
        <v>15</v>
      </c>
    </row>
    <row r="78" spans="1:2">
      <c r="A78" s="21" t="s">
        <v>15</v>
      </c>
      <c r="B78">
        <v>16</v>
      </c>
    </row>
    <row r="79" spans="1:2">
      <c r="A79" s="21" t="s">
        <v>16</v>
      </c>
      <c r="B79">
        <v>17</v>
      </c>
    </row>
    <row r="80" spans="1:2">
      <c r="A80" s="21" t="s">
        <v>17</v>
      </c>
      <c r="B80">
        <v>18</v>
      </c>
    </row>
    <row r="81" spans="1:2">
      <c r="A81" s="21" t="s">
        <v>18</v>
      </c>
      <c r="B81">
        <v>19</v>
      </c>
    </row>
    <row r="82" spans="1:2">
      <c r="A82" s="21" t="s">
        <v>19</v>
      </c>
      <c r="B82">
        <v>20</v>
      </c>
    </row>
    <row r="83" spans="1:2">
      <c r="A83" s="21" t="s">
        <v>20</v>
      </c>
      <c r="B83">
        <v>21</v>
      </c>
    </row>
    <row r="84" spans="1:2">
      <c r="A84" s="21" t="s">
        <v>21</v>
      </c>
      <c r="B84">
        <v>22</v>
      </c>
    </row>
    <row r="85" spans="1:2">
      <c r="A85" s="24" t="s">
        <v>22</v>
      </c>
      <c r="B85">
        <v>23</v>
      </c>
    </row>
    <row r="86" spans="1:2">
      <c r="A86" s="27" t="s">
        <v>23</v>
      </c>
      <c r="B86">
        <v>24</v>
      </c>
    </row>
    <row r="87" spans="1:2">
      <c r="A87" s="27" t="s">
        <v>24</v>
      </c>
      <c r="B87">
        <v>25</v>
      </c>
    </row>
  </sheetData>
  <dataValidations count="2">
    <dataValidation type="list" allowBlank="1" showInputMessage="1" showErrorMessage="1" sqref="B55" xr:uid="{7D9C8646-C623-4954-A589-F379EF1C49E2}">
      <formula1>$B$1:$BGV$1</formula1>
    </dataValidation>
    <dataValidation type="list" allowBlank="1" showInputMessage="1" showErrorMessage="1" sqref="B60" xr:uid="{2E516F27-AB49-4581-ADF7-E74187B46DC1}">
      <formula1>$B$5:$BGV$5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ADE-0E06-4E70-AFC0-BB613B2B605B}">
  <dimension ref="A2:D14"/>
  <sheetViews>
    <sheetView workbookViewId="0">
      <selection activeCell="D8" sqref="D8"/>
    </sheetView>
  </sheetViews>
  <sheetFormatPr defaultRowHeight="19.149999999999999"/>
  <cols>
    <col min="4" max="4" width="13.1796875" customWidth="1"/>
  </cols>
  <sheetData>
    <row r="2" spans="1:4" ht="33.6">
      <c r="C2" s="39" t="s">
        <v>4150</v>
      </c>
    </row>
    <row r="4" spans="1:4">
      <c r="A4" t="s">
        <v>4151</v>
      </c>
      <c r="C4" t="s">
        <v>4152</v>
      </c>
    </row>
    <row r="5" spans="1:4">
      <c r="B5" t="str">
        <f>LOOKUP(Data!D8,Data!D2:D1556,Data!E2:E1556)</f>
        <v>Carol Triggs</v>
      </c>
    </row>
    <row r="8" spans="1:4">
      <c r="B8" s="22" t="s">
        <v>69</v>
      </c>
      <c r="D8" t="str">
        <f ca="1">LOOKUP(B8,Data!$D$2:$D$1556,Data!$E$2:$E$13)</f>
        <v>Carol Triggs</v>
      </c>
    </row>
    <row r="9" spans="1:4">
      <c r="B9" s="23" t="s">
        <v>77</v>
      </c>
      <c r="D9" t="str">
        <f ca="1">LOOKUP(B9,Data!$D$2:$D$1556,Data!$E$2:$E$13)</f>
        <v>Chad Sievert</v>
      </c>
    </row>
    <row r="10" spans="1:4">
      <c r="B10" s="22" t="s">
        <v>84</v>
      </c>
      <c r="D10" t="str">
        <f ca="1">LOOKUP(B10,Data!$D$2:$D$1556,Data!$E$2:$E$13)</f>
        <v>Carol Triggs</v>
      </c>
    </row>
    <row r="11" spans="1:4">
      <c r="B11" s="23" t="s">
        <v>92</v>
      </c>
      <c r="D11" t="str">
        <f ca="1">LOOKUP(B11,Data!$D$2:$D$1556,Data!$E$2:$E$13)</f>
        <v>Brian Derr</v>
      </c>
    </row>
    <row r="12" spans="1:4">
      <c r="B12" s="22" t="s">
        <v>98</v>
      </c>
      <c r="D12" t="str">
        <f ca="1">LOOKUP(B12,Data!$D$2:$D$1556,Data!$E$2:$E$13)</f>
        <v>Chad Sievert</v>
      </c>
    </row>
    <row r="13" spans="1:4">
      <c r="B13" s="23" t="s">
        <v>107</v>
      </c>
      <c r="D13" t="str">
        <f ca="1">LOOKUP(B13,Data!$D$2:$D$1556,Data!$E$2:$E$13)</f>
        <v>Carol Triggs</v>
      </c>
    </row>
    <row r="14" spans="1:4">
      <c r="B14" s="22" t="s">
        <v>113</v>
      </c>
      <c r="D14" t="str">
        <f ca="1">LOOKUP(B14,Data!$D$2:$D$1556,Data!$E$2:$E$13)</f>
        <v>Brian Derr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1D35-595F-4563-8554-3B86081AAD2D}">
  <dimension ref="A1:K43"/>
  <sheetViews>
    <sheetView zoomScale="74" workbookViewId="0">
      <selection activeCell="P13" sqref="P13"/>
    </sheetView>
  </sheetViews>
  <sheetFormatPr defaultRowHeight="19.149999999999999"/>
  <cols>
    <col min="4" max="4" width="10.26953125" customWidth="1"/>
    <col min="5" max="5" width="11.1796875" customWidth="1"/>
    <col min="6" max="6" width="15.7265625" customWidth="1"/>
    <col min="7" max="7" width="13.453125" customWidth="1"/>
  </cols>
  <sheetData>
    <row r="1" spans="1:11">
      <c r="A1" t="s">
        <v>4153</v>
      </c>
      <c r="H1" t="s">
        <v>4154</v>
      </c>
      <c r="I1" t="s">
        <v>4155</v>
      </c>
    </row>
    <row r="3" spans="1:11">
      <c r="B3" t="s">
        <v>4156</v>
      </c>
      <c r="H3" t="s">
        <v>4157</v>
      </c>
    </row>
    <row r="5" spans="1:11">
      <c r="B5" t="str">
        <f>INDEX(Data!A1:Y1556,10,4)</f>
        <v>TR-21325</v>
      </c>
      <c r="H5">
        <f>MATCH(B6,Data!E2:E1556,0)</f>
        <v>100</v>
      </c>
      <c r="K5" s="22" t="s">
        <v>135</v>
      </c>
    </row>
    <row r="6" spans="1:11">
      <c r="B6" t="str">
        <f>INDEX(Data!A2:Y1556,100,5)</f>
        <v>Rob Dowd</v>
      </c>
      <c r="H6">
        <f>MATCH(K5,Data!D1:D1556,0)</f>
        <v>16</v>
      </c>
    </row>
    <row r="7" spans="1:11">
      <c r="G7" t="s">
        <v>336</v>
      </c>
      <c r="H7">
        <f>MATCH(G7,Data!D1:D1556,0)</f>
        <v>59</v>
      </c>
    </row>
    <row r="8" spans="1:11">
      <c r="G8" s="23" t="s">
        <v>108</v>
      </c>
      <c r="H8">
        <f>MATCH(G8,Data!E1:E1556,0)</f>
        <v>11</v>
      </c>
    </row>
    <row r="10" spans="1:11">
      <c r="A10" t="s">
        <v>4158</v>
      </c>
    </row>
    <row r="11" spans="1:11">
      <c r="H11" s="32"/>
    </row>
    <row r="12" spans="1:11" ht="24.6">
      <c r="A12" t="s">
        <v>4133</v>
      </c>
      <c r="E12" s="43" t="s">
        <v>4159</v>
      </c>
      <c r="F12" s="43" t="s">
        <v>4160</v>
      </c>
      <c r="G12" s="44" t="s">
        <v>4161</v>
      </c>
      <c r="H12" s="34"/>
      <c r="K12" s="31" t="s">
        <v>4154</v>
      </c>
    </row>
    <row r="13" spans="1:11">
      <c r="A13" t="s">
        <v>4134</v>
      </c>
      <c r="E13" s="41" t="str">
        <f>VLOOKUP(1400,Data!A1:Y1556,8,0)</f>
        <v>Uttar Pradesh</v>
      </c>
      <c r="F13" s="41" t="str">
        <f>_xlfn.XLOOKUP(1400,Data!A2:A1556,Data!H2:H1556,"not found",)</f>
        <v>Uttar Pradesh</v>
      </c>
      <c r="G13" s="42" t="str">
        <f>INDEX(Data!A1:Y1556,MATCH(1400,Data!A1:A1556,0),8)</f>
        <v>Uttar Pradesh</v>
      </c>
      <c r="H13" s="34"/>
      <c r="K13">
        <f>MATCH(1400,Data!A2:A1556,0)</f>
        <v>1400</v>
      </c>
    </row>
    <row r="14" spans="1:11">
      <c r="A14" t="s">
        <v>4135</v>
      </c>
      <c r="E14" s="41" t="str">
        <f>VLOOKUP("IN-2013-71333",Data!B1:Y1556,6,0)</f>
        <v>Amravati</v>
      </c>
      <c r="F14" s="41" t="str">
        <f>_xlfn.XLOOKUP("IN-2013-71333",Data!B1:B1556,Data!G1:G1556,"not found",0)</f>
        <v>Amravati</v>
      </c>
      <c r="G14" s="42" t="str">
        <f>INDEX(Data!A1:Y1556,MATCH("IN-2013-71333",Data!B1:B1556,0),7)</f>
        <v>Amravati</v>
      </c>
      <c r="H14" s="34"/>
    </row>
    <row r="15" spans="1:11">
      <c r="A15" t="s">
        <v>4136</v>
      </c>
      <c r="D15" t="s">
        <v>4137</v>
      </c>
      <c r="E15" s="41" t="str">
        <f>VLOOKUP("Toby Ritter",Data!E1:Y1556,3,0)</f>
        <v>Kanpur</v>
      </c>
      <c r="F15" s="41" t="str">
        <f>_xlfn.XLOOKUP("Toby Ritter",Data!E1:E1556,Data!G1:G1556,"not found",0)</f>
        <v>Kanpur</v>
      </c>
      <c r="G15" s="42" t="str">
        <f>INDEX(Data!A1:Y1556,MATCH("Toby Ritter",Data!E1:E1556,0),7)</f>
        <v>Kanpur</v>
      </c>
      <c r="H15" s="34"/>
    </row>
    <row r="16" spans="1:11">
      <c r="D16" t="s">
        <v>4125</v>
      </c>
      <c r="E16" s="41" t="str">
        <f>VLOOKUP("Toby Ritter",Data!E2:Y1557,6,0)</f>
        <v>North</v>
      </c>
      <c r="F16" s="41" t="str">
        <f>_xlfn.XLOOKUP("Toby Ritter",Data!E2:E1556,Data!J2:J1556,"not found",0)</f>
        <v>North</v>
      </c>
      <c r="G16" s="42" t="str">
        <f>INDEX(Data!A1:Y1556,MATCH("Toby Ritter",Data!E1:E1556,0),10)</f>
        <v>North</v>
      </c>
      <c r="H16" s="34"/>
    </row>
    <row r="19" spans="1:6">
      <c r="A19" t="s">
        <v>4126</v>
      </c>
      <c r="B19" t="s">
        <v>4127</v>
      </c>
    </row>
    <row r="20" spans="1:6">
      <c r="B20" t="s">
        <v>11</v>
      </c>
      <c r="C20" t="str">
        <f>INDEX(Data!A1:Y1556,MATCH("OFF-SU-10004872",Data!K2:K1556,0),12)</f>
        <v>Office Supplies</v>
      </c>
    </row>
    <row r="21" spans="1:6">
      <c r="B21" t="s">
        <v>4128</v>
      </c>
      <c r="C21" t="str">
        <f>INDEX(Data!A1:Y1556,MATCH("OFF-SU-10004872",Data!K1:K1556,0),14)</f>
        <v>Elite Letter Opener, Easy Grip</v>
      </c>
    </row>
    <row r="22" spans="1:6">
      <c r="B22" t="s">
        <v>4129</v>
      </c>
      <c r="C22">
        <f>INDEX(Data!A2:Y1557,MATCH("OFF-SU-10004872",Data!K2:K1557,0),15)</f>
        <v>57.84</v>
      </c>
    </row>
    <row r="23" spans="1:6">
      <c r="B23" t="s">
        <v>4130</v>
      </c>
      <c r="C23">
        <f>INDEX(Data!A3:Y1558,MATCH("OFF-SU-10004872",Data!K3:K1558,0),16)</f>
        <v>2</v>
      </c>
    </row>
    <row r="24" spans="1:6">
      <c r="B24" t="s">
        <v>4131</v>
      </c>
      <c r="C24">
        <f>INDEX(Data!A4:Y1559,MATCH("OFF-SU-10004872",Data!K4:K1559,0),17)</f>
        <v>15</v>
      </c>
    </row>
    <row r="25" spans="1:6">
      <c r="F25" t="s">
        <v>139</v>
      </c>
    </row>
    <row r="27" spans="1:6">
      <c r="A27" t="s">
        <v>4138</v>
      </c>
    </row>
    <row r="28" spans="1:6">
      <c r="B28" t="s">
        <v>4139</v>
      </c>
    </row>
    <row r="29" spans="1:6">
      <c r="B29" t="s">
        <v>29</v>
      </c>
      <c r="C29" t="s">
        <v>137</v>
      </c>
    </row>
    <row r="33" spans="2:8">
      <c r="B33" s="32" t="s">
        <v>4162</v>
      </c>
      <c r="C33" s="32" t="s">
        <v>4163</v>
      </c>
      <c r="D33" s="32" t="s">
        <v>4164</v>
      </c>
      <c r="E33" s="32" t="s">
        <v>4137</v>
      </c>
      <c r="F33" s="33"/>
      <c r="G33" t="s">
        <v>4165</v>
      </c>
    </row>
    <row r="34" spans="2:8">
      <c r="B34" s="32">
        <v>10</v>
      </c>
      <c r="C34" s="32" t="s">
        <v>4166</v>
      </c>
      <c r="D34" s="32" t="s">
        <v>4167</v>
      </c>
      <c r="E34" s="32" t="s">
        <v>4168</v>
      </c>
      <c r="G34">
        <f>MATCH(C39,C34:C43,0)</f>
        <v>6</v>
      </c>
    </row>
    <row r="35" spans="2:8">
      <c r="B35" s="32">
        <v>20</v>
      </c>
      <c r="C35" s="32" t="s">
        <v>4169</v>
      </c>
      <c r="D35" s="32" t="s">
        <v>4170</v>
      </c>
      <c r="E35" s="32" t="s">
        <v>4171</v>
      </c>
      <c r="G35" t="s">
        <v>4172</v>
      </c>
    </row>
    <row r="36" spans="2:8">
      <c r="B36" s="32">
        <v>30</v>
      </c>
      <c r="C36" s="32" t="s">
        <v>4173</v>
      </c>
      <c r="D36" s="32" t="s">
        <v>4174</v>
      </c>
      <c r="E36" s="32" t="s">
        <v>4175</v>
      </c>
      <c r="G36" t="str">
        <f>VLOOKUP(90,B33:E43,3,0)</f>
        <v>python</v>
      </c>
    </row>
    <row r="37" spans="2:8">
      <c r="B37" s="32">
        <v>40</v>
      </c>
      <c r="C37" s="32" t="s">
        <v>4176</v>
      </c>
      <c r="D37" s="32" t="s">
        <v>4177</v>
      </c>
      <c r="E37" s="32" t="s">
        <v>4178</v>
      </c>
      <c r="F37" s="33"/>
      <c r="G37">
        <f>MATCH(D33,B33:E33,0)</f>
        <v>3</v>
      </c>
    </row>
    <row r="38" spans="2:8">
      <c r="B38" s="32">
        <v>50</v>
      </c>
      <c r="C38" s="32" t="s">
        <v>4179</v>
      </c>
      <c r="D38" s="32" t="s">
        <v>4180</v>
      </c>
      <c r="E38" s="32" t="s">
        <v>4181</v>
      </c>
      <c r="F38" t="s">
        <v>4182</v>
      </c>
      <c r="G38" t="str">
        <f>VLOOKUP(90,B33:E43,MATCH(D33,B33:E33,0),0)</f>
        <v>python</v>
      </c>
    </row>
    <row r="39" spans="2:8">
      <c r="B39" s="32">
        <v>60</v>
      </c>
      <c r="C39" s="32" t="s">
        <v>4183</v>
      </c>
      <c r="D39" s="32" t="s">
        <v>4167</v>
      </c>
      <c r="E39" s="32" t="s">
        <v>4168</v>
      </c>
      <c r="F39" s="33"/>
    </row>
    <row r="40" spans="2:8">
      <c r="B40" s="32">
        <v>70</v>
      </c>
      <c r="C40" s="32" t="s">
        <v>4184</v>
      </c>
      <c r="D40" s="32" t="s">
        <v>4185</v>
      </c>
      <c r="E40" s="32" t="s">
        <v>4171</v>
      </c>
    </row>
    <row r="41" spans="2:8">
      <c r="B41" s="32">
        <v>80</v>
      </c>
      <c r="C41" s="32" t="s">
        <v>4186</v>
      </c>
      <c r="D41" s="32" t="s">
        <v>4187</v>
      </c>
      <c r="E41" s="32" t="s">
        <v>4175</v>
      </c>
      <c r="H41" t="s">
        <v>4188</v>
      </c>
    </row>
    <row r="42" spans="2:8">
      <c r="B42" s="32">
        <v>90</v>
      </c>
      <c r="C42" s="32" t="s">
        <v>4189</v>
      </c>
      <c r="D42" s="32" t="s">
        <v>4174</v>
      </c>
      <c r="E42" s="32" t="s">
        <v>4178</v>
      </c>
      <c r="H42" t="str">
        <f>INDEX(B33:E43,10,3)</f>
        <v>python</v>
      </c>
    </row>
    <row r="43" spans="2:8">
      <c r="B43" s="32">
        <v>100</v>
      </c>
      <c r="C43" s="32" t="s">
        <v>4190</v>
      </c>
      <c r="D43" s="32" t="s">
        <v>4180</v>
      </c>
      <c r="E43" s="32" t="s">
        <v>4181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B872-87C2-447C-AC3E-A753B46497FA}">
  <dimension ref="A1:L67"/>
  <sheetViews>
    <sheetView topLeftCell="A44" zoomScale="78" zoomScaleNormal="78" workbookViewId="0">
      <selection activeCell="E51" sqref="E51"/>
    </sheetView>
  </sheetViews>
  <sheetFormatPr defaultRowHeight="19.149999999999999"/>
  <cols>
    <col min="2" max="2" width="12.453125" bestFit="1" customWidth="1"/>
    <col min="3" max="3" width="15.54296875" bestFit="1" customWidth="1"/>
    <col min="7" max="7" width="10" customWidth="1"/>
    <col min="9" max="9" width="17.453125" customWidth="1"/>
    <col min="10" max="11" width="11.54296875" bestFit="1" customWidth="1"/>
    <col min="12" max="12" width="15.36328125" bestFit="1" customWidth="1"/>
  </cols>
  <sheetData>
    <row r="1" spans="1:10">
      <c r="A1" s="13" t="s">
        <v>4191</v>
      </c>
    </row>
    <row r="2" spans="1:10">
      <c r="A2" s="14"/>
    </row>
    <row r="3" spans="1:10">
      <c r="A3" s="14" t="s">
        <v>4192</v>
      </c>
      <c r="F3" t="s">
        <v>4193</v>
      </c>
      <c r="G3">
        <f>SUM(Data!O2:O1556)</f>
        <v>589650.10499999952</v>
      </c>
      <c r="I3" s="36">
        <v>589650.10499999952</v>
      </c>
      <c r="J3" t="s">
        <v>4194</v>
      </c>
    </row>
    <row r="4" spans="1:10">
      <c r="A4" s="14"/>
      <c r="I4" s="36"/>
      <c r="J4" t="s">
        <v>4195</v>
      </c>
    </row>
    <row r="5" spans="1:10">
      <c r="A5" s="14" t="s">
        <v>4196</v>
      </c>
      <c r="F5" t="s">
        <v>4197</v>
      </c>
      <c r="G5">
        <f>ROUND(AVERAGE(Data!Q2:Q1556),0)</f>
        <v>83</v>
      </c>
      <c r="I5">
        <v>83</v>
      </c>
      <c r="J5" t="s">
        <v>4198</v>
      </c>
    </row>
    <row r="6" spans="1:10">
      <c r="A6" s="14"/>
      <c r="J6" t="s">
        <v>4199</v>
      </c>
    </row>
    <row r="7" spans="1:10">
      <c r="A7" s="14" t="s">
        <v>4200</v>
      </c>
      <c r="F7" t="s">
        <v>4201</v>
      </c>
      <c r="G7">
        <f>MAX(Data!R2:R1556)</f>
        <v>704.08</v>
      </c>
      <c r="I7">
        <v>704.08</v>
      </c>
    </row>
    <row r="8" spans="1:10">
      <c r="A8" s="14"/>
    </row>
    <row r="9" spans="1:10">
      <c r="A9" s="14" t="s">
        <v>4202</v>
      </c>
      <c r="F9" t="s">
        <v>4203</v>
      </c>
      <c r="G9">
        <f>MIN(Data!Q2:Q1556)</f>
        <v>-522.09</v>
      </c>
      <c r="I9">
        <v>-522.09</v>
      </c>
    </row>
    <row r="13" spans="1:10">
      <c r="A13" s="13" t="s">
        <v>4204</v>
      </c>
    </row>
    <row r="14" spans="1:10">
      <c r="A14" s="14"/>
    </row>
    <row r="15" spans="1:10">
      <c r="A15" s="14" t="s">
        <v>4205</v>
      </c>
      <c r="F15" t="s">
        <v>4206</v>
      </c>
      <c r="G15">
        <f>LARGE(Data!P2:P1556,2)</f>
        <v>14</v>
      </c>
    </row>
    <row r="16" spans="1:10">
      <c r="A16" s="14"/>
    </row>
    <row r="17" spans="1:12">
      <c r="A17" s="14" t="s">
        <v>4207</v>
      </c>
      <c r="F17" t="s">
        <v>4208</v>
      </c>
      <c r="G17">
        <f>SMALL(Data!O2:O1556,3)</f>
        <v>4.8899999999999997</v>
      </c>
    </row>
    <row r="20" spans="1:12">
      <c r="K20" s="15" t="s">
        <v>4209</v>
      </c>
      <c r="L20" t="s">
        <v>4210</v>
      </c>
    </row>
    <row r="21" spans="1:12">
      <c r="A21" s="13" t="s">
        <v>4211</v>
      </c>
      <c r="K21" s="16" t="s">
        <v>60</v>
      </c>
      <c r="L21">
        <v>127</v>
      </c>
    </row>
    <row r="22" spans="1:12">
      <c r="A22" s="14"/>
      <c r="K22" s="16" t="s">
        <v>67</v>
      </c>
      <c r="L22">
        <v>126</v>
      </c>
    </row>
    <row r="23" spans="1:12">
      <c r="A23" s="14" t="s">
        <v>4212</v>
      </c>
      <c r="G23" t="s">
        <v>4213</v>
      </c>
      <c r="H23">
        <f>COUNTA(Data!T2:T1556)</f>
        <v>1555</v>
      </c>
      <c r="K23" s="16" t="s">
        <v>50</v>
      </c>
      <c r="L23">
        <v>127</v>
      </c>
    </row>
    <row r="24" spans="1:12">
      <c r="A24" s="14"/>
      <c r="K24" s="16" t="s">
        <v>40</v>
      </c>
      <c r="L24">
        <v>127</v>
      </c>
    </row>
    <row r="25" spans="1:12">
      <c r="A25" s="14" t="s">
        <v>4214</v>
      </c>
      <c r="G25" t="s">
        <v>4215</v>
      </c>
      <c r="H25">
        <f>COUNTBLANK(Data!T2:T1556)</f>
        <v>0</v>
      </c>
      <c r="K25" s="16" t="s">
        <v>1734</v>
      </c>
      <c r="L25">
        <v>129</v>
      </c>
    </row>
    <row r="26" spans="1:12">
      <c r="A26" s="14"/>
      <c r="K26" s="16" t="s">
        <v>1743</v>
      </c>
      <c r="L26">
        <v>128</v>
      </c>
    </row>
    <row r="27" spans="1:12">
      <c r="A27" s="14" t="s">
        <v>4216</v>
      </c>
      <c r="G27" t="s">
        <v>4217</v>
      </c>
      <c r="H27">
        <f>COUNTIF(Data!V2:V1556,"Suraj")</f>
        <v>133</v>
      </c>
      <c r="K27" s="16" t="s">
        <v>1737</v>
      </c>
      <c r="L27">
        <v>129</v>
      </c>
    </row>
    <row r="28" spans="1:12">
      <c r="A28" s="14"/>
      <c r="K28" s="16" t="s">
        <v>1747</v>
      </c>
      <c r="L28">
        <v>128</v>
      </c>
    </row>
    <row r="29" spans="1:12">
      <c r="A29" s="14" t="s">
        <v>4218</v>
      </c>
      <c r="K29" s="16" t="s">
        <v>2791</v>
      </c>
      <c r="L29">
        <v>133</v>
      </c>
    </row>
    <row r="30" spans="1:12">
      <c r="K30" s="16" t="s">
        <v>2787</v>
      </c>
      <c r="L30">
        <v>134</v>
      </c>
    </row>
    <row r="31" spans="1:12">
      <c r="K31" s="16" t="s">
        <v>2786</v>
      </c>
      <c r="L31">
        <v>134</v>
      </c>
    </row>
    <row r="32" spans="1:12">
      <c r="K32" s="16" t="s">
        <v>2792</v>
      </c>
      <c r="L32">
        <v>133</v>
      </c>
    </row>
    <row r="33" spans="1:12">
      <c r="A33" s="13" t="s">
        <v>4219</v>
      </c>
      <c r="K33" s="16" t="s">
        <v>4220</v>
      </c>
    </row>
    <row r="34" spans="1:12">
      <c r="A34" s="14"/>
      <c r="K34" s="16" t="s">
        <v>4221</v>
      </c>
      <c r="L34">
        <v>1555</v>
      </c>
    </row>
    <row r="35" spans="1:12">
      <c r="A35" s="14" t="s">
        <v>4222</v>
      </c>
      <c r="H35">
        <f>(44397.15/589650.105)*100</f>
        <v>7.52940593472802</v>
      </c>
      <c r="I35" s="15" t="s">
        <v>4223</v>
      </c>
      <c r="J35" t="s">
        <v>4224</v>
      </c>
    </row>
    <row r="36" spans="1:12">
      <c r="A36" s="14"/>
      <c r="I36" s="16" t="s">
        <v>60</v>
      </c>
      <c r="J36">
        <v>55627.785000000011</v>
      </c>
    </row>
    <row r="37" spans="1:12">
      <c r="A37" s="14" t="s">
        <v>4225</v>
      </c>
      <c r="I37" s="16" t="s">
        <v>67</v>
      </c>
      <c r="J37">
        <v>51572.009999999973</v>
      </c>
    </row>
    <row r="38" spans="1:12">
      <c r="I38" s="16" t="s">
        <v>50</v>
      </c>
      <c r="J38">
        <v>44397.149999999987</v>
      </c>
    </row>
    <row r="39" spans="1:12">
      <c r="I39" s="16" t="s">
        <v>40</v>
      </c>
      <c r="J39">
        <v>58751.970000000016</v>
      </c>
    </row>
    <row r="40" spans="1:12">
      <c r="I40" s="16" t="s">
        <v>1734</v>
      </c>
      <c r="J40">
        <v>42975.15</v>
      </c>
    </row>
    <row r="41" spans="1:12">
      <c r="A41" s="13" t="s">
        <v>4226</v>
      </c>
      <c r="I41" s="16" t="s">
        <v>1743</v>
      </c>
      <c r="J41">
        <v>38212.304999999986</v>
      </c>
    </row>
    <row r="42" spans="1:12">
      <c r="A42" s="14"/>
      <c r="I42" s="16" t="s">
        <v>1737</v>
      </c>
      <c r="J42">
        <v>49935.074999999997</v>
      </c>
    </row>
    <row r="43" spans="1:12">
      <c r="A43" s="14" t="s">
        <v>4227</v>
      </c>
      <c r="I43" s="16" t="s">
        <v>1747</v>
      </c>
      <c r="J43">
        <v>45690.929999999978</v>
      </c>
    </row>
    <row r="44" spans="1:12">
      <c r="A44" s="14"/>
      <c r="I44" s="16" t="s">
        <v>2791</v>
      </c>
      <c r="J44">
        <v>52008.029999999984</v>
      </c>
    </row>
    <row r="45" spans="1:12">
      <c r="A45" s="14" t="s">
        <v>4228</v>
      </c>
      <c r="I45" s="16" t="s">
        <v>2787</v>
      </c>
      <c r="J45">
        <v>47251.125000000007</v>
      </c>
    </row>
    <row r="46" spans="1:12">
      <c r="A46" s="14"/>
      <c r="I46" s="16" t="s">
        <v>2786</v>
      </c>
      <c r="J46">
        <v>46824.359999999993</v>
      </c>
    </row>
    <row r="47" spans="1:12">
      <c r="A47" s="14" t="s">
        <v>4229</v>
      </c>
      <c r="I47" s="16" t="s">
        <v>2792</v>
      </c>
      <c r="J47">
        <v>56404.214999999982</v>
      </c>
    </row>
    <row r="48" spans="1:12">
      <c r="I48" s="16" t="s">
        <v>4220</v>
      </c>
    </row>
    <row r="49" spans="1:10">
      <c r="I49" s="16" t="s">
        <v>4221</v>
      </c>
      <c r="J49">
        <v>589650.10499999986</v>
      </c>
    </row>
    <row r="51" spans="1:10">
      <c r="A51" t="s">
        <v>4230</v>
      </c>
    </row>
    <row r="53" spans="1:10">
      <c r="B53" s="15" t="s">
        <v>4209</v>
      </c>
      <c r="C53" t="s">
        <v>4224</v>
      </c>
      <c r="I53" s="15" t="s">
        <v>4209</v>
      </c>
      <c r="J53" t="s">
        <v>4210</v>
      </c>
    </row>
    <row r="54" spans="1:10">
      <c r="B54" s="16" t="s">
        <v>4231</v>
      </c>
      <c r="I54" s="16" t="s">
        <v>2785</v>
      </c>
      <c r="J54">
        <v>534</v>
      </c>
    </row>
    <row r="55" spans="1:10">
      <c r="B55" s="16" t="s">
        <v>4232</v>
      </c>
      <c r="C55">
        <v>98294.639999999941</v>
      </c>
      <c r="I55" s="16" t="s">
        <v>1733</v>
      </c>
      <c r="J55">
        <v>514</v>
      </c>
    </row>
    <row r="56" spans="1:10">
      <c r="B56" s="16" t="s">
        <v>4233</v>
      </c>
      <c r="C56">
        <v>133235.84999999998</v>
      </c>
      <c r="I56" s="16" t="s">
        <v>39</v>
      </c>
      <c r="J56">
        <v>507</v>
      </c>
    </row>
    <row r="57" spans="1:10">
      <c r="B57" s="16" t="s">
        <v>4234</v>
      </c>
      <c r="C57">
        <v>135261.50999999992</v>
      </c>
      <c r="I57" s="16" t="s">
        <v>4220</v>
      </c>
    </row>
    <row r="58" spans="1:10">
      <c r="B58" s="16" t="s">
        <v>4235</v>
      </c>
      <c r="C58">
        <v>222858.10500000004</v>
      </c>
      <c r="I58" s="16" t="s">
        <v>4221</v>
      </c>
      <c r="J58">
        <v>1555</v>
      </c>
    </row>
    <row r="59" spans="1:10">
      <c r="B59" s="16" t="s">
        <v>4221</v>
      </c>
      <c r="C59">
        <v>589650.10499999998</v>
      </c>
    </row>
    <row r="60" spans="1:10">
      <c r="I60" s="15" t="s">
        <v>4209</v>
      </c>
      <c r="J60" t="s">
        <v>4210</v>
      </c>
    </row>
    <row r="61" spans="1:10">
      <c r="I61" s="16" t="s">
        <v>271</v>
      </c>
      <c r="J61">
        <v>50</v>
      </c>
    </row>
    <row r="62" spans="1:10">
      <c r="B62" s="15" t="s">
        <v>4209</v>
      </c>
      <c r="C62" t="s">
        <v>4236</v>
      </c>
      <c r="I62" s="16" t="s">
        <v>176</v>
      </c>
      <c r="J62">
        <v>44</v>
      </c>
    </row>
    <row r="63" spans="1:10">
      <c r="B63" s="16" t="s">
        <v>35</v>
      </c>
      <c r="C63">
        <v>841</v>
      </c>
      <c r="I63" s="16" t="s">
        <v>279</v>
      </c>
      <c r="J63">
        <v>58</v>
      </c>
    </row>
    <row r="64" spans="1:10">
      <c r="B64" s="16" t="s">
        <v>1166</v>
      </c>
      <c r="C64">
        <v>360</v>
      </c>
      <c r="I64" s="16" t="s">
        <v>515</v>
      </c>
      <c r="J64">
        <v>55</v>
      </c>
    </row>
    <row r="65" spans="2:10">
      <c r="B65" s="16" t="s">
        <v>1001</v>
      </c>
      <c r="C65">
        <v>354</v>
      </c>
      <c r="I65" s="16" t="s">
        <v>452</v>
      </c>
      <c r="J65">
        <v>46</v>
      </c>
    </row>
    <row r="66" spans="2:10">
      <c r="B66" s="16" t="s">
        <v>4220</v>
      </c>
      <c r="I66" s="16" t="s">
        <v>4221</v>
      </c>
      <c r="J66">
        <v>253</v>
      </c>
    </row>
    <row r="67" spans="2:10">
      <c r="B67" s="16" t="s">
        <v>4221</v>
      </c>
      <c r="C67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DC71-F317-4A5F-8766-3DBDA1E0D457}">
  <dimension ref="A1:L79"/>
  <sheetViews>
    <sheetView tabSelected="1" zoomScale="57" workbookViewId="0">
      <selection activeCell="M30" sqref="M30"/>
    </sheetView>
  </sheetViews>
  <sheetFormatPr defaultRowHeight="19.149999999999999"/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40"/>
      <c r="B2" s="40"/>
      <c r="C2" s="40"/>
      <c r="D2" s="40"/>
      <c r="E2" s="40"/>
      <c r="F2" s="40"/>
      <c r="G2" s="40"/>
      <c r="H2" s="40"/>
      <c r="I2" s="40"/>
      <c r="J2" s="40"/>
      <c r="K2" s="35"/>
      <c r="L2" s="35"/>
    </row>
    <row r="3" spans="1:12">
      <c r="A3" s="40"/>
      <c r="B3" s="40"/>
      <c r="C3" s="40"/>
      <c r="D3" s="40"/>
      <c r="E3" s="40"/>
      <c r="F3" s="40"/>
      <c r="G3" s="40"/>
      <c r="H3" s="40"/>
      <c r="I3" s="40"/>
      <c r="J3" s="40"/>
      <c r="K3" s="35"/>
      <c r="L3" s="35"/>
    </row>
    <row r="4" spans="1:12">
      <c r="A4" s="40"/>
      <c r="B4" s="40"/>
      <c r="C4" s="40"/>
      <c r="D4" s="40"/>
      <c r="E4" s="40"/>
      <c r="F4" s="40"/>
      <c r="G4" s="40"/>
      <c r="H4" s="40"/>
      <c r="I4" s="40"/>
      <c r="J4" s="40"/>
      <c r="K4" s="35"/>
      <c r="L4" s="35"/>
    </row>
    <row r="5" spans="1:12">
      <c r="A5" s="40"/>
      <c r="B5" s="40"/>
      <c r="C5" s="40"/>
      <c r="D5" s="40"/>
      <c r="E5" s="40"/>
      <c r="F5" s="40"/>
      <c r="G5" s="40"/>
      <c r="H5" s="40"/>
      <c r="I5" s="40"/>
      <c r="J5" s="40"/>
      <c r="K5" s="35"/>
      <c r="L5" s="35"/>
    </row>
    <row r="6" spans="1:12">
      <c r="A6" s="40"/>
      <c r="B6" s="40"/>
      <c r="C6" s="40"/>
      <c r="D6" s="40"/>
      <c r="E6" s="40"/>
      <c r="F6" s="40"/>
      <c r="G6" s="40"/>
      <c r="H6" s="40"/>
      <c r="I6" s="40"/>
      <c r="J6" s="40"/>
      <c r="K6" s="35"/>
      <c r="L6" s="35"/>
    </row>
    <row r="7" spans="1:12">
      <c r="A7" s="40"/>
      <c r="B7" s="40"/>
      <c r="C7" s="40"/>
      <c r="D7" s="40"/>
      <c r="E7" s="40"/>
      <c r="F7" s="40"/>
      <c r="G7" s="40"/>
      <c r="H7" s="40"/>
      <c r="I7" s="40"/>
      <c r="J7" s="40"/>
      <c r="K7" s="35"/>
      <c r="L7" s="35"/>
    </row>
    <row r="8" spans="1:12">
      <c r="A8" s="40"/>
      <c r="B8" s="40"/>
      <c r="C8" s="40"/>
      <c r="D8" s="40"/>
      <c r="E8" s="40"/>
      <c r="F8" s="40"/>
      <c r="G8" s="40"/>
      <c r="H8" s="40"/>
      <c r="I8" s="40"/>
      <c r="J8" s="40"/>
      <c r="K8" s="35"/>
      <c r="L8" s="35"/>
    </row>
    <row r="9" spans="1:12">
      <c r="A9" s="40"/>
      <c r="B9" s="40"/>
      <c r="C9" s="40"/>
      <c r="D9" s="40"/>
      <c r="E9" s="40"/>
      <c r="F9" s="40"/>
      <c r="G9" s="40"/>
      <c r="H9" s="40"/>
      <c r="I9" s="40"/>
      <c r="J9" s="40"/>
      <c r="K9" s="35"/>
      <c r="L9" s="35"/>
    </row>
    <row r="10" spans="1:1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35"/>
      <c r="L10" s="35"/>
    </row>
    <row r="11" spans="1:1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35"/>
      <c r="L11" s="35"/>
    </row>
    <row r="12" spans="1: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35"/>
      <c r="L12" s="35"/>
    </row>
    <row r="13" spans="1:1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35"/>
      <c r="L13" s="35"/>
    </row>
    <row r="14" spans="1:1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35"/>
      <c r="L14" s="35"/>
    </row>
    <row r="15" spans="1:1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35"/>
      <c r="L15" s="35"/>
    </row>
    <row r="16" spans="1:1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35"/>
      <c r="L16" s="35"/>
    </row>
    <row r="17" spans="1:1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35"/>
      <c r="L17" s="35"/>
    </row>
    <row r="18" spans="1:1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35"/>
      <c r="L18" s="35"/>
    </row>
    <row r="19" spans="1:1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35"/>
      <c r="L19" s="35"/>
    </row>
    <row r="20" spans="1:1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35"/>
      <c r="L20" s="35"/>
    </row>
    <row r="21" spans="1:1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35"/>
      <c r="L21" s="35"/>
    </row>
    <row r="22" spans="1:1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35"/>
      <c r="L22" s="35"/>
    </row>
    <row r="23" spans="1:1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35"/>
      <c r="L23" s="35"/>
    </row>
    <row r="24" spans="1:12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35"/>
      <c r="L24" s="35"/>
    </row>
    <row r="25" spans="1:1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35"/>
      <c r="L25" s="35"/>
    </row>
    <row r="26" spans="1:1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35"/>
      <c r="L26" s="35"/>
    </row>
    <row r="27" spans="1:1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35"/>
      <c r="L27" s="35"/>
    </row>
    <row r="28" spans="1:12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35"/>
      <c r="L28" s="35"/>
    </row>
    <row r="29" spans="1:1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35"/>
      <c r="L29" s="35"/>
    </row>
    <row r="30" spans="1:1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35"/>
      <c r="L30" s="35"/>
    </row>
    <row r="31" spans="1:12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35"/>
      <c r="L31" s="35"/>
    </row>
    <row r="32" spans="1:1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35"/>
      <c r="L32" s="35"/>
    </row>
    <row r="33" spans="1:1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35"/>
      <c r="L33" s="35"/>
    </row>
    <row r="34" spans="1:1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35"/>
      <c r="L34" s="35"/>
    </row>
    <row r="35" spans="1:1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35"/>
      <c r="L35" s="35"/>
    </row>
    <row r="36" spans="1:1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35"/>
      <c r="L36" s="35"/>
    </row>
    <row r="37" spans="1:1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35"/>
      <c r="L37" s="35"/>
    </row>
    <row r="38" spans="1:1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35"/>
      <c r="L38" s="35"/>
    </row>
    <row r="39" spans="1:1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35"/>
      <c r="L39" s="35"/>
    </row>
    <row r="40" spans="1:1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35"/>
      <c r="L40" s="35"/>
    </row>
    <row r="41" spans="1:1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35"/>
      <c r="L41" s="35"/>
    </row>
    <row r="42" spans="1:1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35"/>
      <c r="L42" s="35"/>
    </row>
    <row r="43" spans="1:1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35"/>
      <c r="L43" s="35"/>
    </row>
    <row r="44" spans="1:1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35"/>
      <c r="L44" s="35"/>
    </row>
    <row r="45" spans="1:1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35"/>
      <c r="L45" s="35"/>
    </row>
    <row r="46" spans="1:1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35"/>
      <c r="L46" s="35"/>
    </row>
    <row r="47" spans="1:1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35"/>
      <c r="L47" s="35"/>
    </row>
    <row r="48" spans="1:1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35"/>
      <c r="L48" s="35"/>
    </row>
    <row r="49" spans="1:12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35"/>
      <c r="L49" s="35"/>
    </row>
    <row r="50" spans="1:1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35"/>
      <c r="L50" s="35"/>
    </row>
    <row r="51" spans="1:1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</row>
    <row r="52" spans="1:1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</row>
    <row r="53" spans="1:1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</row>
    <row r="54" spans="1:1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</row>
    <row r="55" spans="1:1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</row>
    <row r="56" spans="1:1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</row>
    <row r="57" spans="1:1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</row>
    <row r="58" spans="1:1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</row>
    <row r="59" spans="1:1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1:1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</row>
    <row r="61" spans="1:1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</row>
    <row r="62" spans="1:1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</row>
    <row r="63" spans="1:1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</row>
    <row r="64" spans="1:1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1:1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</row>
    <row r="66" spans="1:1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</row>
    <row r="67" spans="1:1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</row>
    <row r="68" spans="1:1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1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</row>
    <row r="70" spans="1:1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</row>
    <row r="71" spans="1:1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</row>
    <row r="72" spans="1:1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1:1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1:1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1:1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</row>
    <row r="77" spans="1:1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  <row r="79" spans="1:1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AYUB MOHAMMED</dc:creator>
  <cp:keywords/>
  <dc:description/>
  <cp:lastModifiedBy>Guest User</cp:lastModifiedBy>
  <cp:revision/>
  <dcterms:created xsi:type="dcterms:W3CDTF">2024-05-31T06:09:28Z</dcterms:created>
  <dcterms:modified xsi:type="dcterms:W3CDTF">2025-07-22T13:34:16Z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2024-05-31T06:10:29Z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10f8f782-e27d-4e7f-825e-1b28c72f5e2a</vt:lpwstr>
  </property>
  <property fmtid="{D5CDD505-2E9C-101B-9397-08002B2CF9AE}" pid="8" name="MSIP_Label_defa4170-0d19-0005-0004-bc88714345d2_ContentBits">
    <vt:lpwstr>0</vt:lpwstr>
  </property>
</Properties>
</file>