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 activeTab="2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</sheets>
  <definedNames>
    <definedName name="_xlnm._FilterDatabase" localSheetId="4" hidden="1">ProjectTypeData!$A$1:$D$55</definedName>
    <definedName name="Acf_ab_cell">Operating!$BB$9</definedName>
    <definedName name="Acf_ab_cell1">Operating!$BB$42</definedName>
    <definedName name="Acf_ytd_cell">Operating!$BA$9</definedName>
    <definedName name="Acf_ytd_cell1">Operating!$BA$42</definedName>
    <definedName name="Acf_ytda_cell">Operating!$AZ$9</definedName>
    <definedName name="Acf_ytda_cell1">Operating!$AZ$42</definedName>
    <definedName name="Acf_ytdau_cell">Operating!$BC$9</definedName>
    <definedName name="Acf_ytdau_cell1">Operating!$BC$42</definedName>
    <definedName name="Acf_ytdbu_cell">Operating!$BD$9</definedName>
    <definedName name="Acf_ytdbu_cell1">Operating!$BD$42</definedName>
    <definedName name="Adm_ytdau_cell">Expenses!$L$5</definedName>
    <definedName name="Adm_ytdau_cell1">Expenses!$L$37</definedName>
    <definedName name="Adm_ytdb_cell">Expenses!$J$5</definedName>
    <definedName name="Adm_ytdb_cell1">Expenses!$J$37</definedName>
    <definedName name="Adm_ytdbu_cell">Expenses!$M$5</definedName>
    <definedName name="Adm_ytdbu_cell1">Expenses!$M$37</definedName>
    <definedName name="Amf_ytd_cell">Operating!$AV$9</definedName>
    <definedName name="Amf_ytd_cell1">Operating!$AV$42</definedName>
    <definedName name="Amf_ytdau_cell">Operating!$AX$9</definedName>
    <definedName name="Amf_ytdau_cell1">Operating!$AX$42</definedName>
    <definedName name="Amf_ytdbu_cell">Operating!$AY$9</definedName>
    <definedName name="Amf_ytdbu_cell1">Operating!$AY$42</definedName>
    <definedName name="Bd_ytdau_cell">Expenses!$Q$5</definedName>
    <definedName name="Bd_ytdau_cell1">Expenses!$Q$37</definedName>
    <definedName name="Bd_ytdb_cell">Expenses!$O$5</definedName>
    <definedName name="Bd_ytdb_cell1">Expenses!$O$37</definedName>
    <definedName name="Bd_ytdbu_cell">Expenses!$R$5</definedName>
    <definedName name="Bd_ytdbu_cell1">Expenses!$R$37</definedName>
    <definedName name="Cap_ytd_cell">Operating!$AQ$9</definedName>
    <definedName name="Cap_ytd_cell1">Operating!$AQ$42</definedName>
    <definedName name="Cap_ytdau_cell">Operating!$AS$9</definedName>
    <definedName name="Cap_ytdau_cell1">Operating!$AS$42</definedName>
    <definedName name="Cap_ytdbu_cell">Operating!$AT$9</definedName>
    <definedName name="Cap_ytdbu_cell1">Operating!$AT$42</definedName>
    <definedName name="Cf_ytd_cell">Operating!$BA$9</definedName>
    <definedName name="Cf_ytd_cell1">Operating!$BA$42</definedName>
    <definedName name="Dev_cell">Operating!$A$40</definedName>
    <definedName name="Dev_cell_end">Operating!$BD$40</definedName>
    <definedName name="Dev_cell_start">Operating!$A$10</definedName>
    <definedName name="Dev_exp">Expenses!$A$35</definedName>
    <definedName name="Dev_exp_end">Expenses!$BF$35</definedName>
    <definedName name="Dev_exp_start">Expenses!$A$5</definedName>
    <definedName name="Exp_Units_cell">Expenses!$B$4</definedName>
    <definedName name="Exp_Units_cell1">Expenses!$B$37</definedName>
    <definedName name="Exp_Units_cell2">Expenses!$B$65</definedName>
    <definedName name="Fm_ytd_cell">Operating!$AG$9</definedName>
    <definedName name="Fm_ytd_cell1">Operating!$AG$42</definedName>
    <definedName name="Fm_ytdau_cell">Operating!$AI$9</definedName>
    <definedName name="Fm_ytdau_cell1">Operating!$AI$42</definedName>
    <definedName name="Fm_ytdbu_cell">Operating!$AJ$9</definedName>
    <definedName name="Fm_ytdbu_cell1">Operating!$AJ$42</definedName>
    <definedName name="Ins_ytdau_cell">Expenses!$AZ$5</definedName>
    <definedName name="Ins_ytdau_cell1">Expenses!$AZ$37</definedName>
    <definedName name="Ins_ytdb_cell">Expenses!$AX$5</definedName>
    <definedName name="Ins_ytdb_cell1">Expenses!$AX$37</definedName>
    <definedName name="Ins_ytdbu_cell">Expenses!$BA$5</definedName>
    <definedName name="Ins_ytdbu_cell1">Expenses!$BA$37</definedName>
    <definedName name="Mf_ytdau_cell">Expenses!$V$5</definedName>
    <definedName name="Mf_ytdau_cell1">Expenses!$V$37</definedName>
    <definedName name="Mf_ytdb_cell">Expenses!$T$5</definedName>
    <definedName name="Mf_ytdb_cell1">Expenses!$T$37</definedName>
    <definedName name="Mf_ytdbu_cell">Expenses!$W$5</definedName>
    <definedName name="Mf_ytdbu_cell1">Expenses!$W$37</definedName>
    <definedName name="Noi_ab_cell">Operating!$AC$9</definedName>
    <definedName name="Noi_ab_cell1">Operating!$AC$42</definedName>
    <definedName name="Noi_ytd_cell">Operating!$AB$9</definedName>
    <definedName name="Noi_ytd_cell1">Operating!$AB$42</definedName>
    <definedName name="Noi_ytda_cell">Operating!$AA$9</definedName>
    <definedName name="Noi_ytda_cell1">Operating!$AA$42</definedName>
    <definedName name="Noi_ytdau_cell">Operating!$AD$9</definedName>
    <definedName name="Noi_ytdau_cell1">Operating!$AD$42</definedName>
    <definedName name="Noi_ytdb_cell">Operating!$AB$9</definedName>
    <definedName name="Noi_ytdbu_cell">Operating!$AE$9</definedName>
    <definedName name="Noi_ytdbu_cell1">Operating!$AE$42</definedName>
    <definedName name="Oc_ab_cell">Operating!$W$9</definedName>
    <definedName name="Oc_ab_cell1">Operating!$W$42</definedName>
    <definedName name="Oc_ytd_cell">Operating!$V$9</definedName>
    <definedName name="Oc_ytd_cell1">Operating!$V$42</definedName>
    <definedName name="Oc_ytda_cell">Operating!$U$9</definedName>
    <definedName name="Oc_ytda_cell1">Operating!$U$42</definedName>
    <definedName name="Oc_ytdaer_cell">Operating!$Z$9</definedName>
    <definedName name="Oc_ytdaer_cell1">Operating!$Z$42</definedName>
    <definedName name="Oc_ytdau_cell">Operating!$X$9</definedName>
    <definedName name="Oc_ytdau_cell1">Operating!$X$42</definedName>
    <definedName name="Oc_ytdbu_cell">Operating!$Y$9</definedName>
    <definedName name="Oc_ytdbu_cell1">Operating!$Y$42</definedName>
    <definedName name="Occu_proj_cell">Occupancy!$B$4</definedName>
    <definedName name="Occu_proj_end">Occupancy!$BF$4</definedName>
    <definedName name="Occupancy_cell">Operating!$K$9</definedName>
    <definedName name="Occupancy_cell1">Operating!$K$42</definedName>
    <definedName name="Ocytd_cell">Operating!$V$9</definedName>
    <definedName name="Ocytd_cell1">Operating!$V$42</definedName>
    <definedName name="Pay_ytd_cell">Expenses!$E$5</definedName>
    <definedName name="Pay_ytd_cell1">Expenses!$E$37</definedName>
    <definedName name="Pay_ytdau_cell">Expenses!$G$5</definedName>
    <definedName name="Pay_ytdau_cell1">Expenses!$G$37</definedName>
    <definedName name="Pay_ytdb_cell">Expenses!$E$5</definedName>
    <definedName name="Pay_ytdbu_cell">Expenses!$H$5</definedName>
    <definedName name="Pay_ytdbu_cell1">Expenses!$H$37</definedName>
    <definedName name="_xlnm.Print_Area" localSheetId="1">Expenses!$A$1:$BF$68</definedName>
    <definedName name="_xlnm.Print_Area" localSheetId="2">Occupancy!$A$1:$BG$60</definedName>
    <definedName name="_xlnm.Print_Area" localSheetId="0">Operating!$A$1:$AK$73</definedName>
    <definedName name="Rehab_cell">Operating!$A$70</definedName>
    <definedName name="Rehab_cell_end">Operating!$BD$70</definedName>
    <definedName name="Rehab_cell_start">Operating!$A$43</definedName>
    <definedName name="Rehab_exp">Expenses!$A$65</definedName>
    <definedName name="Rehab_exp_end">Expenses!$BF$65</definedName>
    <definedName name="Rehab_exp_start">Expenses!$A$38</definedName>
    <definedName name="Res_ytd_cell">Operating!$AL$9</definedName>
    <definedName name="Res_ytd_cell1">Operating!$AL$42</definedName>
    <definedName name="Res_ytdau_cell">Operating!$AN$9</definedName>
    <definedName name="Res_ytdau_cell1">Operating!$AN$42</definedName>
    <definedName name="Res_ytdbu_cell">Operating!$AO$9</definedName>
    <definedName name="Res_ytdbu_cell1">Operating!$AO$42</definedName>
    <definedName name="Rm_ytdau_cell">Expenses!$AA$5</definedName>
    <definedName name="Rm_ytdau_cell1">Expenses!$AA$37</definedName>
    <definedName name="Rm_ytdb_cell">Expenses!$Y$5</definedName>
    <definedName name="Rm_ytdb_cell1">Expenses!$Y$37</definedName>
    <definedName name="Rm_ytdbu_cell">Expenses!$AB$5</definedName>
    <definedName name="Rm_ytdbu_cell1">Expenses!$AB$37</definedName>
    <definedName name="Rytd_cell">Operating!$Q$9</definedName>
    <definedName name="Rytd_cell1">Operating!$Q$42</definedName>
    <definedName name="Rytd_cells">Operating!$Q$42</definedName>
    <definedName name="Rytdau_cell">Operating!$S$9</definedName>
    <definedName name="Rytdau_cell1">Operating!$S$42</definedName>
    <definedName name="Rytdbu_cell">Operating!$T$9</definedName>
    <definedName name="Rytdbu_cell1">Operating!$T$42</definedName>
    <definedName name="Sec_ytdau_cell">Expenses!$AF$5</definedName>
    <definedName name="Sec_ytdau_cell1">Expenses!$AF$37</definedName>
    <definedName name="Sec_ytdb_cell">Expenses!$AD$5</definedName>
    <definedName name="Sec_ytdb_cell1">Expenses!$AD$37</definedName>
    <definedName name="Sec_ytdbu_cell">Expenses!$AG$5</definedName>
    <definedName name="Sec_ytdbu_cell1">Expenses!$AG$37</definedName>
    <definedName name="Tax_ytdau_cell">Expenses!$AU$5</definedName>
    <definedName name="Tax_ytdau_cell1">Expenses!$AU$37</definedName>
    <definedName name="Tax_ytdb_cell">Expenses!$AS$5</definedName>
    <definedName name="Tax_ytdb_cell1">Expenses!$AS$37</definedName>
    <definedName name="Tax_ytdbu_cell">Expenses!$AV$5</definedName>
    <definedName name="Tax_ytdbu_cell1">Expenses!$AV$37</definedName>
    <definedName name="Toe_ytda_cell">Expenses!$BB$5</definedName>
    <definedName name="Toe_ytda_cell1">Expenses!$BB$37</definedName>
    <definedName name="Toe_ytdab_cell">Expenses!$BD$5</definedName>
    <definedName name="Toe_ytdab_cell1">Expenses!$BD$37</definedName>
    <definedName name="Toe_ytdau_cell">Expenses!$BE$5</definedName>
    <definedName name="Toe_ytdau_cell1">Expenses!$BE$37</definedName>
    <definedName name="Toe_ytdb_cell">Expenses!$BC$5</definedName>
    <definedName name="Toe_ytdb_cell1">Expenses!$BC$37</definedName>
    <definedName name="Toe_ytdbu_cell">Expenses!$BF$5</definedName>
    <definedName name="Toe_ytdbu_cell1">Expenses!$BF$37</definedName>
    <definedName name="Total_cell">Operating!$I$9</definedName>
    <definedName name="Total_cell1">Operating!$I$42</definedName>
    <definedName name="Units_cell">Operating!$B$9</definedName>
    <definedName name="Units_cell1">Operating!$B$42</definedName>
    <definedName name="Units_cell2">Operating!$B$72</definedName>
    <definedName name="Util_ytdau_cell">Expenses!$AK$5</definedName>
    <definedName name="Util_ytdau_cell1">Expenses!$AK$37</definedName>
    <definedName name="Util_ytdb_cell">Expenses!$AI$5</definedName>
    <definedName name="Util_ytdb_cell1">Expenses!$AI$37</definedName>
    <definedName name="Util_ytdbu_cell">Expenses!$AL$5</definedName>
    <definedName name="Util_ytdbu_cell1">Expenses!$AL$37</definedName>
    <definedName name="Ws_ytdau_cell">Expenses!$AP$5</definedName>
    <definedName name="Ws_ytdau_cell1">Expenses!$AP$37</definedName>
    <definedName name="Ws_ytdb_cell">Expenses!$AN$5</definedName>
    <definedName name="Ws_ytdb_cell1">Expenses!$AN$37</definedName>
    <definedName name="Ws_ytdbu_cell">Expenses!$AQ$5</definedName>
    <definedName name="Ws_ytdbu_cell1">Expenses!$AQ$37</definedName>
    <definedName name="YTD_Budget">Expenses!$E$5</definedName>
    <definedName name="YtdOccupancy_cell">Operating!$J$9</definedName>
    <definedName name="YtdOccupancy_cell1">Operating!$J$42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66" i="2" l="1"/>
  <c r="BF36" i="2"/>
  <c r="BE66" i="2"/>
  <c r="BE36" i="2"/>
  <c r="BA66" i="2"/>
  <c r="BA36" i="2"/>
  <c r="AZ66" i="2"/>
  <c r="AZ36" i="2"/>
  <c r="AV66" i="2"/>
  <c r="AV36" i="2"/>
  <c r="AU66" i="2"/>
  <c r="AU36" i="2"/>
  <c r="AQ66" i="2"/>
  <c r="AQ36" i="2"/>
  <c r="AP66" i="2"/>
  <c r="AP36" i="2"/>
  <c r="AL66" i="2"/>
  <c r="AL36" i="2"/>
  <c r="AK66" i="2"/>
  <c r="AK36" i="2"/>
  <c r="AG66" i="2"/>
  <c r="AG36" i="2"/>
  <c r="AF66" i="2"/>
  <c r="AF36" i="2"/>
  <c r="AB66" i="2"/>
  <c r="AB36" i="2"/>
  <c r="AA66" i="2"/>
  <c r="AA36" i="2"/>
  <c r="W66" i="2"/>
  <c r="W36" i="2"/>
  <c r="V66" i="2"/>
  <c r="V36" i="2"/>
  <c r="R66" i="2"/>
  <c r="R36" i="2"/>
  <c r="Q66" i="2"/>
  <c r="Q36" i="2"/>
  <c r="M66" i="2"/>
  <c r="M36" i="2"/>
  <c r="L66" i="2"/>
  <c r="L36" i="2"/>
  <c r="H66" i="2"/>
  <c r="H36" i="2"/>
  <c r="G66" i="2"/>
  <c r="G36" i="2"/>
  <c r="AX66" i="2"/>
  <c r="AX36" i="2"/>
  <c r="AS66" i="2"/>
  <c r="AS36" i="2"/>
  <c r="AN66" i="2"/>
  <c r="AN36" i="2"/>
  <c r="AI66" i="2"/>
  <c r="AI36" i="2"/>
  <c r="AD66" i="2"/>
  <c r="AD36" i="2"/>
  <c r="Y66" i="2"/>
  <c r="Y36" i="2"/>
  <c r="T66" i="2"/>
  <c r="T36" i="2"/>
  <c r="O66" i="2"/>
  <c r="O36" i="2"/>
  <c r="J66" i="2"/>
  <c r="J36" i="2"/>
  <c r="E66" i="2"/>
  <c r="E36" i="2"/>
  <c r="BD66" i="2"/>
  <c r="BD36" i="2"/>
  <c r="BC66" i="2"/>
  <c r="BC36" i="2"/>
  <c r="BB66" i="2"/>
  <c r="BB36" i="2"/>
  <c r="AY66" i="2"/>
  <c r="AY36" i="2"/>
  <c r="AW66" i="2"/>
  <c r="AW36" i="2"/>
  <c r="AT66" i="2"/>
  <c r="AT36" i="2"/>
  <c r="AR66" i="2"/>
  <c r="AR36" i="2"/>
  <c r="AO66" i="2"/>
  <c r="AO36" i="2"/>
  <c r="AM66" i="2"/>
  <c r="AM36" i="2"/>
  <c r="AJ66" i="2"/>
  <c r="AJ36" i="2"/>
  <c r="AH66" i="2"/>
  <c r="AH36" i="2"/>
  <c r="AE66" i="2"/>
  <c r="AE36" i="2"/>
  <c r="AC66" i="2"/>
  <c r="AC36" i="2"/>
  <c r="Z66" i="2"/>
  <c r="Z36" i="2"/>
  <c r="X66" i="2"/>
  <c r="X36" i="2"/>
  <c r="U66" i="2"/>
  <c r="U36" i="2"/>
  <c r="S66" i="2"/>
  <c r="S36" i="2"/>
  <c r="P66" i="2"/>
  <c r="P36" i="2"/>
  <c r="N66" i="2"/>
  <c r="N36" i="2"/>
  <c r="K66" i="2"/>
  <c r="K36" i="2"/>
  <c r="I66" i="2"/>
  <c r="I36" i="2"/>
  <c r="F66" i="2"/>
  <c r="F36" i="2"/>
  <c r="D66" i="2"/>
  <c r="D36" i="2"/>
  <c r="B66" i="2"/>
  <c r="B36" i="2"/>
  <c r="K73" i="1"/>
  <c r="J73" i="1"/>
  <c r="AD73" i="1"/>
  <c r="Y73" i="1"/>
  <c r="AE73" i="1" s="1"/>
  <c r="X73" i="1"/>
  <c r="BD73" i="1"/>
  <c r="BC73" i="1"/>
  <c r="AY73" i="1"/>
  <c r="AX73" i="1"/>
  <c r="AT73" i="1"/>
  <c r="AS73" i="1"/>
  <c r="AO73" i="1"/>
  <c r="AN73" i="1"/>
  <c r="AL73" i="1"/>
  <c r="AJ73" i="1"/>
  <c r="AI73" i="1"/>
  <c r="AC73" i="1"/>
  <c r="AB73" i="1"/>
  <c r="AA73" i="1"/>
  <c r="Z73" i="1"/>
  <c r="T73" i="1"/>
  <c r="S73" i="1"/>
  <c r="Q73" i="1"/>
  <c r="BD71" i="1"/>
  <c r="BC71" i="1"/>
  <c r="AY71" i="1"/>
  <c r="AX71" i="1"/>
  <c r="AT71" i="1"/>
  <c r="AS71" i="1"/>
  <c r="AO71" i="1"/>
  <c r="AN71" i="1"/>
  <c r="AL71" i="1"/>
  <c r="AJ71" i="1"/>
  <c r="AI71" i="1"/>
  <c r="AC71" i="1"/>
  <c r="AB71" i="1"/>
  <c r="AA71" i="1"/>
  <c r="Z71" i="1"/>
  <c r="T71" i="1"/>
  <c r="S71" i="1"/>
  <c r="Q71" i="1"/>
  <c r="K71" i="1"/>
  <c r="J71" i="1"/>
  <c r="BD41" i="1"/>
  <c r="BC41" i="1"/>
  <c r="AY41" i="1"/>
  <c r="AX41" i="1"/>
  <c r="AT41" i="1"/>
  <c r="AS41" i="1"/>
  <c r="AO41" i="1"/>
  <c r="AN41" i="1"/>
  <c r="AL41" i="1"/>
  <c r="AJ41" i="1"/>
  <c r="AI41" i="1"/>
  <c r="AC41" i="1"/>
  <c r="AB41" i="1"/>
  <c r="AA41" i="1"/>
  <c r="Z41" i="1"/>
  <c r="T41" i="1"/>
  <c r="S41" i="1"/>
  <c r="Q41" i="1"/>
  <c r="K41" i="1"/>
  <c r="J41" i="1"/>
  <c r="BB73" i="1"/>
  <c r="BB71" i="1"/>
  <c r="BB41" i="1"/>
  <c r="BA73" i="1"/>
  <c r="BA71" i="1"/>
  <c r="BA41" i="1"/>
  <c r="AZ73" i="1"/>
  <c r="AZ71" i="1"/>
  <c r="AZ41" i="1"/>
  <c r="AW73" i="1"/>
  <c r="AW71" i="1"/>
  <c r="AW41" i="1"/>
  <c r="AV73" i="1"/>
  <c r="AV71" i="1"/>
  <c r="AV41" i="1"/>
  <c r="AU73" i="1"/>
  <c r="AU71" i="1"/>
  <c r="AU41" i="1"/>
  <c r="AR73" i="1"/>
  <c r="AR71" i="1"/>
  <c r="AR41" i="1"/>
  <c r="AQ73" i="1"/>
  <c r="AQ71" i="1"/>
  <c r="AQ41" i="1"/>
  <c r="AP73" i="1"/>
  <c r="AP71" i="1"/>
  <c r="AP41" i="1"/>
  <c r="AM73" i="1"/>
  <c r="AM71" i="1"/>
  <c r="AM41" i="1"/>
  <c r="AK73" i="1"/>
  <c r="AK71" i="1"/>
  <c r="AK41" i="1"/>
  <c r="AH73" i="1"/>
  <c r="AH71" i="1"/>
  <c r="AH41" i="1"/>
  <c r="AG73" i="1"/>
  <c r="AG71" i="1"/>
  <c r="AG41" i="1"/>
  <c r="AF73" i="1"/>
  <c r="AF71" i="1"/>
  <c r="AF41" i="1"/>
  <c r="W73" i="1"/>
  <c r="W71" i="1"/>
  <c r="W41" i="1"/>
  <c r="V73" i="1"/>
  <c r="V71" i="1"/>
  <c r="V41" i="1"/>
  <c r="U73" i="1"/>
  <c r="U71" i="1"/>
  <c r="U41" i="1"/>
  <c r="R73" i="1"/>
  <c r="R71" i="1"/>
  <c r="R41" i="1"/>
  <c r="P73" i="1"/>
  <c r="P71" i="1"/>
  <c r="P41" i="1"/>
  <c r="O73" i="1"/>
  <c r="O71" i="1"/>
  <c r="O41" i="1"/>
  <c r="N73" i="1"/>
  <c r="N71" i="1"/>
  <c r="N41" i="1"/>
  <c r="M73" i="1"/>
  <c r="M71" i="1"/>
  <c r="M41" i="1"/>
  <c r="L73" i="1"/>
  <c r="L71" i="1"/>
  <c r="L41" i="1"/>
  <c r="I73" i="1"/>
  <c r="I71" i="1"/>
  <c r="I41" i="1"/>
  <c r="H73" i="1"/>
  <c r="H71" i="1"/>
  <c r="H41" i="1"/>
  <c r="G73" i="1"/>
  <c r="G71" i="1"/>
  <c r="G41" i="1"/>
  <c r="F73" i="1"/>
  <c r="F71" i="1"/>
  <c r="F41" i="1"/>
  <c r="E73" i="1"/>
  <c r="E71" i="1"/>
  <c r="E41" i="1"/>
  <c r="D73" i="1"/>
  <c r="D71" i="1"/>
  <c r="D41" i="1"/>
  <c r="B73" i="1"/>
  <c r="B71" i="1"/>
  <c r="B41" i="1"/>
  <c r="BD40" i="2"/>
  <c r="BD41" i="2"/>
  <c r="BD42" i="2"/>
  <c r="BD43" i="2"/>
  <c r="W48" i="1" s="1"/>
  <c r="AC48" i="1" s="1"/>
  <c r="BB48" i="1" s="1"/>
  <c r="BD44" i="2"/>
  <c r="BD45" i="2"/>
  <c r="BD46" i="2"/>
  <c r="BD47" i="2"/>
  <c r="W52" i="1" s="1"/>
  <c r="AC52" i="1" s="1"/>
  <c r="BB52" i="1" s="1"/>
  <c r="BD48" i="2"/>
  <c r="BD49" i="2"/>
  <c r="BD50" i="2"/>
  <c r="BD51" i="2"/>
  <c r="W56" i="1" s="1"/>
  <c r="AC56" i="1" s="1"/>
  <c r="BB56" i="1" s="1"/>
  <c r="BD52" i="2"/>
  <c r="BD53" i="2"/>
  <c r="BD54" i="2"/>
  <c r="BD55" i="2"/>
  <c r="W60" i="1" s="1"/>
  <c r="AC60" i="1" s="1"/>
  <c r="BB60" i="1" s="1"/>
  <c r="BD56" i="2"/>
  <c r="BD57" i="2"/>
  <c r="BD58" i="2"/>
  <c r="BD59" i="2"/>
  <c r="W64" i="1" s="1"/>
  <c r="AC64" i="1" s="1"/>
  <c r="BB64" i="1" s="1"/>
  <c r="BD60" i="2"/>
  <c r="BD61" i="2"/>
  <c r="BD62" i="2"/>
  <c r="BD63" i="2"/>
  <c r="W68" i="1" s="1"/>
  <c r="AC68" i="1" s="1"/>
  <c r="BB68" i="1" s="1"/>
  <c r="BD64" i="2"/>
  <c r="BD39" i="2"/>
  <c r="BD7" i="2"/>
  <c r="BD8" i="2"/>
  <c r="W13" i="1" s="1"/>
  <c r="AC13" i="1" s="1"/>
  <c r="BB13" i="1" s="1"/>
  <c r="BD9" i="2"/>
  <c r="W14" i="1" s="1"/>
  <c r="AC14" i="1" s="1"/>
  <c r="BB14" i="1" s="1"/>
  <c r="BD10" i="2"/>
  <c r="W15" i="1" s="1"/>
  <c r="AC15" i="1" s="1"/>
  <c r="BB15" i="1" s="1"/>
  <c r="BD11" i="2"/>
  <c r="BD12" i="2"/>
  <c r="W17" i="1" s="1"/>
  <c r="AC17" i="1" s="1"/>
  <c r="BB17" i="1" s="1"/>
  <c r="BD13" i="2"/>
  <c r="W18" i="1" s="1"/>
  <c r="AC18" i="1" s="1"/>
  <c r="BB18" i="1" s="1"/>
  <c r="BD14" i="2"/>
  <c r="W19" i="1" s="1"/>
  <c r="AC19" i="1" s="1"/>
  <c r="BB19" i="1" s="1"/>
  <c r="BD15" i="2"/>
  <c r="BD16" i="2"/>
  <c r="W21" i="1" s="1"/>
  <c r="AC21" i="1" s="1"/>
  <c r="BB21" i="1" s="1"/>
  <c r="BD17" i="2"/>
  <c r="W22" i="1" s="1"/>
  <c r="AC22" i="1" s="1"/>
  <c r="BB22" i="1" s="1"/>
  <c r="BD18" i="2"/>
  <c r="W23" i="1" s="1"/>
  <c r="AC23" i="1" s="1"/>
  <c r="BB23" i="1" s="1"/>
  <c r="BD19" i="2"/>
  <c r="BD20" i="2"/>
  <c r="W25" i="1" s="1"/>
  <c r="AC25" i="1" s="1"/>
  <c r="BB25" i="1" s="1"/>
  <c r="BD21" i="2"/>
  <c r="W26" i="1" s="1"/>
  <c r="AC26" i="1" s="1"/>
  <c r="BB26" i="1" s="1"/>
  <c r="BD22" i="2"/>
  <c r="W27" i="1" s="1"/>
  <c r="AC27" i="1" s="1"/>
  <c r="BB27" i="1" s="1"/>
  <c r="BD23" i="2"/>
  <c r="BD24" i="2"/>
  <c r="W29" i="1" s="1"/>
  <c r="AC29" i="1" s="1"/>
  <c r="BB29" i="1" s="1"/>
  <c r="BD25" i="2"/>
  <c r="W30" i="1" s="1"/>
  <c r="AC30" i="1" s="1"/>
  <c r="BB30" i="1" s="1"/>
  <c r="BD26" i="2"/>
  <c r="W31" i="1" s="1"/>
  <c r="AC31" i="1" s="1"/>
  <c r="BB31" i="1" s="1"/>
  <c r="BD27" i="2"/>
  <c r="BD28" i="2"/>
  <c r="W33" i="1" s="1"/>
  <c r="AC33" i="1" s="1"/>
  <c r="BB33" i="1" s="1"/>
  <c r="BD29" i="2"/>
  <c r="W34" i="1" s="1"/>
  <c r="AC34" i="1" s="1"/>
  <c r="BB34" i="1" s="1"/>
  <c r="BD30" i="2"/>
  <c r="W35" i="1" s="1"/>
  <c r="AC35" i="1" s="1"/>
  <c r="BB35" i="1" s="1"/>
  <c r="BD31" i="2"/>
  <c r="BD32" i="2"/>
  <c r="W37" i="1" s="1"/>
  <c r="AC37" i="1" s="1"/>
  <c r="BB37" i="1" s="1"/>
  <c r="BD33" i="2"/>
  <c r="W38" i="1" s="1"/>
  <c r="AC38" i="1" s="1"/>
  <c r="BB38" i="1" s="1"/>
  <c r="BD34" i="2"/>
  <c r="W39" i="1" s="1"/>
  <c r="AC39" i="1" s="1"/>
  <c r="BB39" i="1" s="1"/>
  <c r="BD6" i="2"/>
  <c r="BC40" i="2"/>
  <c r="BC41" i="2"/>
  <c r="BF41" i="2" s="1"/>
  <c r="Y46" i="1" s="1"/>
  <c r="AE46" i="1" s="1"/>
  <c r="BC42" i="2"/>
  <c r="BF42" i="2" s="1"/>
  <c r="Y47" i="1" s="1"/>
  <c r="AE47" i="1" s="1"/>
  <c r="BC43" i="2"/>
  <c r="BC44" i="2"/>
  <c r="BC45" i="2"/>
  <c r="BF45" i="2" s="1"/>
  <c r="Y50" i="1" s="1"/>
  <c r="AE50" i="1" s="1"/>
  <c r="BC46" i="2"/>
  <c r="BF46" i="2" s="1"/>
  <c r="Y51" i="1" s="1"/>
  <c r="AE51" i="1" s="1"/>
  <c r="BC47" i="2"/>
  <c r="BC48" i="2"/>
  <c r="BC49" i="2"/>
  <c r="BF49" i="2" s="1"/>
  <c r="Y54" i="1" s="1"/>
  <c r="AE54" i="1" s="1"/>
  <c r="BC50" i="2"/>
  <c r="BF50" i="2" s="1"/>
  <c r="Y55" i="1" s="1"/>
  <c r="AE55" i="1" s="1"/>
  <c r="BC51" i="2"/>
  <c r="BC52" i="2"/>
  <c r="BC53" i="2"/>
  <c r="BF53" i="2" s="1"/>
  <c r="Y58" i="1" s="1"/>
  <c r="AE58" i="1" s="1"/>
  <c r="BC54" i="2"/>
  <c r="BF54" i="2" s="1"/>
  <c r="Y59" i="1" s="1"/>
  <c r="AE59" i="1" s="1"/>
  <c r="BC55" i="2"/>
  <c r="BC56" i="2"/>
  <c r="BC57" i="2"/>
  <c r="BF57" i="2" s="1"/>
  <c r="Y62" i="1" s="1"/>
  <c r="AE62" i="1" s="1"/>
  <c r="BC58" i="2"/>
  <c r="BF58" i="2" s="1"/>
  <c r="Y63" i="1" s="1"/>
  <c r="AE63" i="1" s="1"/>
  <c r="BC59" i="2"/>
  <c r="BC60" i="2"/>
  <c r="BC61" i="2"/>
  <c r="BF61" i="2" s="1"/>
  <c r="Y66" i="1" s="1"/>
  <c r="AE66" i="1" s="1"/>
  <c r="BC62" i="2"/>
  <c r="BF62" i="2" s="1"/>
  <c r="Y67" i="1" s="1"/>
  <c r="AE67" i="1" s="1"/>
  <c r="BC63" i="2"/>
  <c r="BC64" i="2"/>
  <c r="BC39" i="2"/>
  <c r="BC7" i="2"/>
  <c r="BC8" i="2"/>
  <c r="BF8" i="2" s="1"/>
  <c r="Y13" i="1" s="1"/>
  <c r="AE13" i="1" s="1"/>
  <c r="BC9" i="2"/>
  <c r="BF9" i="2" s="1"/>
  <c r="Y14" i="1" s="1"/>
  <c r="AE14" i="1" s="1"/>
  <c r="BC10" i="2"/>
  <c r="BC11" i="2"/>
  <c r="BC12" i="2"/>
  <c r="BF12" i="2" s="1"/>
  <c r="Y17" i="1" s="1"/>
  <c r="AE17" i="1" s="1"/>
  <c r="BC13" i="2"/>
  <c r="BF13" i="2" s="1"/>
  <c r="Y18" i="1" s="1"/>
  <c r="AE18" i="1" s="1"/>
  <c r="BC14" i="2"/>
  <c r="BC15" i="2"/>
  <c r="BC16" i="2"/>
  <c r="BF16" i="2" s="1"/>
  <c r="Y21" i="1" s="1"/>
  <c r="AE21" i="1" s="1"/>
  <c r="BC17" i="2"/>
  <c r="BF17" i="2" s="1"/>
  <c r="Y22" i="1" s="1"/>
  <c r="AE22" i="1" s="1"/>
  <c r="BC18" i="2"/>
  <c r="BC19" i="2"/>
  <c r="BC20" i="2"/>
  <c r="BF20" i="2" s="1"/>
  <c r="Y25" i="1" s="1"/>
  <c r="AE25" i="1" s="1"/>
  <c r="BC21" i="2"/>
  <c r="BF21" i="2" s="1"/>
  <c r="Y26" i="1" s="1"/>
  <c r="AE26" i="1" s="1"/>
  <c r="BC22" i="2"/>
  <c r="BC23" i="2"/>
  <c r="BC25" i="2"/>
  <c r="BF25" i="2" s="1"/>
  <c r="Y30" i="1" s="1"/>
  <c r="AE30" i="1" s="1"/>
  <c r="BC26" i="2"/>
  <c r="BC27" i="2"/>
  <c r="BC28" i="2"/>
  <c r="BF28" i="2" s="1"/>
  <c r="Y33" i="1" s="1"/>
  <c r="AE33" i="1" s="1"/>
  <c r="BC29" i="2"/>
  <c r="BF29" i="2" s="1"/>
  <c r="Y34" i="1" s="1"/>
  <c r="AE34" i="1" s="1"/>
  <c r="BC30" i="2"/>
  <c r="BC31" i="2"/>
  <c r="BC32" i="2"/>
  <c r="BF32" i="2" s="1"/>
  <c r="Y37" i="1" s="1"/>
  <c r="AE37" i="1" s="1"/>
  <c r="BC33" i="2"/>
  <c r="BF33" i="2" s="1"/>
  <c r="Y38" i="1" s="1"/>
  <c r="AE38" i="1" s="1"/>
  <c r="BC34" i="2"/>
  <c r="BC6" i="2"/>
  <c r="BB40" i="2"/>
  <c r="BB41" i="2"/>
  <c r="BB42" i="2"/>
  <c r="BE42" i="2" s="1"/>
  <c r="X47" i="1" s="1"/>
  <c r="AD47" i="1" s="1"/>
  <c r="BC47" i="1" s="1"/>
  <c r="BB43" i="2"/>
  <c r="BE43" i="2" s="1"/>
  <c r="X48" i="1" s="1"/>
  <c r="AD48" i="1" s="1"/>
  <c r="BC48" i="1" s="1"/>
  <c r="BB44" i="2"/>
  <c r="BB45" i="2"/>
  <c r="BB46" i="2"/>
  <c r="BE46" i="2" s="1"/>
  <c r="X51" i="1" s="1"/>
  <c r="AD51" i="1" s="1"/>
  <c r="BC51" i="1" s="1"/>
  <c r="BB47" i="2"/>
  <c r="BE47" i="2" s="1"/>
  <c r="X52" i="1" s="1"/>
  <c r="AD52" i="1" s="1"/>
  <c r="BC52" i="1" s="1"/>
  <c r="BB48" i="2"/>
  <c r="BB49" i="2"/>
  <c r="BB50" i="2"/>
  <c r="BE50" i="2" s="1"/>
  <c r="X55" i="1" s="1"/>
  <c r="AD55" i="1" s="1"/>
  <c r="BC55" i="1" s="1"/>
  <c r="BB51" i="2"/>
  <c r="BE51" i="2" s="1"/>
  <c r="X56" i="1" s="1"/>
  <c r="AD56" i="1" s="1"/>
  <c r="BC56" i="1" s="1"/>
  <c r="BB52" i="2"/>
  <c r="BB53" i="2"/>
  <c r="BB54" i="2"/>
  <c r="BE54" i="2" s="1"/>
  <c r="X59" i="1" s="1"/>
  <c r="AD59" i="1" s="1"/>
  <c r="BC59" i="1" s="1"/>
  <c r="BB55" i="2"/>
  <c r="BE55" i="2" s="1"/>
  <c r="X60" i="1" s="1"/>
  <c r="AD60" i="1" s="1"/>
  <c r="BC60" i="1" s="1"/>
  <c r="BB56" i="2"/>
  <c r="BB57" i="2"/>
  <c r="BB58" i="2"/>
  <c r="BE58" i="2" s="1"/>
  <c r="X63" i="1" s="1"/>
  <c r="AD63" i="1" s="1"/>
  <c r="BC63" i="1" s="1"/>
  <c r="BB59" i="2"/>
  <c r="BE59" i="2" s="1"/>
  <c r="X64" i="1" s="1"/>
  <c r="AD64" i="1" s="1"/>
  <c r="BC64" i="1" s="1"/>
  <c r="BB60" i="2"/>
  <c r="BB61" i="2"/>
  <c r="BB62" i="2"/>
  <c r="BE62" i="2" s="1"/>
  <c r="X67" i="1" s="1"/>
  <c r="AD67" i="1" s="1"/>
  <c r="BC67" i="1" s="1"/>
  <c r="BB63" i="2"/>
  <c r="BE63" i="2" s="1"/>
  <c r="X68" i="1" s="1"/>
  <c r="AD68" i="1" s="1"/>
  <c r="BC68" i="1" s="1"/>
  <c r="BB64" i="2"/>
  <c r="BB39" i="2"/>
  <c r="BB7" i="2"/>
  <c r="BB8" i="2"/>
  <c r="BE8" i="2" s="1"/>
  <c r="X13" i="1" s="1"/>
  <c r="AD13" i="1" s="1"/>
  <c r="BC13" i="1" s="1"/>
  <c r="BB9" i="2"/>
  <c r="BE9" i="2" s="1"/>
  <c r="X14" i="1" s="1"/>
  <c r="AD14" i="1" s="1"/>
  <c r="BC14" i="1" s="1"/>
  <c r="BB10" i="2"/>
  <c r="BB11" i="2"/>
  <c r="BB12" i="2"/>
  <c r="BE12" i="2" s="1"/>
  <c r="X17" i="1" s="1"/>
  <c r="AD17" i="1" s="1"/>
  <c r="BC17" i="1" s="1"/>
  <c r="BB13" i="2"/>
  <c r="BE13" i="2" s="1"/>
  <c r="X18" i="1" s="1"/>
  <c r="AD18" i="1" s="1"/>
  <c r="BC18" i="1" s="1"/>
  <c r="BB14" i="2"/>
  <c r="BB15" i="2"/>
  <c r="BB16" i="2"/>
  <c r="BE16" i="2" s="1"/>
  <c r="X21" i="1" s="1"/>
  <c r="AD21" i="1" s="1"/>
  <c r="BC21" i="1" s="1"/>
  <c r="BB17" i="2"/>
  <c r="BE17" i="2" s="1"/>
  <c r="X22" i="1" s="1"/>
  <c r="AD22" i="1" s="1"/>
  <c r="BC22" i="1" s="1"/>
  <c r="BB18" i="2"/>
  <c r="BB19" i="2"/>
  <c r="BB20" i="2"/>
  <c r="BE20" i="2" s="1"/>
  <c r="X25" i="1" s="1"/>
  <c r="AD25" i="1" s="1"/>
  <c r="BC25" i="1" s="1"/>
  <c r="BB21" i="2"/>
  <c r="BE21" i="2" s="1"/>
  <c r="X26" i="1" s="1"/>
  <c r="AD26" i="1" s="1"/>
  <c r="BC26" i="1" s="1"/>
  <c r="BB22" i="2"/>
  <c r="BB23" i="2"/>
  <c r="BB24" i="2"/>
  <c r="BE24" i="2" s="1"/>
  <c r="X29" i="1" s="1"/>
  <c r="AD29" i="1" s="1"/>
  <c r="BC29" i="1" s="1"/>
  <c r="BB25" i="2"/>
  <c r="BE25" i="2" s="1"/>
  <c r="X30" i="1" s="1"/>
  <c r="AD30" i="1" s="1"/>
  <c r="BC30" i="1" s="1"/>
  <c r="BB26" i="2"/>
  <c r="BB27" i="2"/>
  <c r="BB28" i="2"/>
  <c r="BE28" i="2" s="1"/>
  <c r="X33" i="1" s="1"/>
  <c r="AD33" i="1" s="1"/>
  <c r="BC33" i="1" s="1"/>
  <c r="BB29" i="2"/>
  <c r="BE29" i="2" s="1"/>
  <c r="X34" i="1" s="1"/>
  <c r="AD34" i="1" s="1"/>
  <c r="BC34" i="1" s="1"/>
  <c r="BB30" i="2"/>
  <c r="BB31" i="2"/>
  <c r="BB32" i="2"/>
  <c r="BE32" i="2" s="1"/>
  <c r="X37" i="1" s="1"/>
  <c r="AD37" i="1" s="1"/>
  <c r="BC37" i="1" s="1"/>
  <c r="BB33" i="2"/>
  <c r="BE33" i="2" s="1"/>
  <c r="X38" i="1" s="1"/>
  <c r="AD38" i="1" s="1"/>
  <c r="BC38" i="1" s="1"/>
  <c r="BB34" i="2"/>
  <c r="BB6" i="2"/>
  <c r="BF40" i="2"/>
  <c r="Y45" i="1" s="1"/>
  <c r="AE45" i="1" s="1"/>
  <c r="BF43" i="2"/>
  <c r="BF44" i="2"/>
  <c r="Y49" i="1" s="1"/>
  <c r="AE49" i="1" s="1"/>
  <c r="BF47" i="2"/>
  <c r="BF48" i="2"/>
  <c r="BF51" i="2"/>
  <c r="BF52" i="2"/>
  <c r="BF55" i="2"/>
  <c r="BF56" i="2"/>
  <c r="BF59" i="2"/>
  <c r="BF60" i="2"/>
  <c r="BF63" i="2"/>
  <c r="BF64" i="2"/>
  <c r="BF39" i="2"/>
  <c r="Y44" i="1" s="1"/>
  <c r="AE44" i="1" s="1"/>
  <c r="BF7" i="2"/>
  <c r="Y12" i="1" s="1"/>
  <c r="AE12" i="1" s="1"/>
  <c r="BF10" i="2"/>
  <c r="Y15" i="1" s="1"/>
  <c r="AE15" i="1" s="1"/>
  <c r="BF11" i="2"/>
  <c r="BF14" i="2"/>
  <c r="Y19" i="1" s="1"/>
  <c r="AE19" i="1" s="1"/>
  <c r="BF15" i="2"/>
  <c r="Y20" i="1" s="1"/>
  <c r="AE20" i="1" s="1"/>
  <c r="BF18" i="2"/>
  <c r="Y23" i="1" s="1"/>
  <c r="AE23" i="1" s="1"/>
  <c r="BF19" i="2"/>
  <c r="Y24" i="1" s="1"/>
  <c r="AE24" i="1" s="1"/>
  <c r="BF22" i="2"/>
  <c r="Y27" i="1" s="1"/>
  <c r="AE27" i="1" s="1"/>
  <c r="BF23" i="2"/>
  <c r="Y28" i="1" s="1"/>
  <c r="AE28" i="1" s="1"/>
  <c r="BF26" i="2"/>
  <c r="Y31" i="1" s="1"/>
  <c r="AE31" i="1" s="1"/>
  <c r="BF27" i="2"/>
  <c r="BF30" i="2"/>
  <c r="Y35" i="1" s="1"/>
  <c r="AE35" i="1" s="1"/>
  <c r="BF31" i="2"/>
  <c r="Y36" i="1" s="1"/>
  <c r="AE36" i="1" s="1"/>
  <c r="BF34" i="2"/>
  <c r="Y39" i="1" s="1"/>
  <c r="AE39" i="1" s="1"/>
  <c r="BF6" i="2"/>
  <c r="Y11" i="1" s="1"/>
  <c r="AE11" i="1" s="1"/>
  <c r="BE40" i="2"/>
  <c r="BE41" i="2"/>
  <c r="X46" i="1" s="1"/>
  <c r="AD46" i="1" s="1"/>
  <c r="BC46" i="1" s="1"/>
  <c r="BE44" i="2"/>
  <c r="X49" i="1" s="1"/>
  <c r="AD49" i="1" s="1"/>
  <c r="BC49" i="1" s="1"/>
  <c r="BE45" i="2"/>
  <c r="X50" i="1" s="1"/>
  <c r="AD50" i="1" s="1"/>
  <c r="BC50" i="1" s="1"/>
  <c r="BE48" i="2"/>
  <c r="BE49" i="2"/>
  <c r="X54" i="1" s="1"/>
  <c r="AD54" i="1" s="1"/>
  <c r="BC54" i="1" s="1"/>
  <c r="BE52" i="2"/>
  <c r="X57" i="1" s="1"/>
  <c r="AD57" i="1" s="1"/>
  <c r="BC57" i="1" s="1"/>
  <c r="BE53" i="2"/>
  <c r="X58" i="1" s="1"/>
  <c r="AD58" i="1" s="1"/>
  <c r="BC58" i="1" s="1"/>
  <c r="BE56" i="2"/>
  <c r="BE57" i="2"/>
  <c r="X62" i="1" s="1"/>
  <c r="AD62" i="1" s="1"/>
  <c r="BC62" i="1" s="1"/>
  <c r="BE60" i="2"/>
  <c r="X65" i="1" s="1"/>
  <c r="AD65" i="1" s="1"/>
  <c r="BC65" i="1" s="1"/>
  <c r="BE61" i="2"/>
  <c r="X66" i="1" s="1"/>
  <c r="AD66" i="1" s="1"/>
  <c r="BC66" i="1" s="1"/>
  <c r="BE64" i="2"/>
  <c r="BE39" i="2"/>
  <c r="X44" i="1" s="1"/>
  <c r="AD44" i="1" s="1"/>
  <c r="BC44" i="1" s="1"/>
  <c r="BE7" i="2"/>
  <c r="X12" i="1" s="1"/>
  <c r="AD12" i="1" s="1"/>
  <c r="BC12" i="1" s="1"/>
  <c r="BE10" i="2"/>
  <c r="X15" i="1" s="1"/>
  <c r="AD15" i="1" s="1"/>
  <c r="BC15" i="1" s="1"/>
  <c r="BE11" i="2"/>
  <c r="X16" i="1" s="1"/>
  <c r="AD16" i="1" s="1"/>
  <c r="BC16" i="1" s="1"/>
  <c r="BE14" i="2"/>
  <c r="X19" i="1" s="1"/>
  <c r="AD19" i="1" s="1"/>
  <c r="BC19" i="1" s="1"/>
  <c r="BE15" i="2"/>
  <c r="X20" i="1" s="1"/>
  <c r="AD20" i="1" s="1"/>
  <c r="BC20" i="1" s="1"/>
  <c r="BE18" i="2"/>
  <c r="X23" i="1" s="1"/>
  <c r="AD23" i="1" s="1"/>
  <c r="BC23" i="1" s="1"/>
  <c r="BE19" i="2"/>
  <c r="X24" i="1" s="1"/>
  <c r="AD24" i="1" s="1"/>
  <c r="BC24" i="1" s="1"/>
  <c r="BE22" i="2"/>
  <c r="X27" i="1" s="1"/>
  <c r="AD27" i="1" s="1"/>
  <c r="BC27" i="1" s="1"/>
  <c r="BE23" i="2"/>
  <c r="X28" i="1" s="1"/>
  <c r="AD28" i="1" s="1"/>
  <c r="BC28" i="1" s="1"/>
  <c r="BE26" i="2"/>
  <c r="X31" i="1" s="1"/>
  <c r="AD31" i="1" s="1"/>
  <c r="BC31" i="1" s="1"/>
  <c r="BE27" i="2"/>
  <c r="X32" i="1" s="1"/>
  <c r="AD32" i="1" s="1"/>
  <c r="BC32" i="1" s="1"/>
  <c r="BE30" i="2"/>
  <c r="X35" i="1" s="1"/>
  <c r="AD35" i="1" s="1"/>
  <c r="BC35" i="1" s="1"/>
  <c r="BE31" i="2"/>
  <c r="X36" i="1" s="1"/>
  <c r="AD36" i="1" s="1"/>
  <c r="BC36" i="1" s="1"/>
  <c r="BE34" i="2"/>
  <c r="X39" i="1" s="1"/>
  <c r="AD39" i="1" s="1"/>
  <c r="BC39" i="1" s="1"/>
  <c r="BE6" i="2"/>
  <c r="X11" i="1" s="1"/>
  <c r="AD11" i="1" s="1"/>
  <c r="BC11" i="1" s="1"/>
  <c r="BA40" i="2"/>
  <c r="BA41" i="2"/>
  <c r="BA42" i="2"/>
  <c r="BA43" i="2"/>
  <c r="BA44" i="2"/>
  <c r="BA45" i="2"/>
  <c r="BA46" i="2"/>
  <c r="BA47" i="2"/>
  <c r="BA48" i="2"/>
  <c r="BA49" i="2"/>
  <c r="BA50" i="2"/>
  <c r="BA51" i="2"/>
  <c r="BA52" i="2"/>
  <c r="BA53" i="2"/>
  <c r="BA54" i="2"/>
  <c r="BA55" i="2"/>
  <c r="BA56" i="2"/>
  <c r="BA57" i="2"/>
  <c r="BA58" i="2"/>
  <c r="BA59" i="2"/>
  <c r="BA60" i="2"/>
  <c r="BA61" i="2"/>
  <c r="BA62" i="2"/>
  <c r="BA63" i="2"/>
  <c r="BA64" i="2"/>
  <c r="BA39" i="2"/>
  <c r="BA7" i="2"/>
  <c r="BA8" i="2"/>
  <c r="BA9" i="2"/>
  <c r="BA10" i="2"/>
  <c r="BA11" i="2"/>
  <c r="BA12" i="2"/>
  <c r="BA13" i="2"/>
  <c r="BA14" i="2"/>
  <c r="BA15" i="2"/>
  <c r="BA16" i="2"/>
  <c r="BA17" i="2"/>
  <c r="BA18" i="2"/>
  <c r="BA19" i="2"/>
  <c r="BA20" i="2"/>
  <c r="BA21" i="2"/>
  <c r="BA22" i="2"/>
  <c r="BA23" i="2"/>
  <c r="BA25" i="2"/>
  <c r="BA26" i="2"/>
  <c r="BA27" i="2"/>
  <c r="BA28" i="2"/>
  <c r="BA29" i="2"/>
  <c r="BA30" i="2"/>
  <c r="BA31" i="2"/>
  <c r="BA32" i="2"/>
  <c r="BA33" i="2"/>
  <c r="BA34" i="2"/>
  <c r="BA6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39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6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39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BA24" i="2" s="1"/>
  <c r="AX25" i="2"/>
  <c r="AX26" i="2"/>
  <c r="AX27" i="2"/>
  <c r="AX28" i="2"/>
  <c r="AX29" i="2"/>
  <c r="AX30" i="2"/>
  <c r="AX31" i="2"/>
  <c r="AX32" i="2"/>
  <c r="AX33" i="2"/>
  <c r="AX34" i="2"/>
  <c r="AX6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39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5" i="2"/>
  <c r="AV26" i="2"/>
  <c r="AV27" i="2"/>
  <c r="AV28" i="2"/>
  <c r="AV29" i="2"/>
  <c r="AV30" i="2"/>
  <c r="AV31" i="2"/>
  <c r="AV32" i="2"/>
  <c r="AV33" i="2"/>
  <c r="AV34" i="2"/>
  <c r="AV6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39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6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39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V24" i="2" s="1"/>
  <c r="AS25" i="2"/>
  <c r="AS26" i="2"/>
  <c r="AS27" i="2"/>
  <c r="AS28" i="2"/>
  <c r="AS29" i="2"/>
  <c r="AS30" i="2"/>
  <c r="AS31" i="2"/>
  <c r="AS32" i="2"/>
  <c r="AS33" i="2"/>
  <c r="AS34" i="2"/>
  <c r="AS6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39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6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39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6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39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6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39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5" i="2"/>
  <c r="AL26" i="2"/>
  <c r="AL27" i="2"/>
  <c r="AL28" i="2"/>
  <c r="AL29" i="2"/>
  <c r="AL30" i="2"/>
  <c r="AL31" i="2"/>
  <c r="AL32" i="2"/>
  <c r="AL33" i="2"/>
  <c r="AL34" i="2"/>
  <c r="AL6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39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6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39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L24" i="2" s="1"/>
  <c r="AI25" i="2"/>
  <c r="AI26" i="2"/>
  <c r="AI27" i="2"/>
  <c r="AI28" i="2"/>
  <c r="AI29" i="2"/>
  <c r="AI30" i="2"/>
  <c r="AI31" i="2"/>
  <c r="AI32" i="2"/>
  <c r="AI33" i="2"/>
  <c r="AI34" i="2"/>
  <c r="AI6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39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6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39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6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39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6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39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5" i="2"/>
  <c r="AB26" i="2"/>
  <c r="AB27" i="2"/>
  <c r="AB28" i="2"/>
  <c r="AB29" i="2"/>
  <c r="AB30" i="2"/>
  <c r="AB31" i="2"/>
  <c r="AB32" i="2"/>
  <c r="AB33" i="2"/>
  <c r="AB34" i="2"/>
  <c r="AB6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39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6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39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AB24" i="2" s="1"/>
  <c r="Y25" i="2"/>
  <c r="Y26" i="2"/>
  <c r="Y27" i="2"/>
  <c r="Y28" i="2"/>
  <c r="Y29" i="2"/>
  <c r="Y30" i="2"/>
  <c r="Y31" i="2"/>
  <c r="Y32" i="2"/>
  <c r="Y33" i="2"/>
  <c r="Y34" i="2"/>
  <c r="Y6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39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5" i="2"/>
  <c r="W26" i="2"/>
  <c r="W27" i="2"/>
  <c r="W28" i="2"/>
  <c r="W29" i="2"/>
  <c r="W30" i="2"/>
  <c r="W31" i="2"/>
  <c r="W32" i="2"/>
  <c r="W33" i="2"/>
  <c r="W34" i="2"/>
  <c r="W6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39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6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39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W24" i="2" s="1"/>
  <c r="T25" i="2"/>
  <c r="T26" i="2"/>
  <c r="T27" i="2"/>
  <c r="T28" i="2"/>
  <c r="T29" i="2"/>
  <c r="T30" i="2"/>
  <c r="T31" i="2"/>
  <c r="T32" i="2"/>
  <c r="T33" i="2"/>
  <c r="T34" i="2"/>
  <c r="T6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39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6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39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6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39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6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39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5" i="2"/>
  <c r="M26" i="2"/>
  <c r="M27" i="2"/>
  <c r="M28" i="2"/>
  <c r="M29" i="2"/>
  <c r="M30" i="2"/>
  <c r="M31" i="2"/>
  <c r="M32" i="2"/>
  <c r="M33" i="2"/>
  <c r="M34" i="2"/>
  <c r="M6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39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6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39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M24" i="2" s="1"/>
  <c r="J25" i="2"/>
  <c r="J26" i="2"/>
  <c r="J27" i="2"/>
  <c r="J28" i="2"/>
  <c r="J29" i="2"/>
  <c r="J30" i="2"/>
  <c r="J31" i="2"/>
  <c r="J32" i="2"/>
  <c r="J33" i="2"/>
  <c r="J34" i="2"/>
  <c r="J6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39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6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39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6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39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6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39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6" i="2"/>
  <c r="BA44" i="1"/>
  <c r="BD44" i="1" s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44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11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44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11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44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11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44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11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44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11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44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11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44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11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44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11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44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11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44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11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44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11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44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11" i="1"/>
  <c r="AC45" i="1"/>
  <c r="BB45" i="1" s="1"/>
  <c r="AC46" i="1"/>
  <c r="BB46" i="1" s="1"/>
  <c r="AC49" i="1"/>
  <c r="BB49" i="1" s="1"/>
  <c r="AC50" i="1"/>
  <c r="BB50" i="1" s="1"/>
  <c r="AC53" i="1"/>
  <c r="BB53" i="1" s="1"/>
  <c r="AC54" i="1"/>
  <c r="BB54" i="1" s="1"/>
  <c r="AC57" i="1"/>
  <c r="BB57" i="1" s="1"/>
  <c r="AC58" i="1"/>
  <c r="BB58" i="1" s="1"/>
  <c r="AC61" i="1"/>
  <c r="BB61" i="1" s="1"/>
  <c r="AC62" i="1"/>
  <c r="BB62" i="1" s="1"/>
  <c r="AC65" i="1"/>
  <c r="BB65" i="1" s="1"/>
  <c r="AC66" i="1"/>
  <c r="BB66" i="1" s="1"/>
  <c r="AC69" i="1"/>
  <c r="BB69" i="1" s="1"/>
  <c r="AB48" i="1"/>
  <c r="BA48" i="1" s="1"/>
  <c r="BD48" i="1" s="1"/>
  <c r="AB52" i="1"/>
  <c r="BA52" i="1" s="1"/>
  <c r="BD52" i="1" s="1"/>
  <c r="AB56" i="1"/>
  <c r="BA56" i="1" s="1"/>
  <c r="BD56" i="1" s="1"/>
  <c r="AB60" i="1"/>
  <c r="BA60" i="1" s="1"/>
  <c r="BD60" i="1" s="1"/>
  <c r="AB64" i="1"/>
  <c r="BA64" i="1" s="1"/>
  <c r="BD64" i="1" s="1"/>
  <c r="AB68" i="1"/>
  <c r="BA68" i="1" s="1"/>
  <c r="BD68" i="1" s="1"/>
  <c r="AB44" i="1"/>
  <c r="AB12" i="1"/>
  <c r="BA12" i="1" s="1"/>
  <c r="BD12" i="1" s="1"/>
  <c r="AB15" i="1"/>
  <c r="BA15" i="1" s="1"/>
  <c r="BD15" i="1" s="1"/>
  <c r="AB16" i="1"/>
  <c r="BA16" i="1" s="1"/>
  <c r="BD16" i="1" s="1"/>
  <c r="AB19" i="1"/>
  <c r="BA19" i="1" s="1"/>
  <c r="BD19" i="1" s="1"/>
  <c r="AB20" i="1"/>
  <c r="BA20" i="1" s="1"/>
  <c r="BD20" i="1" s="1"/>
  <c r="AB23" i="1"/>
  <c r="BA23" i="1" s="1"/>
  <c r="BD23" i="1" s="1"/>
  <c r="AB24" i="1"/>
  <c r="BA24" i="1" s="1"/>
  <c r="BD24" i="1" s="1"/>
  <c r="AB27" i="1"/>
  <c r="BA27" i="1" s="1"/>
  <c r="BD27" i="1" s="1"/>
  <c r="AB28" i="1"/>
  <c r="BA28" i="1" s="1"/>
  <c r="BD28" i="1" s="1"/>
  <c r="AB31" i="1"/>
  <c r="BA31" i="1" s="1"/>
  <c r="BD31" i="1" s="1"/>
  <c r="AB32" i="1"/>
  <c r="BA32" i="1" s="1"/>
  <c r="BD32" i="1" s="1"/>
  <c r="AB35" i="1"/>
  <c r="BA35" i="1" s="1"/>
  <c r="BD35" i="1" s="1"/>
  <c r="AB36" i="1"/>
  <c r="BA36" i="1" s="1"/>
  <c r="BD36" i="1" s="1"/>
  <c r="AB39" i="1"/>
  <c r="BA39" i="1" s="1"/>
  <c r="BD39" i="1" s="1"/>
  <c r="AA44" i="1"/>
  <c r="AZ44" i="1" s="1"/>
  <c r="AA12" i="1"/>
  <c r="AZ12" i="1" s="1"/>
  <c r="AA15" i="1"/>
  <c r="AZ15" i="1" s="1"/>
  <c r="AA19" i="1"/>
  <c r="AZ19" i="1" s="1"/>
  <c r="AA20" i="1"/>
  <c r="AZ20" i="1" s="1"/>
  <c r="AA23" i="1"/>
  <c r="AZ23" i="1" s="1"/>
  <c r="AA24" i="1"/>
  <c r="AZ24" i="1" s="1"/>
  <c r="AA27" i="1"/>
  <c r="AZ27" i="1" s="1"/>
  <c r="AA28" i="1"/>
  <c r="AZ28" i="1" s="1"/>
  <c r="AA31" i="1"/>
  <c r="AZ31" i="1" s="1"/>
  <c r="AA32" i="1"/>
  <c r="AZ32" i="1" s="1"/>
  <c r="AA35" i="1"/>
  <c r="AZ35" i="1" s="1"/>
  <c r="AA36" i="1"/>
  <c r="AZ36" i="1" s="1"/>
  <c r="AA39" i="1"/>
  <c r="AZ39" i="1" s="1"/>
  <c r="Z44" i="1"/>
  <c r="Y48" i="1"/>
  <c r="AE48" i="1" s="1"/>
  <c r="Y52" i="1"/>
  <c r="AE52" i="1" s="1"/>
  <c r="Y53" i="1"/>
  <c r="AE53" i="1" s="1"/>
  <c r="Y56" i="1"/>
  <c r="AE56" i="1" s="1"/>
  <c r="Y57" i="1"/>
  <c r="AE57" i="1" s="1"/>
  <c r="Y60" i="1"/>
  <c r="AE60" i="1" s="1"/>
  <c r="Y61" i="1"/>
  <c r="AE61" i="1" s="1"/>
  <c r="Y64" i="1"/>
  <c r="AE64" i="1" s="1"/>
  <c r="Y65" i="1"/>
  <c r="AE65" i="1" s="1"/>
  <c r="Y68" i="1"/>
  <c r="AE68" i="1" s="1"/>
  <c r="Y69" i="1"/>
  <c r="AE69" i="1" s="1"/>
  <c r="Y16" i="1"/>
  <c r="AE16" i="1" s="1"/>
  <c r="Y32" i="1"/>
  <c r="AE32" i="1" s="1"/>
  <c r="X45" i="1"/>
  <c r="AD45" i="1" s="1"/>
  <c r="BC45" i="1" s="1"/>
  <c r="X53" i="1"/>
  <c r="AD53" i="1" s="1"/>
  <c r="BC53" i="1" s="1"/>
  <c r="X61" i="1"/>
  <c r="AD61" i="1" s="1"/>
  <c r="BC61" i="1" s="1"/>
  <c r="X69" i="1"/>
  <c r="AD69" i="1" s="1"/>
  <c r="BC69" i="1" s="1"/>
  <c r="W45" i="1"/>
  <c r="W46" i="1"/>
  <c r="W47" i="1"/>
  <c r="AC47" i="1" s="1"/>
  <c r="BB47" i="1" s="1"/>
  <c r="W49" i="1"/>
  <c r="W50" i="1"/>
  <c r="W51" i="1"/>
  <c r="AC51" i="1" s="1"/>
  <c r="BB51" i="1" s="1"/>
  <c r="W53" i="1"/>
  <c r="W54" i="1"/>
  <c r="W55" i="1"/>
  <c r="AC55" i="1" s="1"/>
  <c r="BB55" i="1" s="1"/>
  <c r="W57" i="1"/>
  <c r="W58" i="1"/>
  <c r="W59" i="1"/>
  <c r="AC59" i="1" s="1"/>
  <c r="BB59" i="1" s="1"/>
  <c r="W61" i="1"/>
  <c r="W62" i="1"/>
  <c r="W63" i="1"/>
  <c r="AC63" i="1" s="1"/>
  <c r="BB63" i="1" s="1"/>
  <c r="W65" i="1"/>
  <c r="W66" i="1"/>
  <c r="W67" i="1"/>
  <c r="AC67" i="1" s="1"/>
  <c r="BB67" i="1" s="1"/>
  <c r="W69" i="1"/>
  <c r="W44" i="1"/>
  <c r="AC44" i="1" s="1"/>
  <c r="BB44" i="1" s="1"/>
  <c r="W12" i="1"/>
  <c r="AC12" i="1" s="1"/>
  <c r="BB12" i="1" s="1"/>
  <c r="W16" i="1"/>
  <c r="AC16" i="1" s="1"/>
  <c r="BB16" i="1" s="1"/>
  <c r="W20" i="1"/>
  <c r="AC20" i="1" s="1"/>
  <c r="BB20" i="1" s="1"/>
  <c r="W24" i="1"/>
  <c r="AC24" i="1" s="1"/>
  <c r="BB24" i="1" s="1"/>
  <c r="W28" i="1"/>
  <c r="AC28" i="1" s="1"/>
  <c r="BB28" i="1" s="1"/>
  <c r="W32" i="1"/>
  <c r="AC32" i="1" s="1"/>
  <c r="BB32" i="1" s="1"/>
  <c r="W36" i="1"/>
  <c r="AC36" i="1" s="1"/>
  <c r="BB36" i="1" s="1"/>
  <c r="W11" i="1"/>
  <c r="AC11" i="1" s="1"/>
  <c r="BB11" i="1" s="1"/>
  <c r="V45" i="1"/>
  <c r="AB45" i="1" s="1"/>
  <c r="BA45" i="1" s="1"/>
  <c r="BD45" i="1" s="1"/>
  <c r="V46" i="1"/>
  <c r="AB46" i="1" s="1"/>
  <c r="BA46" i="1" s="1"/>
  <c r="BD46" i="1" s="1"/>
  <c r="V47" i="1"/>
  <c r="AB47" i="1" s="1"/>
  <c r="BA47" i="1" s="1"/>
  <c r="BD47" i="1" s="1"/>
  <c r="V48" i="1"/>
  <c r="V49" i="1"/>
  <c r="AB49" i="1" s="1"/>
  <c r="BA49" i="1" s="1"/>
  <c r="BD49" i="1" s="1"/>
  <c r="V50" i="1"/>
  <c r="AB50" i="1" s="1"/>
  <c r="BA50" i="1" s="1"/>
  <c r="BD50" i="1" s="1"/>
  <c r="V51" i="1"/>
  <c r="AB51" i="1" s="1"/>
  <c r="BA51" i="1" s="1"/>
  <c r="BD51" i="1" s="1"/>
  <c r="V52" i="1"/>
  <c r="V53" i="1"/>
  <c r="AB53" i="1" s="1"/>
  <c r="BA53" i="1" s="1"/>
  <c r="BD53" i="1" s="1"/>
  <c r="V54" i="1"/>
  <c r="AB54" i="1" s="1"/>
  <c r="BA54" i="1" s="1"/>
  <c r="BD54" i="1" s="1"/>
  <c r="V55" i="1"/>
  <c r="AB55" i="1" s="1"/>
  <c r="BA55" i="1" s="1"/>
  <c r="BD55" i="1" s="1"/>
  <c r="V56" i="1"/>
  <c r="V57" i="1"/>
  <c r="AB57" i="1" s="1"/>
  <c r="BA57" i="1" s="1"/>
  <c r="BD57" i="1" s="1"/>
  <c r="V58" i="1"/>
  <c r="AB58" i="1" s="1"/>
  <c r="BA58" i="1" s="1"/>
  <c r="BD58" i="1" s="1"/>
  <c r="V59" i="1"/>
  <c r="AB59" i="1" s="1"/>
  <c r="BA59" i="1" s="1"/>
  <c r="BD59" i="1" s="1"/>
  <c r="V60" i="1"/>
  <c r="V61" i="1"/>
  <c r="AB61" i="1" s="1"/>
  <c r="BA61" i="1" s="1"/>
  <c r="BD61" i="1" s="1"/>
  <c r="V62" i="1"/>
  <c r="AB62" i="1" s="1"/>
  <c r="BA62" i="1" s="1"/>
  <c r="BD62" i="1" s="1"/>
  <c r="V63" i="1"/>
  <c r="AB63" i="1" s="1"/>
  <c r="BA63" i="1" s="1"/>
  <c r="BD63" i="1" s="1"/>
  <c r="V64" i="1"/>
  <c r="V65" i="1"/>
  <c r="AB65" i="1" s="1"/>
  <c r="BA65" i="1" s="1"/>
  <c r="BD65" i="1" s="1"/>
  <c r="V66" i="1"/>
  <c r="AB66" i="1" s="1"/>
  <c r="BA66" i="1" s="1"/>
  <c r="BD66" i="1" s="1"/>
  <c r="V67" i="1"/>
  <c r="AB67" i="1" s="1"/>
  <c r="BA67" i="1" s="1"/>
  <c r="BD67" i="1" s="1"/>
  <c r="V68" i="1"/>
  <c r="V69" i="1"/>
  <c r="AB69" i="1" s="1"/>
  <c r="BA69" i="1" s="1"/>
  <c r="BD69" i="1" s="1"/>
  <c r="V44" i="1"/>
  <c r="V12" i="1"/>
  <c r="V13" i="1"/>
  <c r="AB13" i="1" s="1"/>
  <c r="BA13" i="1" s="1"/>
  <c r="BD13" i="1" s="1"/>
  <c r="V15" i="1"/>
  <c r="V16" i="1"/>
  <c r="V17" i="1"/>
  <c r="AB17" i="1" s="1"/>
  <c r="BA17" i="1" s="1"/>
  <c r="BD17" i="1" s="1"/>
  <c r="V19" i="1"/>
  <c r="V20" i="1"/>
  <c r="V21" i="1"/>
  <c r="AB21" i="1" s="1"/>
  <c r="BA21" i="1" s="1"/>
  <c r="BD21" i="1" s="1"/>
  <c r="V23" i="1"/>
  <c r="V24" i="1"/>
  <c r="V25" i="1"/>
  <c r="AB25" i="1" s="1"/>
  <c r="BA25" i="1" s="1"/>
  <c r="BD25" i="1" s="1"/>
  <c r="V27" i="1"/>
  <c r="V28" i="1"/>
  <c r="V31" i="1"/>
  <c r="V32" i="1"/>
  <c r="V33" i="1"/>
  <c r="AB33" i="1" s="1"/>
  <c r="BA33" i="1" s="1"/>
  <c r="BD33" i="1" s="1"/>
  <c r="V35" i="1"/>
  <c r="V36" i="1"/>
  <c r="V37" i="1"/>
  <c r="AB37" i="1" s="1"/>
  <c r="BA37" i="1" s="1"/>
  <c r="BD37" i="1" s="1"/>
  <c r="V39" i="1"/>
  <c r="V11" i="1"/>
  <c r="AB11" i="1" s="1"/>
  <c r="BA11" i="1" s="1"/>
  <c r="BD11" i="1" s="1"/>
  <c r="U45" i="1"/>
  <c r="AA45" i="1" s="1"/>
  <c r="AZ45" i="1" s="1"/>
  <c r="U46" i="1"/>
  <c r="AA46" i="1" s="1"/>
  <c r="AZ46" i="1" s="1"/>
  <c r="U49" i="1"/>
  <c r="AA49" i="1" s="1"/>
  <c r="AZ49" i="1" s="1"/>
  <c r="U50" i="1"/>
  <c r="AA50" i="1" s="1"/>
  <c r="AZ50" i="1" s="1"/>
  <c r="U53" i="1"/>
  <c r="AA53" i="1" s="1"/>
  <c r="AZ53" i="1" s="1"/>
  <c r="U54" i="1"/>
  <c r="AA54" i="1" s="1"/>
  <c r="AZ54" i="1" s="1"/>
  <c r="U57" i="1"/>
  <c r="AA57" i="1" s="1"/>
  <c r="AZ57" i="1" s="1"/>
  <c r="U58" i="1"/>
  <c r="AA58" i="1" s="1"/>
  <c r="AZ58" i="1" s="1"/>
  <c r="U61" i="1"/>
  <c r="AA61" i="1" s="1"/>
  <c r="AZ61" i="1" s="1"/>
  <c r="U62" i="1"/>
  <c r="AA62" i="1" s="1"/>
  <c r="AZ62" i="1" s="1"/>
  <c r="U65" i="1"/>
  <c r="AA65" i="1" s="1"/>
  <c r="AZ65" i="1" s="1"/>
  <c r="U66" i="1"/>
  <c r="AA66" i="1" s="1"/>
  <c r="AZ66" i="1" s="1"/>
  <c r="U69" i="1"/>
  <c r="AA69" i="1" s="1"/>
  <c r="AZ69" i="1" s="1"/>
  <c r="U44" i="1"/>
  <c r="U12" i="1"/>
  <c r="Z12" i="1" s="1"/>
  <c r="U13" i="1"/>
  <c r="Z13" i="1" s="1"/>
  <c r="U14" i="1"/>
  <c r="AA14" i="1" s="1"/>
  <c r="AZ14" i="1" s="1"/>
  <c r="U15" i="1"/>
  <c r="Z15" i="1" s="1"/>
  <c r="U16" i="1"/>
  <c r="Z16" i="1" s="1"/>
  <c r="U17" i="1"/>
  <c r="AA17" i="1" s="1"/>
  <c r="AZ17" i="1" s="1"/>
  <c r="U18" i="1"/>
  <c r="AA18" i="1" s="1"/>
  <c r="AZ18" i="1" s="1"/>
  <c r="U19" i="1"/>
  <c r="Z19" i="1" s="1"/>
  <c r="U20" i="1"/>
  <c r="Z20" i="1" s="1"/>
  <c r="U21" i="1"/>
  <c r="Z21" i="1" s="1"/>
  <c r="U22" i="1"/>
  <c r="AA22" i="1" s="1"/>
  <c r="AZ22" i="1" s="1"/>
  <c r="U23" i="1"/>
  <c r="Z23" i="1" s="1"/>
  <c r="U24" i="1"/>
  <c r="Z24" i="1" s="1"/>
  <c r="U25" i="1"/>
  <c r="AA25" i="1" s="1"/>
  <c r="AZ25" i="1" s="1"/>
  <c r="U26" i="1"/>
  <c r="AA26" i="1" s="1"/>
  <c r="AZ26" i="1" s="1"/>
  <c r="U27" i="1"/>
  <c r="Z27" i="1" s="1"/>
  <c r="U28" i="1"/>
  <c r="Z28" i="1" s="1"/>
  <c r="U29" i="1"/>
  <c r="Z29" i="1" s="1"/>
  <c r="U30" i="1"/>
  <c r="AA30" i="1" s="1"/>
  <c r="AZ30" i="1" s="1"/>
  <c r="U31" i="1"/>
  <c r="Z31" i="1" s="1"/>
  <c r="U32" i="1"/>
  <c r="Z32" i="1" s="1"/>
  <c r="U33" i="1"/>
  <c r="AA33" i="1" s="1"/>
  <c r="AZ33" i="1" s="1"/>
  <c r="U34" i="1"/>
  <c r="AA34" i="1" s="1"/>
  <c r="AZ34" i="1" s="1"/>
  <c r="U35" i="1"/>
  <c r="Z35" i="1" s="1"/>
  <c r="U36" i="1"/>
  <c r="Z36" i="1" s="1"/>
  <c r="U37" i="1"/>
  <c r="Z37" i="1" s="1"/>
  <c r="U38" i="1"/>
  <c r="AA38" i="1" s="1"/>
  <c r="AZ38" i="1" s="1"/>
  <c r="U39" i="1"/>
  <c r="Z39" i="1" s="1"/>
  <c r="U11" i="1"/>
  <c r="Z11" i="1" s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44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11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44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11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44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11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44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11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44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11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44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1" i="1"/>
  <c r="B29" i="1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C24" i="2" l="1"/>
  <c r="BF24" i="2" s="1"/>
  <c r="Y29" i="1" s="1"/>
  <c r="AE29" i="1" s="1"/>
  <c r="AA16" i="1"/>
  <c r="AZ16" i="1" s="1"/>
  <c r="V38" i="1"/>
  <c r="AB38" i="1" s="1"/>
  <c r="BA38" i="1" s="1"/>
  <c r="BD38" i="1" s="1"/>
  <c r="V34" i="1"/>
  <c r="AB34" i="1" s="1"/>
  <c r="BA34" i="1" s="1"/>
  <c r="BD34" i="1" s="1"/>
  <c r="V30" i="1"/>
  <c r="AB30" i="1" s="1"/>
  <c r="BA30" i="1" s="1"/>
  <c r="BD30" i="1" s="1"/>
  <c r="V26" i="1"/>
  <c r="AB26" i="1" s="1"/>
  <c r="BA26" i="1" s="1"/>
  <c r="BD26" i="1" s="1"/>
  <c r="V22" i="1"/>
  <c r="AB22" i="1" s="1"/>
  <c r="BA22" i="1" s="1"/>
  <c r="BD22" i="1" s="1"/>
  <c r="V18" i="1"/>
  <c r="AB18" i="1" s="1"/>
  <c r="BA18" i="1" s="1"/>
  <c r="BD18" i="1" s="1"/>
  <c r="V14" i="1"/>
  <c r="AB14" i="1" s="1"/>
  <c r="BA14" i="1" s="1"/>
  <c r="BD14" i="1" s="1"/>
  <c r="Z66" i="1"/>
  <c r="Z62" i="1"/>
  <c r="Z58" i="1"/>
  <c r="Z54" i="1"/>
  <c r="Z50" i="1"/>
  <c r="Z46" i="1"/>
  <c r="Z69" i="1"/>
  <c r="Z65" i="1"/>
  <c r="Z61" i="1"/>
  <c r="Z57" i="1"/>
  <c r="Z53" i="1"/>
  <c r="Z49" i="1"/>
  <c r="Z45" i="1"/>
  <c r="U68" i="1"/>
  <c r="U64" i="1"/>
  <c r="U60" i="1"/>
  <c r="U56" i="1"/>
  <c r="U52" i="1"/>
  <c r="U48" i="1"/>
  <c r="U67" i="1"/>
  <c r="U63" i="1"/>
  <c r="U59" i="1"/>
  <c r="U55" i="1"/>
  <c r="U51" i="1"/>
  <c r="U47" i="1"/>
  <c r="Z38" i="1"/>
  <c r="Z30" i="1"/>
  <c r="Z18" i="1"/>
  <c r="Z33" i="1"/>
  <c r="Z25" i="1"/>
  <c r="Z17" i="1"/>
  <c r="AA37" i="1"/>
  <c r="AZ37" i="1" s="1"/>
  <c r="AA29" i="1"/>
  <c r="AZ29" i="1" s="1"/>
  <c r="AA21" i="1"/>
  <c r="AZ21" i="1" s="1"/>
  <c r="AA13" i="1"/>
  <c r="AZ13" i="1" s="1"/>
  <c r="Z34" i="1"/>
  <c r="Z26" i="1"/>
  <c r="Z22" i="1"/>
  <c r="Z14" i="1"/>
  <c r="AA11" i="1"/>
  <c r="AZ11" i="1" s="1"/>
  <c r="AH3" i="2"/>
  <c r="V29" i="1" l="1"/>
  <c r="AB29" i="1" s="1"/>
  <c r="BA29" i="1" s="1"/>
  <c r="BD29" i="1" s="1"/>
  <c r="AA48" i="1"/>
  <c r="AZ48" i="1" s="1"/>
  <c r="Z48" i="1"/>
  <c r="AA51" i="1"/>
  <c r="AZ51" i="1" s="1"/>
  <c r="Z51" i="1"/>
  <c r="AA67" i="1"/>
  <c r="AZ67" i="1" s="1"/>
  <c r="Z67" i="1"/>
  <c r="AA60" i="1"/>
  <c r="AZ60" i="1" s="1"/>
  <c r="Z60" i="1"/>
  <c r="AA55" i="1"/>
  <c r="AZ55" i="1" s="1"/>
  <c r="Z55" i="1"/>
  <c r="AA64" i="1"/>
  <c r="AZ64" i="1" s="1"/>
  <c r="Z64" i="1"/>
  <c r="AA59" i="1"/>
  <c r="AZ59" i="1" s="1"/>
  <c r="Z59" i="1"/>
  <c r="AA52" i="1"/>
  <c r="AZ52" i="1" s="1"/>
  <c r="Z52" i="1"/>
  <c r="AA68" i="1"/>
  <c r="AZ68" i="1" s="1"/>
  <c r="Z68" i="1"/>
  <c r="AA47" i="1"/>
  <c r="AZ47" i="1" s="1"/>
  <c r="Z47" i="1"/>
  <c r="AA63" i="1"/>
  <c r="AZ63" i="1" s="1"/>
  <c r="Z63" i="1"/>
  <c r="AA56" i="1"/>
  <c r="AZ56" i="1" s="1"/>
  <c r="Z56" i="1"/>
  <c r="X71" i="1" l="1"/>
  <c r="AD71" i="1" s="1"/>
  <c r="Y71" i="1"/>
  <c r="AE71" i="1" s="1"/>
  <c r="Y41" i="1" l="1"/>
  <c r="AE41" i="1" s="1"/>
  <c r="X41" i="1"/>
  <c r="AD41" i="1" s="1"/>
  <c r="B57" i="4"/>
  <c r="T40" i="1" l="1"/>
  <c r="S40" i="1"/>
</calcChain>
</file>

<file path=xl/sharedStrings.xml><?xml version="1.0" encoding="utf-8"?>
<sst xmlns="http://schemas.openxmlformats.org/spreadsheetml/2006/main" count="5543" uniqueCount="344">
  <si>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</si>
  <si>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</si>
  <si>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</si>
  <si>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</si>
  <si>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</si>
  <si>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</si>
  <si>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</si>
  <si>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</si>
  <si>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</si>
  <si>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</si>
  <si>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</si>
  <si>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</si>
  <si>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</si>
  <si>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</si>
  <si>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</si>
  <si>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</si>
  <si>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</si>
  <si>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</si>
  <si>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</si>
  <si>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</si>
  <si>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</si>
  <si>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</si>
  <si>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</si>
  <si>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</si>
  <si>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</si>
  <si>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</si>
  <si>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</si>
  <si>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</si>
  <si>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</si>
  <si>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</si>
  <si>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</si>
  <si>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</si>
  <si>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</si>
  <si>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</si>
  <si>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</si>
  <si>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</si>
  <si>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</si>
  <si>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</si>
  <si>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</si>
  <si>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EHI 2016 Operating Expenses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</si>
  <si>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</si>
  <si>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</si>
  <si>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</si>
  <si>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</si>
  <si>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</si>
  <si>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</si>
  <si>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</si>
  <si>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</si>
  <si>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</si>
  <si>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</si>
  <si>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</si>
  <si>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</si>
  <si>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</si>
  <si>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</si>
  <si>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</si>
  <si>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</si>
  <si>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</si>
  <si>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</si>
  <si>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</si>
  <si>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</si>
  <si>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</si>
  <si>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</si>
  <si>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</si>
  <si>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</si>
  <si>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</si>
  <si>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</si>
  <si>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</si>
  <si>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</si>
  <si>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</si>
  <si>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</si>
  <si>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</si>
  <si>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</si>
  <si>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</si>
  <si>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</si>
  <si>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</si>
  <si>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</si>
  <si>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70334</t>
  </si>
  <si>
    <t>Greens at Liberty Road</t>
  </si>
  <si>
    <t>New Construction</t>
  </si>
  <si>
    <t>Operations/Asset Management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</si>
  <si>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</si>
  <si>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</si>
  <si>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</si>
  <si>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</si>
  <si>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</si>
  <si>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</si>
  <si>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</si>
  <si>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</si>
  <si>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70305</t>
  </si>
  <si>
    <t>The Oaks at Frankford</t>
  </si>
  <si>
    <t>70306</t>
  </si>
  <si>
    <t>Metro Heights at Mondawmin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</si>
  <si>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</si>
  <si>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</si>
  <si>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</si>
  <si>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</si>
  <si>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</si>
  <si>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</si>
  <si>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</si>
  <si>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</si>
  <si>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</si>
  <si>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</si>
  <si>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70314</t>
  </si>
  <si>
    <t>Mulberry at Park</t>
  </si>
  <si>
    <t>70316</t>
  </si>
  <si>
    <t>Riverwoods at North East</t>
  </si>
  <si>
    <t>70320</t>
  </si>
  <si>
    <t>Little Hut</t>
  </si>
  <si>
    <t>70321</t>
  </si>
  <si>
    <t>Southwest Partnership Baltimore</t>
  </si>
  <si>
    <t>70322</t>
  </si>
  <si>
    <t>Bozel Property</t>
  </si>
  <si>
    <t>70326</t>
  </si>
  <si>
    <t>Greens at Hammonds Lane</t>
  </si>
  <si>
    <t>70328</t>
  </si>
  <si>
    <t>Evergreen Senior Apartments</t>
  </si>
  <si>
    <t>70329</t>
  </si>
  <si>
    <t>Greens at Rolling Road</t>
  </si>
  <si>
    <t>70331</t>
  </si>
  <si>
    <t>Cove Point II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</si>
  <si>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</si>
  <si>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</si>
  <si>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</si>
  <si>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</si>
  <si>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</si>
  <si>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</si>
  <si>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</si>
  <si>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</si>
  <si>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70387</t>
  </si>
  <si>
    <t>Barber Street Assemblage</t>
  </si>
  <si>
    <t>70390</t>
  </si>
  <si>
    <t>Wheeler Creek RAD</t>
  </si>
  <si>
    <t>70391</t>
  </si>
  <si>
    <t>USE THIS FOR NEXT OPPORTUNITY</t>
  </si>
  <si>
    <t>70398</t>
  </si>
  <si>
    <t>7408 Belair Road</t>
  </si>
  <si>
    <t>70399</t>
  </si>
  <si>
    <t>Newtowne 20</t>
  </si>
  <si>
    <t>70406</t>
  </si>
  <si>
    <t>test EH Development</t>
  </si>
  <si>
    <t>70463</t>
  </si>
  <si>
    <t>year renovated validation</t>
  </si>
  <si>
    <t>70466</t>
  </si>
  <si>
    <t>Preston Apartments</t>
  </si>
  <si>
    <t>70473</t>
  </si>
  <si>
    <t>Auburn Pointe - Auburn Pointe LLC</t>
  </si>
  <si>
    <t>70495</t>
  </si>
  <si>
    <t>Cedar Heights</t>
  </si>
  <si>
    <t>70543</t>
  </si>
  <si>
    <t>Central Gardens II</t>
  </si>
  <si>
    <t>70544</t>
  </si>
  <si>
    <t>Edgewood Commons I (601)</t>
  </si>
  <si>
    <t>70545</t>
  </si>
  <si>
    <t>Edgewood Commons II (Gardens)</t>
  </si>
  <si>
    <t>70546</t>
  </si>
  <si>
    <t>Edgewood Commons III LP (635)</t>
  </si>
  <si>
    <t>70547</t>
  </si>
  <si>
    <t>Edgewood Commons III PC (635)</t>
  </si>
  <si>
    <t>70548</t>
  </si>
  <si>
    <t>Edgewood Commons IV (611)</t>
  </si>
  <si>
    <t>70549</t>
  </si>
  <si>
    <t>Essex House - Essex House LP</t>
  </si>
  <si>
    <t>70551</t>
  </si>
  <si>
    <t>Hollins House</t>
  </si>
  <si>
    <t>70552</t>
  </si>
  <si>
    <t>Howard Hill</t>
  </si>
  <si>
    <t>70555</t>
  </si>
  <si>
    <t>Meadowbrook Run</t>
  </si>
  <si>
    <t>70556</t>
  </si>
  <si>
    <t>Overlook at Oxon Run</t>
  </si>
  <si>
    <t>70557</t>
  </si>
  <si>
    <t>Oxford Manor</t>
  </si>
  <si>
    <t>70558</t>
  </si>
  <si>
    <t>Park Montgomery</t>
  </si>
  <si>
    <t>70559</t>
  </si>
  <si>
    <t>Stony Brook</t>
  </si>
  <si>
    <t>70560</t>
  </si>
  <si>
    <t>The Larkspur</t>
  </si>
  <si>
    <t>70561</t>
  </si>
  <si>
    <t>Wardman Court</t>
  </si>
  <si>
    <t>70562</t>
  </si>
  <si>
    <t>West Wood Oaks</t>
  </si>
  <si>
    <t>70563</t>
  </si>
  <si>
    <t>Wheeler Terrace</t>
  </si>
  <si>
    <t>70565</t>
  </si>
  <si>
    <t>Woodmere Trace</t>
  </si>
  <si>
    <t>Inactive</t>
  </si>
  <si>
    <t>Loan Closing/Construction</t>
  </si>
  <si>
    <t>Pending Business Committee Approval</t>
  </si>
  <si>
    <t>Pre-Development</t>
  </si>
  <si>
    <t>Rehabilitation</t>
  </si>
  <si>
    <t>Portfolio</t>
  </si>
  <si>
    <t>2018</t>
  </si>
  <si>
    <t>Annual</t>
  </si>
  <si>
    <t>Income Statement</t>
  </si>
  <si>
    <t>Miscellaneous Expense</t>
  </si>
  <si>
    <t>Budget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</si>
  <si>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</si>
  <si>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</si>
  <si>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</si>
  <si>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</si>
  <si>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</si>
  <si>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</si>
  <si>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</si>
  <si>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Health Ins &amp; Other Employee Benefits</t>
  </si>
  <si>
    <t>50203</t>
  </si>
  <si>
    <t>Bad Debt Expense</t>
  </si>
  <si>
    <t>58001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</si>
  <si>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</si>
  <si>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</si>
  <si>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</si>
  <si>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</si>
  <si>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</si>
  <si>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</si>
  <si>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</si>
  <si>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</si>
  <si>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</si>
  <si>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</si>
  <si>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</si>
  <si>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</si>
  <si>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</si>
  <si>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</si>
  <si>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</si>
  <si>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</si>
  <si>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</si>
  <si>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</si>
  <si>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</si>
  <si>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</si>
  <si>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Misc Taxes &amp; Licenses</t>
  </si>
  <si>
    <t>55310</t>
  </si>
  <si>
    <t>Property and Liability Insurance</t>
  </si>
  <si>
    <t>55320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</si>
  <si>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</si>
  <si>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</si>
  <si>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</si>
  <si>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</si>
  <si>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</si>
  <si>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</si>
  <si>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</si>
  <si>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</si>
  <si>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</si>
  <si>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</si>
  <si>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Amortization</t>
  </si>
  <si>
    <t>80100</t>
  </si>
  <si>
    <t>Trash Removal</t>
  </si>
  <si>
    <t>55725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</si>
  <si>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</si>
  <si>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</si>
  <si>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</si>
  <si>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</si>
  <si>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</si>
  <si>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</si>
  <si>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</si>
  <si>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</si>
  <si>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</si>
  <si>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</si>
  <si>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Electricity</t>
  </si>
  <si>
    <t>55353</t>
  </si>
  <si>
    <t>Exterminating</t>
  </si>
  <si>
    <t>55720</t>
  </si>
  <si>
    <t>Water</t>
  </si>
  <si>
    <t>55355</t>
  </si>
  <si>
    <t>Real Estate Taxes</t>
  </si>
  <si>
    <t>55301</t>
  </si>
  <si>
    <t>Gross Potential Residential Rent</t>
  </si>
  <si>
    <t>45001</t>
  </si>
  <si>
    <t>Tenant/Social Service Fees (Must Pay)</t>
  </si>
  <si>
    <t>66201</t>
  </si>
  <si>
    <t>Rent Concessions</t>
  </si>
  <si>
    <t>Actual</t>
  </si>
  <si>
    <t>45500</t>
  </si>
  <si>
    <t>Interest Income</t>
  </si>
  <si>
    <t>44100</t>
  </si>
  <si>
    <t>Subsidized Tenant Rent</t>
  </si>
  <si>
    <t>45100</t>
  </si>
  <si>
    <t>Other Financial Expense</t>
  </si>
  <si>
    <t>62900</t>
  </si>
  <si>
    <t>Mortgage Insurance Premium</t>
  </si>
  <si>
    <t>62400</t>
  </si>
  <si>
    <t>Balance Sheet</t>
  </si>
  <si>
    <t>Operating Reserve</t>
  </si>
  <si>
    <t>10700</t>
  </si>
  <si>
    <t>Accrued Expenses &amp; Other Liabilities</t>
  </si>
  <si>
    <t>20105</t>
  </si>
  <si>
    <t>Accrued Interest Payable - Non Recourse Debt</t>
  </si>
  <si>
    <t>28600</t>
  </si>
  <si>
    <t>Accum Amort - Deferred Costs</t>
  </si>
  <si>
    <t>19001</t>
  </si>
  <si>
    <t>Accounts Payable, Trade</t>
  </si>
  <si>
    <t>21001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</si>
  <si>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</si>
  <si>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</si>
  <si>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</si>
  <si>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</si>
  <si>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</si>
  <si>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</si>
  <si>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</si>
  <si>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</si>
  <si>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</si>
  <si>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</si>
  <si>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</si>
  <si>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</si>
  <si>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</si>
  <si>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</si>
  <si>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Deferred Costs, Gross</t>
  </si>
  <si>
    <t>19000</t>
  </si>
  <si>
    <t>Land</t>
  </si>
  <si>
    <t>18700</t>
  </si>
  <si>
    <t>Nonrecourse Debt 1</t>
  </si>
  <si>
    <t>28150</t>
  </si>
  <si>
    <t>Nonrecourse Debt 2</t>
  </si>
  <si>
    <t>28151</t>
  </si>
  <si>
    <t>Nonrecourse Debt 3</t>
  </si>
  <si>
    <t>28152</t>
  </si>
  <si>
    <t>Nonrecourse Debt 4</t>
  </si>
  <si>
    <t>28153</t>
  </si>
  <si>
    <t>Prepaid Expenses - Other</t>
  </si>
  <si>
    <t>19650</t>
  </si>
  <si>
    <t>Other Receivables</t>
  </si>
  <si>
    <t>12530</t>
  </si>
  <si>
    <t>Real Estate Tax &amp; Insurance Escrow</t>
  </si>
  <si>
    <t>19300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</si>
  <si>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</si>
  <si>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</si>
  <si>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</si>
  <si>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</si>
  <si>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</si>
  <si>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</si>
  <si>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</si>
  <si>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</si>
  <si>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</si>
  <si>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Developer Fee Interest Payable</t>
  </si>
  <si>
    <t>21401</t>
  </si>
  <si>
    <t>Recourse Debt 4</t>
  </si>
  <si>
    <t>28203</t>
  </si>
  <si>
    <t>Portfolio - excluding rehabs, lease ups</t>
  </si>
  <si>
    <t>Commercial Potential Rent</t>
  </si>
  <si>
    <t>45200</t>
  </si>
  <si>
    <t>70568</t>
  </si>
  <si>
    <t>Edgewood V - Edgewood V LLC</t>
  </si>
  <si>
    <t>Q2</t>
  </si>
  <si>
    <t>June 2018 YTD Operating and Budgeted Results</t>
  </si>
  <si>
    <t>6/30/2018 Cash and Reserve Balances</t>
  </si>
  <si>
    <t xml:space="preserve"> Actual Occupancy @ 4/6/2018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</si>
</sst>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&quot;$&quot;#,##0"/>
    <numFmt numFmtId="168" formatCode="mm\-dd\-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i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</cellStyleXfs>
  <cellXfs count="283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4" fillId="0" borderId="9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12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0" fillId="0" borderId="0" xfId="0" applyBorder="1" applyAlignment="1">
      <alignment vertical="center"/>
    </xf>
    <xf numFmtId="0" fontId="5" fillId="0" borderId="17" xfId="0" applyFont="1" applyBorder="1" applyAlignment="1">
      <alignment horizontal="right"/>
    </xf>
    <xf numFmtId="0" fontId="5" fillId="0" borderId="18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0" fontId="0" fillId="0" borderId="20" xfId="0" applyBorder="1" applyAlignment="1">
      <alignment vertical="center"/>
    </xf>
    <xf numFmtId="0" fontId="5" fillId="0" borderId="0" xfId="0" applyFont="1" applyAlignment="1">
      <alignment horizontal="right"/>
    </xf>
    <xf numFmtId="0" fontId="5" fillId="0" borderId="19" xfId="0" applyFont="1" applyBorder="1" applyAlignment="1">
      <alignment horizontal="left"/>
    </xf>
    <xf numFmtId="0" fontId="5" fillId="0" borderId="19" xfId="0" applyFont="1" applyBorder="1" applyAlignment="1">
      <alignment horizontal="right" wrapText="1"/>
    </xf>
    <xf numFmtId="0" fontId="5" fillId="4" borderId="27" xfId="0" applyFont="1" applyFill="1" applyBorder="1" applyAlignment="1">
      <alignment horizontal="right"/>
    </xf>
    <xf numFmtId="0" fontId="5" fillId="2" borderId="27" xfId="0" applyFont="1" applyFill="1" applyBorder="1" applyAlignment="1">
      <alignment horizontal="right"/>
    </xf>
    <xf numFmtId="0" fontId="5" fillId="3" borderId="27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7" fillId="0" borderId="27" xfId="0" applyFont="1" applyBorder="1"/>
    <xf numFmtId="165" fontId="7" fillId="0" borderId="27" xfId="1" applyNumberFormat="1" applyFont="1" applyBorder="1"/>
    <xf numFmtId="166" fontId="7" fillId="4" borderId="27" xfId="2" applyNumberFormat="1" applyFont="1" applyFill="1" applyBorder="1" applyAlignment="1">
      <alignment horizontal="right"/>
    </xf>
    <xf numFmtId="166" fontId="7" fillId="4" borderId="24" xfId="2" applyNumberFormat="1" applyFont="1" applyFill="1" applyBorder="1"/>
    <xf numFmtId="165" fontId="7" fillId="2" borderId="28" xfId="1" applyNumberFormat="1" applyFont="1" applyFill="1" applyBorder="1"/>
    <xf numFmtId="0" fontId="7" fillId="0" borderId="0" xfId="0" applyFont="1"/>
    <xf numFmtId="0" fontId="7" fillId="0" borderId="27" xfId="0" applyFont="1" applyFill="1" applyBorder="1" applyAlignment="1">
      <alignment horizontal="left" indent="2"/>
    </xf>
    <xf numFmtId="167" fontId="7" fillId="0" borderId="27" xfId="0" applyNumberFormat="1" applyFont="1" applyBorder="1"/>
    <xf numFmtId="167" fontId="7" fillId="2" borderId="30" xfId="1" applyNumberFormat="1" applyFont="1" applyFill="1" applyBorder="1"/>
    <xf numFmtId="167" fontId="7" fillId="2" borderId="31" xfId="1" applyNumberFormat="1" applyFont="1" applyFill="1" applyBorder="1"/>
    <xf numFmtId="167" fontId="7" fillId="3" borderId="31" xfId="1" applyNumberFormat="1" applyFont="1" applyFill="1" applyBorder="1" applyAlignment="1">
      <alignment horizontal="right"/>
    </xf>
    <xf numFmtId="167" fontId="7" fillId="4" borderId="31" xfId="1" applyNumberFormat="1" applyFont="1" applyFill="1" applyBorder="1" applyAlignment="1">
      <alignment horizontal="right"/>
    </xf>
    <xf numFmtId="167" fontId="7" fillId="4" borderId="31" xfId="1" applyNumberFormat="1" applyFont="1" applyFill="1" applyBorder="1"/>
    <xf numFmtId="167" fontId="7" fillId="4" borderId="32" xfId="1" applyNumberFormat="1" applyFont="1" applyFill="1" applyBorder="1"/>
    <xf numFmtId="0" fontId="6" fillId="0" borderId="9" xfId="0" applyFont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10" fillId="0" borderId="0" xfId="0" applyFont="1"/>
    <xf numFmtId="0" fontId="0" fillId="0" borderId="36" xfId="0" applyBorder="1"/>
    <xf numFmtId="0" fontId="11" fillId="0" borderId="0" xfId="3"/>
    <xf numFmtId="0" fontId="11" fillId="0" borderId="0" xfId="3" applyAlignment="1">
      <alignment horizontal="center"/>
    </xf>
    <xf numFmtId="166" fontId="13" fillId="5" borderId="27" xfId="2" applyNumberFormat="1" applyFont="1" applyFill="1" applyBorder="1" applyAlignment="1">
      <alignment horizontal="center"/>
    </xf>
    <xf numFmtId="166" fontId="11" fillId="6" borderId="27" xfId="2" applyNumberFormat="1" applyFont="1" applyFill="1" applyBorder="1" applyAlignment="1">
      <alignment horizontal="center"/>
    </xf>
    <xf numFmtId="166" fontId="11" fillId="5" borderId="27" xfId="2" applyNumberFormat="1" applyFont="1" applyFill="1" applyBorder="1" applyAlignment="1">
      <alignment horizontal="center"/>
    </xf>
    <xf numFmtId="14" fontId="0" fillId="0" borderId="27" xfId="0" applyNumberFormat="1" applyBorder="1"/>
    <xf numFmtId="14" fontId="11" fillId="0" borderId="0" xfId="3" applyNumberFormat="1"/>
    <xf numFmtId="166" fontId="0" fillId="0" borderId="0" xfId="4" applyNumberFormat="1" applyFont="1" applyAlignment="1">
      <alignment horizontal="center"/>
    </xf>
    <xf numFmtId="0" fontId="9" fillId="0" borderId="24" xfId="0" applyFont="1" applyBorder="1" applyAlignment="1"/>
    <xf numFmtId="0" fontId="14" fillId="0" borderId="6" xfId="0" applyFont="1" applyBorder="1"/>
    <xf numFmtId="0" fontId="14" fillId="3" borderId="1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4" fillId="0" borderId="0" xfId="0" applyFont="1"/>
    <xf numFmtId="168" fontId="16" fillId="0" borderId="0" xfId="0" applyNumberFormat="1" applyFont="1" applyAlignment="1">
      <alignment horizontal="center" vertical="center"/>
    </xf>
    <xf numFmtId="168" fontId="16" fillId="7" borderId="27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17" fillId="8" borderId="0" xfId="5"/>
    <xf numFmtId="0" fontId="18" fillId="9" borderId="19" xfId="6" applyBorder="1" applyAlignment="1">
      <alignment horizontal="right"/>
    </xf>
    <xf numFmtId="0" fontId="5" fillId="0" borderId="27" xfId="0" applyFont="1" applyBorder="1" applyAlignment="1">
      <alignment horizontal="left" indent="2"/>
    </xf>
    <xf numFmtId="165" fontId="5" fillId="2" borderId="27" xfId="0" applyNumberFormat="1" applyFont="1" applyFill="1" applyBorder="1" applyAlignment="1">
      <alignment horizontal="right"/>
    </xf>
    <xf numFmtId="0" fontId="8" fillId="0" borderId="24" xfId="0" applyFont="1" applyBorder="1" applyAlignment="1">
      <alignment horizontal="left" indent="1"/>
    </xf>
    <xf numFmtId="0" fontId="18" fillId="9" borderId="2" xfId="6" applyBorder="1" applyAlignment="1">
      <alignment horizontal="center"/>
    </xf>
    <xf numFmtId="165" fontId="14" fillId="2" borderId="19" xfId="0" applyNumberFormat="1" applyFont="1" applyFill="1" applyBorder="1" applyAlignment="1">
      <alignment wrapText="1"/>
    </xf>
    <xf numFmtId="165" fontId="14" fillId="2" borderId="27" xfId="0" applyNumberFormat="1" applyFont="1" applyFill="1" applyBorder="1" applyAlignment="1">
      <alignment wrapText="1"/>
    </xf>
    <xf numFmtId="165" fontId="14" fillId="3" borderId="19" xfId="0" applyNumberFormat="1" applyFont="1" applyFill="1" applyBorder="1" applyAlignment="1">
      <alignment wrapText="1"/>
    </xf>
    <xf numFmtId="165" fontId="14" fillId="3" borderId="27" xfId="0" applyNumberFormat="1" applyFont="1" applyFill="1" applyBorder="1" applyAlignment="1">
      <alignment wrapText="1"/>
    </xf>
    <xf numFmtId="165" fontId="14" fillId="2" borderId="17" xfId="0" applyNumberFormat="1" applyFont="1" applyFill="1" applyBorder="1" applyAlignment="1">
      <alignment wrapText="1"/>
    </xf>
    <xf numFmtId="165" fontId="14" fillId="3" borderId="22" xfId="0" applyNumberFormat="1" applyFont="1" applyFill="1" applyBorder="1" applyAlignment="1">
      <alignment wrapText="1"/>
    </xf>
    <xf numFmtId="165" fontId="14" fillId="2" borderId="24" xfId="0" applyNumberFormat="1" applyFont="1" applyFill="1" applyBorder="1" applyAlignment="1">
      <alignment wrapText="1"/>
    </xf>
    <xf numFmtId="165" fontId="14" fillId="4" borderId="18" xfId="0" applyNumberFormat="1" applyFont="1" applyFill="1" applyBorder="1" applyAlignment="1">
      <alignment wrapText="1"/>
    </xf>
    <xf numFmtId="165" fontId="14" fillId="4" borderId="19" xfId="0" applyNumberFormat="1" applyFont="1" applyFill="1" applyBorder="1" applyAlignment="1">
      <alignment wrapText="1"/>
    </xf>
    <xf numFmtId="165" fontId="14" fillId="4" borderId="22" xfId="0" applyNumberFormat="1" applyFont="1" applyFill="1" applyBorder="1" applyAlignment="1">
      <alignment wrapText="1"/>
    </xf>
    <xf numFmtId="165" fontId="10" fillId="0" borderId="27" xfId="0" applyNumberFormat="1" applyFont="1" applyBorder="1" applyAlignment="1"/>
    <xf numFmtId="165" fontId="10" fillId="2" borderId="28" xfId="1" applyNumberFormat="1" applyFont="1" applyFill="1" applyBorder="1" applyAlignment="1"/>
    <xf numFmtId="165" fontId="10" fillId="2" borderId="27" xfId="1" applyNumberFormat="1" applyFont="1" applyFill="1" applyBorder="1" applyAlignment="1"/>
    <xf numFmtId="165" fontId="10" fillId="3" borderId="27" xfId="1" applyNumberFormat="1" applyFont="1" applyFill="1" applyBorder="1" applyAlignment="1"/>
    <xf numFmtId="165" fontId="10" fillId="3" borderId="28" xfId="1" applyNumberFormat="1" applyFont="1" applyFill="1" applyBorder="1" applyAlignment="1"/>
    <xf numFmtId="165" fontId="10" fillId="2" borderId="25" xfId="1" applyNumberFormat="1" applyFont="1" applyFill="1" applyBorder="1" applyAlignment="1"/>
    <xf numFmtId="165" fontId="10" fillId="2" borderId="24" xfId="1" applyNumberFormat="1" applyFont="1" applyFill="1" applyBorder="1" applyAlignment="1"/>
    <xf numFmtId="165" fontId="10" fillId="3" borderId="29" xfId="1" applyNumberFormat="1" applyFont="1" applyFill="1" applyBorder="1" applyAlignment="1"/>
    <xf numFmtId="165" fontId="10" fillId="4" borderId="27" xfId="1" applyNumberFormat="1" applyFont="1" applyFill="1" applyBorder="1" applyAlignment="1"/>
    <xf numFmtId="165" fontId="10" fillId="4" borderId="29" xfId="1" applyNumberFormat="1" applyFont="1" applyFill="1" applyBorder="1" applyAlignment="1"/>
    <xf numFmtId="165" fontId="14" fillId="2" borderId="23" xfId="0" applyNumberFormat="1" applyFont="1" applyFill="1" applyBorder="1" applyAlignment="1">
      <alignment horizontal="right" wrapText="1"/>
    </xf>
    <xf numFmtId="165" fontId="14" fillId="2" borderId="19" xfId="0" applyNumberFormat="1" applyFont="1" applyFill="1" applyBorder="1" applyAlignment="1">
      <alignment horizontal="right" wrapText="1"/>
    </xf>
    <xf numFmtId="165" fontId="14" fillId="2" borderId="18" xfId="0" applyNumberFormat="1" applyFont="1" applyFill="1" applyBorder="1" applyAlignment="1">
      <alignment horizontal="right" wrapText="1"/>
    </xf>
    <xf numFmtId="165" fontId="14" fillId="2" borderId="27" xfId="0" applyNumberFormat="1" applyFont="1" applyFill="1" applyBorder="1" applyAlignment="1">
      <alignment horizontal="right" wrapText="1"/>
    </xf>
    <xf numFmtId="165" fontId="14" fillId="3" borderId="19" xfId="0" applyNumberFormat="1" applyFont="1" applyFill="1" applyBorder="1" applyAlignment="1">
      <alignment horizontal="right" wrapText="1"/>
    </xf>
    <xf numFmtId="165" fontId="14" fillId="3" borderId="18" xfId="0" applyNumberFormat="1" applyFont="1" applyFill="1" applyBorder="1" applyAlignment="1">
      <alignment horizontal="right" wrapText="1"/>
    </xf>
    <xf numFmtId="165" fontId="14" fillId="3" borderId="27" xfId="0" applyNumberFormat="1" applyFont="1" applyFill="1" applyBorder="1" applyAlignment="1">
      <alignment horizontal="right" wrapText="1"/>
    </xf>
    <xf numFmtId="165" fontId="14" fillId="2" borderId="17" xfId="0" applyNumberFormat="1" applyFont="1" applyFill="1" applyBorder="1" applyAlignment="1">
      <alignment horizontal="right" wrapText="1"/>
    </xf>
    <xf numFmtId="165" fontId="14" fillId="3" borderId="23" xfId="0" applyNumberFormat="1" applyFont="1" applyFill="1" applyBorder="1" applyAlignment="1">
      <alignment horizontal="right" wrapText="1"/>
    </xf>
    <xf numFmtId="165" fontId="14" fillId="3" borderId="22" xfId="0" applyNumberFormat="1" applyFont="1" applyFill="1" applyBorder="1" applyAlignment="1">
      <alignment horizontal="right" wrapText="1"/>
    </xf>
    <xf numFmtId="165" fontId="14" fillId="2" borderId="24" xfId="0" applyNumberFormat="1" applyFont="1" applyFill="1" applyBorder="1" applyAlignment="1">
      <alignment horizontal="right" wrapText="1"/>
    </xf>
    <xf numFmtId="165" fontId="14" fillId="2" borderId="25" xfId="0" applyNumberFormat="1" applyFont="1" applyFill="1" applyBorder="1" applyAlignment="1">
      <alignment horizontal="right" wrapText="1"/>
    </xf>
    <xf numFmtId="165" fontId="14" fillId="4" borderId="18" xfId="0" applyNumberFormat="1" applyFont="1" applyFill="1" applyBorder="1" applyAlignment="1">
      <alignment horizontal="right" wrapText="1"/>
    </xf>
    <xf numFmtId="165" fontId="14" fillId="4" borderId="19" xfId="0" applyNumberFormat="1" applyFont="1" applyFill="1" applyBorder="1" applyAlignment="1">
      <alignment horizontal="right" wrapText="1"/>
    </xf>
    <xf numFmtId="165" fontId="14" fillId="4" borderId="22" xfId="0" applyNumberFormat="1" applyFont="1" applyFill="1" applyBorder="1" applyAlignment="1">
      <alignment horizontal="right" wrapText="1"/>
    </xf>
    <xf numFmtId="165" fontId="5" fillId="0" borderId="19" xfId="0" applyNumberFormat="1" applyFont="1" applyBorder="1" applyAlignment="1">
      <alignment horizontal="right" wrapText="1"/>
    </xf>
    <xf numFmtId="165" fontId="5" fillId="0" borderId="19" xfId="0" applyNumberFormat="1" applyFont="1" applyBorder="1" applyAlignment="1">
      <alignment horizontal="right"/>
    </xf>
    <xf numFmtId="165" fontId="5" fillId="4" borderId="19" xfId="0" applyNumberFormat="1" applyFont="1" applyFill="1" applyBorder="1" applyAlignment="1">
      <alignment horizontal="right" wrapText="1"/>
    </xf>
    <xf numFmtId="165" fontId="5" fillId="4" borderId="17" xfId="0" applyNumberFormat="1" applyFont="1" applyFill="1" applyBorder="1" applyAlignment="1">
      <alignment horizontal="right" wrapText="1"/>
    </xf>
    <xf numFmtId="165" fontId="5" fillId="2" borderId="23" xfId="0" applyNumberFormat="1" applyFont="1" applyFill="1" applyBorder="1" applyAlignment="1">
      <alignment horizontal="right" wrapText="1"/>
    </xf>
    <xf numFmtId="165" fontId="5" fillId="2" borderId="19" xfId="0" applyNumberFormat="1" applyFont="1" applyFill="1" applyBorder="1" applyAlignment="1">
      <alignment horizontal="right" wrapText="1"/>
    </xf>
    <xf numFmtId="165" fontId="5" fillId="3" borderId="19" xfId="0" applyNumberFormat="1" applyFont="1" applyFill="1" applyBorder="1" applyAlignment="1">
      <alignment horizontal="right" wrapText="1"/>
    </xf>
    <xf numFmtId="165" fontId="18" fillId="9" borderId="19" xfId="6" applyNumberFormat="1" applyBorder="1" applyAlignment="1">
      <alignment horizontal="right" wrapText="1"/>
    </xf>
    <xf numFmtId="165" fontId="5" fillId="4" borderId="22" xfId="0" applyNumberFormat="1" applyFont="1" applyFill="1" applyBorder="1" applyAlignment="1">
      <alignment horizontal="right" wrapText="1"/>
    </xf>
    <xf numFmtId="9" fontId="5" fillId="4" borderId="19" xfId="2" applyFont="1" applyFill="1" applyBorder="1" applyAlignment="1">
      <alignment horizontal="right" wrapText="1"/>
    </xf>
    <xf numFmtId="9" fontId="5" fillId="3" borderId="19" xfId="2" applyFont="1" applyFill="1" applyBorder="1" applyAlignment="1">
      <alignment horizontal="right" wrapText="1"/>
    </xf>
    <xf numFmtId="165" fontId="7" fillId="3" borderId="31" xfId="2" applyNumberFormat="1" applyFont="1" applyFill="1" applyBorder="1" applyAlignment="1">
      <alignment horizontal="right"/>
    </xf>
    <xf numFmtId="0" fontId="8" fillId="0" borderId="26" xfId="0" applyFont="1" applyBorder="1" applyAlignment="1"/>
    <xf numFmtId="0" fontId="3" fillId="0" borderId="27" xfId="0" applyFont="1" applyBorder="1" applyAlignment="1"/>
    <xf numFmtId="165" fontId="3" fillId="0" borderId="27" xfId="0" applyNumberFormat="1" applyFont="1" applyBorder="1" applyAlignment="1"/>
    <xf numFmtId="165" fontId="8" fillId="0" borderId="27" xfId="0" applyNumberFormat="1" applyFont="1" applyBorder="1" applyAlignment="1"/>
    <xf numFmtId="9" fontId="8" fillId="4" borderId="27" xfId="2" applyFont="1" applyFill="1" applyBorder="1" applyAlignment="1"/>
    <xf numFmtId="165" fontId="8" fillId="4" borderId="24" xfId="0" applyNumberFormat="1" applyFont="1" applyFill="1" applyBorder="1" applyAlignment="1"/>
    <xf numFmtId="165" fontId="8" fillId="2" borderId="28" xfId="0" applyNumberFormat="1" applyFont="1" applyFill="1" applyBorder="1" applyAlignment="1"/>
    <xf numFmtId="165" fontId="8" fillId="2" borderId="27" xfId="0" applyNumberFormat="1" applyFont="1" applyFill="1" applyBorder="1" applyAlignment="1"/>
    <xf numFmtId="165" fontId="8" fillId="3" borderId="27" xfId="0" applyNumberFormat="1" applyFont="1" applyFill="1" applyBorder="1" applyAlignment="1"/>
    <xf numFmtId="9" fontId="8" fillId="3" borderId="27" xfId="2" applyFont="1" applyFill="1" applyBorder="1" applyAlignment="1"/>
    <xf numFmtId="165" fontId="8" fillId="4" borderId="27" xfId="0" applyNumberFormat="1" applyFont="1" applyFill="1" applyBorder="1" applyAlignment="1"/>
    <xf numFmtId="165" fontId="8" fillId="4" borderId="29" xfId="0" applyNumberFormat="1" applyFont="1" applyFill="1" applyBorder="1" applyAlignment="1"/>
    <xf numFmtId="0" fontId="7" fillId="0" borderId="27" xfId="0" applyFont="1" applyBorder="1" applyAlignment="1"/>
    <xf numFmtId="0" fontId="7" fillId="0" borderId="26" xfId="0" applyFont="1" applyBorder="1" applyAlignment="1"/>
    <xf numFmtId="14" fontId="7" fillId="0" borderId="27" xfId="0" applyNumberFormat="1" applyFont="1" applyBorder="1" applyAlignment="1"/>
    <xf numFmtId="165" fontId="7" fillId="0" borderId="27" xfId="1" applyNumberFormat="1" applyFont="1" applyBorder="1" applyAlignment="1"/>
    <xf numFmtId="166" fontId="7" fillId="4" borderId="27" xfId="2" applyNumberFormat="1" applyFont="1" applyFill="1" applyBorder="1" applyAlignment="1"/>
    <xf numFmtId="165" fontId="7" fillId="0" borderId="27" xfId="0" applyNumberFormat="1" applyFont="1" applyBorder="1" applyAlignment="1"/>
    <xf numFmtId="166" fontId="7" fillId="4" borderId="24" xfId="2" applyNumberFormat="1" applyFont="1" applyFill="1" applyBorder="1" applyAlignment="1"/>
    <xf numFmtId="165" fontId="7" fillId="2" borderId="28" xfId="1" applyNumberFormat="1" applyFont="1" applyFill="1" applyBorder="1" applyAlignment="1"/>
    <xf numFmtId="165" fontId="7" fillId="2" borderId="27" xfId="1" applyNumberFormat="1" applyFont="1" applyFill="1" applyBorder="1" applyAlignment="1"/>
    <xf numFmtId="165" fontId="7" fillId="3" borderId="27" xfId="1" applyNumberFormat="1" applyFont="1" applyFill="1" applyBorder="1" applyAlignment="1"/>
    <xf numFmtId="165" fontId="7" fillId="4" borderId="27" xfId="1" applyNumberFormat="1" applyFont="1" applyFill="1" applyBorder="1" applyAlignment="1"/>
    <xf numFmtId="165" fontId="7" fillId="4" borderId="29" xfId="1" applyNumberFormat="1" applyFont="1" applyFill="1" applyBorder="1" applyAlignment="1"/>
    <xf numFmtId="0" fontId="7" fillId="0" borderId="24" xfId="0" applyFont="1" applyBorder="1" applyAlignment="1"/>
    <xf numFmtId="165" fontId="7" fillId="2" borderId="27" xfId="0" applyNumberFormat="1" applyFont="1" applyFill="1" applyBorder="1" applyAlignment="1"/>
    <xf numFmtId="165" fontId="7" fillId="3" borderId="27" xfId="0" applyNumberFormat="1" applyFont="1" applyFill="1" applyBorder="1" applyAlignment="1"/>
    <xf numFmtId="0" fontId="8" fillId="0" borderId="27" xfId="0" applyFont="1" applyBorder="1"/>
    <xf numFmtId="0" fontId="8" fillId="0" borderId="27" xfId="0" applyFont="1" applyBorder="1" applyAlignment="1"/>
    <xf numFmtId="165" fontId="8" fillId="2" borderId="28" xfId="1" applyNumberFormat="1" applyFont="1" applyFill="1" applyBorder="1" applyAlignment="1"/>
    <xf numFmtId="0" fontId="8" fillId="0" borderId="26" xfId="0" applyFont="1" applyBorder="1" applyAlignment="1">
      <alignment horizontal="center"/>
    </xf>
    <xf numFmtId="0" fontId="9" fillId="0" borderId="17" xfId="0" applyFont="1" applyBorder="1" applyAlignment="1">
      <alignment horizontal="left" indent="1"/>
    </xf>
    <xf numFmtId="165" fontId="7" fillId="2" borderId="24" xfId="1" applyNumberFormat="1" applyFont="1" applyFill="1" applyBorder="1" applyAlignment="1"/>
    <xf numFmtId="165" fontId="7" fillId="3" borderId="28" xfId="1" applyNumberFormat="1" applyFont="1" applyFill="1" applyBorder="1" applyAlignment="1"/>
    <xf numFmtId="165" fontId="7" fillId="3" borderId="29" xfId="1" applyNumberFormat="1" applyFont="1" applyFill="1" applyBorder="1" applyAlignment="1"/>
    <xf numFmtId="165" fontId="7" fillId="2" borderId="25" xfId="1" applyNumberFormat="1" applyFont="1" applyFill="1" applyBorder="1" applyAlignment="1"/>
    <xf numFmtId="165" fontId="7" fillId="2" borderId="30" xfId="1" applyNumberFormat="1" applyFont="1" applyFill="1" applyBorder="1" applyAlignment="1"/>
    <xf numFmtId="165" fontId="7" fillId="2" borderId="31" xfId="1" applyNumberFormat="1" applyFont="1" applyFill="1" applyBorder="1" applyAlignment="1"/>
    <xf numFmtId="165" fontId="7" fillId="3" borderId="31" xfId="1" applyNumberFormat="1" applyFont="1" applyFill="1" applyBorder="1" applyAlignment="1"/>
    <xf numFmtId="165" fontId="7" fillId="2" borderId="34" xfId="1" applyNumberFormat="1" applyFont="1" applyFill="1" applyBorder="1" applyAlignment="1"/>
    <xf numFmtId="165" fontId="7" fillId="3" borderId="30" xfId="1" applyNumberFormat="1" applyFont="1" applyFill="1" applyBorder="1" applyAlignment="1"/>
    <xf numFmtId="165" fontId="7" fillId="3" borderId="32" xfId="1" applyNumberFormat="1" applyFont="1" applyFill="1" applyBorder="1" applyAlignment="1"/>
    <xf numFmtId="165" fontId="7" fillId="2" borderId="35" xfId="1" applyNumberFormat="1" applyFont="1" applyFill="1" applyBorder="1" applyAlignment="1"/>
    <xf numFmtId="165" fontId="7" fillId="4" borderId="31" xfId="1" applyNumberFormat="1" applyFont="1" applyFill="1" applyBorder="1" applyAlignment="1"/>
    <xf numFmtId="165" fontId="7" fillId="4" borderId="32" xfId="1" applyNumberFormat="1" applyFont="1" applyFill="1" applyBorder="1" applyAlignment="1"/>
    <xf numFmtId="14" fontId="14" fillId="0" borderId="27" xfId="0" applyNumberFormat="1" applyFont="1" applyBorder="1"/>
    <xf numFmtId="166" fontId="14" fillId="0" borderId="0" xfId="4" applyNumberFormat="1" applyFont="1" applyAlignment="1">
      <alignment horizontal="center"/>
    </xf>
    <xf numFmtId="166" fontId="14" fillId="0" borderId="27" xfId="4" applyNumberFormat="1" applyFont="1" applyBorder="1" applyAlignment="1">
      <alignment horizontal="center"/>
    </xf>
    <xf numFmtId="166" fontId="14" fillId="0" borderId="27" xfId="0" applyNumberFormat="1" applyFont="1" applyBorder="1" applyAlignment="1">
      <alignment horizontal="center"/>
    </xf>
    <xf numFmtId="0" fontId="19" fillId="9" borderId="27" xfId="6" applyFont="1" applyBorder="1" applyAlignment="1">
      <alignment horizontal="center" wrapText="1"/>
    </xf>
    <xf numFmtId="165" fontId="20" fillId="2" borderId="19" xfId="0" applyNumberFormat="1" applyFont="1" applyFill="1" applyBorder="1" applyAlignment="1">
      <alignment wrapText="1"/>
    </xf>
    <xf numFmtId="165" fontId="8" fillId="2" borderId="27" xfId="1" applyNumberFormat="1" applyFont="1" applyFill="1" applyBorder="1" applyAlignment="1"/>
    <xf numFmtId="165" fontId="8" fillId="3" borderId="27" xfId="1" applyNumberFormat="1" applyFont="1" applyFill="1" applyBorder="1" applyAlignment="1"/>
    <xf numFmtId="165" fontId="8" fillId="2" borderId="24" xfId="1" applyNumberFormat="1" applyFont="1" applyFill="1" applyBorder="1" applyAlignment="1"/>
    <xf numFmtId="165" fontId="8" fillId="3" borderId="28" xfId="1" applyNumberFormat="1" applyFont="1" applyFill="1" applyBorder="1" applyAlignment="1"/>
    <xf numFmtId="165" fontId="8" fillId="3" borderId="29" xfId="1" applyNumberFormat="1" applyFont="1" applyFill="1" applyBorder="1" applyAlignment="1"/>
    <xf numFmtId="165" fontId="8" fillId="2" borderId="25" xfId="1" applyNumberFormat="1" applyFont="1" applyFill="1" applyBorder="1" applyAlignment="1"/>
    <xf numFmtId="165" fontId="8" fillId="4" borderId="27" xfId="1" applyNumberFormat="1" applyFont="1" applyFill="1" applyBorder="1" applyAlignment="1"/>
    <xf numFmtId="165" fontId="8" fillId="4" borderId="29" xfId="1" applyNumberFormat="1" applyFont="1" applyFill="1" applyBorder="1" applyAlignment="1"/>
    <xf numFmtId="0" fontId="14" fillId="0" borderId="18" xfId="0" applyFont="1" applyBorder="1" applyAlignment="1">
      <alignment horizontal="right"/>
    </xf>
    <xf numFmtId="0" fontId="8" fillId="0" borderId="26" xfId="0" applyFont="1" applyBorder="1" applyAlignment="1">
      <alignment horizontal="left" indent="1"/>
    </xf>
    <xf numFmtId="0" fontId="3" fillId="0" borderId="0" xfId="0" applyFont="1" applyBorder="1" applyAlignment="1"/>
    <xf numFmtId="165" fontId="8" fillId="0" borderId="0" xfId="0" applyNumberFormat="1" applyFont="1" applyBorder="1" applyAlignment="1"/>
    <xf numFmtId="165" fontId="8" fillId="4" borderId="0" xfId="0" applyNumberFormat="1" applyFont="1" applyFill="1" applyBorder="1" applyAlignment="1"/>
    <xf numFmtId="0" fontId="9" fillId="0" borderId="0" xfId="0" applyFont="1" applyBorder="1" applyAlignment="1">
      <alignment horizontal="left" indent="1"/>
    </xf>
    <xf numFmtId="0" fontId="9" fillId="0" borderId="0" xfId="0" applyFont="1" applyBorder="1" applyAlignment="1"/>
    <xf numFmtId="165" fontId="8" fillId="2" borderId="27" xfId="0" applyNumberFormat="1" applyFont="1" applyFill="1" applyBorder="1" applyAlignment="1">
      <alignment horizontal="right"/>
    </xf>
    <xf numFmtId="165" fontId="8" fillId="4" borderId="27" xfId="0" applyNumberFormat="1" applyFont="1" applyFill="1" applyBorder="1" applyAlignment="1">
      <alignment horizontal="right"/>
    </xf>
    <xf numFmtId="10" fontId="0" fillId="0" borderId="0" xfId="0" applyNumberFormat="1"/>
    <xf numFmtId="0" fontId="12" fillId="0" borderId="27" xfId="3" applyFont="1" applyBorder="1" applyAlignment="1">
      <alignment horizontal="center"/>
    </xf>
    <xf numFmtId="0" fontId="0" fillId="0" borderId="0" xfId="0" applyBorder="1"/>
    <xf numFmtId="0" fontId="7" fillId="0" borderId="6" xfId="0" applyFont="1" applyFill="1" applyBorder="1" applyAlignment="1">
      <alignment horizontal="left" indent="2"/>
    </xf>
    <xf numFmtId="0" fontId="0" fillId="0" borderId="26" xfId="0" applyBorder="1"/>
    <xf numFmtId="165" fontId="7" fillId="0" borderId="26" xfId="1" applyNumberFormat="1" applyFont="1" applyBorder="1"/>
    <xf numFmtId="167" fontId="7" fillId="0" borderId="26" xfId="0" applyNumberFormat="1" applyFont="1" applyBorder="1"/>
    <xf numFmtId="0" fontId="7" fillId="0" borderId="26" xfId="0" applyFont="1" applyBorder="1"/>
    <xf numFmtId="165" fontId="7" fillId="2" borderId="37" xfId="1" applyNumberFormat="1" applyFont="1" applyFill="1" applyBorder="1"/>
    <xf numFmtId="0" fontId="5" fillId="4" borderId="38" xfId="0" applyFont="1" applyFill="1" applyBorder="1" applyAlignment="1">
      <alignment horizontal="right"/>
    </xf>
    <xf numFmtId="0" fontId="5" fillId="2" borderId="26" xfId="0" applyFont="1" applyFill="1" applyBorder="1" applyAlignment="1">
      <alignment horizontal="right"/>
    </xf>
    <xf numFmtId="0" fontId="5" fillId="3" borderId="26" xfId="0" applyFont="1" applyFill="1" applyBorder="1" applyAlignment="1">
      <alignment horizontal="right"/>
    </xf>
    <xf numFmtId="165" fontId="5" fillId="2" borderId="26" xfId="0" applyNumberFormat="1" applyFont="1" applyFill="1" applyBorder="1" applyAlignment="1">
      <alignment horizontal="right"/>
    </xf>
    <xf numFmtId="0" fontId="5" fillId="4" borderId="26" xfId="0" applyFont="1" applyFill="1" applyBorder="1" applyAlignment="1">
      <alignment horizontal="right"/>
    </xf>
    <xf numFmtId="0" fontId="7" fillId="0" borderId="14" xfId="0" applyFont="1" applyFill="1" applyBorder="1" applyAlignment="1">
      <alignment horizontal="left" indent="2"/>
    </xf>
    <xf numFmtId="167" fontId="7" fillId="0" borderId="26" xfId="0" applyNumberFormat="1" applyFont="1" applyBorder="1" applyAlignment="1">
      <alignment horizontal="right"/>
    </xf>
    <xf numFmtId="165" fontId="7" fillId="3" borderId="27" xfId="1" applyNumberFormat="1" applyFont="1" applyFill="1" applyBorder="1" applyAlignment="1">
      <alignment horizontal="right"/>
    </xf>
    <xf numFmtId="0" fontId="14" fillId="0" borderId="19" xfId="0" applyFont="1" applyBorder="1" applyAlignment="1">
      <alignment horizontal="right"/>
    </xf>
    <xf numFmtId="0" fontId="12" fillId="0" borderId="27" xfId="3" applyFont="1" applyBorder="1" applyAlignment="1">
      <alignment horizontal="center" wrapText="1"/>
    </xf>
    <xf numFmtId="165" fontId="8" fillId="0" borderId="27" xfId="0" applyNumberFormat="1" applyFont="1" applyBorder="1" applyAlignment="1">
      <alignment horizontal="center"/>
    </xf>
    <xf numFmtId="165" fontId="1" fillId="4" borderId="24" xfId="2" applyNumberFormat="1" applyFont="1" applyFill="1" applyBorder="1" applyAlignment="1"/>
    <xf numFmtId="165" fontId="8" fillId="3" borderId="27" xfId="0" applyNumberFormat="1" applyFont="1" applyFill="1" applyBorder="1" applyAlignment="1">
      <alignment horizontal="right"/>
    </xf>
    <xf numFmtId="165" fontId="8" fillId="4" borderId="29" xfId="0" applyNumberFormat="1" applyFont="1" applyFill="1" applyBorder="1" applyAlignment="1">
      <alignment horizontal="right"/>
    </xf>
    <xf numFmtId="9" fontId="8" fillId="4" borderId="27" xfId="2" applyFont="1" applyFill="1" applyBorder="1" applyAlignment="1">
      <alignment horizontal="right"/>
    </xf>
    <xf numFmtId="9" fontId="8" fillId="3" borderId="27" xfId="2" applyFont="1" applyFill="1" applyBorder="1" applyAlignment="1">
      <alignment horizontal="right"/>
    </xf>
    <xf numFmtId="165" fontId="3" fillId="0" borderId="0" xfId="0" applyNumberFormat="1" applyFont="1" applyBorder="1" applyAlignment="1"/>
    <xf numFmtId="165" fontId="1" fillId="4" borderId="0" xfId="2" applyNumberFormat="1" applyFont="1" applyFill="1" applyBorder="1" applyAlignment="1"/>
    <xf numFmtId="165" fontId="7" fillId="0" borderId="26" xfId="0" applyNumberFormat="1" applyFont="1" applyBorder="1" applyAlignment="1"/>
    <xf numFmtId="165" fontId="7" fillId="0" borderId="27" xfId="0" applyNumberFormat="1" applyFont="1" applyBorder="1"/>
    <xf numFmtId="165" fontId="7" fillId="3" borderId="27" xfId="0" applyNumberFormat="1" applyFont="1" applyFill="1" applyBorder="1" applyAlignment="1">
      <alignment horizontal="right"/>
    </xf>
    <xf numFmtId="9" fontId="7" fillId="3" borderId="27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vertical="center"/>
    </xf>
    <xf numFmtId="0" fontId="6" fillId="2" borderId="19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0" borderId="19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8" xfId="0" applyBorder="1" applyAlignment="1">
      <alignment vertical="center"/>
    </xf>
    <xf numFmtId="0" fontId="4" fillId="0" borderId="9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1" xfId="0" applyFont="1" applyFill="1" applyBorder="1" applyAlignment="1">
      <alignment vertical="center"/>
    </xf>
    <xf numFmtId="0" fontId="6" fillId="2" borderId="20" xfId="0" applyFont="1" applyFill="1" applyBorder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3" borderId="13" xfId="0" applyFont="1" applyFill="1" applyBorder="1" applyAlignment="1">
      <alignment vertical="center"/>
    </xf>
    <xf numFmtId="0" fontId="6" fillId="3" borderId="17" xfId="0" applyFont="1" applyFill="1" applyBorder="1" applyAlignment="1">
      <alignment vertical="center"/>
    </xf>
    <xf numFmtId="0" fontId="6" fillId="3" borderId="20" xfId="0" applyFont="1" applyFill="1" applyBorder="1" applyAlignment="1">
      <alignment vertical="center"/>
    </xf>
    <xf numFmtId="0" fontId="6" fillId="3" borderId="18" xfId="0" applyFont="1" applyFill="1" applyBorder="1" applyAlignment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0" fontId="6" fillId="2" borderId="13" xfId="0" applyFont="1" applyFill="1" applyBorder="1" applyAlignment="1">
      <alignment vertical="center"/>
    </xf>
    <xf numFmtId="0" fontId="6" fillId="2" borderId="17" xfId="0" applyFont="1" applyFill="1" applyBorder="1" applyAlignment="1">
      <alignment vertical="center"/>
    </xf>
    <xf numFmtId="0" fontId="6" fillId="2" borderId="1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vertical="center"/>
    </xf>
    <xf numFmtId="0" fontId="6" fillId="3" borderId="19" xfId="0" applyFont="1" applyFill="1" applyBorder="1" applyAlignment="1">
      <alignment vertical="center"/>
    </xf>
    <xf numFmtId="0" fontId="14" fillId="2" borderId="2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4" fillId="4" borderId="2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18" fillId="9" borderId="4" xfId="6" applyBorder="1" applyAlignment="1">
      <alignment horizontal="center"/>
    </xf>
    <xf numFmtId="0" fontId="18" fillId="9" borderId="2" xfId="6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4" fillId="0" borderId="8" xfId="0" applyFont="1" applyBorder="1" applyAlignment="1">
      <alignment horizontal="right"/>
    </xf>
    <xf numFmtId="0" fontId="14" fillId="0" borderId="19" xfId="0" applyFont="1" applyBorder="1" applyAlignment="1">
      <alignment horizontal="right"/>
    </xf>
    <xf numFmtId="0" fontId="18" fillId="9" borderId="1" xfId="6" applyBorder="1" applyAlignment="1">
      <alignment horizontal="center"/>
    </xf>
    <xf numFmtId="0" fontId="18" fillId="9" borderId="3" xfId="6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</xdr:row>
      <xdr:rowOff>123825</xdr:rowOff>
    </xdr:from>
    <xdr:to>
      <xdr:col>1</xdr:col>
      <xdr:colOff>333375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57250" y="59055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7605"/>
  <sheetViews>
    <sheetView topLeftCell="A11" zoomScale="90" zoomScaleNormal="90" zoomScaleSheetLayoutView="40" workbookViewId="0">
      <pane xSplit="1" topLeftCell="B1" activePane="topRight" state="frozen"/>
      <selection activeCell="A4" sqref="A4"/>
      <selection pane="topRight" activeCell="J39" sqref="J39"/>
    </sheetView>
  </sheetViews>
  <sheetFormatPr defaultRowHeight="15" x14ac:dyDescent="0.25"/>
  <cols>
    <col min="1" max="1" width="45.42578125" customWidth="1"/>
    <col min="2" max="2" width="8.7109375" customWidth="1"/>
    <col min="3" max="3" width="11.140625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9.28515625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" x14ac:dyDescent="0.25">
      <c r="A2" s="1" t="s">
        <v>1</v>
      </c>
      <c r="F2" t="s">
        <v>2</v>
      </c>
    </row>
    <row r="3" spans="1:56" ht="18" x14ac:dyDescent="0.25">
      <c r="A3" s="2" t="s">
        <v>3</v>
      </c>
      <c r="C3" s="58">
        <v>43309</v>
      </c>
    </row>
    <row r="4" spans="1:56" ht="15.75" thickBot="1" x14ac:dyDescent="0.3">
      <c r="A4" s="57"/>
      <c r="K4" t="s">
        <v>4</v>
      </c>
    </row>
    <row r="5" spans="1:56" ht="21.75" customHeight="1" x14ac:dyDescent="0.25">
      <c r="P5" s="221" t="s">
        <v>341</v>
      </c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3"/>
      <c r="AF5" s="224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5"/>
    </row>
    <row r="6" spans="1:56" s="7" customFormat="1" ht="12.75" customHeight="1" x14ac:dyDescent="0.2">
      <c r="A6" s="3"/>
      <c r="B6" s="4"/>
      <c r="C6" s="5"/>
      <c r="D6" s="5"/>
      <c r="E6" s="226" t="s">
        <v>342</v>
      </c>
      <c r="F6" s="227"/>
      <c r="G6" s="227"/>
      <c r="H6" s="227"/>
      <c r="I6" s="228"/>
      <c r="J6" s="6"/>
      <c r="K6" s="235"/>
      <c r="L6" s="235"/>
      <c r="M6" s="235"/>
      <c r="N6" s="235"/>
      <c r="O6" s="235"/>
      <c r="P6" s="238" t="s">
        <v>5</v>
      </c>
      <c r="Q6" s="239"/>
      <c r="R6" s="239"/>
      <c r="S6" s="239"/>
      <c r="T6" s="239"/>
      <c r="U6" s="244" t="s">
        <v>6</v>
      </c>
      <c r="V6" s="245"/>
      <c r="W6" s="245"/>
      <c r="X6" s="245"/>
      <c r="Y6" s="245"/>
      <c r="Z6" s="246"/>
      <c r="AA6" s="253" t="s">
        <v>7</v>
      </c>
      <c r="AB6" s="239"/>
      <c r="AC6" s="239"/>
      <c r="AD6" s="239"/>
      <c r="AE6" s="254"/>
      <c r="AF6" s="259" t="s">
        <v>8</v>
      </c>
      <c r="AG6" s="259"/>
      <c r="AH6" s="259"/>
      <c r="AI6" s="259"/>
      <c r="AJ6" s="259"/>
      <c r="AK6" s="212" t="s">
        <v>9</v>
      </c>
      <c r="AL6" s="212"/>
      <c r="AM6" s="212"/>
      <c r="AN6" s="212"/>
      <c r="AO6" s="212"/>
      <c r="AP6" s="259" t="s">
        <v>10</v>
      </c>
      <c r="AQ6" s="259"/>
      <c r="AR6" s="259"/>
      <c r="AS6" s="259"/>
      <c r="AT6" s="259"/>
      <c r="AU6" s="212" t="s">
        <v>11</v>
      </c>
      <c r="AV6" s="212"/>
      <c r="AW6" s="212"/>
      <c r="AX6" s="212"/>
      <c r="AY6" s="212"/>
      <c r="AZ6" s="215" t="s">
        <v>12</v>
      </c>
      <c r="BA6" s="215"/>
      <c r="BB6" s="215"/>
      <c r="BC6" s="215"/>
      <c r="BD6" s="216"/>
    </row>
    <row r="7" spans="1:56" s="7" customFormat="1" ht="12.75" customHeight="1" x14ac:dyDescent="0.2">
      <c r="A7" s="8"/>
      <c r="B7" s="9"/>
      <c r="C7" s="10"/>
      <c r="D7" s="10"/>
      <c r="E7" s="229"/>
      <c r="F7" s="230"/>
      <c r="G7" s="230"/>
      <c r="H7" s="230"/>
      <c r="I7" s="231"/>
      <c r="J7" s="11"/>
      <c r="K7" s="236"/>
      <c r="L7" s="236"/>
      <c r="M7" s="236"/>
      <c r="N7" s="236"/>
      <c r="O7" s="236"/>
      <c r="P7" s="240"/>
      <c r="Q7" s="241"/>
      <c r="R7" s="241"/>
      <c r="S7" s="241"/>
      <c r="T7" s="241"/>
      <c r="U7" s="247"/>
      <c r="V7" s="248"/>
      <c r="W7" s="248"/>
      <c r="X7" s="248"/>
      <c r="Y7" s="248"/>
      <c r="Z7" s="249"/>
      <c r="AA7" s="255"/>
      <c r="AB7" s="241"/>
      <c r="AC7" s="241"/>
      <c r="AD7" s="241"/>
      <c r="AE7" s="256"/>
      <c r="AF7" s="260"/>
      <c r="AG7" s="260"/>
      <c r="AH7" s="260"/>
      <c r="AI7" s="260"/>
      <c r="AJ7" s="260"/>
      <c r="AK7" s="213"/>
      <c r="AL7" s="213"/>
      <c r="AM7" s="213"/>
      <c r="AN7" s="213"/>
      <c r="AO7" s="213"/>
      <c r="AP7" s="260"/>
      <c r="AQ7" s="260"/>
      <c r="AR7" s="260"/>
      <c r="AS7" s="260"/>
      <c r="AT7" s="260"/>
      <c r="AU7" s="213"/>
      <c r="AV7" s="213"/>
      <c r="AW7" s="213"/>
      <c r="AX7" s="213"/>
      <c r="AY7" s="213"/>
      <c r="AZ7" s="217"/>
      <c r="BA7" s="217"/>
      <c r="BB7" s="217"/>
      <c r="BC7" s="217"/>
      <c r="BD7" s="218"/>
    </row>
    <row r="8" spans="1:56" s="16" customFormat="1" ht="12.75" customHeight="1" x14ac:dyDescent="0.2">
      <c r="A8" s="12"/>
      <c r="B8" s="13"/>
      <c r="C8" s="14"/>
      <c r="D8" s="14"/>
      <c r="E8" s="232"/>
      <c r="F8" s="233"/>
      <c r="G8" s="233"/>
      <c r="H8" s="233"/>
      <c r="I8" s="234"/>
      <c r="J8" s="15"/>
      <c r="K8" s="237"/>
      <c r="L8" s="237"/>
      <c r="M8" s="237"/>
      <c r="N8" s="237"/>
      <c r="O8" s="237"/>
      <c r="P8" s="242"/>
      <c r="Q8" s="243"/>
      <c r="R8" s="243"/>
      <c r="S8" s="243"/>
      <c r="T8" s="243"/>
      <c r="U8" s="250"/>
      <c r="V8" s="251"/>
      <c r="W8" s="251"/>
      <c r="X8" s="251"/>
      <c r="Y8" s="251"/>
      <c r="Z8" s="252"/>
      <c r="AA8" s="257"/>
      <c r="AB8" s="243"/>
      <c r="AC8" s="243"/>
      <c r="AD8" s="243"/>
      <c r="AE8" s="258"/>
      <c r="AF8" s="261"/>
      <c r="AG8" s="261"/>
      <c r="AH8" s="261"/>
      <c r="AI8" s="261"/>
      <c r="AJ8" s="261"/>
      <c r="AK8" s="214"/>
      <c r="AL8" s="214"/>
      <c r="AM8" s="214"/>
      <c r="AN8" s="214"/>
      <c r="AO8" s="214"/>
      <c r="AP8" s="261"/>
      <c r="AQ8" s="261"/>
      <c r="AR8" s="261"/>
      <c r="AS8" s="261"/>
      <c r="AT8" s="261"/>
      <c r="AU8" s="214"/>
      <c r="AV8" s="214"/>
      <c r="AW8" s="214"/>
      <c r="AX8" s="214"/>
      <c r="AY8" s="214"/>
      <c r="AZ8" s="219"/>
      <c r="BA8" s="219"/>
      <c r="BB8" s="219"/>
      <c r="BC8" s="219"/>
      <c r="BD8" s="220"/>
    </row>
    <row r="9" spans="1:56" s="16" customFormat="1" ht="52.5" customHeight="1" x14ac:dyDescent="0.25">
      <c r="A9" s="17" t="s">
        <v>13</v>
      </c>
      <c r="B9" s="14" t="s">
        <v>14</v>
      </c>
      <c r="C9" s="61" t="s">
        <v>15</v>
      </c>
      <c r="D9" s="18" t="s">
        <v>16</v>
      </c>
      <c r="E9" s="101" t="s">
        <v>17</v>
      </c>
      <c r="F9" s="102" t="s">
        <v>18</v>
      </c>
      <c r="G9" s="102" t="s">
        <v>19</v>
      </c>
      <c r="H9" s="102" t="s">
        <v>20</v>
      </c>
      <c r="I9" s="102" t="s">
        <v>21</v>
      </c>
      <c r="J9" s="110" t="s">
        <v>22</v>
      </c>
      <c r="K9" s="110" t="s">
        <v>343</v>
      </c>
      <c r="L9" s="101" t="s">
        <v>23</v>
      </c>
      <c r="M9" s="101" t="s">
        <v>24</v>
      </c>
      <c r="N9" s="101" t="s">
        <v>25</v>
      </c>
      <c r="O9" s="104" t="s">
        <v>26</v>
      </c>
      <c r="P9" s="105" t="s">
        <v>27</v>
      </c>
      <c r="Q9" s="106" t="s">
        <v>28</v>
      </c>
      <c r="R9" s="106" t="s">
        <v>29</v>
      </c>
      <c r="S9" s="106" t="s">
        <v>30</v>
      </c>
      <c r="T9" s="106" t="s">
        <v>31</v>
      </c>
      <c r="U9" s="107" t="s">
        <v>27</v>
      </c>
      <c r="V9" s="107" t="s">
        <v>28</v>
      </c>
      <c r="W9" s="107" t="s">
        <v>29</v>
      </c>
      <c r="X9" s="107" t="s">
        <v>30</v>
      </c>
      <c r="Y9" s="107" t="s">
        <v>31</v>
      </c>
      <c r="Z9" s="111" t="s">
        <v>32</v>
      </c>
      <c r="AA9" s="106" t="s">
        <v>27</v>
      </c>
      <c r="AB9" s="106" t="s">
        <v>28</v>
      </c>
      <c r="AC9" s="106" t="s">
        <v>29</v>
      </c>
      <c r="AD9" s="106" t="s">
        <v>30</v>
      </c>
      <c r="AE9" s="106" t="s">
        <v>31</v>
      </c>
      <c r="AF9" s="107" t="s">
        <v>27</v>
      </c>
      <c r="AG9" s="107" t="s">
        <v>28</v>
      </c>
      <c r="AH9" s="107" t="s">
        <v>29</v>
      </c>
      <c r="AI9" s="107" t="s">
        <v>30</v>
      </c>
      <c r="AJ9" s="107" t="s">
        <v>31</v>
      </c>
      <c r="AK9" s="108" t="s">
        <v>27</v>
      </c>
      <c r="AL9" s="106" t="s">
        <v>28</v>
      </c>
      <c r="AM9" s="108" t="s">
        <v>29</v>
      </c>
      <c r="AN9" s="106" t="s">
        <v>30</v>
      </c>
      <c r="AO9" s="106" t="s">
        <v>31</v>
      </c>
      <c r="AP9" s="107" t="s">
        <v>27</v>
      </c>
      <c r="AQ9" s="107" t="s">
        <v>28</v>
      </c>
      <c r="AR9" s="107" t="s">
        <v>29</v>
      </c>
      <c r="AS9" s="107" t="s">
        <v>30</v>
      </c>
      <c r="AT9" s="107" t="s">
        <v>31</v>
      </c>
      <c r="AU9" s="108" t="s">
        <v>27</v>
      </c>
      <c r="AV9" s="106" t="s">
        <v>28</v>
      </c>
      <c r="AW9" s="108" t="s">
        <v>29</v>
      </c>
      <c r="AX9" s="106" t="s">
        <v>30</v>
      </c>
      <c r="AY9" s="106" t="s">
        <v>31</v>
      </c>
      <c r="AZ9" s="103" t="s">
        <v>27</v>
      </c>
      <c r="BA9" s="103" t="s">
        <v>28</v>
      </c>
      <c r="BB9" s="103" t="s">
        <v>33</v>
      </c>
      <c r="BC9" s="103" t="s">
        <v>30</v>
      </c>
      <c r="BD9" s="109" t="s">
        <v>31</v>
      </c>
    </row>
    <row r="10" spans="1:56" s="16" customFormat="1" ht="12.75" x14ac:dyDescent="0.2">
      <c r="A10" s="64" t="s">
        <v>34</v>
      </c>
      <c r="B10" s="140"/>
      <c r="C10" s="143"/>
      <c r="D10" s="114"/>
      <c r="E10" s="115"/>
      <c r="F10" s="116"/>
      <c r="G10" s="116"/>
      <c r="H10" s="116"/>
      <c r="I10" s="116"/>
      <c r="J10" s="117"/>
      <c r="K10" s="117"/>
      <c r="L10" s="116"/>
      <c r="M10" s="116"/>
      <c r="N10" s="116"/>
      <c r="O10" s="118"/>
      <c r="P10" s="119"/>
      <c r="Q10" s="120"/>
      <c r="R10" s="120"/>
      <c r="S10" s="120"/>
      <c r="T10" s="120"/>
      <c r="U10" s="121"/>
      <c r="V10" s="121"/>
      <c r="W10" s="121"/>
      <c r="X10" s="121"/>
      <c r="Y10" s="121"/>
      <c r="Z10" s="122"/>
      <c r="AA10" s="120"/>
      <c r="AB10" s="120"/>
      <c r="AC10" s="120"/>
      <c r="AD10" s="120"/>
      <c r="AE10" s="120"/>
      <c r="AF10" s="121"/>
      <c r="AG10" s="121"/>
      <c r="AH10" s="121"/>
      <c r="AI10" s="121"/>
      <c r="AJ10" s="121"/>
      <c r="AK10" s="120"/>
      <c r="AL10" s="120"/>
      <c r="AM10" s="120"/>
      <c r="AN10" s="120"/>
      <c r="AO10" s="120"/>
      <c r="AP10" s="121"/>
      <c r="AQ10" s="121"/>
      <c r="AR10" s="121"/>
      <c r="AS10" s="121"/>
      <c r="AT10" s="121"/>
      <c r="AU10" s="120"/>
      <c r="AV10" s="120"/>
      <c r="AW10" s="120"/>
      <c r="AX10" s="120"/>
      <c r="AY10" s="120"/>
      <c r="AZ10" s="123"/>
      <c r="BA10" s="123"/>
      <c r="BB10" s="123"/>
      <c r="BC10" s="123"/>
      <c r="BD10" s="124"/>
    </row>
    <row r="11" spans="1:56" s="16" customFormat="1" ht="12.75" x14ac:dyDescent="0.2">
      <c r="A11" s="173" t="s">
        <v>81</v>
      </c>
      <c r="B11" s="140"/>
      <c r="C11" s="143"/>
      <c r="D11" s="174"/>
      <c r="E11" s="115"/>
      <c r="F11" s="116"/>
      <c r="G11" s="116"/>
      <c r="H11" s="116"/>
      <c r="I11" s="116">
        <f>SUM(D11:H11)</f>
        <v>0</v>
      </c>
      <c r="J11" s="117" t="e">
        <f>INDEX(Occupancy!$B$57:$CL$57,1,MATCH(A11,Occupancy!$B$4:$CL$4,0))</f>
        <v>#DIV/0!</v>
      </c>
      <c r="K11" s="117">
        <f>INDEX(Occupancy!$B$18:$CL$18,1,MATCH(A11,Occupancy!$B$4:$CL$4,0))</f>
        <v>0</v>
      </c>
      <c r="L11" s="175"/>
      <c r="M11" s="175"/>
      <c r="N11" s="175"/>
      <c r="O11" s="176"/>
      <c r="P11" s="119"/>
      <c r="Q11" s="120">
        <f>R11/12*Occupancy!$B$65</f>
        <v>0</v>
      </c>
      <c r="R11" s="120"/>
      <c r="S11" s="120" t="str">
        <f>IF(P11="","",P11/VLOOKUP(Occupancy!$B$65,Occupancy!$B$68:$B$79,1)*12/$B11)</f>
        <v/>
      </c>
      <c r="T11" s="120" t="e">
        <f>IF(Q11="","",Q11/VLOOKUP(Occupancy!$B$65,Occupancy!$B$68:$B$79,1)*12/$B11)</f>
        <v>#DIV/0!</v>
      </c>
      <c r="U11" s="121">
        <f>Expenses!BB6</f>
        <v>0</v>
      </c>
      <c r="V11" s="121">
        <f>Expenses!BC6</f>
        <v>0</v>
      </c>
      <c r="W11" s="121">
        <f>Expenses!BD6</f>
        <v>0</v>
      </c>
      <c r="X11" s="121" t="e">
        <f>Expenses!BE6</f>
        <v>#DIV/0!</v>
      </c>
      <c r="Y11" s="121" t="e">
        <f>Expenses!BF6</f>
        <v>#DIV/0!</v>
      </c>
      <c r="Z11" s="122" t="e">
        <f>U11/P11</f>
        <v>#DIV/0!</v>
      </c>
      <c r="AA11" s="120">
        <f>P11-U11</f>
        <v>0</v>
      </c>
      <c r="AB11" s="120">
        <f>Q11-V11</f>
        <v>0</v>
      </c>
      <c r="AC11" s="120">
        <f>R11-W11</f>
        <v>0</v>
      </c>
      <c r="AD11" s="120" t="e">
        <f>S11-X11</f>
        <v>#VALUE!</v>
      </c>
      <c r="AE11" s="120" t="e">
        <f>T11-Y11</f>
        <v>#DIV/0!</v>
      </c>
      <c r="AF11" s="121"/>
      <c r="AG11" s="121">
        <f>AH11/12*Occupancy!$B$65</f>
        <v>0</v>
      </c>
      <c r="AH11" s="121"/>
      <c r="AI11" s="121" t="str">
        <f>IF(AF11="","",AF11/VLOOKUP(Occupancy!$B$65,Occupancy!$B$68:$B$79,1)*12/$B11)</f>
        <v/>
      </c>
      <c r="AJ11" s="121" t="e">
        <f>IF(AG11="","",AG11/VLOOKUP(Occupancy!$B$65,Occupancy!$B$68:$B$79,1)*12/$B11)</f>
        <v>#DIV/0!</v>
      </c>
      <c r="AK11" s="120"/>
      <c r="AL11" s="120">
        <f>AM11/12*Occupancy!$B$65</f>
        <v>0</v>
      </c>
      <c r="AM11" s="120"/>
      <c r="AN11" s="120" t="str">
        <f>IF(AK11="","",AK11/VLOOKUP(Occupancy!$B$65,Occupancy!$B$68:$B$79,1)*12/$B11)</f>
        <v/>
      </c>
      <c r="AO11" s="120" t="e">
        <f>IF(AL11="","",AL11/VLOOKUP(Occupancy!$B$65,Occupancy!$B$68:$B$79,1)*12/$B11)</f>
        <v>#DIV/0!</v>
      </c>
      <c r="AP11" s="121"/>
      <c r="AQ11" s="121">
        <f>AR11/12*Occupancy!$B$65</f>
        <v>0</v>
      </c>
      <c r="AR11" s="121"/>
      <c r="AS11" s="121" t="str">
        <f>IF(AP11="","",AP11/VLOOKUP(Occupancy!$B$65,Occupancy!$B$68:$B$79,1)*12/$B11)</f>
        <v/>
      </c>
      <c r="AT11" s="121" t="e">
        <f>IF(AQ11="","",AQ11/VLOOKUP(Occupancy!$B$65,Occupancy!$B$68:$B$79,1)*12/$B11)</f>
        <v>#DIV/0!</v>
      </c>
      <c r="AU11" s="120"/>
      <c r="AV11" s="120">
        <f>AW11/12*Occupancy!$B$65</f>
        <v>0</v>
      </c>
      <c r="AW11" s="120"/>
      <c r="AX11" s="120" t="str">
        <f>IF(AU11="","",AU11/VLOOKUP(Occupancy!$B$65,Occupancy!$B$68:$B$79,1)*12/$B11)</f>
        <v/>
      </c>
      <c r="AY11" s="120" t="e">
        <f>IF(AV11="","",AV11/VLOOKUP(Occupancy!$B$65,Occupancy!$B$68:$B$79,1)*12/$B11)</f>
        <v>#DIV/0!</v>
      </c>
      <c r="AZ11" s="123">
        <f>AA11-AF11-AK11-AP11-AU11</f>
        <v>0</v>
      </c>
      <c r="BA11" s="123">
        <f>AB11-AG11-AL11-AQ11-AV11</f>
        <v>0</v>
      </c>
      <c r="BB11" s="123">
        <f>AC11-AH11-AM11-AR11-AW11</f>
        <v>0</v>
      </c>
      <c r="BC11" s="123" t="e">
        <f>AD11-AI11-AN11-AS11-AX11</f>
        <v>#VALUE!</v>
      </c>
      <c r="BD11" s="124" t="e">
        <f>IF(BA11="","",BA11/VLOOKUP(Occupancy!$B$65,Occupancy!$B$68:$B$79,1)*12/$B11)</f>
        <v>#DIV/0!</v>
      </c>
    </row>
    <row r="12" spans="1:56" s="16" customFormat="1" ht="12.75" x14ac:dyDescent="0.2">
      <c r="A12" s="173" t="s">
        <v>83</v>
      </c>
      <c r="B12" s="140"/>
      <c r="C12" s="143"/>
      <c r="D12" s="174"/>
      <c r="E12" s="115"/>
      <c r="F12" s="116"/>
      <c r="G12" s="116"/>
      <c r="H12" s="116"/>
      <c r="I12" s="116">
        <f t="shared" ref="I12:I39" si="0">SUM(D12:H12)</f>
        <v>0</v>
      </c>
      <c r="J12" s="117" t="e">
        <f>INDEX(Occupancy!$B$57:$CL$57,1,MATCH(A12,Occupancy!$B$4:$CL$4,0))</f>
        <v>#DIV/0!</v>
      </c>
      <c r="K12" s="117">
        <f>INDEX(Occupancy!$B$18:$CL$18,1,MATCH(A12,Occupancy!$B$4:$CL$4,0))</f>
        <v>0</v>
      </c>
      <c r="L12" s="175"/>
      <c r="M12" s="175"/>
      <c r="N12" s="175"/>
      <c r="O12" s="176"/>
      <c r="P12" s="119"/>
      <c r="Q12" s="120">
        <f>R12/12*Occupancy!$B$65</f>
        <v>0</v>
      </c>
      <c r="R12" s="120"/>
      <c r="S12" s="120" t="str">
        <f>IF(P12="","",P12/VLOOKUP(Occupancy!$B$65,Occupancy!$B$68:$B$79,1)*12/$B12)</f>
        <v/>
      </c>
      <c r="T12" s="120" t="e">
        <f>IF(Q12="","",Q12/VLOOKUP(Occupancy!$B$65,Occupancy!$B$68:$B$79,1)*12/$B12)</f>
        <v>#DIV/0!</v>
      </c>
      <c r="U12" s="121">
        <f>Expenses!BB7</f>
        <v>0</v>
      </c>
      <c r="V12" s="121">
        <f>Expenses!BC7</f>
        <v>0</v>
      </c>
      <c r="W12" s="121">
        <f>Expenses!BD7</f>
        <v>0</v>
      </c>
      <c r="X12" s="121" t="e">
        <f>Expenses!BE7</f>
        <v>#DIV/0!</v>
      </c>
      <c r="Y12" s="121" t="e">
        <f>Expenses!BF7</f>
        <v>#DIV/0!</v>
      </c>
      <c r="Z12" s="122" t="e">
        <f t="shared" ref="Z12:Z39" si="1">U12/P12</f>
        <v>#DIV/0!</v>
      </c>
      <c r="AA12" s="120">
        <f t="shared" ref="AA12:AA39" si="2">P12-U12</f>
        <v>0</v>
      </c>
      <c r="AB12" s="120">
        <f t="shared" ref="AB12:AB39" si="3">Q12-V12</f>
        <v>0</v>
      </c>
      <c r="AC12" s="120">
        <f t="shared" ref="AC12:AC39" si="4">R12-W12</f>
        <v>0</v>
      </c>
      <c r="AD12" s="120" t="e">
        <f t="shared" ref="AD12:AD39" si="5">S12-X12</f>
        <v>#VALUE!</v>
      </c>
      <c r="AE12" s="120" t="e">
        <f t="shared" ref="AE12:AE39" si="6">T12-Y12</f>
        <v>#DIV/0!</v>
      </c>
      <c r="AF12" s="121"/>
      <c r="AG12" s="121">
        <f>AH12/12*Occupancy!$B$65</f>
        <v>0</v>
      </c>
      <c r="AH12" s="121"/>
      <c r="AI12" s="121" t="str">
        <f>IF(AF12="","",AF12/VLOOKUP(Occupancy!$B$65,Occupancy!$B$68:$B$79,1)*12/$B12)</f>
        <v/>
      </c>
      <c r="AJ12" s="121" t="e">
        <f>IF(AG12="","",AG12/VLOOKUP(Occupancy!$B$65,Occupancy!$B$68:$B$79,1)*12/$B12)</f>
        <v>#DIV/0!</v>
      </c>
      <c r="AK12" s="120"/>
      <c r="AL12" s="120">
        <f>AM12/12*Occupancy!$B$65</f>
        <v>0</v>
      </c>
      <c r="AM12" s="120"/>
      <c r="AN12" s="120" t="str">
        <f>IF(AK12="","",AK12/VLOOKUP(Occupancy!$B$65,Occupancy!$B$68:$B$79,1)*12/$B12)</f>
        <v/>
      </c>
      <c r="AO12" s="120" t="e">
        <f>IF(AL12="","",AL12/VLOOKUP(Occupancy!$B$65,Occupancy!$B$68:$B$79,1)*12/$B12)</f>
        <v>#DIV/0!</v>
      </c>
      <c r="AP12" s="121"/>
      <c r="AQ12" s="121">
        <f>AR12/12*Occupancy!$B$65</f>
        <v>0</v>
      </c>
      <c r="AR12" s="121"/>
      <c r="AS12" s="121" t="str">
        <f>IF(AP12="","",AP12/VLOOKUP(Occupancy!$B$65,Occupancy!$B$68:$B$79,1)*12/$B12)</f>
        <v/>
      </c>
      <c r="AT12" s="121" t="e">
        <f>IF(AQ12="","",AQ12/VLOOKUP(Occupancy!$B$65,Occupancy!$B$68:$B$79,1)*12/$B12)</f>
        <v>#DIV/0!</v>
      </c>
      <c r="AU12" s="120"/>
      <c r="AV12" s="120">
        <f>AW12/12*Occupancy!$B$65</f>
        <v>0</v>
      </c>
      <c r="AW12" s="120"/>
      <c r="AX12" s="120" t="str">
        <f>IF(AU12="","",AU12/VLOOKUP(Occupancy!$B$65,Occupancy!$B$68:$B$79,1)*12/$B12)</f>
        <v/>
      </c>
      <c r="AY12" s="120" t="e">
        <f>IF(AV12="","",AV12/VLOOKUP(Occupancy!$B$65,Occupancy!$B$68:$B$79,1)*12/$B12)</f>
        <v>#DIV/0!</v>
      </c>
      <c r="AZ12" s="123">
        <f t="shared" ref="AZ12:AZ39" si="7">AA12-AF12-AK12-AP12-AU12</f>
        <v>0</v>
      </c>
      <c r="BA12" s="123">
        <f t="shared" ref="BA12:BA39" si="8">AB12-AG12-AL12-AQ12-AV12</f>
        <v>0</v>
      </c>
      <c r="BB12" s="123">
        <f t="shared" ref="BB12:BB39" si="9">AC12-AH12-AM12-AR12-AW12</f>
        <v>0</v>
      </c>
      <c r="BC12" s="123" t="e">
        <f t="shared" ref="BC12:BC39" si="10">AD12-AI12-AN12-AS12-AX12</f>
        <v>#VALUE!</v>
      </c>
      <c r="BD12" s="124" t="e">
        <f>IF(BA12="","",BA12/VLOOKUP(Occupancy!$B$65,Occupancy!$B$68:$B$79,1)*12/$B12)</f>
        <v>#DIV/0!</v>
      </c>
    </row>
    <row r="13" spans="1:56" s="16" customFormat="1" ht="12.75" x14ac:dyDescent="0.2">
      <c r="A13" s="173" t="s">
        <v>85</v>
      </c>
      <c r="B13" s="140"/>
      <c r="C13" s="143"/>
      <c r="D13" s="174"/>
      <c r="E13" s="115"/>
      <c r="F13" s="116"/>
      <c r="G13" s="116"/>
      <c r="H13" s="116"/>
      <c r="I13" s="116">
        <f t="shared" si="0"/>
        <v>0</v>
      </c>
      <c r="J13" s="117" t="e">
        <f>INDEX(Occupancy!$B$57:$CL$57,1,MATCH(A13,Occupancy!$B$4:$CL$4,0))</f>
        <v>#DIV/0!</v>
      </c>
      <c r="K13" s="117">
        <f>INDEX(Occupancy!$B$18:$CL$18,1,MATCH(A13,Occupancy!$B$4:$CL$4,0))</f>
        <v>0</v>
      </c>
      <c r="L13" s="175"/>
      <c r="M13" s="175"/>
      <c r="N13" s="175"/>
      <c r="O13" s="176"/>
      <c r="P13" s="119"/>
      <c r="Q13" s="120">
        <f>R13/12*Occupancy!$B$65</f>
        <v>0</v>
      </c>
      <c r="R13" s="120"/>
      <c r="S13" s="120" t="str">
        <f>IF(P13="","",P13/VLOOKUP(Occupancy!$B$65,Occupancy!$B$68:$B$79,1)*12/$B13)</f>
        <v/>
      </c>
      <c r="T13" s="120" t="e">
        <f>IF(Q13="","",Q13/VLOOKUP(Occupancy!$B$65,Occupancy!$B$68:$B$79,1)*12/$B13)</f>
        <v>#DIV/0!</v>
      </c>
      <c r="U13" s="121">
        <f>Expenses!BB8</f>
        <v>0</v>
      </c>
      <c r="V13" s="121">
        <f>Expenses!BC8</f>
        <v>0</v>
      </c>
      <c r="W13" s="121">
        <f>Expenses!BD8</f>
        <v>0</v>
      </c>
      <c r="X13" s="121" t="e">
        <f>Expenses!BE8</f>
        <v>#DIV/0!</v>
      </c>
      <c r="Y13" s="121" t="e">
        <f>Expenses!BF8</f>
        <v>#DIV/0!</v>
      </c>
      <c r="Z13" s="122" t="e">
        <f t="shared" si="1"/>
        <v>#DIV/0!</v>
      </c>
      <c r="AA13" s="120">
        <f t="shared" si="2"/>
        <v>0</v>
      </c>
      <c r="AB13" s="120">
        <f t="shared" si="3"/>
        <v>0</v>
      </c>
      <c r="AC13" s="120">
        <f t="shared" si="4"/>
        <v>0</v>
      </c>
      <c r="AD13" s="120" t="e">
        <f t="shared" si="5"/>
        <v>#VALUE!</v>
      </c>
      <c r="AE13" s="120" t="e">
        <f t="shared" si="6"/>
        <v>#DIV/0!</v>
      </c>
      <c r="AF13" s="121"/>
      <c r="AG13" s="121">
        <f>AH13/12*Occupancy!$B$65</f>
        <v>0</v>
      </c>
      <c r="AH13" s="121"/>
      <c r="AI13" s="121" t="str">
        <f>IF(AF13="","",AF13/VLOOKUP(Occupancy!$B$65,Occupancy!$B$68:$B$79,1)*12/$B13)</f>
        <v/>
      </c>
      <c r="AJ13" s="121" t="e">
        <f>IF(AG13="","",AG13/VLOOKUP(Occupancy!$B$65,Occupancy!$B$68:$B$79,1)*12/$B13)</f>
        <v>#DIV/0!</v>
      </c>
      <c r="AK13" s="120"/>
      <c r="AL13" s="120">
        <f>AM13/12*Occupancy!$B$65</f>
        <v>0</v>
      </c>
      <c r="AM13" s="120"/>
      <c r="AN13" s="120" t="str">
        <f>IF(AK13="","",AK13/VLOOKUP(Occupancy!$B$65,Occupancy!$B$68:$B$79,1)*12/$B13)</f>
        <v/>
      </c>
      <c r="AO13" s="120" t="e">
        <f>IF(AL13="","",AL13/VLOOKUP(Occupancy!$B$65,Occupancy!$B$68:$B$79,1)*12/$B13)</f>
        <v>#DIV/0!</v>
      </c>
      <c r="AP13" s="121"/>
      <c r="AQ13" s="121">
        <f>AR13/12*Occupancy!$B$65</f>
        <v>0</v>
      </c>
      <c r="AR13" s="121"/>
      <c r="AS13" s="121" t="str">
        <f>IF(AP13="","",AP13/VLOOKUP(Occupancy!$B$65,Occupancy!$B$68:$B$79,1)*12/$B13)</f>
        <v/>
      </c>
      <c r="AT13" s="121" t="e">
        <f>IF(AQ13="","",AQ13/VLOOKUP(Occupancy!$B$65,Occupancy!$B$68:$B$79,1)*12/$B13)</f>
        <v>#DIV/0!</v>
      </c>
      <c r="AU13" s="120"/>
      <c r="AV13" s="120">
        <f>AW13/12*Occupancy!$B$65</f>
        <v>0</v>
      </c>
      <c r="AW13" s="120"/>
      <c r="AX13" s="120" t="str">
        <f>IF(AU13="","",AU13/VLOOKUP(Occupancy!$B$65,Occupancy!$B$68:$B$79,1)*12/$B13)</f>
        <v/>
      </c>
      <c r="AY13" s="120" t="e">
        <f>IF(AV13="","",AV13/VLOOKUP(Occupancy!$B$65,Occupancy!$B$68:$B$79,1)*12/$B13)</f>
        <v>#DIV/0!</v>
      </c>
      <c r="AZ13" s="123">
        <f t="shared" si="7"/>
        <v>0</v>
      </c>
      <c r="BA13" s="123">
        <f t="shared" si="8"/>
        <v>0</v>
      </c>
      <c r="BB13" s="123">
        <f t="shared" si="9"/>
        <v>0</v>
      </c>
      <c r="BC13" s="123" t="e">
        <f t="shared" si="10"/>
        <v>#VALUE!</v>
      </c>
      <c r="BD13" s="124" t="e">
        <f>IF(BA13="","",BA13/VLOOKUP(Occupancy!$B$65,Occupancy!$B$68:$B$79,1)*12/$B13)</f>
        <v>#DIV/0!</v>
      </c>
    </row>
    <row r="14" spans="1:56" s="16" customFormat="1" ht="12.75" x14ac:dyDescent="0.2">
      <c r="A14" s="173" t="s">
        <v>87</v>
      </c>
      <c r="B14" s="140"/>
      <c r="C14" s="143"/>
      <c r="D14" s="174"/>
      <c r="E14" s="115"/>
      <c r="F14" s="116"/>
      <c r="G14" s="116"/>
      <c r="H14" s="116"/>
      <c r="I14" s="116">
        <f t="shared" si="0"/>
        <v>0</v>
      </c>
      <c r="J14" s="117" t="e">
        <f>INDEX(Occupancy!$B$57:$CL$57,1,MATCH(A14,Occupancy!$B$4:$CL$4,0))</f>
        <v>#DIV/0!</v>
      </c>
      <c r="K14" s="117">
        <f>INDEX(Occupancy!$B$18:$CL$18,1,MATCH(A14,Occupancy!$B$4:$CL$4,0))</f>
        <v>0</v>
      </c>
      <c r="L14" s="175"/>
      <c r="M14" s="175"/>
      <c r="N14" s="175"/>
      <c r="O14" s="176"/>
      <c r="P14" s="119"/>
      <c r="Q14" s="120">
        <f>R14/12*Occupancy!$B$65</f>
        <v>0</v>
      </c>
      <c r="R14" s="120"/>
      <c r="S14" s="120" t="str">
        <f>IF(P14="","",P14/VLOOKUP(Occupancy!$B$65,Occupancy!$B$68:$B$79,1)*12/$B14)</f>
        <v/>
      </c>
      <c r="T14" s="120" t="e">
        <f>IF(Q14="","",Q14/VLOOKUP(Occupancy!$B$65,Occupancy!$B$68:$B$79,1)*12/$B14)</f>
        <v>#DIV/0!</v>
      </c>
      <c r="U14" s="121">
        <f>Expenses!BB9</f>
        <v>0</v>
      </c>
      <c r="V14" s="121">
        <f>Expenses!BC9</f>
        <v>0</v>
      </c>
      <c r="W14" s="121">
        <f>Expenses!BD9</f>
        <v>0</v>
      </c>
      <c r="X14" s="121" t="e">
        <f>Expenses!BE9</f>
        <v>#DIV/0!</v>
      </c>
      <c r="Y14" s="121" t="e">
        <f>Expenses!BF9</f>
        <v>#DIV/0!</v>
      </c>
      <c r="Z14" s="122" t="e">
        <f t="shared" si="1"/>
        <v>#DIV/0!</v>
      </c>
      <c r="AA14" s="120">
        <f t="shared" si="2"/>
        <v>0</v>
      </c>
      <c r="AB14" s="120">
        <f t="shared" si="3"/>
        <v>0</v>
      </c>
      <c r="AC14" s="120">
        <f t="shared" si="4"/>
        <v>0</v>
      </c>
      <c r="AD14" s="120" t="e">
        <f t="shared" si="5"/>
        <v>#VALUE!</v>
      </c>
      <c r="AE14" s="120" t="e">
        <f t="shared" si="6"/>
        <v>#DIV/0!</v>
      </c>
      <c r="AF14" s="121"/>
      <c r="AG14" s="121">
        <f>AH14/12*Occupancy!$B$65</f>
        <v>0</v>
      </c>
      <c r="AH14" s="121"/>
      <c r="AI14" s="121" t="str">
        <f>IF(AF14="","",AF14/VLOOKUP(Occupancy!$B$65,Occupancy!$B$68:$B$79,1)*12/$B14)</f>
        <v/>
      </c>
      <c r="AJ14" s="121" t="e">
        <f>IF(AG14="","",AG14/VLOOKUP(Occupancy!$B$65,Occupancy!$B$68:$B$79,1)*12/$B14)</f>
        <v>#DIV/0!</v>
      </c>
      <c r="AK14" s="120"/>
      <c r="AL14" s="120">
        <f>AM14/12*Occupancy!$B$65</f>
        <v>0</v>
      </c>
      <c r="AM14" s="120"/>
      <c r="AN14" s="120" t="str">
        <f>IF(AK14="","",AK14/VLOOKUP(Occupancy!$B$65,Occupancy!$B$68:$B$79,1)*12/$B14)</f>
        <v/>
      </c>
      <c r="AO14" s="120" t="e">
        <f>IF(AL14="","",AL14/VLOOKUP(Occupancy!$B$65,Occupancy!$B$68:$B$79,1)*12/$B14)</f>
        <v>#DIV/0!</v>
      </c>
      <c r="AP14" s="121"/>
      <c r="AQ14" s="121">
        <f>AR14/12*Occupancy!$B$65</f>
        <v>0</v>
      </c>
      <c r="AR14" s="121"/>
      <c r="AS14" s="121" t="str">
        <f>IF(AP14="","",AP14/VLOOKUP(Occupancy!$B$65,Occupancy!$B$68:$B$79,1)*12/$B14)</f>
        <v/>
      </c>
      <c r="AT14" s="121" t="e">
        <f>IF(AQ14="","",AQ14/VLOOKUP(Occupancy!$B$65,Occupancy!$B$68:$B$79,1)*12/$B14)</f>
        <v>#DIV/0!</v>
      </c>
      <c r="AU14" s="120"/>
      <c r="AV14" s="120">
        <f>AW14/12*Occupancy!$B$65</f>
        <v>0</v>
      </c>
      <c r="AW14" s="120"/>
      <c r="AX14" s="120" t="str">
        <f>IF(AU14="","",AU14/VLOOKUP(Occupancy!$B$65,Occupancy!$B$68:$B$79,1)*12/$B14)</f>
        <v/>
      </c>
      <c r="AY14" s="120" t="e">
        <f>IF(AV14="","",AV14/VLOOKUP(Occupancy!$B$65,Occupancy!$B$68:$B$79,1)*12/$B14)</f>
        <v>#DIV/0!</v>
      </c>
      <c r="AZ14" s="123">
        <f t="shared" si="7"/>
        <v>0</v>
      </c>
      <c r="BA14" s="123">
        <f t="shared" si="8"/>
        <v>0</v>
      </c>
      <c r="BB14" s="123">
        <f t="shared" si="9"/>
        <v>0</v>
      </c>
      <c r="BC14" s="123" t="e">
        <f t="shared" si="10"/>
        <v>#VALUE!</v>
      </c>
      <c r="BD14" s="124" t="e">
        <f>IF(BA14="","",BA14/VLOOKUP(Occupancy!$B$65,Occupancy!$B$68:$B$79,1)*12/$B14)</f>
        <v>#DIV/0!</v>
      </c>
    </row>
    <row r="15" spans="1:56" s="16" customFormat="1" ht="12.75" x14ac:dyDescent="0.2">
      <c r="A15" s="173" t="s">
        <v>89</v>
      </c>
      <c r="B15" s="140"/>
      <c r="C15" s="143"/>
      <c r="D15" s="174"/>
      <c r="E15" s="115"/>
      <c r="F15" s="116"/>
      <c r="G15" s="116"/>
      <c r="H15" s="116"/>
      <c r="I15" s="116">
        <f t="shared" si="0"/>
        <v>0</v>
      </c>
      <c r="J15" s="117" t="e">
        <f>INDEX(Occupancy!$B$57:$CL$57,1,MATCH(A15,Occupancy!$B$4:$CL$4,0))</f>
        <v>#DIV/0!</v>
      </c>
      <c r="K15" s="117">
        <f>INDEX(Occupancy!$B$18:$CL$18,1,MATCH(A15,Occupancy!$B$4:$CL$4,0))</f>
        <v>0</v>
      </c>
      <c r="L15" s="175"/>
      <c r="M15" s="175"/>
      <c r="N15" s="175"/>
      <c r="O15" s="176"/>
      <c r="P15" s="119"/>
      <c r="Q15" s="120">
        <f>R15/12*Occupancy!$B$65</f>
        <v>0</v>
      </c>
      <c r="R15" s="120"/>
      <c r="S15" s="120" t="str">
        <f>IF(P15="","",P15/VLOOKUP(Occupancy!$B$65,Occupancy!$B$68:$B$79,1)*12/$B15)</f>
        <v/>
      </c>
      <c r="T15" s="120" t="e">
        <f>IF(Q15="","",Q15/VLOOKUP(Occupancy!$B$65,Occupancy!$B$68:$B$79,1)*12/$B15)</f>
        <v>#DIV/0!</v>
      </c>
      <c r="U15" s="121">
        <f>Expenses!BB10</f>
        <v>0</v>
      </c>
      <c r="V15" s="121">
        <f>Expenses!BC10</f>
        <v>0</v>
      </c>
      <c r="W15" s="121">
        <f>Expenses!BD10</f>
        <v>0</v>
      </c>
      <c r="X15" s="121" t="e">
        <f>Expenses!BE10</f>
        <v>#DIV/0!</v>
      </c>
      <c r="Y15" s="121" t="e">
        <f>Expenses!BF10</f>
        <v>#DIV/0!</v>
      </c>
      <c r="Z15" s="122" t="e">
        <f t="shared" si="1"/>
        <v>#DIV/0!</v>
      </c>
      <c r="AA15" s="120">
        <f t="shared" si="2"/>
        <v>0</v>
      </c>
      <c r="AB15" s="120">
        <f t="shared" si="3"/>
        <v>0</v>
      </c>
      <c r="AC15" s="120">
        <f t="shared" si="4"/>
        <v>0</v>
      </c>
      <c r="AD15" s="120" t="e">
        <f t="shared" si="5"/>
        <v>#VALUE!</v>
      </c>
      <c r="AE15" s="120" t="e">
        <f t="shared" si="6"/>
        <v>#DIV/0!</v>
      </c>
      <c r="AF15" s="121"/>
      <c r="AG15" s="121">
        <f>AH15/12*Occupancy!$B$65</f>
        <v>0</v>
      </c>
      <c r="AH15" s="121"/>
      <c r="AI15" s="121" t="str">
        <f>IF(AF15="","",AF15/VLOOKUP(Occupancy!$B$65,Occupancy!$B$68:$B$79,1)*12/$B15)</f>
        <v/>
      </c>
      <c r="AJ15" s="121" t="e">
        <f>IF(AG15="","",AG15/VLOOKUP(Occupancy!$B$65,Occupancy!$B$68:$B$79,1)*12/$B15)</f>
        <v>#DIV/0!</v>
      </c>
      <c r="AK15" s="120"/>
      <c r="AL15" s="120">
        <f>AM15/12*Occupancy!$B$65</f>
        <v>0</v>
      </c>
      <c r="AM15" s="120"/>
      <c r="AN15" s="120" t="str">
        <f>IF(AK15="","",AK15/VLOOKUP(Occupancy!$B$65,Occupancy!$B$68:$B$79,1)*12/$B15)</f>
        <v/>
      </c>
      <c r="AO15" s="120" t="e">
        <f>IF(AL15="","",AL15/VLOOKUP(Occupancy!$B$65,Occupancy!$B$68:$B$79,1)*12/$B15)</f>
        <v>#DIV/0!</v>
      </c>
      <c r="AP15" s="121"/>
      <c r="AQ15" s="121">
        <f>AR15/12*Occupancy!$B$65</f>
        <v>0</v>
      </c>
      <c r="AR15" s="121"/>
      <c r="AS15" s="121" t="str">
        <f>IF(AP15="","",AP15/VLOOKUP(Occupancy!$B$65,Occupancy!$B$68:$B$79,1)*12/$B15)</f>
        <v/>
      </c>
      <c r="AT15" s="121" t="e">
        <f>IF(AQ15="","",AQ15/VLOOKUP(Occupancy!$B$65,Occupancy!$B$68:$B$79,1)*12/$B15)</f>
        <v>#DIV/0!</v>
      </c>
      <c r="AU15" s="120"/>
      <c r="AV15" s="120">
        <f>AW15/12*Occupancy!$B$65</f>
        <v>0</v>
      </c>
      <c r="AW15" s="120"/>
      <c r="AX15" s="120" t="str">
        <f>IF(AU15="","",AU15/VLOOKUP(Occupancy!$B$65,Occupancy!$B$68:$B$79,1)*12/$B15)</f>
        <v/>
      </c>
      <c r="AY15" s="120" t="e">
        <f>IF(AV15="","",AV15/VLOOKUP(Occupancy!$B$65,Occupancy!$B$68:$B$79,1)*12/$B15)</f>
        <v>#DIV/0!</v>
      </c>
      <c r="AZ15" s="123">
        <f t="shared" si="7"/>
        <v>0</v>
      </c>
      <c r="BA15" s="123">
        <f t="shared" si="8"/>
        <v>0</v>
      </c>
      <c r="BB15" s="123">
        <f t="shared" si="9"/>
        <v>0</v>
      </c>
      <c r="BC15" s="123" t="e">
        <f t="shared" si="10"/>
        <v>#VALUE!</v>
      </c>
      <c r="BD15" s="124" t="e">
        <f>IF(BA15="","",BA15/VLOOKUP(Occupancy!$B$65,Occupancy!$B$68:$B$79,1)*12/$B15)</f>
        <v>#DIV/0!</v>
      </c>
    </row>
    <row r="16" spans="1:56" s="16" customFormat="1" ht="12.75" x14ac:dyDescent="0.2">
      <c r="A16" s="173" t="s">
        <v>91</v>
      </c>
      <c r="B16" s="140"/>
      <c r="C16" s="143"/>
      <c r="D16" s="174"/>
      <c r="E16" s="115"/>
      <c r="F16" s="116"/>
      <c r="G16" s="116"/>
      <c r="H16" s="116"/>
      <c r="I16" s="116">
        <f t="shared" si="0"/>
        <v>0</v>
      </c>
      <c r="J16" s="117" t="e">
        <f>INDEX(Occupancy!$B$57:$CL$57,1,MATCH(A16,Occupancy!$B$4:$CL$4,0))</f>
        <v>#DIV/0!</v>
      </c>
      <c r="K16" s="117">
        <f>INDEX(Occupancy!$B$18:$CL$18,1,MATCH(A16,Occupancy!$B$4:$CL$4,0))</f>
        <v>0</v>
      </c>
      <c r="L16" s="175"/>
      <c r="M16" s="175"/>
      <c r="N16" s="175"/>
      <c r="O16" s="176"/>
      <c r="P16" s="119">
        <v>2000000</v>
      </c>
      <c r="Q16" s="120">
        <f>R16/12*Occupancy!$B$65</f>
        <v>0</v>
      </c>
      <c r="R16" s="120"/>
      <c r="S16" s="120" t="e">
        <f>IF(P16="","",P16/VLOOKUP(Occupancy!$B$65,Occupancy!$B$68:$B$79,1)*12/$B16)</f>
        <v>#DIV/0!</v>
      </c>
      <c r="T16" s="120" t="e">
        <f>IF(Q16="","",Q16/VLOOKUP(Occupancy!$B$65,Occupancy!$B$68:$B$79,1)*12/$B16)</f>
        <v>#DIV/0!</v>
      </c>
      <c r="U16" s="121">
        <f>Expenses!BB11</f>
        <v>3000000</v>
      </c>
      <c r="V16" s="121">
        <f>Expenses!BC11</f>
        <v>0</v>
      </c>
      <c r="W16" s="121">
        <f>Expenses!BD11</f>
        <v>0</v>
      </c>
      <c r="X16" s="121" t="e">
        <f>Expenses!BE11</f>
        <v>#DIV/0!</v>
      </c>
      <c r="Y16" s="121" t="e">
        <f>Expenses!BF11</f>
        <v>#DIV/0!</v>
      </c>
      <c r="Z16" s="122">
        <f t="shared" si="1"/>
        <v>1.5</v>
      </c>
      <c r="AA16" s="120">
        <f t="shared" si="2"/>
        <v>-1000000</v>
      </c>
      <c r="AB16" s="120">
        <f t="shared" si="3"/>
        <v>0</v>
      </c>
      <c r="AC16" s="120">
        <f t="shared" si="4"/>
        <v>0</v>
      </c>
      <c r="AD16" s="120" t="e">
        <f t="shared" si="5"/>
        <v>#DIV/0!</v>
      </c>
      <c r="AE16" s="120" t="e">
        <f t="shared" si="6"/>
        <v>#DIV/0!</v>
      </c>
      <c r="AF16" s="121"/>
      <c r="AG16" s="121">
        <f>AH16/12*Occupancy!$B$65</f>
        <v>0</v>
      </c>
      <c r="AH16" s="121"/>
      <c r="AI16" s="121" t="str">
        <f>IF(AF16="","",AF16/VLOOKUP(Occupancy!$B$65,Occupancy!$B$68:$B$79,1)*12/$B16)</f>
        <v/>
      </c>
      <c r="AJ16" s="121" t="e">
        <f>IF(AG16="","",AG16/VLOOKUP(Occupancy!$B$65,Occupancy!$B$68:$B$79,1)*12/$B16)</f>
        <v>#DIV/0!</v>
      </c>
      <c r="AK16" s="120"/>
      <c r="AL16" s="120">
        <f>AM16/12*Occupancy!$B$65</f>
        <v>0</v>
      </c>
      <c r="AM16" s="120"/>
      <c r="AN16" s="120" t="str">
        <f>IF(AK16="","",AK16/VLOOKUP(Occupancy!$B$65,Occupancy!$B$68:$B$79,1)*12/$B16)</f>
        <v/>
      </c>
      <c r="AO16" s="120" t="e">
        <f>IF(AL16="","",AL16/VLOOKUP(Occupancy!$B$65,Occupancy!$B$68:$B$79,1)*12/$B16)</f>
        <v>#DIV/0!</v>
      </c>
      <c r="AP16" s="121"/>
      <c r="AQ16" s="121">
        <f>AR16/12*Occupancy!$B$65</f>
        <v>0</v>
      </c>
      <c r="AR16" s="121"/>
      <c r="AS16" s="121" t="str">
        <f>IF(AP16="","",AP16/VLOOKUP(Occupancy!$B$65,Occupancy!$B$68:$B$79,1)*12/$B16)</f>
        <v/>
      </c>
      <c r="AT16" s="121" t="e">
        <f>IF(AQ16="","",AQ16/VLOOKUP(Occupancy!$B$65,Occupancy!$B$68:$B$79,1)*12/$B16)</f>
        <v>#DIV/0!</v>
      </c>
      <c r="AU16" s="120"/>
      <c r="AV16" s="120">
        <f>AW16/12*Occupancy!$B$65</f>
        <v>0</v>
      </c>
      <c r="AW16" s="120"/>
      <c r="AX16" s="120" t="str">
        <f>IF(AU16="","",AU16/VLOOKUP(Occupancy!$B$65,Occupancy!$B$68:$B$79,1)*12/$B16)</f>
        <v/>
      </c>
      <c r="AY16" s="120" t="e">
        <f>IF(AV16="","",AV16/VLOOKUP(Occupancy!$B$65,Occupancy!$B$68:$B$79,1)*12/$B16)</f>
        <v>#DIV/0!</v>
      </c>
      <c r="AZ16" s="123">
        <f t="shared" si="7"/>
        <v>-1000000</v>
      </c>
      <c r="BA16" s="123">
        <f t="shared" si="8"/>
        <v>0</v>
      </c>
      <c r="BB16" s="123">
        <f t="shared" si="9"/>
        <v>0</v>
      </c>
      <c r="BC16" s="123" t="e">
        <f t="shared" si="10"/>
        <v>#DIV/0!</v>
      </c>
      <c r="BD16" s="124" t="e">
        <f>IF(BA16="","",BA16/VLOOKUP(Occupancy!$B$65,Occupancy!$B$68:$B$79,1)*12/$B16)</f>
        <v>#DIV/0!</v>
      </c>
    </row>
    <row r="17" spans="1:56" s="16" customFormat="1" ht="12.75" x14ac:dyDescent="0.2">
      <c r="A17" s="173" t="s">
        <v>93</v>
      </c>
      <c r="B17" s="140"/>
      <c r="C17" s="143"/>
      <c r="D17" s="174"/>
      <c r="E17" s="115"/>
      <c r="F17" s="116"/>
      <c r="G17" s="116"/>
      <c r="H17" s="116"/>
      <c r="I17" s="116">
        <f t="shared" si="0"/>
        <v>0</v>
      </c>
      <c r="J17" s="117" t="e">
        <f>INDEX(Occupancy!$B$57:$CL$57,1,MATCH(A17,Occupancy!$B$4:$CL$4,0))</f>
        <v>#DIV/0!</v>
      </c>
      <c r="K17" s="117">
        <f>INDEX(Occupancy!$B$18:$CL$18,1,MATCH(A17,Occupancy!$B$4:$CL$4,0))</f>
        <v>0</v>
      </c>
      <c r="L17" s="175"/>
      <c r="M17" s="175"/>
      <c r="N17" s="175"/>
      <c r="O17" s="176"/>
      <c r="P17" s="119"/>
      <c r="Q17" s="120">
        <f>R17/12*Occupancy!$B$65</f>
        <v>0</v>
      </c>
      <c r="R17" s="120"/>
      <c r="S17" s="120" t="str">
        <f>IF(P17="","",P17/VLOOKUP(Occupancy!$B$65,Occupancy!$B$68:$B$79,1)*12/$B17)</f>
        <v/>
      </c>
      <c r="T17" s="120" t="e">
        <f>IF(Q17="","",Q17/VLOOKUP(Occupancy!$B$65,Occupancy!$B$68:$B$79,1)*12/$B17)</f>
        <v>#DIV/0!</v>
      </c>
      <c r="U17" s="121">
        <f>Expenses!BB12</f>
        <v>0</v>
      </c>
      <c r="V17" s="121">
        <f>Expenses!BC12</f>
        <v>0</v>
      </c>
      <c r="W17" s="121">
        <f>Expenses!BD12</f>
        <v>0</v>
      </c>
      <c r="X17" s="121" t="e">
        <f>Expenses!BE12</f>
        <v>#DIV/0!</v>
      </c>
      <c r="Y17" s="121" t="e">
        <f>Expenses!BF12</f>
        <v>#DIV/0!</v>
      </c>
      <c r="Z17" s="122" t="e">
        <f t="shared" si="1"/>
        <v>#DIV/0!</v>
      </c>
      <c r="AA17" s="120">
        <f t="shared" si="2"/>
        <v>0</v>
      </c>
      <c r="AB17" s="120">
        <f t="shared" si="3"/>
        <v>0</v>
      </c>
      <c r="AC17" s="120">
        <f t="shared" si="4"/>
        <v>0</v>
      </c>
      <c r="AD17" s="120" t="e">
        <f t="shared" si="5"/>
        <v>#VALUE!</v>
      </c>
      <c r="AE17" s="120" t="e">
        <f t="shared" si="6"/>
        <v>#DIV/0!</v>
      </c>
      <c r="AF17" s="121"/>
      <c r="AG17" s="121">
        <f>AH17/12*Occupancy!$B$65</f>
        <v>0</v>
      </c>
      <c r="AH17" s="121"/>
      <c r="AI17" s="121" t="str">
        <f>IF(AF17="","",AF17/VLOOKUP(Occupancy!$B$65,Occupancy!$B$68:$B$79,1)*12/$B17)</f>
        <v/>
      </c>
      <c r="AJ17" s="121" t="e">
        <f>IF(AG17="","",AG17/VLOOKUP(Occupancy!$B$65,Occupancy!$B$68:$B$79,1)*12/$B17)</f>
        <v>#DIV/0!</v>
      </c>
      <c r="AK17" s="120"/>
      <c r="AL17" s="120">
        <f>AM17/12*Occupancy!$B$65</f>
        <v>0</v>
      </c>
      <c r="AM17" s="120"/>
      <c r="AN17" s="120" t="str">
        <f>IF(AK17="","",AK17/VLOOKUP(Occupancy!$B$65,Occupancy!$B$68:$B$79,1)*12/$B17)</f>
        <v/>
      </c>
      <c r="AO17" s="120" t="e">
        <f>IF(AL17="","",AL17/VLOOKUP(Occupancy!$B$65,Occupancy!$B$68:$B$79,1)*12/$B17)</f>
        <v>#DIV/0!</v>
      </c>
      <c r="AP17" s="121"/>
      <c r="AQ17" s="121">
        <f>AR17/12*Occupancy!$B$65</f>
        <v>0</v>
      </c>
      <c r="AR17" s="121"/>
      <c r="AS17" s="121" t="str">
        <f>IF(AP17="","",AP17/VLOOKUP(Occupancy!$B$65,Occupancy!$B$68:$B$79,1)*12/$B17)</f>
        <v/>
      </c>
      <c r="AT17" s="121" t="e">
        <f>IF(AQ17="","",AQ17/VLOOKUP(Occupancy!$B$65,Occupancy!$B$68:$B$79,1)*12/$B17)</f>
        <v>#DIV/0!</v>
      </c>
      <c r="AU17" s="120"/>
      <c r="AV17" s="120">
        <f>AW17/12*Occupancy!$B$65</f>
        <v>0</v>
      </c>
      <c r="AW17" s="120"/>
      <c r="AX17" s="120" t="str">
        <f>IF(AU17="","",AU17/VLOOKUP(Occupancy!$B$65,Occupancy!$B$68:$B$79,1)*12/$B17)</f>
        <v/>
      </c>
      <c r="AY17" s="120" t="e">
        <f>IF(AV17="","",AV17/VLOOKUP(Occupancy!$B$65,Occupancy!$B$68:$B$79,1)*12/$B17)</f>
        <v>#DIV/0!</v>
      </c>
      <c r="AZ17" s="123">
        <f t="shared" si="7"/>
        <v>0</v>
      </c>
      <c r="BA17" s="123">
        <f t="shared" si="8"/>
        <v>0</v>
      </c>
      <c r="BB17" s="123">
        <f t="shared" si="9"/>
        <v>0</v>
      </c>
      <c r="BC17" s="123" t="e">
        <f t="shared" si="10"/>
        <v>#VALUE!</v>
      </c>
      <c r="BD17" s="124" t="e">
        <f>IF(BA17="","",BA17/VLOOKUP(Occupancy!$B$65,Occupancy!$B$68:$B$79,1)*12/$B17)</f>
        <v>#DIV/0!</v>
      </c>
    </row>
    <row r="18" spans="1:56" s="16" customFormat="1" ht="12.75" x14ac:dyDescent="0.2">
      <c r="A18" s="173" t="s">
        <v>95</v>
      </c>
      <c r="B18" s="140"/>
      <c r="C18" s="143"/>
      <c r="D18" s="174"/>
      <c r="E18" s="115"/>
      <c r="F18" s="116"/>
      <c r="G18" s="116"/>
      <c r="H18" s="116"/>
      <c r="I18" s="116">
        <f t="shared" si="0"/>
        <v>0</v>
      </c>
      <c r="J18" s="117" t="e">
        <f>INDEX(Occupancy!$B$57:$CL$57,1,MATCH(A18,Occupancy!$B$4:$CL$4,0))</f>
        <v>#DIV/0!</v>
      </c>
      <c r="K18" s="117">
        <f>INDEX(Occupancy!$B$18:$CL$18,1,MATCH(A18,Occupancy!$B$4:$CL$4,0))</f>
        <v>0</v>
      </c>
      <c r="L18" s="175"/>
      <c r="M18" s="175"/>
      <c r="N18" s="175"/>
      <c r="O18" s="176"/>
      <c r="P18" s="119"/>
      <c r="Q18" s="120">
        <f>R18/12*Occupancy!$B$65</f>
        <v>0</v>
      </c>
      <c r="R18" s="120"/>
      <c r="S18" s="120" t="str">
        <f>IF(P18="","",P18/VLOOKUP(Occupancy!$B$65,Occupancy!$B$68:$B$79,1)*12/$B18)</f>
        <v/>
      </c>
      <c r="T18" s="120" t="e">
        <f>IF(Q18="","",Q18/VLOOKUP(Occupancy!$B$65,Occupancy!$B$68:$B$79,1)*12/$B18)</f>
        <v>#DIV/0!</v>
      </c>
      <c r="U18" s="121">
        <f>Expenses!BB13</f>
        <v>0</v>
      </c>
      <c r="V18" s="121">
        <f>Expenses!BC13</f>
        <v>0</v>
      </c>
      <c r="W18" s="121">
        <f>Expenses!BD13</f>
        <v>0</v>
      </c>
      <c r="X18" s="121" t="e">
        <f>Expenses!BE13</f>
        <v>#DIV/0!</v>
      </c>
      <c r="Y18" s="121" t="e">
        <f>Expenses!BF13</f>
        <v>#DIV/0!</v>
      </c>
      <c r="Z18" s="122" t="e">
        <f t="shared" si="1"/>
        <v>#DIV/0!</v>
      </c>
      <c r="AA18" s="120">
        <f t="shared" si="2"/>
        <v>0</v>
      </c>
      <c r="AB18" s="120">
        <f t="shared" si="3"/>
        <v>0</v>
      </c>
      <c r="AC18" s="120">
        <f t="shared" si="4"/>
        <v>0</v>
      </c>
      <c r="AD18" s="120" t="e">
        <f t="shared" si="5"/>
        <v>#VALUE!</v>
      </c>
      <c r="AE18" s="120" t="e">
        <f t="shared" si="6"/>
        <v>#DIV/0!</v>
      </c>
      <c r="AF18" s="121"/>
      <c r="AG18" s="121">
        <f>AH18/12*Occupancy!$B$65</f>
        <v>0</v>
      </c>
      <c r="AH18" s="121"/>
      <c r="AI18" s="121" t="str">
        <f>IF(AF18="","",AF18/VLOOKUP(Occupancy!$B$65,Occupancy!$B$68:$B$79,1)*12/$B18)</f>
        <v/>
      </c>
      <c r="AJ18" s="121" t="e">
        <f>IF(AG18="","",AG18/VLOOKUP(Occupancy!$B$65,Occupancy!$B$68:$B$79,1)*12/$B18)</f>
        <v>#DIV/0!</v>
      </c>
      <c r="AK18" s="120"/>
      <c r="AL18" s="120">
        <f>AM18/12*Occupancy!$B$65</f>
        <v>0</v>
      </c>
      <c r="AM18" s="120"/>
      <c r="AN18" s="120" t="str">
        <f>IF(AK18="","",AK18/VLOOKUP(Occupancy!$B$65,Occupancy!$B$68:$B$79,1)*12/$B18)</f>
        <v/>
      </c>
      <c r="AO18" s="120" t="e">
        <f>IF(AL18="","",AL18/VLOOKUP(Occupancy!$B$65,Occupancy!$B$68:$B$79,1)*12/$B18)</f>
        <v>#DIV/0!</v>
      </c>
      <c r="AP18" s="121"/>
      <c r="AQ18" s="121">
        <f>AR18/12*Occupancy!$B$65</f>
        <v>0</v>
      </c>
      <c r="AR18" s="121"/>
      <c r="AS18" s="121" t="str">
        <f>IF(AP18="","",AP18/VLOOKUP(Occupancy!$B$65,Occupancy!$B$68:$B$79,1)*12/$B18)</f>
        <v/>
      </c>
      <c r="AT18" s="121" t="e">
        <f>IF(AQ18="","",AQ18/VLOOKUP(Occupancy!$B$65,Occupancy!$B$68:$B$79,1)*12/$B18)</f>
        <v>#DIV/0!</v>
      </c>
      <c r="AU18" s="120"/>
      <c r="AV18" s="120">
        <f>AW18/12*Occupancy!$B$65</f>
        <v>0</v>
      </c>
      <c r="AW18" s="120"/>
      <c r="AX18" s="120" t="str">
        <f>IF(AU18="","",AU18/VLOOKUP(Occupancy!$B$65,Occupancy!$B$68:$B$79,1)*12/$B18)</f>
        <v/>
      </c>
      <c r="AY18" s="120" t="e">
        <f>IF(AV18="","",AV18/VLOOKUP(Occupancy!$B$65,Occupancy!$B$68:$B$79,1)*12/$B18)</f>
        <v>#DIV/0!</v>
      </c>
      <c r="AZ18" s="123">
        <f t="shared" si="7"/>
        <v>0</v>
      </c>
      <c r="BA18" s="123">
        <f t="shared" si="8"/>
        <v>0</v>
      </c>
      <c r="BB18" s="123">
        <f t="shared" si="9"/>
        <v>0</v>
      </c>
      <c r="BC18" s="123" t="e">
        <f t="shared" si="10"/>
        <v>#VALUE!</v>
      </c>
      <c r="BD18" s="124" t="e">
        <f>IF(BA18="","",BA18/VLOOKUP(Occupancy!$B$65,Occupancy!$B$68:$B$79,1)*12/$B18)</f>
        <v>#DIV/0!</v>
      </c>
    </row>
    <row r="19" spans="1:56" s="16" customFormat="1" ht="12.75" x14ac:dyDescent="0.2">
      <c r="A19" s="173" t="s">
        <v>97</v>
      </c>
      <c r="B19" s="140"/>
      <c r="C19" s="143"/>
      <c r="D19" s="174"/>
      <c r="E19" s="115"/>
      <c r="F19" s="116"/>
      <c r="G19" s="116"/>
      <c r="H19" s="116"/>
      <c r="I19" s="116">
        <f t="shared" si="0"/>
        <v>0</v>
      </c>
      <c r="J19" s="117" t="e">
        <f>INDEX(Occupancy!$B$57:$CL$57,1,MATCH(A19,Occupancy!$B$4:$CL$4,0))</f>
        <v>#DIV/0!</v>
      </c>
      <c r="K19" s="117">
        <f>INDEX(Occupancy!$B$18:$CL$18,1,MATCH(A19,Occupancy!$B$4:$CL$4,0))</f>
        <v>0</v>
      </c>
      <c r="L19" s="175"/>
      <c r="M19" s="175"/>
      <c r="N19" s="175"/>
      <c r="O19" s="176"/>
      <c r="P19" s="119"/>
      <c r="Q19" s="120">
        <f>R19/12*Occupancy!$B$65</f>
        <v>0</v>
      </c>
      <c r="R19" s="120"/>
      <c r="S19" s="120" t="str">
        <f>IF(P19="","",P19/VLOOKUP(Occupancy!$B$65,Occupancy!$B$68:$B$79,1)*12/$B19)</f>
        <v/>
      </c>
      <c r="T19" s="120" t="e">
        <f>IF(Q19="","",Q19/VLOOKUP(Occupancy!$B$65,Occupancy!$B$68:$B$79,1)*12/$B19)</f>
        <v>#DIV/0!</v>
      </c>
      <c r="U19" s="121">
        <f>Expenses!BB14</f>
        <v>0</v>
      </c>
      <c r="V19" s="121">
        <f>Expenses!BC14</f>
        <v>0</v>
      </c>
      <c r="W19" s="121">
        <f>Expenses!BD14</f>
        <v>0</v>
      </c>
      <c r="X19" s="121" t="e">
        <f>Expenses!BE14</f>
        <v>#DIV/0!</v>
      </c>
      <c r="Y19" s="121" t="e">
        <f>Expenses!BF14</f>
        <v>#DIV/0!</v>
      </c>
      <c r="Z19" s="122" t="e">
        <f t="shared" si="1"/>
        <v>#DIV/0!</v>
      </c>
      <c r="AA19" s="120">
        <f t="shared" si="2"/>
        <v>0</v>
      </c>
      <c r="AB19" s="120">
        <f t="shared" si="3"/>
        <v>0</v>
      </c>
      <c r="AC19" s="120">
        <f t="shared" si="4"/>
        <v>0</v>
      </c>
      <c r="AD19" s="120" t="e">
        <f t="shared" si="5"/>
        <v>#VALUE!</v>
      </c>
      <c r="AE19" s="120" t="e">
        <f t="shared" si="6"/>
        <v>#DIV/0!</v>
      </c>
      <c r="AF19" s="121"/>
      <c r="AG19" s="121">
        <f>AH19/12*Occupancy!$B$65</f>
        <v>0</v>
      </c>
      <c r="AH19" s="121"/>
      <c r="AI19" s="121" t="str">
        <f>IF(AF19="","",AF19/VLOOKUP(Occupancy!$B$65,Occupancy!$B$68:$B$79,1)*12/$B19)</f>
        <v/>
      </c>
      <c r="AJ19" s="121" t="e">
        <f>IF(AG19="","",AG19/VLOOKUP(Occupancy!$B$65,Occupancy!$B$68:$B$79,1)*12/$B19)</f>
        <v>#DIV/0!</v>
      </c>
      <c r="AK19" s="120"/>
      <c r="AL19" s="120">
        <f>AM19/12*Occupancy!$B$65</f>
        <v>0</v>
      </c>
      <c r="AM19" s="120"/>
      <c r="AN19" s="120" t="str">
        <f>IF(AK19="","",AK19/VLOOKUP(Occupancy!$B$65,Occupancy!$B$68:$B$79,1)*12/$B19)</f>
        <v/>
      </c>
      <c r="AO19" s="120" t="e">
        <f>IF(AL19="","",AL19/VLOOKUP(Occupancy!$B$65,Occupancy!$B$68:$B$79,1)*12/$B19)</f>
        <v>#DIV/0!</v>
      </c>
      <c r="AP19" s="121"/>
      <c r="AQ19" s="121">
        <f>AR19/12*Occupancy!$B$65</f>
        <v>0</v>
      </c>
      <c r="AR19" s="121"/>
      <c r="AS19" s="121" t="str">
        <f>IF(AP19="","",AP19/VLOOKUP(Occupancy!$B$65,Occupancy!$B$68:$B$79,1)*12/$B19)</f>
        <v/>
      </c>
      <c r="AT19" s="121" t="e">
        <f>IF(AQ19="","",AQ19/VLOOKUP(Occupancy!$B$65,Occupancy!$B$68:$B$79,1)*12/$B19)</f>
        <v>#DIV/0!</v>
      </c>
      <c r="AU19" s="120"/>
      <c r="AV19" s="120">
        <f>AW19/12*Occupancy!$B$65</f>
        <v>0</v>
      </c>
      <c r="AW19" s="120"/>
      <c r="AX19" s="120" t="str">
        <f>IF(AU19="","",AU19/VLOOKUP(Occupancy!$B$65,Occupancy!$B$68:$B$79,1)*12/$B19)</f>
        <v/>
      </c>
      <c r="AY19" s="120" t="e">
        <f>IF(AV19="","",AV19/VLOOKUP(Occupancy!$B$65,Occupancy!$B$68:$B$79,1)*12/$B19)</f>
        <v>#DIV/0!</v>
      </c>
      <c r="AZ19" s="123">
        <f t="shared" si="7"/>
        <v>0</v>
      </c>
      <c r="BA19" s="123">
        <f t="shared" si="8"/>
        <v>0</v>
      </c>
      <c r="BB19" s="123">
        <f t="shared" si="9"/>
        <v>0</v>
      </c>
      <c r="BC19" s="123" t="e">
        <f t="shared" si="10"/>
        <v>#VALUE!</v>
      </c>
      <c r="BD19" s="124" t="e">
        <f>IF(BA19="","",BA19/VLOOKUP(Occupancy!$B$65,Occupancy!$B$68:$B$79,1)*12/$B19)</f>
        <v>#DIV/0!</v>
      </c>
    </row>
    <row r="20" spans="1:56" s="16" customFormat="1" ht="12.75" x14ac:dyDescent="0.2">
      <c r="A20" s="173" t="s">
        <v>99</v>
      </c>
      <c r="B20" s="140"/>
      <c r="C20" s="143"/>
      <c r="D20" s="174"/>
      <c r="E20" s="115"/>
      <c r="F20" s="116"/>
      <c r="G20" s="116"/>
      <c r="H20" s="116"/>
      <c r="I20" s="116">
        <f t="shared" si="0"/>
        <v>0</v>
      </c>
      <c r="J20" s="117" t="e">
        <f>INDEX(Occupancy!$B$57:$CL$57,1,MATCH(A20,Occupancy!$B$4:$CL$4,0))</f>
        <v>#DIV/0!</v>
      </c>
      <c r="K20" s="117">
        <f>INDEX(Occupancy!$B$18:$CL$18,1,MATCH(A20,Occupancy!$B$4:$CL$4,0))</f>
        <v>0</v>
      </c>
      <c r="L20" s="175"/>
      <c r="M20" s="175"/>
      <c r="N20" s="175"/>
      <c r="O20" s="176"/>
      <c r="P20" s="119"/>
      <c r="Q20" s="120">
        <f>R20/12*Occupancy!$B$65</f>
        <v>0</v>
      </c>
      <c r="R20" s="120"/>
      <c r="S20" s="120" t="str">
        <f>IF(P20="","",P20/VLOOKUP(Occupancy!$B$65,Occupancy!$B$68:$B$79,1)*12/$B20)</f>
        <v/>
      </c>
      <c r="T20" s="120" t="e">
        <f>IF(Q20="","",Q20/VLOOKUP(Occupancy!$B$65,Occupancy!$B$68:$B$79,1)*12/$B20)</f>
        <v>#DIV/0!</v>
      </c>
      <c r="U20" s="121">
        <f>Expenses!BB15</f>
        <v>0</v>
      </c>
      <c r="V20" s="121">
        <f>Expenses!BC15</f>
        <v>0</v>
      </c>
      <c r="W20" s="121">
        <f>Expenses!BD15</f>
        <v>0</v>
      </c>
      <c r="X20" s="121" t="e">
        <f>Expenses!BE15</f>
        <v>#DIV/0!</v>
      </c>
      <c r="Y20" s="121" t="e">
        <f>Expenses!BF15</f>
        <v>#DIV/0!</v>
      </c>
      <c r="Z20" s="122" t="e">
        <f t="shared" si="1"/>
        <v>#DIV/0!</v>
      </c>
      <c r="AA20" s="120">
        <f t="shared" si="2"/>
        <v>0</v>
      </c>
      <c r="AB20" s="120">
        <f t="shared" si="3"/>
        <v>0</v>
      </c>
      <c r="AC20" s="120">
        <f t="shared" si="4"/>
        <v>0</v>
      </c>
      <c r="AD20" s="120" t="e">
        <f t="shared" si="5"/>
        <v>#VALUE!</v>
      </c>
      <c r="AE20" s="120" t="e">
        <f t="shared" si="6"/>
        <v>#DIV/0!</v>
      </c>
      <c r="AF20" s="121"/>
      <c r="AG20" s="121">
        <f>AH20/12*Occupancy!$B$65</f>
        <v>0</v>
      </c>
      <c r="AH20" s="121"/>
      <c r="AI20" s="121" t="str">
        <f>IF(AF20="","",AF20/VLOOKUP(Occupancy!$B$65,Occupancy!$B$68:$B$79,1)*12/$B20)</f>
        <v/>
      </c>
      <c r="AJ20" s="121" t="e">
        <f>IF(AG20="","",AG20/VLOOKUP(Occupancy!$B$65,Occupancy!$B$68:$B$79,1)*12/$B20)</f>
        <v>#DIV/0!</v>
      </c>
      <c r="AK20" s="120"/>
      <c r="AL20" s="120">
        <f>AM20/12*Occupancy!$B$65</f>
        <v>0</v>
      </c>
      <c r="AM20" s="120"/>
      <c r="AN20" s="120" t="str">
        <f>IF(AK20="","",AK20/VLOOKUP(Occupancy!$B$65,Occupancy!$B$68:$B$79,1)*12/$B20)</f>
        <v/>
      </c>
      <c r="AO20" s="120" t="e">
        <f>IF(AL20="","",AL20/VLOOKUP(Occupancy!$B$65,Occupancy!$B$68:$B$79,1)*12/$B20)</f>
        <v>#DIV/0!</v>
      </c>
      <c r="AP20" s="121"/>
      <c r="AQ20" s="121">
        <f>AR20/12*Occupancy!$B$65</f>
        <v>0</v>
      </c>
      <c r="AR20" s="121"/>
      <c r="AS20" s="121" t="str">
        <f>IF(AP20="","",AP20/VLOOKUP(Occupancy!$B$65,Occupancy!$B$68:$B$79,1)*12/$B20)</f>
        <v/>
      </c>
      <c r="AT20" s="121" t="e">
        <f>IF(AQ20="","",AQ20/VLOOKUP(Occupancy!$B$65,Occupancy!$B$68:$B$79,1)*12/$B20)</f>
        <v>#DIV/0!</v>
      </c>
      <c r="AU20" s="120"/>
      <c r="AV20" s="120">
        <f>AW20/12*Occupancy!$B$65</f>
        <v>0</v>
      </c>
      <c r="AW20" s="120"/>
      <c r="AX20" s="120" t="str">
        <f>IF(AU20="","",AU20/VLOOKUP(Occupancy!$B$65,Occupancy!$B$68:$B$79,1)*12/$B20)</f>
        <v/>
      </c>
      <c r="AY20" s="120" t="e">
        <f>IF(AV20="","",AV20/VLOOKUP(Occupancy!$B$65,Occupancy!$B$68:$B$79,1)*12/$B20)</f>
        <v>#DIV/0!</v>
      </c>
      <c r="AZ20" s="123">
        <f t="shared" si="7"/>
        <v>0</v>
      </c>
      <c r="BA20" s="123">
        <f t="shared" si="8"/>
        <v>0</v>
      </c>
      <c r="BB20" s="123">
        <f t="shared" si="9"/>
        <v>0</v>
      </c>
      <c r="BC20" s="123" t="e">
        <f t="shared" si="10"/>
        <v>#VALUE!</v>
      </c>
      <c r="BD20" s="124" t="e">
        <f>IF(BA20="","",BA20/VLOOKUP(Occupancy!$B$65,Occupancy!$B$68:$B$79,1)*12/$B20)</f>
        <v>#DIV/0!</v>
      </c>
    </row>
    <row r="21" spans="1:56" s="16" customFormat="1" ht="12.75" x14ac:dyDescent="0.2">
      <c r="A21" s="173" t="s">
        <v>103</v>
      </c>
      <c r="B21" s="140"/>
      <c r="C21" s="143"/>
      <c r="D21" s="174"/>
      <c r="E21" s="115"/>
      <c r="F21" s="116"/>
      <c r="G21" s="116"/>
      <c r="H21" s="116"/>
      <c r="I21" s="116">
        <f t="shared" si="0"/>
        <v>0</v>
      </c>
      <c r="J21" s="117" t="e">
        <f>INDEX(Occupancy!$B$57:$CL$57,1,MATCH(A21,Occupancy!$B$4:$CL$4,0))</f>
        <v>#DIV/0!</v>
      </c>
      <c r="K21" s="117">
        <f>INDEX(Occupancy!$B$18:$CL$18,1,MATCH(A21,Occupancy!$B$4:$CL$4,0))</f>
        <v>0</v>
      </c>
      <c r="L21" s="175"/>
      <c r="M21" s="175"/>
      <c r="N21" s="175"/>
      <c r="O21" s="176"/>
      <c r="P21" s="119"/>
      <c r="Q21" s="120">
        <f>R21/12*Occupancy!$B$65</f>
        <v>0</v>
      </c>
      <c r="R21" s="120"/>
      <c r="S21" s="120" t="str">
        <f>IF(P21="","",P21/VLOOKUP(Occupancy!$B$65,Occupancy!$B$68:$B$79,1)*12/$B21)</f>
        <v/>
      </c>
      <c r="T21" s="120" t="e">
        <f>IF(Q21="","",Q21/VLOOKUP(Occupancy!$B$65,Occupancy!$B$68:$B$79,1)*12/$B21)</f>
        <v>#DIV/0!</v>
      </c>
      <c r="U21" s="121">
        <f>Expenses!BB16</f>
        <v>0</v>
      </c>
      <c r="V21" s="121">
        <f>Expenses!BC16</f>
        <v>0</v>
      </c>
      <c r="W21" s="121">
        <f>Expenses!BD16</f>
        <v>0</v>
      </c>
      <c r="X21" s="121" t="e">
        <f>Expenses!BE16</f>
        <v>#DIV/0!</v>
      </c>
      <c r="Y21" s="121" t="e">
        <f>Expenses!BF16</f>
        <v>#DIV/0!</v>
      </c>
      <c r="Z21" s="122" t="e">
        <f t="shared" si="1"/>
        <v>#DIV/0!</v>
      </c>
      <c r="AA21" s="120">
        <f t="shared" si="2"/>
        <v>0</v>
      </c>
      <c r="AB21" s="120">
        <f t="shared" si="3"/>
        <v>0</v>
      </c>
      <c r="AC21" s="120">
        <f t="shared" si="4"/>
        <v>0</v>
      </c>
      <c r="AD21" s="120" t="e">
        <f t="shared" si="5"/>
        <v>#VALUE!</v>
      </c>
      <c r="AE21" s="120" t="e">
        <f t="shared" si="6"/>
        <v>#DIV/0!</v>
      </c>
      <c r="AF21" s="121"/>
      <c r="AG21" s="121">
        <f>AH21/12*Occupancy!$B$65</f>
        <v>0</v>
      </c>
      <c r="AH21" s="121"/>
      <c r="AI21" s="121" t="str">
        <f>IF(AF21="","",AF21/VLOOKUP(Occupancy!$B$65,Occupancy!$B$68:$B$79,1)*12/$B21)</f>
        <v/>
      </c>
      <c r="AJ21" s="121" t="e">
        <f>IF(AG21="","",AG21/VLOOKUP(Occupancy!$B$65,Occupancy!$B$68:$B$79,1)*12/$B21)</f>
        <v>#DIV/0!</v>
      </c>
      <c r="AK21" s="120"/>
      <c r="AL21" s="120">
        <f>AM21/12*Occupancy!$B$65</f>
        <v>0</v>
      </c>
      <c r="AM21" s="120"/>
      <c r="AN21" s="120" t="str">
        <f>IF(AK21="","",AK21/VLOOKUP(Occupancy!$B$65,Occupancy!$B$68:$B$79,1)*12/$B21)</f>
        <v/>
      </c>
      <c r="AO21" s="120" t="e">
        <f>IF(AL21="","",AL21/VLOOKUP(Occupancy!$B$65,Occupancy!$B$68:$B$79,1)*12/$B21)</f>
        <v>#DIV/0!</v>
      </c>
      <c r="AP21" s="121"/>
      <c r="AQ21" s="121">
        <f>AR21/12*Occupancy!$B$65</f>
        <v>0</v>
      </c>
      <c r="AR21" s="121"/>
      <c r="AS21" s="121" t="str">
        <f>IF(AP21="","",AP21/VLOOKUP(Occupancy!$B$65,Occupancy!$B$68:$B$79,1)*12/$B21)</f>
        <v/>
      </c>
      <c r="AT21" s="121" t="e">
        <f>IF(AQ21="","",AQ21/VLOOKUP(Occupancy!$B$65,Occupancy!$B$68:$B$79,1)*12/$B21)</f>
        <v>#DIV/0!</v>
      </c>
      <c r="AU21" s="120"/>
      <c r="AV21" s="120">
        <f>AW21/12*Occupancy!$B$65</f>
        <v>0</v>
      </c>
      <c r="AW21" s="120"/>
      <c r="AX21" s="120" t="str">
        <f>IF(AU21="","",AU21/VLOOKUP(Occupancy!$B$65,Occupancy!$B$68:$B$79,1)*12/$B21)</f>
        <v/>
      </c>
      <c r="AY21" s="120" t="e">
        <f>IF(AV21="","",AV21/VLOOKUP(Occupancy!$B$65,Occupancy!$B$68:$B$79,1)*12/$B21)</f>
        <v>#DIV/0!</v>
      </c>
      <c r="AZ21" s="123">
        <f t="shared" si="7"/>
        <v>0</v>
      </c>
      <c r="BA21" s="123">
        <f t="shared" si="8"/>
        <v>0</v>
      </c>
      <c r="BB21" s="123">
        <f t="shared" si="9"/>
        <v>0</v>
      </c>
      <c r="BC21" s="123" t="e">
        <f t="shared" si="10"/>
        <v>#VALUE!</v>
      </c>
      <c r="BD21" s="124" t="e">
        <f>IF(BA21="","",BA21/VLOOKUP(Occupancy!$B$65,Occupancy!$B$68:$B$79,1)*12/$B21)</f>
        <v>#DIV/0!</v>
      </c>
    </row>
    <row r="22" spans="1:56" s="16" customFormat="1" ht="12.75" x14ac:dyDescent="0.2">
      <c r="A22" s="173" t="s">
        <v>105</v>
      </c>
      <c r="B22" s="140"/>
      <c r="C22" s="143"/>
      <c r="D22" s="174"/>
      <c r="E22" s="115"/>
      <c r="F22" s="116"/>
      <c r="G22" s="116"/>
      <c r="H22" s="116"/>
      <c r="I22" s="116">
        <f t="shared" si="0"/>
        <v>0</v>
      </c>
      <c r="J22" s="117" t="e">
        <f>INDEX(Occupancy!$B$57:$CL$57,1,MATCH(A22,Occupancy!$B$4:$CL$4,0))</f>
        <v>#DIV/0!</v>
      </c>
      <c r="K22" s="117">
        <f>INDEX(Occupancy!$B$18:$CL$18,1,MATCH(A22,Occupancy!$B$4:$CL$4,0))</f>
        <v>0</v>
      </c>
      <c r="L22" s="175"/>
      <c r="M22" s="175"/>
      <c r="N22" s="175"/>
      <c r="O22" s="176"/>
      <c r="P22" s="119"/>
      <c r="Q22" s="120">
        <f>R22/12*Occupancy!$B$65</f>
        <v>0</v>
      </c>
      <c r="R22" s="120"/>
      <c r="S22" s="120" t="str">
        <f>IF(P22="","",P22/VLOOKUP(Occupancy!$B$65,Occupancy!$B$68:$B$79,1)*12/$B22)</f>
        <v/>
      </c>
      <c r="T22" s="120" t="e">
        <f>IF(Q22="","",Q22/VLOOKUP(Occupancy!$B$65,Occupancy!$B$68:$B$79,1)*12/$B22)</f>
        <v>#DIV/0!</v>
      </c>
      <c r="U22" s="121">
        <f>Expenses!BB17</f>
        <v>0</v>
      </c>
      <c r="V22" s="121">
        <f>Expenses!BC17</f>
        <v>0</v>
      </c>
      <c r="W22" s="121">
        <f>Expenses!BD17</f>
        <v>0</v>
      </c>
      <c r="X22" s="121" t="e">
        <f>Expenses!BE17</f>
        <v>#DIV/0!</v>
      </c>
      <c r="Y22" s="121" t="e">
        <f>Expenses!BF17</f>
        <v>#DIV/0!</v>
      </c>
      <c r="Z22" s="122" t="e">
        <f t="shared" si="1"/>
        <v>#DIV/0!</v>
      </c>
      <c r="AA22" s="120">
        <f t="shared" si="2"/>
        <v>0</v>
      </c>
      <c r="AB22" s="120">
        <f t="shared" si="3"/>
        <v>0</v>
      </c>
      <c r="AC22" s="120">
        <f t="shared" si="4"/>
        <v>0</v>
      </c>
      <c r="AD22" s="120" t="e">
        <f t="shared" si="5"/>
        <v>#VALUE!</v>
      </c>
      <c r="AE22" s="120" t="e">
        <f t="shared" si="6"/>
        <v>#DIV/0!</v>
      </c>
      <c r="AF22" s="121"/>
      <c r="AG22" s="121">
        <f>AH22/12*Occupancy!$B$65</f>
        <v>0</v>
      </c>
      <c r="AH22" s="121"/>
      <c r="AI22" s="121" t="str">
        <f>IF(AF22="","",AF22/VLOOKUP(Occupancy!$B$65,Occupancy!$B$68:$B$79,1)*12/$B22)</f>
        <v/>
      </c>
      <c r="AJ22" s="121" t="e">
        <f>IF(AG22="","",AG22/VLOOKUP(Occupancy!$B$65,Occupancy!$B$68:$B$79,1)*12/$B22)</f>
        <v>#DIV/0!</v>
      </c>
      <c r="AK22" s="120"/>
      <c r="AL22" s="120">
        <f>AM22/12*Occupancy!$B$65</f>
        <v>0</v>
      </c>
      <c r="AM22" s="120"/>
      <c r="AN22" s="120" t="str">
        <f>IF(AK22="","",AK22/VLOOKUP(Occupancy!$B$65,Occupancy!$B$68:$B$79,1)*12/$B22)</f>
        <v/>
      </c>
      <c r="AO22" s="120" t="e">
        <f>IF(AL22="","",AL22/VLOOKUP(Occupancy!$B$65,Occupancy!$B$68:$B$79,1)*12/$B22)</f>
        <v>#DIV/0!</v>
      </c>
      <c r="AP22" s="121"/>
      <c r="AQ22" s="121">
        <f>AR22/12*Occupancy!$B$65</f>
        <v>0</v>
      </c>
      <c r="AR22" s="121"/>
      <c r="AS22" s="121" t="str">
        <f>IF(AP22="","",AP22/VLOOKUP(Occupancy!$B$65,Occupancy!$B$68:$B$79,1)*12/$B22)</f>
        <v/>
      </c>
      <c r="AT22" s="121" t="e">
        <f>IF(AQ22="","",AQ22/VLOOKUP(Occupancy!$B$65,Occupancy!$B$68:$B$79,1)*12/$B22)</f>
        <v>#DIV/0!</v>
      </c>
      <c r="AU22" s="120"/>
      <c r="AV22" s="120">
        <f>AW22/12*Occupancy!$B$65</f>
        <v>0</v>
      </c>
      <c r="AW22" s="120"/>
      <c r="AX22" s="120" t="str">
        <f>IF(AU22="","",AU22/VLOOKUP(Occupancy!$B$65,Occupancy!$B$68:$B$79,1)*12/$B22)</f>
        <v/>
      </c>
      <c r="AY22" s="120" t="e">
        <f>IF(AV22="","",AV22/VLOOKUP(Occupancy!$B$65,Occupancy!$B$68:$B$79,1)*12/$B22)</f>
        <v>#DIV/0!</v>
      </c>
      <c r="AZ22" s="123">
        <f t="shared" si="7"/>
        <v>0</v>
      </c>
      <c r="BA22" s="123">
        <f t="shared" si="8"/>
        <v>0</v>
      </c>
      <c r="BB22" s="123">
        <f t="shared" si="9"/>
        <v>0</v>
      </c>
      <c r="BC22" s="123" t="e">
        <f t="shared" si="10"/>
        <v>#VALUE!</v>
      </c>
      <c r="BD22" s="124" t="e">
        <f>IF(BA22="","",BA22/VLOOKUP(Occupancy!$B$65,Occupancy!$B$68:$B$79,1)*12/$B22)</f>
        <v>#DIV/0!</v>
      </c>
    </row>
    <row r="23" spans="1:56" s="16" customFormat="1" ht="12.75" x14ac:dyDescent="0.2">
      <c r="A23" s="173" t="s">
        <v>107</v>
      </c>
      <c r="B23" s="140"/>
      <c r="C23" s="143"/>
      <c r="D23" s="174"/>
      <c r="E23" s="115"/>
      <c r="F23" s="116"/>
      <c r="G23" s="116"/>
      <c r="H23" s="116"/>
      <c r="I23" s="116">
        <f t="shared" si="0"/>
        <v>0</v>
      </c>
      <c r="J23" s="117" t="e">
        <f>INDEX(Occupancy!$B$57:$CL$57,1,MATCH(A23,Occupancy!$B$4:$CL$4,0))</f>
        <v>#DIV/0!</v>
      </c>
      <c r="K23" s="117">
        <f>INDEX(Occupancy!$B$18:$CL$18,1,MATCH(A23,Occupancy!$B$4:$CL$4,0))</f>
        <v>0</v>
      </c>
      <c r="L23" s="175"/>
      <c r="M23" s="175"/>
      <c r="N23" s="175"/>
      <c r="O23" s="176"/>
      <c r="P23" s="119"/>
      <c r="Q23" s="120">
        <f>R23/12*Occupancy!$B$65</f>
        <v>0</v>
      </c>
      <c r="R23" s="120"/>
      <c r="S23" s="120" t="str">
        <f>IF(P23="","",P23/VLOOKUP(Occupancy!$B$65,Occupancy!$B$68:$B$79,1)*12/$B23)</f>
        <v/>
      </c>
      <c r="T23" s="120" t="e">
        <f>IF(Q23="","",Q23/VLOOKUP(Occupancy!$B$65,Occupancy!$B$68:$B$79,1)*12/$B23)</f>
        <v>#DIV/0!</v>
      </c>
      <c r="U23" s="121">
        <f>Expenses!BB18</f>
        <v>0</v>
      </c>
      <c r="V23" s="121">
        <f>Expenses!BC18</f>
        <v>0</v>
      </c>
      <c r="W23" s="121">
        <f>Expenses!BD18</f>
        <v>0</v>
      </c>
      <c r="X23" s="121" t="e">
        <f>Expenses!BE18</f>
        <v>#DIV/0!</v>
      </c>
      <c r="Y23" s="121" t="e">
        <f>Expenses!BF18</f>
        <v>#DIV/0!</v>
      </c>
      <c r="Z23" s="122" t="e">
        <f t="shared" si="1"/>
        <v>#DIV/0!</v>
      </c>
      <c r="AA23" s="120">
        <f t="shared" si="2"/>
        <v>0</v>
      </c>
      <c r="AB23" s="120">
        <f t="shared" si="3"/>
        <v>0</v>
      </c>
      <c r="AC23" s="120">
        <f t="shared" si="4"/>
        <v>0</v>
      </c>
      <c r="AD23" s="120" t="e">
        <f t="shared" si="5"/>
        <v>#VALUE!</v>
      </c>
      <c r="AE23" s="120" t="e">
        <f t="shared" si="6"/>
        <v>#DIV/0!</v>
      </c>
      <c r="AF23" s="121"/>
      <c r="AG23" s="121">
        <f>AH23/12*Occupancy!$B$65</f>
        <v>0</v>
      </c>
      <c r="AH23" s="121"/>
      <c r="AI23" s="121" t="str">
        <f>IF(AF23="","",AF23/VLOOKUP(Occupancy!$B$65,Occupancy!$B$68:$B$79,1)*12/$B23)</f>
        <v/>
      </c>
      <c r="AJ23" s="121" t="e">
        <f>IF(AG23="","",AG23/VLOOKUP(Occupancy!$B$65,Occupancy!$B$68:$B$79,1)*12/$B23)</f>
        <v>#DIV/0!</v>
      </c>
      <c r="AK23" s="120"/>
      <c r="AL23" s="120">
        <f>AM23/12*Occupancy!$B$65</f>
        <v>0</v>
      </c>
      <c r="AM23" s="120"/>
      <c r="AN23" s="120" t="str">
        <f>IF(AK23="","",AK23/VLOOKUP(Occupancy!$B$65,Occupancy!$B$68:$B$79,1)*12/$B23)</f>
        <v/>
      </c>
      <c r="AO23" s="120" t="e">
        <f>IF(AL23="","",AL23/VLOOKUP(Occupancy!$B$65,Occupancy!$B$68:$B$79,1)*12/$B23)</f>
        <v>#DIV/0!</v>
      </c>
      <c r="AP23" s="121"/>
      <c r="AQ23" s="121">
        <f>AR23/12*Occupancy!$B$65</f>
        <v>0</v>
      </c>
      <c r="AR23" s="121"/>
      <c r="AS23" s="121" t="str">
        <f>IF(AP23="","",AP23/VLOOKUP(Occupancy!$B$65,Occupancy!$B$68:$B$79,1)*12/$B23)</f>
        <v/>
      </c>
      <c r="AT23" s="121" t="e">
        <f>IF(AQ23="","",AQ23/VLOOKUP(Occupancy!$B$65,Occupancy!$B$68:$B$79,1)*12/$B23)</f>
        <v>#DIV/0!</v>
      </c>
      <c r="AU23" s="120"/>
      <c r="AV23" s="120">
        <f>AW23/12*Occupancy!$B$65</f>
        <v>0</v>
      </c>
      <c r="AW23" s="120"/>
      <c r="AX23" s="120" t="str">
        <f>IF(AU23="","",AU23/VLOOKUP(Occupancy!$B$65,Occupancy!$B$68:$B$79,1)*12/$B23)</f>
        <v/>
      </c>
      <c r="AY23" s="120" t="e">
        <f>IF(AV23="","",AV23/VLOOKUP(Occupancy!$B$65,Occupancy!$B$68:$B$79,1)*12/$B23)</f>
        <v>#DIV/0!</v>
      </c>
      <c r="AZ23" s="123">
        <f t="shared" si="7"/>
        <v>0</v>
      </c>
      <c r="BA23" s="123">
        <f t="shared" si="8"/>
        <v>0</v>
      </c>
      <c r="BB23" s="123">
        <f t="shared" si="9"/>
        <v>0</v>
      </c>
      <c r="BC23" s="123" t="e">
        <f t="shared" si="10"/>
        <v>#VALUE!</v>
      </c>
      <c r="BD23" s="124" t="e">
        <f>IF(BA23="","",BA23/VLOOKUP(Occupancy!$B$65,Occupancy!$B$68:$B$79,1)*12/$B23)</f>
        <v>#DIV/0!</v>
      </c>
    </row>
    <row r="24" spans="1:56" s="16" customFormat="1" ht="12.75" x14ac:dyDescent="0.2">
      <c r="A24" s="173" t="s">
        <v>111</v>
      </c>
      <c r="B24" s="140"/>
      <c r="C24" s="143"/>
      <c r="D24" s="174"/>
      <c r="E24" s="115"/>
      <c r="F24" s="116"/>
      <c r="G24" s="116"/>
      <c r="H24" s="116"/>
      <c r="I24" s="116">
        <f t="shared" si="0"/>
        <v>0</v>
      </c>
      <c r="J24" s="117" t="e">
        <f>INDEX(Occupancy!$B$57:$CL$57,1,MATCH(A24,Occupancy!$B$4:$CL$4,0))</f>
        <v>#DIV/0!</v>
      </c>
      <c r="K24" s="117">
        <f>INDEX(Occupancy!$B$18:$CL$18,1,MATCH(A24,Occupancy!$B$4:$CL$4,0))</f>
        <v>0</v>
      </c>
      <c r="L24" s="175"/>
      <c r="M24" s="175"/>
      <c r="N24" s="175"/>
      <c r="O24" s="176"/>
      <c r="P24" s="119"/>
      <c r="Q24" s="120">
        <f>R24/12*Occupancy!$B$65</f>
        <v>0</v>
      </c>
      <c r="R24" s="120"/>
      <c r="S24" s="120" t="str">
        <f>IF(P24="","",P24/VLOOKUP(Occupancy!$B$65,Occupancy!$B$68:$B$79,1)*12/$B24)</f>
        <v/>
      </c>
      <c r="T24" s="120" t="e">
        <f>IF(Q24="","",Q24/VLOOKUP(Occupancy!$B$65,Occupancy!$B$68:$B$79,1)*12/$B24)</f>
        <v>#DIV/0!</v>
      </c>
      <c r="U24" s="121">
        <f>Expenses!BB19</f>
        <v>0</v>
      </c>
      <c r="V24" s="121">
        <f>Expenses!BC19</f>
        <v>0</v>
      </c>
      <c r="W24" s="121">
        <f>Expenses!BD19</f>
        <v>0</v>
      </c>
      <c r="X24" s="121" t="e">
        <f>Expenses!BE19</f>
        <v>#DIV/0!</v>
      </c>
      <c r="Y24" s="121" t="e">
        <f>Expenses!BF19</f>
        <v>#DIV/0!</v>
      </c>
      <c r="Z24" s="122" t="e">
        <f t="shared" si="1"/>
        <v>#DIV/0!</v>
      </c>
      <c r="AA24" s="120">
        <f t="shared" si="2"/>
        <v>0</v>
      </c>
      <c r="AB24" s="120">
        <f t="shared" si="3"/>
        <v>0</v>
      </c>
      <c r="AC24" s="120">
        <f t="shared" si="4"/>
        <v>0</v>
      </c>
      <c r="AD24" s="120" t="e">
        <f t="shared" si="5"/>
        <v>#VALUE!</v>
      </c>
      <c r="AE24" s="120" t="e">
        <f t="shared" si="6"/>
        <v>#DIV/0!</v>
      </c>
      <c r="AF24" s="121"/>
      <c r="AG24" s="121">
        <f>AH24/12*Occupancy!$B$65</f>
        <v>0</v>
      </c>
      <c r="AH24" s="121"/>
      <c r="AI24" s="121" t="str">
        <f>IF(AF24="","",AF24/VLOOKUP(Occupancy!$B$65,Occupancy!$B$68:$B$79,1)*12/$B24)</f>
        <v/>
      </c>
      <c r="AJ24" s="121" t="e">
        <f>IF(AG24="","",AG24/VLOOKUP(Occupancy!$B$65,Occupancy!$B$68:$B$79,1)*12/$B24)</f>
        <v>#DIV/0!</v>
      </c>
      <c r="AK24" s="120"/>
      <c r="AL24" s="120">
        <f>AM24/12*Occupancy!$B$65</f>
        <v>0</v>
      </c>
      <c r="AM24" s="120"/>
      <c r="AN24" s="120" t="str">
        <f>IF(AK24="","",AK24/VLOOKUP(Occupancy!$B$65,Occupancy!$B$68:$B$79,1)*12/$B24)</f>
        <v/>
      </c>
      <c r="AO24" s="120" t="e">
        <f>IF(AL24="","",AL24/VLOOKUP(Occupancy!$B$65,Occupancy!$B$68:$B$79,1)*12/$B24)</f>
        <v>#DIV/0!</v>
      </c>
      <c r="AP24" s="121"/>
      <c r="AQ24" s="121">
        <f>AR24/12*Occupancy!$B$65</f>
        <v>0</v>
      </c>
      <c r="AR24" s="121"/>
      <c r="AS24" s="121" t="str">
        <f>IF(AP24="","",AP24/VLOOKUP(Occupancy!$B$65,Occupancy!$B$68:$B$79,1)*12/$B24)</f>
        <v/>
      </c>
      <c r="AT24" s="121" t="e">
        <f>IF(AQ24="","",AQ24/VLOOKUP(Occupancy!$B$65,Occupancy!$B$68:$B$79,1)*12/$B24)</f>
        <v>#DIV/0!</v>
      </c>
      <c r="AU24" s="120"/>
      <c r="AV24" s="120">
        <f>AW24/12*Occupancy!$B$65</f>
        <v>0</v>
      </c>
      <c r="AW24" s="120"/>
      <c r="AX24" s="120" t="str">
        <f>IF(AU24="","",AU24/VLOOKUP(Occupancy!$B$65,Occupancy!$B$68:$B$79,1)*12/$B24)</f>
        <v/>
      </c>
      <c r="AY24" s="120" t="e">
        <f>IF(AV24="","",AV24/VLOOKUP(Occupancy!$B$65,Occupancy!$B$68:$B$79,1)*12/$B24)</f>
        <v>#DIV/0!</v>
      </c>
      <c r="AZ24" s="123">
        <f t="shared" si="7"/>
        <v>0</v>
      </c>
      <c r="BA24" s="123">
        <f t="shared" si="8"/>
        <v>0</v>
      </c>
      <c r="BB24" s="123">
        <f t="shared" si="9"/>
        <v>0</v>
      </c>
      <c r="BC24" s="123" t="e">
        <f t="shared" si="10"/>
        <v>#VALUE!</v>
      </c>
      <c r="BD24" s="124" t="e">
        <f>IF(BA24="","",BA24/VLOOKUP(Occupancy!$B$65,Occupancy!$B$68:$B$79,1)*12/$B24)</f>
        <v>#DIV/0!</v>
      </c>
    </row>
    <row r="25" spans="1:56" s="16" customFormat="1" ht="12.75" x14ac:dyDescent="0.2">
      <c r="A25" s="173" t="s">
        <v>113</v>
      </c>
      <c r="B25" s="140"/>
      <c r="C25" s="143"/>
      <c r="D25" s="174"/>
      <c r="E25" s="115"/>
      <c r="F25" s="116"/>
      <c r="G25" s="116"/>
      <c r="H25" s="116"/>
      <c r="I25" s="116">
        <f t="shared" si="0"/>
        <v>0</v>
      </c>
      <c r="J25" s="117" t="e">
        <f>INDEX(Occupancy!$B$57:$CL$57,1,MATCH(A25,Occupancy!$B$4:$CL$4,0))</f>
        <v>#DIV/0!</v>
      </c>
      <c r="K25" s="117">
        <f>INDEX(Occupancy!$B$18:$CL$18,1,MATCH(A25,Occupancy!$B$4:$CL$4,0))</f>
        <v>0</v>
      </c>
      <c r="L25" s="175"/>
      <c r="M25" s="175"/>
      <c r="N25" s="175"/>
      <c r="O25" s="176"/>
      <c r="P25" s="119"/>
      <c r="Q25" s="120">
        <f>R25/12*Occupancy!$B$65</f>
        <v>0</v>
      </c>
      <c r="R25" s="120"/>
      <c r="S25" s="120" t="str">
        <f>IF(P25="","",P25/VLOOKUP(Occupancy!$B$65,Occupancy!$B$68:$B$79,1)*12/$B25)</f>
        <v/>
      </c>
      <c r="T25" s="120" t="e">
        <f>IF(Q25="","",Q25/VLOOKUP(Occupancy!$B$65,Occupancy!$B$68:$B$79,1)*12/$B25)</f>
        <v>#DIV/0!</v>
      </c>
      <c r="U25" s="121">
        <f>Expenses!BB20</f>
        <v>0</v>
      </c>
      <c r="V25" s="121">
        <f>Expenses!BC20</f>
        <v>0</v>
      </c>
      <c r="W25" s="121">
        <f>Expenses!BD20</f>
        <v>0</v>
      </c>
      <c r="X25" s="121" t="e">
        <f>Expenses!BE20</f>
        <v>#DIV/0!</v>
      </c>
      <c r="Y25" s="121" t="e">
        <f>Expenses!BF20</f>
        <v>#DIV/0!</v>
      </c>
      <c r="Z25" s="122" t="e">
        <f t="shared" si="1"/>
        <v>#DIV/0!</v>
      </c>
      <c r="AA25" s="120">
        <f t="shared" si="2"/>
        <v>0</v>
      </c>
      <c r="AB25" s="120">
        <f t="shared" si="3"/>
        <v>0</v>
      </c>
      <c r="AC25" s="120">
        <f t="shared" si="4"/>
        <v>0</v>
      </c>
      <c r="AD25" s="120" t="e">
        <f t="shared" si="5"/>
        <v>#VALUE!</v>
      </c>
      <c r="AE25" s="120" t="e">
        <f t="shared" si="6"/>
        <v>#DIV/0!</v>
      </c>
      <c r="AF25" s="121"/>
      <c r="AG25" s="121">
        <f>AH25/12*Occupancy!$B$65</f>
        <v>0</v>
      </c>
      <c r="AH25" s="121"/>
      <c r="AI25" s="121" t="str">
        <f>IF(AF25="","",AF25/VLOOKUP(Occupancy!$B$65,Occupancy!$B$68:$B$79,1)*12/$B25)</f>
        <v/>
      </c>
      <c r="AJ25" s="121" t="e">
        <f>IF(AG25="","",AG25/VLOOKUP(Occupancy!$B$65,Occupancy!$B$68:$B$79,1)*12/$B25)</f>
        <v>#DIV/0!</v>
      </c>
      <c r="AK25" s="120"/>
      <c r="AL25" s="120">
        <f>AM25/12*Occupancy!$B$65</f>
        <v>0</v>
      </c>
      <c r="AM25" s="120"/>
      <c r="AN25" s="120" t="str">
        <f>IF(AK25="","",AK25/VLOOKUP(Occupancy!$B$65,Occupancy!$B$68:$B$79,1)*12/$B25)</f>
        <v/>
      </c>
      <c r="AO25" s="120" t="e">
        <f>IF(AL25="","",AL25/VLOOKUP(Occupancy!$B$65,Occupancy!$B$68:$B$79,1)*12/$B25)</f>
        <v>#DIV/0!</v>
      </c>
      <c r="AP25" s="121"/>
      <c r="AQ25" s="121">
        <f>AR25/12*Occupancy!$B$65</f>
        <v>0</v>
      </c>
      <c r="AR25" s="121"/>
      <c r="AS25" s="121" t="str">
        <f>IF(AP25="","",AP25/VLOOKUP(Occupancy!$B$65,Occupancy!$B$68:$B$79,1)*12/$B25)</f>
        <v/>
      </c>
      <c r="AT25" s="121" t="e">
        <f>IF(AQ25="","",AQ25/VLOOKUP(Occupancy!$B$65,Occupancy!$B$68:$B$79,1)*12/$B25)</f>
        <v>#DIV/0!</v>
      </c>
      <c r="AU25" s="120"/>
      <c r="AV25" s="120">
        <f>AW25/12*Occupancy!$B$65</f>
        <v>0</v>
      </c>
      <c r="AW25" s="120"/>
      <c r="AX25" s="120" t="str">
        <f>IF(AU25="","",AU25/VLOOKUP(Occupancy!$B$65,Occupancy!$B$68:$B$79,1)*12/$B25)</f>
        <v/>
      </c>
      <c r="AY25" s="120" t="e">
        <f>IF(AV25="","",AV25/VLOOKUP(Occupancy!$B$65,Occupancy!$B$68:$B$79,1)*12/$B25)</f>
        <v>#DIV/0!</v>
      </c>
      <c r="AZ25" s="123">
        <f t="shared" si="7"/>
        <v>0</v>
      </c>
      <c r="BA25" s="123">
        <f t="shared" si="8"/>
        <v>0</v>
      </c>
      <c r="BB25" s="123">
        <f t="shared" si="9"/>
        <v>0</v>
      </c>
      <c r="BC25" s="123" t="e">
        <f t="shared" si="10"/>
        <v>#VALUE!</v>
      </c>
      <c r="BD25" s="124" t="e">
        <f>IF(BA25="","",BA25/VLOOKUP(Occupancy!$B$65,Occupancy!$B$68:$B$79,1)*12/$B25)</f>
        <v>#DIV/0!</v>
      </c>
    </row>
    <row r="26" spans="1:56" s="16" customFormat="1" ht="12.75" x14ac:dyDescent="0.2">
      <c r="A26" s="173" t="s">
        <v>115</v>
      </c>
      <c r="B26" s="140"/>
      <c r="C26" s="143"/>
      <c r="D26" s="174"/>
      <c r="E26" s="115"/>
      <c r="F26" s="116"/>
      <c r="G26" s="116"/>
      <c r="H26" s="116"/>
      <c r="I26" s="116">
        <f t="shared" si="0"/>
        <v>0</v>
      </c>
      <c r="J26" s="117" t="e">
        <f>INDEX(Occupancy!$B$57:$CL$57,1,MATCH(A26,Occupancy!$B$4:$CL$4,0))</f>
        <v>#DIV/0!</v>
      </c>
      <c r="K26" s="117">
        <f>INDEX(Occupancy!$B$18:$CL$18,1,MATCH(A26,Occupancy!$B$4:$CL$4,0))</f>
        <v>0</v>
      </c>
      <c r="L26" s="175"/>
      <c r="M26" s="175"/>
      <c r="N26" s="175"/>
      <c r="O26" s="176"/>
      <c r="P26" s="119"/>
      <c r="Q26" s="120">
        <f>R26/12*Occupancy!$B$65</f>
        <v>0</v>
      </c>
      <c r="R26" s="120"/>
      <c r="S26" s="120" t="str">
        <f>IF(P26="","",P26/VLOOKUP(Occupancy!$B$65,Occupancy!$B$68:$B$79,1)*12/$B26)</f>
        <v/>
      </c>
      <c r="T26" s="120" t="e">
        <f>IF(Q26="","",Q26/VLOOKUP(Occupancy!$B$65,Occupancy!$B$68:$B$79,1)*12/$B26)</f>
        <v>#DIV/0!</v>
      </c>
      <c r="U26" s="121">
        <f>Expenses!BB21</f>
        <v>0</v>
      </c>
      <c r="V26" s="121">
        <f>Expenses!BC21</f>
        <v>0</v>
      </c>
      <c r="W26" s="121">
        <f>Expenses!BD21</f>
        <v>0</v>
      </c>
      <c r="X26" s="121" t="e">
        <f>Expenses!BE21</f>
        <v>#DIV/0!</v>
      </c>
      <c r="Y26" s="121" t="e">
        <f>Expenses!BF21</f>
        <v>#DIV/0!</v>
      </c>
      <c r="Z26" s="122" t="e">
        <f t="shared" si="1"/>
        <v>#DIV/0!</v>
      </c>
      <c r="AA26" s="120">
        <f t="shared" si="2"/>
        <v>0</v>
      </c>
      <c r="AB26" s="120">
        <f t="shared" si="3"/>
        <v>0</v>
      </c>
      <c r="AC26" s="120">
        <f t="shared" si="4"/>
        <v>0</v>
      </c>
      <c r="AD26" s="120" t="e">
        <f t="shared" si="5"/>
        <v>#VALUE!</v>
      </c>
      <c r="AE26" s="120" t="e">
        <f t="shared" si="6"/>
        <v>#DIV/0!</v>
      </c>
      <c r="AF26" s="121"/>
      <c r="AG26" s="121">
        <f>AH26/12*Occupancy!$B$65</f>
        <v>0</v>
      </c>
      <c r="AH26" s="121"/>
      <c r="AI26" s="121" t="str">
        <f>IF(AF26="","",AF26/VLOOKUP(Occupancy!$B$65,Occupancy!$B$68:$B$79,1)*12/$B26)</f>
        <v/>
      </c>
      <c r="AJ26" s="121" t="e">
        <f>IF(AG26="","",AG26/VLOOKUP(Occupancy!$B$65,Occupancy!$B$68:$B$79,1)*12/$B26)</f>
        <v>#DIV/0!</v>
      </c>
      <c r="AK26" s="120"/>
      <c r="AL26" s="120">
        <f>AM26/12*Occupancy!$B$65</f>
        <v>0</v>
      </c>
      <c r="AM26" s="120"/>
      <c r="AN26" s="120" t="str">
        <f>IF(AK26="","",AK26/VLOOKUP(Occupancy!$B$65,Occupancy!$B$68:$B$79,1)*12/$B26)</f>
        <v/>
      </c>
      <c r="AO26" s="120" t="e">
        <f>IF(AL26="","",AL26/VLOOKUP(Occupancy!$B$65,Occupancy!$B$68:$B$79,1)*12/$B26)</f>
        <v>#DIV/0!</v>
      </c>
      <c r="AP26" s="121"/>
      <c r="AQ26" s="121">
        <f>AR26/12*Occupancy!$B$65</f>
        <v>0</v>
      </c>
      <c r="AR26" s="121"/>
      <c r="AS26" s="121" t="str">
        <f>IF(AP26="","",AP26/VLOOKUP(Occupancy!$B$65,Occupancy!$B$68:$B$79,1)*12/$B26)</f>
        <v/>
      </c>
      <c r="AT26" s="121" t="e">
        <f>IF(AQ26="","",AQ26/VLOOKUP(Occupancy!$B$65,Occupancy!$B$68:$B$79,1)*12/$B26)</f>
        <v>#DIV/0!</v>
      </c>
      <c r="AU26" s="120"/>
      <c r="AV26" s="120">
        <f>AW26/12*Occupancy!$B$65</f>
        <v>0</v>
      </c>
      <c r="AW26" s="120"/>
      <c r="AX26" s="120" t="str">
        <f>IF(AU26="","",AU26/VLOOKUP(Occupancy!$B$65,Occupancy!$B$68:$B$79,1)*12/$B26)</f>
        <v/>
      </c>
      <c r="AY26" s="120" t="e">
        <f>IF(AV26="","",AV26/VLOOKUP(Occupancy!$B$65,Occupancy!$B$68:$B$79,1)*12/$B26)</f>
        <v>#DIV/0!</v>
      </c>
      <c r="AZ26" s="123">
        <f t="shared" si="7"/>
        <v>0</v>
      </c>
      <c r="BA26" s="123">
        <f t="shared" si="8"/>
        <v>0</v>
      </c>
      <c r="BB26" s="123">
        <f t="shared" si="9"/>
        <v>0</v>
      </c>
      <c r="BC26" s="123" t="e">
        <f t="shared" si="10"/>
        <v>#VALUE!</v>
      </c>
      <c r="BD26" s="124" t="e">
        <f>IF(BA26="","",BA26/VLOOKUP(Occupancy!$B$65,Occupancy!$B$68:$B$79,1)*12/$B26)</f>
        <v>#DIV/0!</v>
      </c>
    </row>
    <row r="27" spans="1:56" s="16" customFormat="1" ht="12.75" x14ac:dyDescent="0.2">
      <c r="A27" s="173" t="s">
        <v>117</v>
      </c>
      <c r="B27" s="140"/>
      <c r="C27" s="143"/>
      <c r="D27" s="174"/>
      <c r="E27" s="115"/>
      <c r="F27" s="116"/>
      <c r="G27" s="116"/>
      <c r="H27" s="116"/>
      <c r="I27" s="116">
        <f t="shared" si="0"/>
        <v>0</v>
      </c>
      <c r="J27" s="117" t="e">
        <f>INDEX(Occupancy!$B$57:$CL$57,1,MATCH(A27,Occupancy!$B$4:$CL$4,0))</f>
        <v>#DIV/0!</v>
      </c>
      <c r="K27" s="117">
        <f>INDEX(Occupancy!$B$18:$CL$18,1,MATCH(A27,Occupancy!$B$4:$CL$4,0))</f>
        <v>0</v>
      </c>
      <c r="L27" s="175"/>
      <c r="M27" s="175"/>
      <c r="N27" s="175"/>
      <c r="O27" s="176"/>
      <c r="P27" s="119"/>
      <c r="Q27" s="120">
        <f>R27/12*Occupancy!$B$65</f>
        <v>0</v>
      </c>
      <c r="R27" s="120"/>
      <c r="S27" s="120" t="str">
        <f>IF(P27="","",P27/VLOOKUP(Occupancy!$B$65,Occupancy!$B$68:$B$79,1)*12/$B27)</f>
        <v/>
      </c>
      <c r="T27" s="120" t="e">
        <f>IF(Q27="","",Q27/VLOOKUP(Occupancy!$B$65,Occupancy!$B$68:$B$79,1)*12/$B27)</f>
        <v>#DIV/0!</v>
      </c>
      <c r="U27" s="121">
        <f>Expenses!BB22</f>
        <v>0</v>
      </c>
      <c r="V27" s="121">
        <f>Expenses!BC22</f>
        <v>0</v>
      </c>
      <c r="W27" s="121">
        <f>Expenses!BD22</f>
        <v>0</v>
      </c>
      <c r="X27" s="121" t="e">
        <f>Expenses!BE22</f>
        <v>#DIV/0!</v>
      </c>
      <c r="Y27" s="121" t="e">
        <f>Expenses!BF22</f>
        <v>#DIV/0!</v>
      </c>
      <c r="Z27" s="122" t="e">
        <f t="shared" si="1"/>
        <v>#DIV/0!</v>
      </c>
      <c r="AA27" s="120">
        <f t="shared" si="2"/>
        <v>0</v>
      </c>
      <c r="AB27" s="120">
        <f t="shared" si="3"/>
        <v>0</v>
      </c>
      <c r="AC27" s="120">
        <f t="shared" si="4"/>
        <v>0</v>
      </c>
      <c r="AD27" s="120" t="e">
        <f t="shared" si="5"/>
        <v>#VALUE!</v>
      </c>
      <c r="AE27" s="120" t="e">
        <f t="shared" si="6"/>
        <v>#DIV/0!</v>
      </c>
      <c r="AF27" s="121"/>
      <c r="AG27" s="121">
        <f>AH27/12*Occupancy!$B$65</f>
        <v>0</v>
      </c>
      <c r="AH27" s="121"/>
      <c r="AI27" s="121" t="str">
        <f>IF(AF27="","",AF27/VLOOKUP(Occupancy!$B$65,Occupancy!$B$68:$B$79,1)*12/$B27)</f>
        <v/>
      </c>
      <c r="AJ27" s="121" t="e">
        <f>IF(AG27="","",AG27/VLOOKUP(Occupancy!$B$65,Occupancy!$B$68:$B$79,1)*12/$B27)</f>
        <v>#DIV/0!</v>
      </c>
      <c r="AK27" s="120"/>
      <c r="AL27" s="120">
        <f>AM27/12*Occupancy!$B$65</f>
        <v>0</v>
      </c>
      <c r="AM27" s="120"/>
      <c r="AN27" s="120" t="str">
        <f>IF(AK27="","",AK27/VLOOKUP(Occupancy!$B$65,Occupancy!$B$68:$B$79,1)*12/$B27)</f>
        <v/>
      </c>
      <c r="AO27" s="120" t="e">
        <f>IF(AL27="","",AL27/VLOOKUP(Occupancy!$B$65,Occupancy!$B$68:$B$79,1)*12/$B27)</f>
        <v>#DIV/0!</v>
      </c>
      <c r="AP27" s="121"/>
      <c r="AQ27" s="121">
        <f>AR27/12*Occupancy!$B$65</f>
        <v>0</v>
      </c>
      <c r="AR27" s="121"/>
      <c r="AS27" s="121" t="str">
        <f>IF(AP27="","",AP27/VLOOKUP(Occupancy!$B$65,Occupancy!$B$68:$B$79,1)*12/$B27)</f>
        <v/>
      </c>
      <c r="AT27" s="121" t="e">
        <f>IF(AQ27="","",AQ27/VLOOKUP(Occupancy!$B$65,Occupancy!$B$68:$B$79,1)*12/$B27)</f>
        <v>#DIV/0!</v>
      </c>
      <c r="AU27" s="120"/>
      <c r="AV27" s="120">
        <f>AW27/12*Occupancy!$B$65</f>
        <v>0</v>
      </c>
      <c r="AW27" s="120"/>
      <c r="AX27" s="120" t="str">
        <f>IF(AU27="","",AU27/VLOOKUP(Occupancy!$B$65,Occupancy!$B$68:$B$79,1)*12/$B27)</f>
        <v/>
      </c>
      <c r="AY27" s="120" t="e">
        <f>IF(AV27="","",AV27/VLOOKUP(Occupancy!$B$65,Occupancy!$B$68:$B$79,1)*12/$B27)</f>
        <v>#DIV/0!</v>
      </c>
      <c r="AZ27" s="123">
        <f t="shared" si="7"/>
        <v>0</v>
      </c>
      <c r="BA27" s="123">
        <f t="shared" si="8"/>
        <v>0</v>
      </c>
      <c r="BB27" s="123">
        <f t="shared" si="9"/>
        <v>0</v>
      </c>
      <c r="BC27" s="123" t="e">
        <f t="shared" si="10"/>
        <v>#VALUE!</v>
      </c>
      <c r="BD27" s="124" t="e">
        <f>IF(BA27="","",BA27/VLOOKUP(Occupancy!$B$65,Occupancy!$B$68:$B$79,1)*12/$B27)</f>
        <v>#DIV/0!</v>
      </c>
    </row>
    <row r="28" spans="1:56" s="16" customFormat="1" ht="12.75" x14ac:dyDescent="0.2">
      <c r="A28" s="173" t="s">
        <v>119</v>
      </c>
      <c r="B28" s="140"/>
      <c r="C28" s="143"/>
      <c r="D28" s="174"/>
      <c r="E28" s="115"/>
      <c r="F28" s="116"/>
      <c r="G28" s="116"/>
      <c r="H28" s="116"/>
      <c r="I28" s="116">
        <f t="shared" si="0"/>
        <v>0</v>
      </c>
      <c r="J28" s="117" t="e">
        <f>INDEX(Occupancy!$B$57:$CL$57,1,MATCH(A28,Occupancy!$B$4:$CL$4,0))</f>
        <v>#DIV/0!</v>
      </c>
      <c r="K28" s="117">
        <f>INDEX(Occupancy!$B$18:$CL$18,1,MATCH(A28,Occupancy!$B$4:$CL$4,0))</f>
        <v>0</v>
      </c>
      <c r="L28" s="175"/>
      <c r="M28" s="175"/>
      <c r="N28" s="175"/>
      <c r="O28" s="176"/>
      <c r="P28" s="119"/>
      <c r="Q28" s="120">
        <f>R28/12*Occupancy!$B$65</f>
        <v>0</v>
      </c>
      <c r="R28" s="120"/>
      <c r="S28" s="120" t="str">
        <f>IF(P28="","",P28/VLOOKUP(Occupancy!$B$65,Occupancy!$B$68:$B$79,1)*12/$B28)</f>
        <v/>
      </c>
      <c r="T28" s="120" t="e">
        <f>IF(Q28="","",Q28/VLOOKUP(Occupancy!$B$65,Occupancy!$B$68:$B$79,1)*12/$B28)</f>
        <v>#DIV/0!</v>
      </c>
      <c r="U28" s="121">
        <f>Expenses!BB23</f>
        <v>0</v>
      </c>
      <c r="V28" s="121">
        <f>Expenses!BC23</f>
        <v>0</v>
      </c>
      <c r="W28" s="121">
        <f>Expenses!BD23</f>
        <v>0</v>
      </c>
      <c r="X28" s="121" t="e">
        <f>Expenses!BE23</f>
        <v>#DIV/0!</v>
      </c>
      <c r="Y28" s="121" t="e">
        <f>Expenses!BF23</f>
        <v>#DIV/0!</v>
      </c>
      <c r="Z28" s="122" t="e">
        <f t="shared" si="1"/>
        <v>#DIV/0!</v>
      </c>
      <c r="AA28" s="120">
        <f t="shared" si="2"/>
        <v>0</v>
      </c>
      <c r="AB28" s="120">
        <f t="shared" si="3"/>
        <v>0</v>
      </c>
      <c r="AC28" s="120">
        <f t="shared" si="4"/>
        <v>0</v>
      </c>
      <c r="AD28" s="120" t="e">
        <f t="shared" si="5"/>
        <v>#VALUE!</v>
      </c>
      <c r="AE28" s="120" t="e">
        <f t="shared" si="6"/>
        <v>#DIV/0!</v>
      </c>
      <c r="AF28" s="121"/>
      <c r="AG28" s="121">
        <f>AH28/12*Occupancy!$B$65</f>
        <v>0</v>
      </c>
      <c r="AH28" s="121"/>
      <c r="AI28" s="121" t="str">
        <f>IF(AF28="","",AF28/VLOOKUP(Occupancy!$B$65,Occupancy!$B$68:$B$79,1)*12/$B28)</f>
        <v/>
      </c>
      <c r="AJ28" s="121" t="e">
        <f>IF(AG28="","",AG28/VLOOKUP(Occupancy!$B$65,Occupancy!$B$68:$B$79,1)*12/$B28)</f>
        <v>#DIV/0!</v>
      </c>
      <c r="AK28" s="120"/>
      <c r="AL28" s="120">
        <f>AM28/12*Occupancy!$B$65</f>
        <v>0</v>
      </c>
      <c r="AM28" s="120"/>
      <c r="AN28" s="120" t="str">
        <f>IF(AK28="","",AK28/VLOOKUP(Occupancy!$B$65,Occupancy!$B$68:$B$79,1)*12/$B28)</f>
        <v/>
      </c>
      <c r="AO28" s="120" t="e">
        <f>IF(AL28="","",AL28/VLOOKUP(Occupancy!$B$65,Occupancy!$B$68:$B$79,1)*12/$B28)</f>
        <v>#DIV/0!</v>
      </c>
      <c r="AP28" s="121"/>
      <c r="AQ28" s="121">
        <f>AR28/12*Occupancy!$B$65</f>
        <v>0</v>
      </c>
      <c r="AR28" s="121"/>
      <c r="AS28" s="121" t="str">
        <f>IF(AP28="","",AP28/VLOOKUP(Occupancy!$B$65,Occupancy!$B$68:$B$79,1)*12/$B28)</f>
        <v/>
      </c>
      <c r="AT28" s="121" t="e">
        <f>IF(AQ28="","",AQ28/VLOOKUP(Occupancy!$B$65,Occupancy!$B$68:$B$79,1)*12/$B28)</f>
        <v>#DIV/0!</v>
      </c>
      <c r="AU28" s="120"/>
      <c r="AV28" s="120">
        <f>AW28/12*Occupancy!$B$65</f>
        <v>0</v>
      </c>
      <c r="AW28" s="120"/>
      <c r="AX28" s="120" t="str">
        <f>IF(AU28="","",AU28/VLOOKUP(Occupancy!$B$65,Occupancy!$B$68:$B$79,1)*12/$B28)</f>
        <v/>
      </c>
      <c r="AY28" s="120" t="e">
        <f>IF(AV28="","",AV28/VLOOKUP(Occupancy!$B$65,Occupancy!$B$68:$B$79,1)*12/$B28)</f>
        <v>#DIV/0!</v>
      </c>
      <c r="AZ28" s="123">
        <f t="shared" si="7"/>
        <v>0</v>
      </c>
      <c r="BA28" s="123">
        <f t="shared" si="8"/>
        <v>0</v>
      </c>
      <c r="BB28" s="123">
        <f t="shared" si="9"/>
        <v>0</v>
      </c>
      <c r="BC28" s="123" t="e">
        <f t="shared" si="10"/>
        <v>#VALUE!</v>
      </c>
      <c r="BD28" s="124" t="e">
        <f>IF(BA28="","",BA28/VLOOKUP(Occupancy!$B$65,Occupancy!$B$68:$B$79,1)*12/$B28)</f>
        <v>#DIV/0!</v>
      </c>
    </row>
    <row r="29" spans="1:56" s="16" customFormat="1" ht="12.75" x14ac:dyDescent="0.2">
      <c r="A29" s="173" t="s">
        <v>77</v>
      </c>
      <c r="B29" s="140">
        <f>INDEX(AnnualFinancialData!$D$2:$D$50,MATCH(Operating!$A29,AnnualFinancialData!$B$2:$B$2051,0),MATCH(Operating!B$9,AnnualFinancialData!$D$1))</f>
        <v>105</v>
      </c>
      <c r="C29" s="143"/>
      <c r="D29" s="174"/>
      <c r="E29" s="115">
        <v>189967</v>
      </c>
      <c r="F29" s="116">
        <v>161005</v>
      </c>
      <c r="G29" s="116">
        <v>370332</v>
      </c>
      <c r="H29" s="116">
        <v>24215</v>
      </c>
      <c r="I29" s="116">
        <f t="shared" si="0"/>
        <v>745519</v>
      </c>
      <c r="J29" s="117" t="e">
        <f>INDEX(Occupancy!$B$57:$CL$57,1,MATCH(A29,Occupancy!$B$4:$CL$4,0))</f>
        <v>#DIV/0!</v>
      </c>
      <c r="K29" s="117">
        <f>INDEX(Occupancy!$B$18:$CL$18,1,MATCH(A29,Occupancy!$B$4:$CL$4,0))</f>
        <v>0</v>
      </c>
      <c r="L29" s="175"/>
      <c r="M29" s="175"/>
      <c r="N29" s="175"/>
      <c r="O29" s="176"/>
      <c r="P29" s="119">
        <v>707681</v>
      </c>
      <c r="Q29" s="120">
        <f>R29/12*Occupancy!$B$65</f>
        <v>239359.25</v>
      </c>
      <c r="R29" s="120">
        <v>957437</v>
      </c>
      <c r="S29" s="120">
        <f>IF(P29="","",P29/VLOOKUP(Occupancy!$B$65,Occupancy!$B$68:$B$79,1)*12/$B29)</f>
        <v>26959.27619047619</v>
      </c>
      <c r="T29" s="120">
        <f>IF(Q29="","",Q29/VLOOKUP(Occupancy!$B$65,Occupancy!$B$68:$B$79,1)*12/$B29)</f>
        <v>9118.4476190476198</v>
      </c>
      <c r="U29" s="121">
        <f>Expenses!BB24</f>
        <v>353430</v>
      </c>
      <c r="V29" s="121">
        <f>Expenses!BC24</f>
        <v>176294</v>
      </c>
      <c r="W29" s="121">
        <f>Expenses!BD24</f>
        <v>705176</v>
      </c>
      <c r="X29" s="121">
        <f>Expenses!BE24</f>
        <v>13464</v>
      </c>
      <c r="Y29" s="121">
        <f>Expenses!BF24</f>
        <v>6715.9619047619044</v>
      </c>
      <c r="Z29" s="122">
        <f t="shared" si="1"/>
        <v>0.49941993638376614</v>
      </c>
      <c r="AA29" s="120">
        <f t="shared" si="2"/>
        <v>354251</v>
      </c>
      <c r="AB29" s="120">
        <f t="shared" si="3"/>
        <v>63065.25</v>
      </c>
      <c r="AC29" s="120">
        <f t="shared" si="4"/>
        <v>252261</v>
      </c>
      <c r="AD29" s="120">
        <f t="shared" si="5"/>
        <v>13495.27619047619</v>
      </c>
      <c r="AE29" s="120">
        <f t="shared" si="6"/>
        <v>2402.4857142857154</v>
      </c>
      <c r="AF29" s="121">
        <v>13966</v>
      </c>
      <c r="AG29" s="121">
        <f>AH29/12*Occupancy!$B$65</f>
        <v>0</v>
      </c>
      <c r="AH29" s="121"/>
      <c r="AI29" s="121">
        <f>IF(AF29="","",AF29/VLOOKUP(Occupancy!$B$65,Occupancy!$B$68:$B$79,1)*12/$B29)</f>
        <v>532.03809523809525</v>
      </c>
      <c r="AJ29" s="121">
        <f>IF(AG29="","",AG29/VLOOKUP(Occupancy!$B$65,Occupancy!$B$68:$B$79,1)*12/$B29)</f>
        <v>0</v>
      </c>
      <c r="AK29" s="120"/>
      <c r="AL29" s="120">
        <f>AM29/12*Occupancy!$B$65</f>
        <v>0</v>
      </c>
      <c r="AM29" s="120"/>
      <c r="AN29" s="120" t="str">
        <f>IF(AK29="","",AK29/VLOOKUP(Occupancy!$B$65,Occupancy!$B$68:$B$79,1)*12/$B29)</f>
        <v/>
      </c>
      <c r="AO29" s="120">
        <f>IF(AL29="","",AL29/VLOOKUP(Occupancy!$B$65,Occupancy!$B$68:$B$79,1)*12/$B29)</f>
        <v>0</v>
      </c>
      <c r="AP29" s="121"/>
      <c r="AQ29" s="121">
        <f>AR29/12*Occupancy!$B$65</f>
        <v>12852.5</v>
      </c>
      <c r="AR29" s="121">
        <v>51410</v>
      </c>
      <c r="AS29" s="121" t="str">
        <f>IF(AP29="","",AP29/VLOOKUP(Occupancy!$B$65,Occupancy!$B$68:$B$79,1)*12/$B29)</f>
        <v/>
      </c>
      <c r="AT29" s="121">
        <f>IF(AQ29="","",AQ29/VLOOKUP(Occupancy!$B$65,Occupancy!$B$68:$B$79,1)*12/$B29)</f>
        <v>489.61904761904759</v>
      </c>
      <c r="AU29" s="120"/>
      <c r="AV29" s="120">
        <f>AW29/12*Occupancy!$B$65</f>
        <v>0</v>
      </c>
      <c r="AW29" s="120"/>
      <c r="AX29" s="120" t="str">
        <f>IF(AU29="","",AU29/VLOOKUP(Occupancy!$B$65,Occupancy!$B$68:$B$79,1)*12/$B29)</f>
        <v/>
      </c>
      <c r="AY29" s="120">
        <f>IF(AV29="","",AV29/VLOOKUP(Occupancy!$B$65,Occupancy!$B$68:$B$79,1)*12/$B29)</f>
        <v>0</v>
      </c>
      <c r="AZ29" s="123">
        <f t="shared" si="7"/>
        <v>340285</v>
      </c>
      <c r="BA29" s="123">
        <f t="shared" si="8"/>
        <v>50212.75</v>
      </c>
      <c r="BB29" s="123">
        <f t="shared" si="9"/>
        <v>200851</v>
      </c>
      <c r="BC29" s="123" t="e">
        <f t="shared" si="10"/>
        <v>#VALUE!</v>
      </c>
      <c r="BD29" s="124">
        <f>IF(BA29="","",BA29/VLOOKUP(Occupancy!$B$65,Occupancy!$B$68:$B$79,1)*12/$B29)</f>
        <v>1912.8666666666666</v>
      </c>
    </row>
    <row r="30" spans="1:56" s="16" customFormat="1" ht="12.75" x14ac:dyDescent="0.2">
      <c r="A30" s="173" t="s">
        <v>121</v>
      </c>
      <c r="B30" s="140"/>
      <c r="C30" s="143"/>
      <c r="D30" s="174"/>
      <c r="E30" s="115"/>
      <c r="F30" s="116"/>
      <c r="G30" s="116"/>
      <c r="H30" s="116"/>
      <c r="I30" s="116">
        <f t="shared" si="0"/>
        <v>0</v>
      </c>
      <c r="J30" s="117" t="e">
        <f>INDEX(Occupancy!$B$57:$CL$57,1,MATCH(A30,Occupancy!$B$4:$CL$4,0))</f>
        <v>#DIV/0!</v>
      </c>
      <c r="K30" s="117">
        <f>INDEX(Occupancy!$B$18:$CL$18,1,MATCH(A30,Occupancy!$B$4:$CL$4,0))</f>
        <v>0</v>
      </c>
      <c r="L30" s="175"/>
      <c r="M30" s="175"/>
      <c r="N30" s="175"/>
      <c r="O30" s="176"/>
      <c r="P30" s="119"/>
      <c r="Q30" s="120">
        <f>R30/12*Occupancy!$B$65</f>
        <v>0</v>
      </c>
      <c r="R30" s="120"/>
      <c r="S30" s="120" t="str">
        <f>IF(P30="","",P30/VLOOKUP(Occupancy!$B$65,Occupancy!$B$68:$B$79,1)*12/$B30)</f>
        <v/>
      </c>
      <c r="T30" s="120" t="e">
        <f>IF(Q30="","",Q30/VLOOKUP(Occupancy!$B$65,Occupancy!$B$68:$B$79,1)*12/$B30)</f>
        <v>#DIV/0!</v>
      </c>
      <c r="U30" s="121">
        <f>Expenses!BB25</f>
        <v>0</v>
      </c>
      <c r="V30" s="121">
        <f>Expenses!BC25</f>
        <v>0</v>
      </c>
      <c r="W30" s="121">
        <f>Expenses!BD25</f>
        <v>0</v>
      </c>
      <c r="X30" s="121" t="e">
        <f>Expenses!BE25</f>
        <v>#DIV/0!</v>
      </c>
      <c r="Y30" s="121" t="e">
        <f>Expenses!BF25</f>
        <v>#DIV/0!</v>
      </c>
      <c r="Z30" s="122" t="e">
        <f t="shared" si="1"/>
        <v>#DIV/0!</v>
      </c>
      <c r="AA30" s="120">
        <f t="shared" si="2"/>
        <v>0</v>
      </c>
      <c r="AB30" s="120">
        <f t="shared" si="3"/>
        <v>0</v>
      </c>
      <c r="AC30" s="120">
        <f t="shared" si="4"/>
        <v>0</v>
      </c>
      <c r="AD30" s="120" t="e">
        <f t="shared" si="5"/>
        <v>#VALUE!</v>
      </c>
      <c r="AE30" s="120" t="e">
        <f t="shared" si="6"/>
        <v>#DIV/0!</v>
      </c>
      <c r="AF30" s="121"/>
      <c r="AG30" s="121">
        <f>AH30/12*Occupancy!$B$65</f>
        <v>0</v>
      </c>
      <c r="AH30" s="121"/>
      <c r="AI30" s="121" t="str">
        <f>IF(AF30="","",AF30/VLOOKUP(Occupancy!$B$65,Occupancy!$B$68:$B$79,1)*12/$B30)</f>
        <v/>
      </c>
      <c r="AJ30" s="121" t="e">
        <f>IF(AG30="","",AG30/VLOOKUP(Occupancy!$B$65,Occupancy!$B$68:$B$79,1)*12/$B30)</f>
        <v>#DIV/0!</v>
      </c>
      <c r="AK30" s="120"/>
      <c r="AL30" s="120">
        <f>AM30/12*Occupancy!$B$65</f>
        <v>0</v>
      </c>
      <c r="AM30" s="120"/>
      <c r="AN30" s="120" t="str">
        <f>IF(AK30="","",AK30/VLOOKUP(Occupancy!$B$65,Occupancy!$B$68:$B$79,1)*12/$B30)</f>
        <v/>
      </c>
      <c r="AO30" s="120" t="e">
        <f>IF(AL30="","",AL30/VLOOKUP(Occupancy!$B$65,Occupancy!$B$68:$B$79,1)*12/$B30)</f>
        <v>#DIV/0!</v>
      </c>
      <c r="AP30" s="121"/>
      <c r="AQ30" s="121">
        <f>AR30/12*Occupancy!$B$65</f>
        <v>0</v>
      </c>
      <c r="AR30" s="121"/>
      <c r="AS30" s="121" t="str">
        <f>IF(AP30="","",AP30/VLOOKUP(Occupancy!$B$65,Occupancy!$B$68:$B$79,1)*12/$B30)</f>
        <v/>
      </c>
      <c r="AT30" s="121" t="e">
        <f>IF(AQ30="","",AQ30/VLOOKUP(Occupancy!$B$65,Occupancy!$B$68:$B$79,1)*12/$B30)</f>
        <v>#DIV/0!</v>
      </c>
      <c r="AU30" s="120"/>
      <c r="AV30" s="120">
        <f>AW30/12*Occupancy!$B$65</f>
        <v>0</v>
      </c>
      <c r="AW30" s="120"/>
      <c r="AX30" s="120" t="str">
        <f>IF(AU30="","",AU30/VLOOKUP(Occupancy!$B$65,Occupancy!$B$68:$B$79,1)*12/$B30)</f>
        <v/>
      </c>
      <c r="AY30" s="120" t="e">
        <f>IF(AV30="","",AV30/VLOOKUP(Occupancy!$B$65,Occupancy!$B$68:$B$79,1)*12/$B30)</f>
        <v>#DIV/0!</v>
      </c>
      <c r="AZ30" s="123">
        <f t="shared" si="7"/>
        <v>0</v>
      </c>
      <c r="BA30" s="123">
        <f t="shared" si="8"/>
        <v>0</v>
      </c>
      <c r="BB30" s="123">
        <f t="shared" si="9"/>
        <v>0</v>
      </c>
      <c r="BC30" s="123" t="e">
        <f t="shared" si="10"/>
        <v>#VALUE!</v>
      </c>
      <c r="BD30" s="124" t="e">
        <f>IF(BA30="","",BA30/VLOOKUP(Occupancy!$B$65,Occupancy!$B$68:$B$79,1)*12/$B30)</f>
        <v>#DIV/0!</v>
      </c>
    </row>
    <row r="31" spans="1:56" s="16" customFormat="1" ht="12.75" x14ac:dyDescent="0.2">
      <c r="A31" s="173" t="s">
        <v>123</v>
      </c>
      <c r="B31" s="140"/>
      <c r="C31" s="143"/>
      <c r="D31" s="174"/>
      <c r="E31" s="115"/>
      <c r="F31" s="116"/>
      <c r="G31" s="116"/>
      <c r="H31" s="116"/>
      <c r="I31" s="116">
        <f t="shared" si="0"/>
        <v>0</v>
      </c>
      <c r="J31" s="117" t="e">
        <f>INDEX(Occupancy!$B$57:$CL$57,1,MATCH(A31,Occupancy!$B$4:$CL$4,0))</f>
        <v>#DIV/0!</v>
      </c>
      <c r="K31" s="117">
        <f>INDEX(Occupancy!$B$18:$CL$18,1,MATCH(A31,Occupancy!$B$4:$CL$4,0))</f>
        <v>0</v>
      </c>
      <c r="L31" s="175"/>
      <c r="M31" s="175"/>
      <c r="N31" s="175"/>
      <c r="O31" s="176"/>
      <c r="P31" s="119"/>
      <c r="Q31" s="120">
        <f>R31/12*Occupancy!$B$65</f>
        <v>0</v>
      </c>
      <c r="R31" s="120"/>
      <c r="S31" s="120" t="str">
        <f>IF(P31="","",P31/VLOOKUP(Occupancy!$B$65,Occupancy!$B$68:$B$79,1)*12/$B31)</f>
        <v/>
      </c>
      <c r="T31" s="120" t="e">
        <f>IF(Q31="","",Q31/VLOOKUP(Occupancy!$B$65,Occupancy!$B$68:$B$79,1)*12/$B31)</f>
        <v>#DIV/0!</v>
      </c>
      <c r="U31" s="121">
        <f>Expenses!BB26</f>
        <v>0</v>
      </c>
      <c r="V31" s="121">
        <f>Expenses!BC26</f>
        <v>0</v>
      </c>
      <c r="W31" s="121">
        <f>Expenses!BD26</f>
        <v>0</v>
      </c>
      <c r="X31" s="121" t="e">
        <f>Expenses!BE26</f>
        <v>#DIV/0!</v>
      </c>
      <c r="Y31" s="121" t="e">
        <f>Expenses!BF26</f>
        <v>#DIV/0!</v>
      </c>
      <c r="Z31" s="122" t="e">
        <f t="shared" si="1"/>
        <v>#DIV/0!</v>
      </c>
      <c r="AA31" s="120">
        <f t="shared" si="2"/>
        <v>0</v>
      </c>
      <c r="AB31" s="120">
        <f t="shared" si="3"/>
        <v>0</v>
      </c>
      <c r="AC31" s="120">
        <f t="shared" si="4"/>
        <v>0</v>
      </c>
      <c r="AD31" s="120" t="e">
        <f t="shared" si="5"/>
        <v>#VALUE!</v>
      </c>
      <c r="AE31" s="120" t="e">
        <f t="shared" si="6"/>
        <v>#DIV/0!</v>
      </c>
      <c r="AF31" s="121"/>
      <c r="AG31" s="121">
        <f>AH31/12*Occupancy!$B$65</f>
        <v>0</v>
      </c>
      <c r="AH31" s="121"/>
      <c r="AI31" s="121" t="str">
        <f>IF(AF31="","",AF31/VLOOKUP(Occupancy!$B$65,Occupancy!$B$68:$B$79,1)*12/$B31)</f>
        <v/>
      </c>
      <c r="AJ31" s="121" t="e">
        <f>IF(AG31="","",AG31/VLOOKUP(Occupancy!$B$65,Occupancy!$B$68:$B$79,1)*12/$B31)</f>
        <v>#DIV/0!</v>
      </c>
      <c r="AK31" s="120"/>
      <c r="AL31" s="120">
        <f>AM31/12*Occupancy!$B$65</f>
        <v>0</v>
      </c>
      <c r="AM31" s="120"/>
      <c r="AN31" s="120" t="str">
        <f>IF(AK31="","",AK31/VLOOKUP(Occupancy!$B$65,Occupancy!$B$68:$B$79,1)*12/$B31)</f>
        <v/>
      </c>
      <c r="AO31" s="120" t="e">
        <f>IF(AL31="","",AL31/VLOOKUP(Occupancy!$B$65,Occupancy!$B$68:$B$79,1)*12/$B31)</f>
        <v>#DIV/0!</v>
      </c>
      <c r="AP31" s="121"/>
      <c r="AQ31" s="121">
        <f>AR31/12*Occupancy!$B$65</f>
        <v>0</v>
      </c>
      <c r="AR31" s="121"/>
      <c r="AS31" s="121" t="str">
        <f>IF(AP31="","",AP31/VLOOKUP(Occupancy!$B$65,Occupancy!$B$68:$B$79,1)*12/$B31)</f>
        <v/>
      </c>
      <c r="AT31" s="121" t="e">
        <f>IF(AQ31="","",AQ31/VLOOKUP(Occupancy!$B$65,Occupancy!$B$68:$B$79,1)*12/$B31)</f>
        <v>#DIV/0!</v>
      </c>
      <c r="AU31" s="120"/>
      <c r="AV31" s="120">
        <f>AW31/12*Occupancy!$B$65</f>
        <v>0</v>
      </c>
      <c r="AW31" s="120"/>
      <c r="AX31" s="120" t="str">
        <f>IF(AU31="","",AU31/VLOOKUP(Occupancy!$B$65,Occupancy!$B$68:$B$79,1)*12/$B31)</f>
        <v/>
      </c>
      <c r="AY31" s="120" t="e">
        <f>IF(AV31="","",AV31/VLOOKUP(Occupancy!$B$65,Occupancy!$B$68:$B$79,1)*12/$B31)</f>
        <v>#DIV/0!</v>
      </c>
      <c r="AZ31" s="123">
        <f t="shared" si="7"/>
        <v>0</v>
      </c>
      <c r="BA31" s="123">
        <f t="shared" si="8"/>
        <v>0</v>
      </c>
      <c r="BB31" s="123">
        <f t="shared" si="9"/>
        <v>0</v>
      </c>
      <c r="BC31" s="123" t="e">
        <f t="shared" si="10"/>
        <v>#VALUE!</v>
      </c>
      <c r="BD31" s="124" t="e">
        <f>IF(BA31="","",BA31/VLOOKUP(Occupancy!$B$65,Occupancy!$B$68:$B$79,1)*12/$B31)</f>
        <v>#DIV/0!</v>
      </c>
    </row>
    <row r="32" spans="1:56" s="16" customFormat="1" ht="12.75" x14ac:dyDescent="0.2">
      <c r="A32" s="173" t="s">
        <v>125</v>
      </c>
      <c r="B32" s="140"/>
      <c r="C32" s="143"/>
      <c r="D32" s="174"/>
      <c r="E32" s="115"/>
      <c r="F32" s="116"/>
      <c r="G32" s="116"/>
      <c r="H32" s="116"/>
      <c r="I32" s="116">
        <f t="shared" si="0"/>
        <v>0</v>
      </c>
      <c r="J32" s="117" t="e">
        <f>INDEX(Occupancy!$B$57:$CL$57,1,MATCH(A32,Occupancy!$B$4:$CL$4,0))</f>
        <v>#DIV/0!</v>
      </c>
      <c r="K32" s="117">
        <f>INDEX(Occupancy!$B$18:$CL$18,1,MATCH(A32,Occupancy!$B$4:$CL$4,0))</f>
        <v>0</v>
      </c>
      <c r="L32" s="175"/>
      <c r="M32" s="175"/>
      <c r="N32" s="175"/>
      <c r="O32" s="176"/>
      <c r="P32" s="119"/>
      <c r="Q32" s="120">
        <f>R32/12*Occupancy!$B$65</f>
        <v>0</v>
      </c>
      <c r="R32" s="120"/>
      <c r="S32" s="120" t="str">
        <f>IF(P32="","",P32/VLOOKUP(Occupancy!$B$65,Occupancy!$B$68:$B$79,1)*12/$B32)</f>
        <v/>
      </c>
      <c r="T32" s="120" t="e">
        <f>IF(Q32="","",Q32/VLOOKUP(Occupancy!$B$65,Occupancy!$B$68:$B$79,1)*12/$B32)</f>
        <v>#DIV/0!</v>
      </c>
      <c r="U32" s="121">
        <f>Expenses!BB27</f>
        <v>0</v>
      </c>
      <c r="V32" s="121">
        <f>Expenses!BC27</f>
        <v>0</v>
      </c>
      <c r="W32" s="121">
        <f>Expenses!BD27</f>
        <v>0</v>
      </c>
      <c r="X32" s="121" t="e">
        <f>Expenses!BE27</f>
        <v>#DIV/0!</v>
      </c>
      <c r="Y32" s="121" t="e">
        <f>Expenses!BF27</f>
        <v>#DIV/0!</v>
      </c>
      <c r="Z32" s="122" t="e">
        <f t="shared" si="1"/>
        <v>#DIV/0!</v>
      </c>
      <c r="AA32" s="120">
        <f t="shared" si="2"/>
        <v>0</v>
      </c>
      <c r="AB32" s="120">
        <f t="shared" si="3"/>
        <v>0</v>
      </c>
      <c r="AC32" s="120">
        <f t="shared" si="4"/>
        <v>0</v>
      </c>
      <c r="AD32" s="120" t="e">
        <f t="shared" si="5"/>
        <v>#VALUE!</v>
      </c>
      <c r="AE32" s="120" t="e">
        <f t="shared" si="6"/>
        <v>#DIV/0!</v>
      </c>
      <c r="AF32" s="121"/>
      <c r="AG32" s="121">
        <f>AH32/12*Occupancy!$B$65</f>
        <v>0</v>
      </c>
      <c r="AH32" s="121"/>
      <c r="AI32" s="121" t="str">
        <f>IF(AF32="","",AF32/VLOOKUP(Occupancy!$B$65,Occupancy!$B$68:$B$79,1)*12/$B32)</f>
        <v/>
      </c>
      <c r="AJ32" s="121" t="e">
        <f>IF(AG32="","",AG32/VLOOKUP(Occupancy!$B$65,Occupancy!$B$68:$B$79,1)*12/$B32)</f>
        <v>#DIV/0!</v>
      </c>
      <c r="AK32" s="120"/>
      <c r="AL32" s="120">
        <f>AM32/12*Occupancy!$B$65</f>
        <v>0</v>
      </c>
      <c r="AM32" s="120"/>
      <c r="AN32" s="120" t="str">
        <f>IF(AK32="","",AK32/VLOOKUP(Occupancy!$B$65,Occupancy!$B$68:$B$79,1)*12/$B32)</f>
        <v/>
      </c>
      <c r="AO32" s="120" t="e">
        <f>IF(AL32="","",AL32/VLOOKUP(Occupancy!$B$65,Occupancy!$B$68:$B$79,1)*12/$B32)</f>
        <v>#DIV/0!</v>
      </c>
      <c r="AP32" s="121"/>
      <c r="AQ32" s="121">
        <f>AR32/12*Occupancy!$B$65</f>
        <v>0</v>
      </c>
      <c r="AR32" s="121"/>
      <c r="AS32" s="121" t="str">
        <f>IF(AP32="","",AP32/VLOOKUP(Occupancy!$B$65,Occupancy!$B$68:$B$79,1)*12/$B32)</f>
        <v/>
      </c>
      <c r="AT32" s="121" t="e">
        <f>IF(AQ32="","",AQ32/VLOOKUP(Occupancy!$B$65,Occupancy!$B$68:$B$79,1)*12/$B32)</f>
        <v>#DIV/0!</v>
      </c>
      <c r="AU32" s="120"/>
      <c r="AV32" s="120">
        <f>AW32/12*Occupancy!$B$65</f>
        <v>0</v>
      </c>
      <c r="AW32" s="120"/>
      <c r="AX32" s="120" t="str">
        <f>IF(AU32="","",AU32/VLOOKUP(Occupancy!$B$65,Occupancy!$B$68:$B$79,1)*12/$B32)</f>
        <v/>
      </c>
      <c r="AY32" s="120" t="e">
        <f>IF(AV32="","",AV32/VLOOKUP(Occupancy!$B$65,Occupancy!$B$68:$B$79,1)*12/$B32)</f>
        <v>#DIV/0!</v>
      </c>
      <c r="AZ32" s="123">
        <f t="shared" si="7"/>
        <v>0</v>
      </c>
      <c r="BA32" s="123">
        <f t="shared" si="8"/>
        <v>0</v>
      </c>
      <c r="BB32" s="123">
        <f t="shared" si="9"/>
        <v>0</v>
      </c>
      <c r="BC32" s="123" t="e">
        <f t="shared" si="10"/>
        <v>#VALUE!</v>
      </c>
      <c r="BD32" s="124" t="e">
        <f>IF(BA32="","",BA32/VLOOKUP(Occupancy!$B$65,Occupancy!$B$68:$B$79,1)*12/$B32)</f>
        <v>#DIV/0!</v>
      </c>
    </row>
    <row r="33" spans="1:56" s="16" customFormat="1" ht="12.75" x14ac:dyDescent="0.2">
      <c r="A33" s="173" t="s">
        <v>127</v>
      </c>
      <c r="B33" s="140"/>
      <c r="C33" s="143"/>
      <c r="D33" s="174"/>
      <c r="E33" s="115"/>
      <c r="F33" s="116"/>
      <c r="G33" s="116"/>
      <c r="H33" s="116"/>
      <c r="I33" s="116">
        <f t="shared" si="0"/>
        <v>0</v>
      </c>
      <c r="J33" s="117" t="e">
        <f>INDEX(Occupancy!$B$57:$CL$57,1,MATCH(A33,Occupancy!$B$4:$CL$4,0))</f>
        <v>#DIV/0!</v>
      </c>
      <c r="K33" s="117">
        <f>INDEX(Occupancy!$B$18:$CL$18,1,MATCH(A33,Occupancy!$B$4:$CL$4,0))</f>
        <v>0</v>
      </c>
      <c r="L33" s="175"/>
      <c r="M33" s="175"/>
      <c r="N33" s="175"/>
      <c r="O33" s="176"/>
      <c r="P33" s="119"/>
      <c r="Q33" s="120">
        <f>R33/12*Occupancy!$B$65</f>
        <v>0</v>
      </c>
      <c r="R33" s="120"/>
      <c r="S33" s="120" t="str">
        <f>IF(P33="","",P33/VLOOKUP(Occupancy!$B$65,Occupancy!$B$68:$B$79,1)*12/$B33)</f>
        <v/>
      </c>
      <c r="T33" s="120" t="e">
        <f>IF(Q33="","",Q33/VLOOKUP(Occupancy!$B$65,Occupancy!$B$68:$B$79,1)*12/$B33)</f>
        <v>#DIV/0!</v>
      </c>
      <c r="U33" s="121">
        <f>Expenses!BB28</f>
        <v>0</v>
      </c>
      <c r="V33" s="121">
        <f>Expenses!BC28</f>
        <v>0</v>
      </c>
      <c r="W33" s="121">
        <f>Expenses!BD28</f>
        <v>0</v>
      </c>
      <c r="X33" s="121" t="e">
        <f>Expenses!BE28</f>
        <v>#DIV/0!</v>
      </c>
      <c r="Y33" s="121" t="e">
        <f>Expenses!BF28</f>
        <v>#DIV/0!</v>
      </c>
      <c r="Z33" s="122" t="e">
        <f t="shared" si="1"/>
        <v>#DIV/0!</v>
      </c>
      <c r="AA33" s="120">
        <f t="shared" si="2"/>
        <v>0</v>
      </c>
      <c r="AB33" s="120">
        <f t="shared" si="3"/>
        <v>0</v>
      </c>
      <c r="AC33" s="120">
        <f t="shared" si="4"/>
        <v>0</v>
      </c>
      <c r="AD33" s="120" t="e">
        <f t="shared" si="5"/>
        <v>#VALUE!</v>
      </c>
      <c r="AE33" s="120" t="e">
        <f t="shared" si="6"/>
        <v>#DIV/0!</v>
      </c>
      <c r="AF33" s="121"/>
      <c r="AG33" s="121">
        <f>AH33/12*Occupancy!$B$65</f>
        <v>0</v>
      </c>
      <c r="AH33" s="121"/>
      <c r="AI33" s="121" t="str">
        <f>IF(AF33="","",AF33/VLOOKUP(Occupancy!$B$65,Occupancy!$B$68:$B$79,1)*12/$B33)</f>
        <v/>
      </c>
      <c r="AJ33" s="121" t="e">
        <f>IF(AG33="","",AG33/VLOOKUP(Occupancy!$B$65,Occupancy!$B$68:$B$79,1)*12/$B33)</f>
        <v>#DIV/0!</v>
      </c>
      <c r="AK33" s="120"/>
      <c r="AL33" s="120">
        <f>AM33/12*Occupancy!$B$65</f>
        <v>0</v>
      </c>
      <c r="AM33" s="120"/>
      <c r="AN33" s="120" t="str">
        <f>IF(AK33="","",AK33/VLOOKUP(Occupancy!$B$65,Occupancy!$B$68:$B$79,1)*12/$B33)</f>
        <v/>
      </c>
      <c r="AO33" s="120" t="e">
        <f>IF(AL33="","",AL33/VLOOKUP(Occupancy!$B$65,Occupancy!$B$68:$B$79,1)*12/$B33)</f>
        <v>#DIV/0!</v>
      </c>
      <c r="AP33" s="121"/>
      <c r="AQ33" s="121">
        <f>AR33/12*Occupancy!$B$65</f>
        <v>0</v>
      </c>
      <c r="AR33" s="121"/>
      <c r="AS33" s="121" t="str">
        <f>IF(AP33="","",AP33/VLOOKUP(Occupancy!$B$65,Occupancy!$B$68:$B$79,1)*12/$B33)</f>
        <v/>
      </c>
      <c r="AT33" s="121" t="e">
        <f>IF(AQ33="","",AQ33/VLOOKUP(Occupancy!$B$65,Occupancy!$B$68:$B$79,1)*12/$B33)</f>
        <v>#DIV/0!</v>
      </c>
      <c r="AU33" s="120"/>
      <c r="AV33" s="120">
        <f>AW33/12*Occupancy!$B$65</f>
        <v>0</v>
      </c>
      <c r="AW33" s="120"/>
      <c r="AX33" s="120" t="str">
        <f>IF(AU33="","",AU33/VLOOKUP(Occupancy!$B$65,Occupancy!$B$68:$B$79,1)*12/$B33)</f>
        <v/>
      </c>
      <c r="AY33" s="120" t="e">
        <f>IF(AV33="","",AV33/VLOOKUP(Occupancy!$B$65,Occupancy!$B$68:$B$79,1)*12/$B33)</f>
        <v>#DIV/0!</v>
      </c>
      <c r="AZ33" s="123">
        <f t="shared" si="7"/>
        <v>0</v>
      </c>
      <c r="BA33" s="123">
        <f t="shared" si="8"/>
        <v>0</v>
      </c>
      <c r="BB33" s="123">
        <f t="shared" si="9"/>
        <v>0</v>
      </c>
      <c r="BC33" s="123" t="e">
        <f t="shared" si="10"/>
        <v>#VALUE!</v>
      </c>
      <c r="BD33" s="124" t="e">
        <f>IF(BA33="","",BA33/VLOOKUP(Occupancy!$B$65,Occupancy!$B$68:$B$79,1)*12/$B33)</f>
        <v>#DIV/0!</v>
      </c>
    </row>
    <row r="34" spans="1:56" s="16" customFormat="1" ht="12.75" x14ac:dyDescent="0.2">
      <c r="A34" s="173" t="s">
        <v>129</v>
      </c>
      <c r="B34" s="140"/>
      <c r="C34" s="143"/>
      <c r="D34" s="174"/>
      <c r="E34" s="115"/>
      <c r="F34" s="116"/>
      <c r="G34" s="116"/>
      <c r="H34" s="116"/>
      <c r="I34" s="116">
        <f t="shared" si="0"/>
        <v>0</v>
      </c>
      <c r="J34" s="117" t="e">
        <f>INDEX(Occupancy!$B$57:$CL$57,1,MATCH(A34,Occupancy!$B$4:$CL$4,0))</f>
        <v>#DIV/0!</v>
      </c>
      <c r="K34" s="117">
        <f>INDEX(Occupancy!$B$18:$CL$18,1,MATCH(A34,Occupancy!$B$4:$CL$4,0))</f>
        <v>0</v>
      </c>
      <c r="L34" s="175"/>
      <c r="M34" s="175"/>
      <c r="N34" s="175"/>
      <c r="O34" s="176"/>
      <c r="P34" s="119"/>
      <c r="Q34" s="120">
        <f>R34/12*Occupancy!$B$65</f>
        <v>0</v>
      </c>
      <c r="R34" s="120"/>
      <c r="S34" s="120" t="str">
        <f>IF(P34="","",P34/VLOOKUP(Occupancy!$B$65,Occupancy!$B$68:$B$79,1)*12/$B34)</f>
        <v/>
      </c>
      <c r="T34" s="120" t="e">
        <f>IF(Q34="","",Q34/VLOOKUP(Occupancy!$B$65,Occupancy!$B$68:$B$79,1)*12/$B34)</f>
        <v>#DIV/0!</v>
      </c>
      <c r="U34" s="121">
        <f>Expenses!BB29</f>
        <v>0</v>
      </c>
      <c r="V34" s="121">
        <f>Expenses!BC29</f>
        <v>0</v>
      </c>
      <c r="W34" s="121">
        <f>Expenses!BD29</f>
        <v>0</v>
      </c>
      <c r="X34" s="121" t="e">
        <f>Expenses!BE29</f>
        <v>#DIV/0!</v>
      </c>
      <c r="Y34" s="121" t="e">
        <f>Expenses!BF29</f>
        <v>#DIV/0!</v>
      </c>
      <c r="Z34" s="122" t="e">
        <f t="shared" si="1"/>
        <v>#DIV/0!</v>
      </c>
      <c r="AA34" s="120">
        <f t="shared" si="2"/>
        <v>0</v>
      </c>
      <c r="AB34" s="120">
        <f t="shared" si="3"/>
        <v>0</v>
      </c>
      <c r="AC34" s="120">
        <f t="shared" si="4"/>
        <v>0</v>
      </c>
      <c r="AD34" s="120" t="e">
        <f t="shared" si="5"/>
        <v>#VALUE!</v>
      </c>
      <c r="AE34" s="120" t="e">
        <f t="shared" si="6"/>
        <v>#DIV/0!</v>
      </c>
      <c r="AF34" s="121"/>
      <c r="AG34" s="121">
        <f>AH34/12*Occupancy!$B$65</f>
        <v>0</v>
      </c>
      <c r="AH34" s="121"/>
      <c r="AI34" s="121" t="str">
        <f>IF(AF34="","",AF34/VLOOKUP(Occupancy!$B$65,Occupancy!$B$68:$B$79,1)*12/$B34)</f>
        <v/>
      </c>
      <c r="AJ34" s="121" t="e">
        <f>IF(AG34="","",AG34/VLOOKUP(Occupancy!$B$65,Occupancy!$B$68:$B$79,1)*12/$B34)</f>
        <v>#DIV/0!</v>
      </c>
      <c r="AK34" s="120"/>
      <c r="AL34" s="120">
        <f>AM34/12*Occupancy!$B$65</f>
        <v>0</v>
      </c>
      <c r="AM34" s="120"/>
      <c r="AN34" s="120" t="str">
        <f>IF(AK34="","",AK34/VLOOKUP(Occupancy!$B$65,Occupancy!$B$68:$B$79,1)*12/$B34)</f>
        <v/>
      </c>
      <c r="AO34" s="120" t="e">
        <f>IF(AL34="","",AL34/VLOOKUP(Occupancy!$B$65,Occupancy!$B$68:$B$79,1)*12/$B34)</f>
        <v>#DIV/0!</v>
      </c>
      <c r="AP34" s="121"/>
      <c r="AQ34" s="121">
        <f>AR34/12*Occupancy!$B$65</f>
        <v>0</v>
      </c>
      <c r="AR34" s="121"/>
      <c r="AS34" s="121" t="str">
        <f>IF(AP34="","",AP34/VLOOKUP(Occupancy!$B$65,Occupancy!$B$68:$B$79,1)*12/$B34)</f>
        <v/>
      </c>
      <c r="AT34" s="121" t="e">
        <f>IF(AQ34="","",AQ34/VLOOKUP(Occupancy!$B$65,Occupancy!$B$68:$B$79,1)*12/$B34)</f>
        <v>#DIV/0!</v>
      </c>
      <c r="AU34" s="120"/>
      <c r="AV34" s="120">
        <f>AW34/12*Occupancy!$B$65</f>
        <v>0</v>
      </c>
      <c r="AW34" s="120"/>
      <c r="AX34" s="120" t="str">
        <f>IF(AU34="","",AU34/VLOOKUP(Occupancy!$B$65,Occupancy!$B$68:$B$79,1)*12/$B34)</f>
        <v/>
      </c>
      <c r="AY34" s="120" t="e">
        <f>IF(AV34="","",AV34/VLOOKUP(Occupancy!$B$65,Occupancy!$B$68:$B$79,1)*12/$B34)</f>
        <v>#DIV/0!</v>
      </c>
      <c r="AZ34" s="123">
        <f t="shared" si="7"/>
        <v>0</v>
      </c>
      <c r="BA34" s="123">
        <f t="shared" si="8"/>
        <v>0</v>
      </c>
      <c r="BB34" s="123">
        <f t="shared" si="9"/>
        <v>0</v>
      </c>
      <c r="BC34" s="123" t="e">
        <f t="shared" si="10"/>
        <v>#VALUE!</v>
      </c>
      <c r="BD34" s="124" t="e">
        <f>IF(BA34="","",BA34/VLOOKUP(Occupancy!$B$65,Occupancy!$B$68:$B$79,1)*12/$B34)</f>
        <v>#DIV/0!</v>
      </c>
    </row>
    <row r="35" spans="1:56" s="16" customFormat="1" ht="12.75" x14ac:dyDescent="0.2">
      <c r="A35" s="173" t="s">
        <v>133</v>
      </c>
      <c r="B35" s="140"/>
      <c r="C35" s="143"/>
      <c r="D35" s="174"/>
      <c r="E35" s="115"/>
      <c r="F35" s="116"/>
      <c r="G35" s="116"/>
      <c r="H35" s="116"/>
      <c r="I35" s="116">
        <f t="shared" si="0"/>
        <v>0</v>
      </c>
      <c r="J35" s="117" t="e">
        <f>INDEX(Occupancy!$B$57:$CL$57,1,MATCH(A35,Occupancy!$B$4:$CL$4,0))</f>
        <v>#DIV/0!</v>
      </c>
      <c r="K35" s="117">
        <f>INDEX(Occupancy!$B$18:$CL$18,1,MATCH(A35,Occupancy!$B$4:$CL$4,0))</f>
        <v>0</v>
      </c>
      <c r="L35" s="175"/>
      <c r="M35" s="175"/>
      <c r="N35" s="175"/>
      <c r="O35" s="176"/>
      <c r="P35" s="119"/>
      <c r="Q35" s="120">
        <f>R35/12*Occupancy!$B$65</f>
        <v>0</v>
      </c>
      <c r="R35" s="120"/>
      <c r="S35" s="120" t="str">
        <f>IF(P35="","",P35/VLOOKUP(Occupancy!$B$65,Occupancy!$B$68:$B$79,1)*12/$B35)</f>
        <v/>
      </c>
      <c r="T35" s="120" t="e">
        <f>IF(Q35="","",Q35/VLOOKUP(Occupancy!$B$65,Occupancy!$B$68:$B$79,1)*12/$B35)</f>
        <v>#DIV/0!</v>
      </c>
      <c r="U35" s="121">
        <f>Expenses!BB30</f>
        <v>0</v>
      </c>
      <c r="V35" s="121">
        <f>Expenses!BC30</f>
        <v>0</v>
      </c>
      <c r="W35" s="121">
        <f>Expenses!BD30</f>
        <v>0</v>
      </c>
      <c r="X35" s="121" t="e">
        <f>Expenses!BE30</f>
        <v>#DIV/0!</v>
      </c>
      <c r="Y35" s="121" t="e">
        <f>Expenses!BF30</f>
        <v>#DIV/0!</v>
      </c>
      <c r="Z35" s="122" t="e">
        <f t="shared" si="1"/>
        <v>#DIV/0!</v>
      </c>
      <c r="AA35" s="120">
        <f t="shared" si="2"/>
        <v>0</v>
      </c>
      <c r="AB35" s="120">
        <f t="shared" si="3"/>
        <v>0</v>
      </c>
      <c r="AC35" s="120">
        <f t="shared" si="4"/>
        <v>0</v>
      </c>
      <c r="AD35" s="120" t="e">
        <f t="shared" si="5"/>
        <v>#VALUE!</v>
      </c>
      <c r="AE35" s="120" t="e">
        <f t="shared" si="6"/>
        <v>#DIV/0!</v>
      </c>
      <c r="AF35" s="121"/>
      <c r="AG35" s="121">
        <f>AH35/12*Occupancy!$B$65</f>
        <v>0</v>
      </c>
      <c r="AH35" s="121"/>
      <c r="AI35" s="121" t="str">
        <f>IF(AF35="","",AF35/VLOOKUP(Occupancy!$B$65,Occupancy!$B$68:$B$79,1)*12/$B35)</f>
        <v/>
      </c>
      <c r="AJ35" s="121" t="e">
        <f>IF(AG35="","",AG35/VLOOKUP(Occupancy!$B$65,Occupancy!$B$68:$B$79,1)*12/$B35)</f>
        <v>#DIV/0!</v>
      </c>
      <c r="AK35" s="120"/>
      <c r="AL35" s="120">
        <f>AM35/12*Occupancy!$B$65</f>
        <v>0</v>
      </c>
      <c r="AM35" s="120"/>
      <c r="AN35" s="120" t="str">
        <f>IF(AK35="","",AK35/VLOOKUP(Occupancy!$B$65,Occupancy!$B$68:$B$79,1)*12/$B35)</f>
        <v/>
      </c>
      <c r="AO35" s="120" t="e">
        <f>IF(AL35="","",AL35/VLOOKUP(Occupancy!$B$65,Occupancy!$B$68:$B$79,1)*12/$B35)</f>
        <v>#DIV/0!</v>
      </c>
      <c r="AP35" s="121"/>
      <c r="AQ35" s="121">
        <f>AR35/12*Occupancy!$B$65</f>
        <v>0</v>
      </c>
      <c r="AR35" s="121"/>
      <c r="AS35" s="121" t="str">
        <f>IF(AP35="","",AP35/VLOOKUP(Occupancy!$B$65,Occupancy!$B$68:$B$79,1)*12/$B35)</f>
        <v/>
      </c>
      <c r="AT35" s="121" t="e">
        <f>IF(AQ35="","",AQ35/VLOOKUP(Occupancy!$B$65,Occupancy!$B$68:$B$79,1)*12/$B35)</f>
        <v>#DIV/0!</v>
      </c>
      <c r="AU35" s="120"/>
      <c r="AV35" s="120">
        <f>AW35/12*Occupancy!$B$65</f>
        <v>0</v>
      </c>
      <c r="AW35" s="120"/>
      <c r="AX35" s="120" t="str">
        <f>IF(AU35="","",AU35/VLOOKUP(Occupancy!$B$65,Occupancy!$B$68:$B$79,1)*12/$B35)</f>
        <v/>
      </c>
      <c r="AY35" s="120" t="e">
        <f>IF(AV35="","",AV35/VLOOKUP(Occupancy!$B$65,Occupancy!$B$68:$B$79,1)*12/$B35)</f>
        <v>#DIV/0!</v>
      </c>
      <c r="AZ35" s="123">
        <f t="shared" si="7"/>
        <v>0</v>
      </c>
      <c r="BA35" s="123">
        <f t="shared" si="8"/>
        <v>0</v>
      </c>
      <c r="BB35" s="123">
        <f t="shared" si="9"/>
        <v>0</v>
      </c>
      <c r="BC35" s="123" t="e">
        <f t="shared" si="10"/>
        <v>#VALUE!</v>
      </c>
      <c r="BD35" s="124" t="e">
        <f>IF(BA35="","",BA35/VLOOKUP(Occupancy!$B$65,Occupancy!$B$68:$B$79,1)*12/$B35)</f>
        <v>#DIV/0!</v>
      </c>
    </row>
    <row r="36" spans="1:56" s="16" customFormat="1" ht="12.75" x14ac:dyDescent="0.2">
      <c r="A36" s="173" t="s">
        <v>135</v>
      </c>
      <c r="B36" s="140"/>
      <c r="C36" s="143"/>
      <c r="D36" s="174"/>
      <c r="E36" s="115"/>
      <c r="F36" s="116"/>
      <c r="G36" s="116"/>
      <c r="H36" s="116"/>
      <c r="I36" s="116">
        <f t="shared" si="0"/>
        <v>0</v>
      </c>
      <c r="J36" s="117" t="e">
        <f>INDEX(Occupancy!$B$57:$CL$57,1,MATCH(A36,Occupancy!$B$4:$CL$4,0))</f>
        <v>#DIV/0!</v>
      </c>
      <c r="K36" s="117">
        <f>INDEX(Occupancy!$B$18:$CL$18,1,MATCH(A36,Occupancy!$B$4:$CL$4,0))</f>
        <v>0</v>
      </c>
      <c r="L36" s="175"/>
      <c r="M36" s="175"/>
      <c r="N36" s="175"/>
      <c r="O36" s="176"/>
      <c r="P36" s="119"/>
      <c r="Q36" s="120">
        <f>R36/12*Occupancy!$B$65</f>
        <v>0</v>
      </c>
      <c r="R36" s="120"/>
      <c r="S36" s="120" t="str">
        <f>IF(P36="","",P36/VLOOKUP(Occupancy!$B$65,Occupancy!$B$68:$B$79,1)*12/$B36)</f>
        <v/>
      </c>
      <c r="T36" s="120" t="e">
        <f>IF(Q36="","",Q36/VLOOKUP(Occupancy!$B$65,Occupancy!$B$68:$B$79,1)*12/$B36)</f>
        <v>#DIV/0!</v>
      </c>
      <c r="U36" s="121">
        <f>Expenses!BB31</f>
        <v>0</v>
      </c>
      <c r="V36" s="121">
        <f>Expenses!BC31</f>
        <v>0</v>
      </c>
      <c r="W36" s="121">
        <f>Expenses!BD31</f>
        <v>0</v>
      </c>
      <c r="X36" s="121" t="e">
        <f>Expenses!BE31</f>
        <v>#DIV/0!</v>
      </c>
      <c r="Y36" s="121" t="e">
        <f>Expenses!BF31</f>
        <v>#DIV/0!</v>
      </c>
      <c r="Z36" s="122" t="e">
        <f t="shared" si="1"/>
        <v>#DIV/0!</v>
      </c>
      <c r="AA36" s="120">
        <f t="shared" si="2"/>
        <v>0</v>
      </c>
      <c r="AB36" s="120">
        <f t="shared" si="3"/>
        <v>0</v>
      </c>
      <c r="AC36" s="120">
        <f t="shared" si="4"/>
        <v>0</v>
      </c>
      <c r="AD36" s="120" t="e">
        <f t="shared" si="5"/>
        <v>#VALUE!</v>
      </c>
      <c r="AE36" s="120" t="e">
        <f t="shared" si="6"/>
        <v>#DIV/0!</v>
      </c>
      <c r="AF36" s="121"/>
      <c r="AG36" s="121">
        <f>AH36/12*Occupancy!$B$65</f>
        <v>0</v>
      </c>
      <c r="AH36" s="121"/>
      <c r="AI36" s="121" t="str">
        <f>IF(AF36="","",AF36/VLOOKUP(Occupancy!$B$65,Occupancy!$B$68:$B$79,1)*12/$B36)</f>
        <v/>
      </c>
      <c r="AJ36" s="121" t="e">
        <f>IF(AG36="","",AG36/VLOOKUP(Occupancy!$B$65,Occupancy!$B$68:$B$79,1)*12/$B36)</f>
        <v>#DIV/0!</v>
      </c>
      <c r="AK36" s="120"/>
      <c r="AL36" s="120">
        <f>AM36/12*Occupancy!$B$65</f>
        <v>0</v>
      </c>
      <c r="AM36" s="120"/>
      <c r="AN36" s="120" t="str">
        <f>IF(AK36="","",AK36/VLOOKUP(Occupancy!$B$65,Occupancy!$B$68:$B$79,1)*12/$B36)</f>
        <v/>
      </c>
      <c r="AO36" s="120" t="e">
        <f>IF(AL36="","",AL36/VLOOKUP(Occupancy!$B$65,Occupancy!$B$68:$B$79,1)*12/$B36)</f>
        <v>#DIV/0!</v>
      </c>
      <c r="AP36" s="121"/>
      <c r="AQ36" s="121">
        <f>AR36/12*Occupancy!$B$65</f>
        <v>0</v>
      </c>
      <c r="AR36" s="121"/>
      <c r="AS36" s="121" t="str">
        <f>IF(AP36="","",AP36/VLOOKUP(Occupancy!$B$65,Occupancy!$B$68:$B$79,1)*12/$B36)</f>
        <v/>
      </c>
      <c r="AT36" s="121" t="e">
        <f>IF(AQ36="","",AQ36/VLOOKUP(Occupancy!$B$65,Occupancy!$B$68:$B$79,1)*12/$B36)</f>
        <v>#DIV/0!</v>
      </c>
      <c r="AU36" s="120"/>
      <c r="AV36" s="120">
        <f>AW36/12*Occupancy!$B$65</f>
        <v>0</v>
      </c>
      <c r="AW36" s="120"/>
      <c r="AX36" s="120" t="str">
        <f>IF(AU36="","",AU36/VLOOKUP(Occupancy!$B$65,Occupancy!$B$68:$B$79,1)*12/$B36)</f>
        <v/>
      </c>
      <c r="AY36" s="120" t="e">
        <f>IF(AV36="","",AV36/VLOOKUP(Occupancy!$B$65,Occupancy!$B$68:$B$79,1)*12/$B36)</f>
        <v>#DIV/0!</v>
      </c>
      <c r="AZ36" s="123">
        <f t="shared" si="7"/>
        <v>0</v>
      </c>
      <c r="BA36" s="123">
        <f t="shared" si="8"/>
        <v>0</v>
      </c>
      <c r="BB36" s="123">
        <f t="shared" si="9"/>
        <v>0</v>
      </c>
      <c r="BC36" s="123" t="e">
        <f t="shared" si="10"/>
        <v>#VALUE!</v>
      </c>
      <c r="BD36" s="124" t="e">
        <f>IF(BA36="","",BA36/VLOOKUP(Occupancy!$B$65,Occupancy!$B$68:$B$79,1)*12/$B36)</f>
        <v>#DIV/0!</v>
      </c>
    </row>
    <row r="37" spans="1:56" s="16" customFormat="1" ht="12.75" x14ac:dyDescent="0.2">
      <c r="A37" s="173" t="s">
        <v>137</v>
      </c>
      <c r="B37" s="140"/>
      <c r="C37" s="143"/>
      <c r="D37" s="174"/>
      <c r="E37" s="115"/>
      <c r="F37" s="116"/>
      <c r="G37" s="116"/>
      <c r="H37" s="116"/>
      <c r="I37" s="116">
        <f t="shared" si="0"/>
        <v>0</v>
      </c>
      <c r="J37" s="117" t="e">
        <f>INDEX(Occupancy!$B$57:$CL$57,1,MATCH(A37,Occupancy!$B$4:$CL$4,0))</f>
        <v>#DIV/0!</v>
      </c>
      <c r="K37" s="117">
        <f>INDEX(Occupancy!$B$18:$CL$18,1,MATCH(A37,Occupancy!$B$4:$CL$4,0))</f>
        <v>0</v>
      </c>
      <c r="L37" s="175"/>
      <c r="M37" s="175"/>
      <c r="N37" s="175"/>
      <c r="O37" s="176"/>
      <c r="P37" s="119"/>
      <c r="Q37" s="120">
        <f>R37/12*Occupancy!$B$65</f>
        <v>0</v>
      </c>
      <c r="R37" s="120"/>
      <c r="S37" s="120" t="str">
        <f>IF(P37="","",P37/VLOOKUP(Occupancy!$B$65,Occupancy!$B$68:$B$79,1)*12/$B37)</f>
        <v/>
      </c>
      <c r="T37" s="120" t="e">
        <f>IF(Q37="","",Q37/VLOOKUP(Occupancy!$B$65,Occupancy!$B$68:$B$79,1)*12/$B37)</f>
        <v>#DIV/0!</v>
      </c>
      <c r="U37" s="121">
        <f>Expenses!BB32</f>
        <v>0</v>
      </c>
      <c r="V37" s="121">
        <f>Expenses!BC32</f>
        <v>0</v>
      </c>
      <c r="W37" s="121">
        <f>Expenses!BD32</f>
        <v>0</v>
      </c>
      <c r="X37" s="121" t="e">
        <f>Expenses!BE32</f>
        <v>#DIV/0!</v>
      </c>
      <c r="Y37" s="121" t="e">
        <f>Expenses!BF32</f>
        <v>#DIV/0!</v>
      </c>
      <c r="Z37" s="122" t="e">
        <f t="shared" si="1"/>
        <v>#DIV/0!</v>
      </c>
      <c r="AA37" s="120">
        <f t="shared" si="2"/>
        <v>0</v>
      </c>
      <c r="AB37" s="120">
        <f t="shared" si="3"/>
        <v>0</v>
      </c>
      <c r="AC37" s="120">
        <f t="shared" si="4"/>
        <v>0</v>
      </c>
      <c r="AD37" s="120" t="e">
        <f t="shared" si="5"/>
        <v>#VALUE!</v>
      </c>
      <c r="AE37" s="120" t="e">
        <f t="shared" si="6"/>
        <v>#DIV/0!</v>
      </c>
      <c r="AF37" s="121"/>
      <c r="AG37" s="121">
        <f>AH37/12*Occupancy!$B$65</f>
        <v>0</v>
      </c>
      <c r="AH37" s="121"/>
      <c r="AI37" s="121" t="str">
        <f>IF(AF37="","",AF37/VLOOKUP(Occupancy!$B$65,Occupancy!$B$68:$B$79,1)*12/$B37)</f>
        <v/>
      </c>
      <c r="AJ37" s="121" t="e">
        <f>IF(AG37="","",AG37/VLOOKUP(Occupancy!$B$65,Occupancy!$B$68:$B$79,1)*12/$B37)</f>
        <v>#DIV/0!</v>
      </c>
      <c r="AK37" s="120"/>
      <c r="AL37" s="120">
        <f>AM37/12*Occupancy!$B$65</f>
        <v>0</v>
      </c>
      <c r="AM37" s="120"/>
      <c r="AN37" s="120" t="str">
        <f>IF(AK37="","",AK37/VLOOKUP(Occupancy!$B$65,Occupancy!$B$68:$B$79,1)*12/$B37)</f>
        <v/>
      </c>
      <c r="AO37" s="120" t="e">
        <f>IF(AL37="","",AL37/VLOOKUP(Occupancy!$B$65,Occupancy!$B$68:$B$79,1)*12/$B37)</f>
        <v>#DIV/0!</v>
      </c>
      <c r="AP37" s="121"/>
      <c r="AQ37" s="121">
        <f>AR37/12*Occupancy!$B$65</f>
        <v>0</v>
      </c>
      <c r="AR37" s="121"/>
      <c r="AS37" s="121" t="str">
        <f>IF(AP37="","",AP37/VLOOKUP(Occupancy!$B$65,Occupancy!$B$68:$B$79,1)*12/$B37)</f>
        <v/>
      </c>
      <c r="AT37" s="121" t="e">
        <f>IF(AQ37="","",AQ37/VLOOKUP(Occupancy!$B$65,Occupancy!$B$68:$B$79,1)*12/$B37)</f>
        <v>#DIV/0!</v>
      </c>
      <c r="AU37" s="120"/>
      <c r="AV37" s="120">
        <f>AW37/12*Occupancy!$B$65</f>
        <v>0</v>
      </c>
      <c r="AW37" s="120"/>
      <c r="AX37" s="120" t="str">
        <f>IF(AU37="","",AU37/VLOOKUP(Occupancy!$B$65,Occupancy!$B$68:$B$79,1)*12/$B37)</f>
        <v/>
      </c>
      <c r="AY37" s="120" t="e">
        <f>IF(AV37="","",AV37/VLOOKUP(Occupancy!$B$65,Occupancy!$B$68:$B$79,1)*12/$B37)</f>
        <v>#DIV/0!</v>
      </c>
      <c r="AZ37" s="123">
        <f t="shared" si="7"/>
        <v>0</v>
      </c>
      <c r="BA37" s="123">
        <f t="shared" si="8"/>
        <v>0</v>
      </c>
      <c r="BB37" s="123">
        <f t="shared" si="9"/>
        <v>0</v>
      </c>
      <c r="BC37" s="123" t="e">
        <f t="shared" si="10"/>
        <v>#VALUE!</v>
      </c>
      <c r="BD37" s="124" t="e">
        <f>IF(BA37="","",BA37/VLOOKUP(Occupancy!$B$65,Occupancy!$B$68:$B$79,1)*12/$B37)</f>
        <v>#DIV/0!</v>
      </c>
    </row>
    <row r="38" spans="1:56" s="16" customFormat="1" ht="12.75" x14ac:dyDescent="0.2">
      <c r="A38" s="173" t="s">
        <v>139</v>
      </c>
      <c r="B38" s="140"/>
      <c r="C38" s="143"/>
      <c r="D38" s="174"/>
      <c r="E38" s="115"/>
      <c r="F38" s="116"/>
      <c r="G38" s="116"/>
      <c r="H38" s="116"/>
      <c r="I38" s="116">
        <f t="shared" si="0"/>
        <v>0</v>
      </c>
      <c r="J38" s="117">
        <f>INDEX(Occupancy!$B$57:$CL$57,1,MATCH(A38,Occupancy!$B$4:$CL$4,0))</f>
        <v>0</v>
      </c>
      <c r="K38" s="117">
        <f>INDEX(Occupancy!$B$18:$CL$18,1,MATCH(A38,Occupancy!$B$4:$CL$4,0))</f>
        <v>0</v>
      </c>
      <c r="L38" s="175"/>
      <c r="M38" s="175"/>
      <c r="N38" s="175"/>
      <c r="O38" s="176"/>
      <c r="P38" s="119"/>
      <c r="Q38" s="120">
        <f>R38/12*Occupancy!$B$65</f>
        <v>0</v>
      </c>
      <c r="R38" s="120"/>
      <c r="S38" s="120" t="str">
        <f>IF(P38="","",P38/VLOOKUP(Occupancy!$B$65,Occupancy!$B$68:$B$79,1)*12/$B38)</f>
        <v/>
      </c>
      <c r="T38" s="120" t="e">
        <f>IF(Q38="","",Q38/VLOOKUP(Occupancy!$B$65,Occupancy!$B$68:$B$79,1)*12/$B38)</f>
        <v>#DIV/0!</v>
      </c>
      <c r="U38" s="121">
        <f>Expenses!BB33</f>
        <v>0</v>
      </c>
      <c r="V38" s="121">
        <f>Expenses!BC33</f>
        <v>0</v>
      </c>
      <c r="W38" s="121">
        <f>Expenses!BD33</f>
        <v>0</v>
      </c>
      <c r="X38" s="121" t="e">
        <f>Expenses!BE33</f>
        <v>#DIV/0!</v>
      </c>
      <c r="Y38" s="121" t="e">
        <f>Expenses!BF33</f>
        <v>#DIV/0!</v>
      </c>
      <c r="Z38" s="122" t="e">
        <f t="shared" si="1"/>
        <v>#DIV/0!</v>
      </c>
      <c r="AA38" s="120">
        <f t="shared" si="2"/>
        <v>0</v>
      </c>
      <c r="AB38" s="120">
        <f t="shared" si="3"/>
        <v>0</v>
      </c>
      <c r="AC38" s="120">
        <f t="shared" si="4"/>
        <v>0</v>
      </c>
      <c r="AD38" s="120" t="e">
        <f t="shared" si="5"/>
        <v>#VALUE!</v>
      </c>
      <c r="AE38" s="120" t="e">
        <f t="shared" si="6"/>
        <v>#DIV/0!</v>
      </c>
      <c r="AF38" s="121"/>
      <c r="AG38" s="121">
        <f>AH38/12*Occupancy!$B$65</f>
        <v>0</v>
      </c>
      <c r="AH38" s="121"/>
      <c r="AI38" s="121" t="str">
        <f>IF(AF38="","",AF38/VLOOKUP(Occupancy!$B$65,Occupancy!$B$68:$B$79,1)*12/$B38)</f>
        <v/>
      </c>
      <c r="AJ38" s="121" t="e">
        <f>IF(AG38="","",AG38/VLOOKUP(Occupancy!$B$65,Occupancy!$B$68:$B$79,1)*12/$B38)</f>
        <v>#DIV/0!</v>
      </c>
      <c r="AK38" s="120"/>
      <c r="AL38" s="120">
        <f>AM38/12*Occupancy!$B$65</f>
        <v>0</v>
      </c>
      <c r="AM38" s="120"/>
      <c r="AN38" s="120" t="str">
        <f>IF(AK38="","",AK38/VLOOKUP(Occupancy!$B$65,Occupancy!$B$68:$B$79,1)*12/$B38)</f>
        <v/>
      </c>
      <c r="AO38" s="120" t="e">
        <f>IF(AL38="","",AL38/VLOOKUP(Occupancy!$B$65,Occupancy!$B$68:$B$79,1)*12/$B38)</f>
        <v>#DIV/0!</v>
      </c>
      <c r="AP38" s="121"/>
      <c r="AQ38" s="121">
        <f>AR38/12*Occupancy!$B$65</f>
        <v>0</v>
      </c>
      <c r="AR38" s="121"/>
      <c r="AS38" s="121" t="str">
        <f>IF(AP38="","",AP38/VLOOKUP(Occupancy!$B$65,Occupancy!$B$68:$B$79,1)*12/$B38)</f>
        <v/>
      </c>
      <c r="AT38" s="121" t="e">
        <f>IF(AQ38="","",AQ38/VLOOKUP(Occupancy!$B$65,Occupancy!$B$68:$B$79,1)*12/$B38)</f>
        <v>#DIV/0!</v>
      </c>
      <c r="AU38" s="120"/>
      <c r="AV38" s="120">
        <f>AW38/12*Occupancy!$B$65</f>
        <v>0</v>
      </c>
      <c r="AW38" s="120"/>
      <c r="AX38" s="120" t="str">
        <f>IF(AU38="","",AU38/VLOOKUP(Occupancy!$B$65,Occupancy!$B$68:$B$79,1)*12/$B38)</f>
        <v/>
      </c>
      <c r="AY38" s="120" t="e">
        <f>IF(AV38="","",AV38/VLOOKUP(Occupancy!$B$65,Occupancy!$B$68:$B$79,1)*12/$B38)</f>
        <v>#DIV/0!</v>
      </c>
      <c r="AZ38" s="123">
        <f t="shared" si="7"/>
        <v>0</v>
      </c>
      <c r="BA38" s="123">
        <f t="shared" si="8"/>
        <v>0</v>
      </c>
      <c r="BB38" s="123">
        <f t="shared" si="9"/>
        <v>0</v>
      </c>
      <c r="BC38" s="123" t="e">
        <f t="shared" si="10"/>
        <v>#VALUE!</v>
      </c>
      <c r="BD38" s="124" t="e">
        <f>IF(BA38="","",BA38/VLOOKUP(Occupancy!$B$65,Occupancy!$B$68:$B$79,1)*12/$B38)</f>
        <v>#DIV/0!</v>
      </c>
    </row>
    <row r="39" spans="1:56" s="16" customFormat="1" ht="12.75" x14ac:dyDescent="0.2">
      <c r="A39" s="173" t="s">
        <v>143</v>
      </c>
      <c r="B39" s="140"/>
      <c r="C39" s="143"/>
      <c r="D39" s="174"/>
      <c r="E39" s="115"/>
      <c r="F39" s="116"/>
      <c r="G39" s="116"/>
      <c r="H39" s="116"/>
      <c r="I39" s="116">
        <f t="shared" si="0"/>
        <v>0</v>
      </c>
      <c r="J39" s="117" t="e">
        <f>INDEX(Occupancy!$B$57:$CL$57,1,MATCH(A39,Occupancy!$B$4:$CL$4,0))</f>
        <v>#DIV/0!</v>
      </c>
      <c r="K39" s="117">
        <f>INDEX(Occupancy!$B$18:$CL$18,1,MATCH(A39,Occupancy!$B$4:$CL$4,0))</f>
        <v>0</v>
      </c>
      <c r="L39" s="175"/>
      <c r="M39" s="175"/>
      <c r="N39" s="175"/>
      <c r="O39" s="176"/>
      <c r="P39" s="119"/>
      <c r="Q39" s="120">
        <f>R39/12*Occupancy!$B$65</f>
        <v>0</v>
      </c>
      <c r="R39" s="120"/>
      <c r="S39" s="120" t="str">
        <f>IF(P39="","",P39/VLOOKUP(Occupancy!$B$65,Occupancy!$B$68:$B$79,1)*12/$B39)</f>
        <v/>
      </c>
      <c r="T39" s="120" t="e">
        <f>IF(Q39="","",Q39/VLOOKUP(Occupancy!$B$65,Occupancy!$B$68:$B$79,1)*12/$B39)</f>
        <v>#DIV/0!</v>
      </c>
      <c r="U39" s="121">
        <f>Expenses!BB34</f>
        <v>0</v>
      </c>
      <c r="V39" s="121">
        <f>Expenses!BC34</f>
        <v>0</v>
      </c>
      <c r="W39" s="121">
        <f>Expenses!BD34</f>
        <v>0</v>
      </c>
      <c r="X39" s="121" t="e">
        <f>Expenses!BE34</f>
        <v>#DIV/0!</v>
      </c>
      <c r="Y39" s="121" t="e">
        <f>Expenses!BF34</f>
        <v>#DIV/0!</v>
      </c>
      <c r="Z39" s="122" t="e">
        <f t="shared" si="1"/>
        <v>#DIV/0!</v>
      </c>
      <c r="AA39" s="120">
        <f t="shared" si="2"/>
        <v>0</v>
      </c>
      <c r="AB39" s="120">
        <f t="shared" si="3"/>
        <v>0</v>
      </c>
      <c r="AC39" s="120">
        <f t="shared" si="4"/>
        <v>0</v>
      </c>
      <c r="AD39" s="120" t="e">
        <f t="shared" si="5"/>
        <v>#VALUE!</v>
      </c>
      <c r="AE39" s="120" t="e">
        <f t="shared" si="6"/>
        <v>#DIV/0!</v>
      </c>
      <c r="AF39" s="121"/>
      <c r="AG39" s="121">
        <f>AH39/12*Occupancy!$B$65</f>
        <v>0</v>
      </c>
      <c r="AH39" s="121"/>
      <c r="AI39" s="121" t="str">
        <f>IF(AF39="","",AF39/VLOOKUP(Occupancy!$B$65,Occupancy!$B$68:$B$79,1)*12/$B39)</f>
        <v/>
      </c>
      <c r="AJ39" s="121" t="e">
        <f>IF(AG39="","",AG39/VLOOKUP(Occupancy!$B$65,Occupancy!$B$68:$B$79,1)*12/$B39)</f>
        <v>#DIV/0!</v>
      </c>
      <c r="AK39" s="120"/>
      <c r="AL39" s="120">
        <f>AM39/12*Occupancy!$B$65</f>
        <v>0</v>
      </c>
      <c r="AM39" s="120"/>
      <c r="AN39" s="120" t="str">
        <f>IF(AK39="","",AK39/VLOOKUP(Occupancy!$B$65,Occupancy!$B$68:$B$79,1)*12/$B39)</f>
        <v/>
      </c>
      <c r="AO39" s="120" t="e">
        <f>IF(AL39="","",AL39/VLOOKUP(Occupancy!$B$65,Occupancy!$B$68:$B$79,1)*12/$B39)</f>
        <v>#DIV/0!</v>
      </c>
      <c r="AP39" s="121"/>
      <c r="AQ39" s="121">
        <f>AR39/12*Occupancy!$B$65</f>
        <v>0</v>
      </c>
      <c r="AR39" s="121"/>
      <c r="AS39" s="121" t="str">
        <f>IF(AP39="","",AP39/VLOOKUP(Occupancy!$B$65,Occupancy!$B$68:$B$79,1)*12/$B39)</f>
        <v/>
      </c>
      <c r="AT39" s="121" t="e">
        <f>IF(AQ39="","",AQ39/VLOOKUP(Occupancy!$B$65,Occupancy!$B$68:$B$79,1)*12/$B39)</f>
        <v>#DIV/0!</v>
      </c>
      <c r="AU39" s="120"/>
      <c r="AV39" s="120">
        <f>AW39/12*Occupancy!$B$65</f>
        <v>0</v>
      </c>
      <c r="AW39" s="120"/>
      <c r="AX39" s="120" t="str">
        <f>IF(AU39="","",AU39/VLOOKUP(Occupancy!$B$65,Occupancy!$B$68:$B$79,1)*12/$B39)</f>
        <v/>
      </c>
      <c r="AY39" s="120" t="e">
        <f>IF(AV39="","",AV39/VLOOKUP(Occupancy!$B$65,Occupancy!$B$68:$B$79,1)*12/$B39)</f>
        <v>#DIV/0!</v>
      </c>
      <c r="AZ39" s="123">
        <f t="shared" si="7"/>
        <v>0</v>
      </c>
      <c r="BA39" s="123">
        <f t="shared" si="8"/>
        <v>0</v>
      </c>
      <c r="BB39" s="123">
        <f t="shared" si="9"/>
        <v>0</v>
      </c>
      <c r="BC39" s="123" t="e">
        <f t="shared" si="10"/>
        <v>#VALUE!</v>
      </c>
      <c r="BD39" s="124" t="e">
        <f>IF(BA39="","",BA39/VLOOKUP(Occupancy!$B$65,Occupancy!$B$68:$B$79,1)*12/$B39)</f>
        <v>#DIV/0!</v>
      </c>
    </row>
    <row r="40" spans="1:56" s="16" customFormat="1" x14ac:dyDescent="0.25">
      <c r="A40" s="113"/>
      <c r="B40" s="23"/>
      <c r="C40" s="23"/>
      <c r="D40"/>
      <c r="E40" s="30"/>
      <c r="F40" s="30"/>
      <c r="G40" s="30"/>
      <c r="H40" s="30"/>
      <c r="I40" s="30"/>
      <c r="J40" s="25" t="s">
        <v>4</v>
      </c>
      <c r="K40" s="25"/>
      <c r="L40"/>
      <c r="M40"/>
      <c r="N40"/>
      <c r="O40"/>
      <c r="P40" s="27"/>
      <c r="Q40" s="20"/>
      <c r="R40" s="20"/>
      <c r="S40" s="20" t="str">
        <f>IF(P40="","",P40/VLOOKUP(Expenses!#REF!,Expenses!#REF!,1)*12/$B40)</f>
        <v/>
      </c>
      <c r="T40" s="20" t="str">
        <f>IF(Q40="","",Q40/VLOOKUP(Expenses!#REF!,Expenses!#REF!,1)*12/$B40)</f>
        <v/>
      </c>
      <c r="U40" s="21"/>
      <c r="V40" s="21"/>
      <c r="W40" s="21"/>
      <c r="X40" s="21"/>
      <c r="Y40" s="21"/>
      <c r="Z40" s="21"/>
      <c r="AA40" s="20"/>
      <c r="AB40" s="20"/>
      <c r="AC40" s="20"/>
      <c r="AD40" s="20"/>
      <c r="AE40" s="20"/>
      <c r="AF40" s="21"/>
      <c r="AG40" s="21"/>
      <c r="AH40" s="21"/>
      <c r="AI40" s="21"/>
      <c r="AJ40" s="21"/>
      <c r="AK40" s="20"/>
      <c r="AL40" s="20"/>
      <c r="AM40" s="20"/>
      <c r="AN40" s="20"/>
      <c r="AO40" s="20"/>
      <c r="AP40" s="21"/>
      <c r="AQ40" s="21"/>
      <c r="AR40" s="21"/>
      <c r="AS40" s="21"/>
      <c r="AT40" s="21"/>
      <c r="AU40" s="20"/>
      <c r="AV40" s="20"/>
      <c r="AW40" s="20"/>
      <c r="AX40" s="20"/>
      <c r="AY40" s="20"/>
      <c r="AZ40" s="19"/>
      <c r="BA40" s="19"/>
      <c r="BB40" s="19"/>
      <c r="BC40" s="19"/>
      <c r="BD40" s="22"/>
    </row>
    <row r="41" spans="1:56" s="16" customFormat="1" ht="12.75" x14ac:dyDescent="0.2">
      <c r="A41" s="137" t="s">
        <v>35</v>
      </c>
      <c r="B41" s="125">
        <f>SUM(B11:B39)</f>
        <v>105</v>
      </c>
      <c r="C41" s="126"/>
      <c r="D41" s="127">
        <f>SUM(D11:D39)</f>
        <v>0</v>
      </c>
      <c r="E41" s="128">
        <f>SUM(E11:E39)</f>
        <v>189967</v>
      </c>
      <c r="F41" s="128">
        <f>SUM(F11:F39)</f>
        <v>161005</v>
      </c>
      <c r="G41" s="128">
        <f>SUM(G11:G39)</f>
        <v>370332</v>
      </c>
      <c r="H41" s="128">
        <f>SUM(H11:H39)</f>
        <v>24215</v>
      </c>
      <c r="I41" s="128">
        <f>SUM(I11:I39)</f>
        <v>745519</v>
      </c>
      <c r="J41" s="129" t="e">
        <f>AVERAGE(J11:J39)</f>
        <v>#DIV/0!</v>
      </c>
      <c r="K41" s="129">
        <f>AVERAGE(K11:K39)</f>
        <v>0</v>
      </c>
      <c r="L41" s="130">
        <f>SUM(L11:L39)</f>
        <v>0</v>
      </c>
      <c r="M41" s="130">
        <f>SUM(M11:M39)</f>
        <v>0</v>
      </c>
      <c r="N41" s="130">
        <f>SUM(N11:N39)</f>
        <v>0</v>
      </c>
      <c r="O41" s="131">
        <f>SUM(O11:O39)</f>
        <v>0</v>
      </c>
      <c r="P41" s="132">
        <f>SUM(P11:P39)</f>
        <v>2707681</v>
      </c>
      <c r="Q41" s="138">
        <f>R41/12*Occupancy!$B$65</f>
        <v>239359.25</v>
      </c>
      <c r="R41" s="133">
        <f>SUM(R11:R39)</f>
        <v>957437</v>
      </c>
      <c r="S41" s="138">
        <f>IF(P41="","",P41/VLOOKUP(Occupancy!$B$65,Occupancy!$B$68:$B$79,1)*12/$B41)</f>
        <v>103149.75238095238</v>
      </c>
      <c r="T41" s="138">
        <f>IF(Q41="","",Q41/VLOOKUP(Occupancy!$B$65,Occupancy!$B$68:$B$79,1)*12/$B41)</f>
        <v>9118.4476190476198</v>
      </c>
      <c r="U41" s="134">
        <f>SUM(U11:U39)</f>
        <v>3353430</v>
      </c>
      <c r="V41" s="134">
        <f>SUM(V11:V39)</f>
        <v>176294</v>
      </c>
      <c r="W41" s="134">
        <f>SUM(W11:W39)</f>
        <v>705176</v>
      </c>
      <c r="X41" s="139">
        <f>Expenses!BE36</f>
        <v>127749.71428571429</v>
      </c>
      <c r="Y41" s="139">
        <f>Expenses!BF36</f>
        <v>6715.9619047619053</v>
      </c>
      <c r="Z41" s="139">
        <f>U41/P41</f>
        <v>1.2384878425486607</v>
      </c>
      <c r="AA41" s="138">
        <f>P41-U41</f>
        <v>-645749</v>
      </c>
      <c r="AB41" s="138">
        <f>Q41-V41</f>
        <v>63065.25</v>
      </c>
      <c r="AC41" s="138">
        <f>R41-W41</f>
        <v>252261</v>
      </c>
      <c r="AD41" s="138">
        <f>S41-X41</f>
        <v>-24599.961904761905</v>
      </c>
      <c r="AE41" s="138">
        <f>T41-Y41</f>
        <v>2402.4857142857145</v>
      </c>
      <c r="AF41" s="134">
        <f>SUM(AF11:AF39)</f>
        <v>13966</v>
      </c>
      <c r="AG41" s="134">
        <f>SUM(AG11:AG39)</f>
        <v>0</v>
      </c>
      <c r="AH41" s="134">
        <f>SUM(AH11:AH39)</f>
        <v>0</v>
      </c>
      <c r="AI41" s="134">
        <f>IF(AF41="","",AF41/VLOOKUP(Occupancy!$B$65,Occupancy!$B$68:$B$79,1)*12/$B41)</f>
        <v>532.03809523809525</v>
      </c>
      <c r="AJ41" s="134">
        <f>IF(AG41="","",AG41/VLOOKUP(Occupancy!$B$65,Occupancy!$B$68:$B$79,1)*12/$B41)</f>
        <v>0</v>
      </c>
      <c r="AK41" s="133">
        <f>SUM(AK11:AK39)</f>
        <v>0</v>
      </c>
      <c r="AL41" s="133">
        <f>AM41/12*Occupancy!$B$65</f>
        <v>0</v>
      </c>
      <c r="AM41" s="133">
        <f>SUM(AM11:AM39)</f>
        <v>0</v>
      </c>
      <c r="AN41" s="133">
        <f>IF(AK41="","",AK41/VLOOKUP(Occupancy!$B$65,Occupancy!$B$68:$B$79,1)*12/$B41)</f>
        <v>0</v>
      </c>
      <c r="AO41" s="133">
        <f>IF(AL41="","",AL41/VLOOKUP(Occupancy!$B$65,Occupancy!$B$68:$B$79,1)*12/$B41)</f>
        <v>0</v>
      </c>
      <c r="AP41" s="134">
        <f>SUM(AP11:AP39)</f>
        <v>0</v>
      </c>
      <c r="AQ41" s="134">
        <f>SUM(AQ11:AQ39)</f>
        <v>12852.5</v>
      </c>
      <c r="AR41" s="134">
        <f>SUM(AR11:AR39)</f>
        <v>51410</v>
      </c>
      <c r="AS41" s="134">
        <f>IF(AP41="","",AP41/VLOOKUP(Occupancy!$B$65,Occupancy!$B$68:$B$79,1)*12/$B41)</f>
        <v>0</v>
      </c>
      <c r="AT41" s="134">
        <f>IF(AQ41="","",AQ41/VLOOKUP(Occupancy!$B$65,Occupancy!$B$68:$B$79,1)*12/$B41)</f>
        <v>489.61904761904759</v>
      </c>
      <c r="AU41" s="133">
        <f>SUM(AU11:AU39)</f>
        <v>0</v>
      </c>
      <c r="AV41" s="133">
        <f>SUM(AV11:AV39)</f>
        <v>0</v>
      </c>
      <c r="AW41" s="133">
        <f>SUM(AW11:AW39)</f>
        <v>0</v>
      </c>
      <c r="AX41" s="133">
        <f>IF(AU41="","",AU41/VLOOKUP(Occupancy!$B$65,Occupancy!$B$68:$B$79,1)*12/$B41)</f>
        <v>0</v>
      </c>
      <c r="AY41" s="133">
        <f>IF(AV41="","",AV41/VLOOKUP(Occupancy!$B$65,Occupancy!$B$68:$B$79,1)*12/$B41)</f>
        <v>0</v>
      </c>
      <c r="AZ41" s="135">
        <f>SUM(AZ11:AZ39)</f>
        <v>-659715</v>
      </c>
      <c r="BA41" s="135">
        <f>SUM(BA11:BA39)</f>
        <v>50212.75</v>
      </c>
      <c r="BB41" s="135">
        <f>SUM(BB11:BB39)</f>
        <v>200851</v>
      </c>
      <c r="BC41" s="135">
        <f>IF(AZ41="","",AZ41/VLOOKUP(Occupancy!$B$65,Occupancy!$B$68:$B$79,1)*12/$B41)</f>
        <v>-25132</v>
      </c>
      <c r="BD41" s="136">
        <f>IF(BA41="","",BA41/VLOOKUP(Occupancy!$B$65,Occupancy!$B$68:$B$79,1)*12/$B41)</f>
        <v>1912.8666666666666</v>
      </c>
    </row>
    <row r="42" spans="1:56" s="16" customFormat="1" x14ac:dyDescent="0.25">
      <c r="A42" s="141"/>
      <c r="B42" s="141"/>
      <c r="C42" s="200"/>
      <c r="D42" s="116"/>
      <c r="E42" s="116"/>
      <c r="F42" s="116"/>
      <c r="G42" s="116"/>
      <c r="H42" s="116"/>
      <c r="I42" s="116"/>
      <c r="J42" s="204" t="s">
        <v>4</v>
      </c>
      <c r="K42" s="204"/>
      <c r="L42" s="115"/>
      <c r="M42" s="115"/>
      <c r="N42" s="115"/>
      <c r="O42" s="201"/>
      <c r="P42" s="142"/>
      <c r="Q42" s="179"/>
      <c r="R42" s="179"/>
      <c r="S42" s="179"/>
      <c r="T42" s="179"/>
      <c r="U42" s="202"/>
      <c r="V42" s="202"/>
      <c r="W42" s="202"/>
      <c r="X42" s="202"/>
      <c r="Y42" s="202"/>
      <c r="Z42" s="205"/>
      <c r="AA42" s="179"/>
      <c r="AB42" s="179"/>
      <c r="AC42" s="179"/>
      <c r="AD42" s="179"/>
      <c r="AE42" s="179"/>
      <c r="AF42" s="202"/>
      <c r="AG42" s="202"/>
      <c r="AH42" s="202"/>
      <c r="AI42" s="202"/>
      <c r="AJ42" s="202"/>
      <c r="AK42" s="179"/>
      <c r="AL42" s="179"/>
      <c r="AM42" s="179"/>
      <c r="AN42" s="179"/>
      <c r="AO42" s="179"/>
      <c r="AP42" s="202"/>
      <c r="AQ42" s="202"/>
      <c r="AR42" s="202"/>
      <c r="AS42" s="202"/>
      <c r="AT42" s="202"/>
      <c r="AU42" s="179"/>
      <c r="AV42" s="179"/>
      <c r="AW42" s="179"/>
      <c r="AX42" s="179"/>
      <c r="AY42" s="179"/>
      <c r="AZ42" s="180"/>
      <c r="BA42" s="180"/>
      <c r="BB42" s="180"/>
      <c r="BC42" s="180"/>
      <c r="BD42" s="203"/>
    </row>
    <row r="43" spans="1:56" s="16" customFormat="1" x14ac:dyDescent="0.25">
      <c r="A43" s="64" t="s">
        <v>75</v>
      </c>
      <c r="B43" s="141"/>
      <c r="C43" s="200"/>
      <c r="D43" s="116"/>
      <c r="E43" s="116"/>
      <c r="F43" s="116"/>
      <c r="G43" s="116"/>
      <c r="H43" s="116"/>
      <c r="I43" s="116"/>
      <c r="J43" s="204" t="s">
        <v>4</v>
      </c>
      <c r="K43" s="204"/>
      <c r="L43" s="115"/>
      <c r="M43" s="115"/>
      <c r="N43" s="115"/>
      <c r="O43" s="201"/>
      <c r="P43" s="142"/>
      <c r="Q43" s="179"/>
      <c r="R43" s="179"/>
      <c r="S43" s="179"/>
      <c r="T43" s="179"/>
      <c r="U43" s="202"/>
      <c r="V43" s="202"/>
      <c r="W43" s="202"/>
      <c r="X43" s="202"/>
      <c r="Y43" s="202"/>
      <c r="Z43" s="205"/>
      <c r="AA43" s="179"/>
      <c r="AB43" s="179"/>
      <c r="AC43" s="179"/>
      <c r="AD43" s="179"/>
      <c r="AE43" s="179"/>
      <c r="AF43" s="202"/>
      <c r="AG43" s="202"/>
      <c r="AH43" s="202"/>
      <c r="AI43" s="202"/>
      <c r="AJ43" s="202"/>
      <c r="AK43" s="179"/>
      <c r="AL43" s="179"/>
      <c r="AM43" s="179"/>
      <c r="AN43" s="179"/>
      <c r="AO43" s="179"/>
      <c r="AP43" s="202"/>
      <c r="AQ43" s="202"/>
      <c r="AR43" s="202"/>
      <c r="AS43" s="202"/>
      <c r="AT43" s="202"/>
      <c r="AU43" s="179"/>
      <c r="AV43" s="179"/>
      <c r="AW43" s="179"/>
      <c r="AX43" s="179"/>
      <c r="AY43" s="179"/>
      <c r="AZ43" s="180"/>
      <c r="BA43" s="180"/>
      <c r="BB43" s="180"/>
      <c r="BC43" s="180"/>
      <c r="BD43" s="203"/>
    </row>
    <row r="44" spans="1:56" s="16" customFormat="1" x14ac:dyDescent="0.25">
      <c r="A44" s="64" t="s">
        <v>101</v>
      </c>
      <c r="B44" s="141"/>
      <c r="C44" s="200"/>
      <c r="D44" s="175"/>
      <c r="E44" s="116"/>
      <c r="F44" s="116"/>
      <c r="G44" s="116"/>
      <c r="H44" s="116"/>
      <c r="I44" s="116">
        <f>SUM(D44:H44)</f>
        <v>0</v>
      </c>
      <c r="J44" s="204" t="e">
        <f>INDEX(Occupancy!$B$57:$CL$57,1,MATCH(A44,Occupancy!$B$4:$CL$4,0))</f>
        <v>#DIV/0!</v>
      </c>
      <c r="K44" s="204">
        <f>INDEX(Occupancy!$B$18:$CL$18,1,MATCH(A44,Occupancy!$B$4:$CL$4,0))</f>
        <v>0</v>
      </c>
      <c r="L44" s="206"/>
      <c r="M44" s="206"/>
      <c r="N44" s="206"/>
      <c r="O44" s="207"/>
      <c r="P44" s="142"/>
      <c r="Q44" s="179">
        <f>R44/12*Occupancy!$B$65</f>
        <v>0</v>
      </c>
      <c r="R44" s="179"/>
      <c r="S44" s="179" t="str">
        <f>IF(P44="","",P44/VLOOKUP(Occupancy!$B$65,Occupancy!$B$68:$B$79,1)*12/$B44)</f>
        <v/>
      </c>
      <c r="T44" s="179" t="e">
        <f>IF(Q44="","",Q44/VLOOKUP(Occupancy!$B$65,Occupancy!$B$68:$B$79,1)*12/$B44)</f>
        <v>#DIV/0!</v>
      </c>
      <c r="U44" s="202">
        <f>Expenses!BB39</f>
        <v>0</v>
      </c>
      <c r="V44" s="202">
        <f>Expenses!BC39</f>
        <v>0</v>
      </c>
      <c r="W44" s="202">
        <f>Expenses!BD39</f>
        <v>0</v>
      </c>
      <c r="X44" s="202" t="e">
        <f>Expenses!BE39</f>
        <v>#DIV/0!</v>
      </c>
      <c r="Y44" s="202" t="e">
        <f>Expenses!BF39</f>
        <v>#DIV/0!</v>
      </c>
      <c r="Z44" s="205" t="e">
        <f>U44/P44</f>
        <v>#DIV/0!</v>
      </c>
      <c r="AA44" s="179">
        <f>P44-U44</f>
        <v>0</v>
      </c>
      <c r="AB44" s="179">
        <f>Q44-V44</f>
        <v>0</v>
      </c>
      <c r="AC44" s="179">
        <f>R44-W44</f>
        <v>0</v>
      </c>
      <c r="AD44" s="179" t="e">
        <f>S44-X44</f>
        <v>#VALUE!</v>
      </c>
      <c r="AE44" s="179" t="e">
        <f>T44-Y44</f>
        <v>#DIV/0!</v>
      </c>
      <c r="AF44" s="202"/>
      <c r="AG44" s="202">
        <f>AH44/12*Occupancy!$B$65</f>
        <v>0</v>
      </c>
      <c r="AH44" s="202"/>
      <c r="AI44" s="202" t="str">
        <f>IF(AF44="","",AF44/VLOOKUP(Occupancy!$B$65,Occupancy!$B$68:$B$79,1)*12/$B44)</f>
        <v/>
      </c>
      <c r="AJ44" s="202" t="e">
        <f>IF(AG44="","",AG44/VLOOKUP(Occupancy!$B$65,Occupancy!$B$68:$B$79,1)*12/$B44)</f>
        <v>#DIV/0!</v>
      </c>
      <c r="AK44" s="179"/>
      <c r="AL44" s="179">
        <f>AM44/12*Occupancy!$B$65</f>
        <v>0</v>
      </c>
      <c r="AM44" s="179"/>
      <c r="AN44" s="179" t="str">
        <f>IF(AK44="","",AK44/VLOOKUP(Occupancy!$B$65,Occupancy!$B$68:$B$79,1)*12/$B44)</f>
        <v/>
      </c>
      <c r="AO44" s="179" t="e">
        <f>IF(AL44="","",AL44/VLOOKUP(Occupancy!$B$65,Occupancy!$B$68:$B$79,1)*12/$B44)</f>
        <v>#DIV/0!</v>
      </c>
      <c r="AP44" s="202"/>
      <c r="AQ44" s="202">
        <f>AR44/12*Occupancy!$B$65</f>
        <v>0</v>
      </c>
      <c r="AR44" s="202"/>
      <c r="AS44" s="202" t="str">
        <f>IF(AP44="","",AP44/VLOOKUP(Occupancy!$B$65,Occupancy!$B$68:$B$79,1)*12/$B44)</f>
        <v/>
      </c>
      <c r="AT44" s="202" t="e">
        <f>IF(AQ44="","",AQ44/VLOOKUP(Occupancy!$B$65,Occupancy!$B$68:$B$79,1)*12/$B44)</f>
        <v>#DIV/0!</v>
      </c>
      <c r="AU44" s="179"/>
      <c r="AV44" s="179">
        <f>AW44/12*Occupancy!$B$65</f>
        <v>0</v>
      </c>
      <c r="AW44" s="179"/>
      <c r="AX44" s="179" t="str">
        <f>IF(AU44="","",AU44/VLOOKUP(Occupancy!$B$65,Occupancy!$B$68:$B$79,1)*12/$B44)</f>
        <v/>
      </c>
      <c r="AY44" s="179" t="e">
        <f>IF(AV44="","",AV44/VLOOKUP(Occupancy!$B$65,Occupancy!$B$68:$B$79,1)*12/$B44)</f>
        <v>#DIV/0!</v>
      </c>
      <c r="AZ44" s="180">
        <f>AA44-AF44-AK44-AP44-AU44</f>
        <v>0</v>
      </c>
      <c r="BA44" s="180">
        <f>AB44-AG44-AL44-AQ44-AV44</f>
        <v>0</v>
      </c>
      <c r="BB44" s="180">
        <f>AC44-AH44-AM44-AR44-AW44</f>
        <v>0</v>
      </c>
      <c r="BC44" s="180" t="e">
        <f>AD44-AI44-AN44-AS44-AX44</f>
        <v>#VALUE!</v>
      </c>
      <c r="BD44" s="203" t="e">
        <f>IF(BA44="","",BA44/VLOOKUP(Occupancy!$B$65,Occupancy!$B$68:$B$79,1)*12/$B44)</f>
        <v>#DIV/0!</v>
      </c>
    </row>
    <row r="45" spans="1:56" s="16" customFormat="1" x14ac:dyDescent="0.25">
      <c r="A45" s="64" t="s">
        <v>109</v>
      </c>
      <c r="B45" s="141"/>
      <c r="C45" s="200"/>
      <c r="D45" s="175"/>
      <c r="E45" s="116"/>
      <c r="F45" s="116"/>
      <c r="G45" s="116"/>
      <c r="H45" s="116"/>
      <c r="I45" s="116">
        <f t="shared" ref="I45:I69" si="11">SUM(D45:H45)</f>
        <v>0</v>
      </c>
      <c r="J45" s="204" t="e">
        <f>INDEX(Occupancy!$B$57:$CL$57,1,MATCH(A45,Occupancy!$B$4:$CL$4,0))</f>
        <v>#DIV/0!</v>
      </c>
      <c r="K45" s="204">
        <f>INDEX(Occupancy!$B$18:$CL$18,1,MATCH(A45,Occupancy!$B$4:$CL$4,0))</f>
        <v>0</v>
      </c>
      <c r="L45" s="206"/>
      <c r="M45" s="206"/>
      <c r="N45" s="206"/>
      <c r="O45" s="207"/>
      <c r="P45" s="142"/>
      <c r="Q45" s="179">
        <f>R45/12*Occupancy!$B$65</f>
        <v>0</v>
      </c>
      <c r="R45" s="179"/>
      <c r="S45" s="179" t="str">
        <f>IF(P45="","",P45/VLOOKUP(Occupancy!$B$65,Occupancy!$B$68:$B$79,1)*12/$B45)</f>
        <v/>
      </c>
      <c r="T45" s="179" t="e">
        <f>IF(Q45="","",Q45/VLOOKUP(Occupancy!$B$65,Occupancy!$B$68:$B$79,1)*12/$B45)</f>
        <v>#DIV/0!</v>
      </c>
      <c r="U45" s="202">
        <f>Expenses!BB40</f>
        <v>0</v>
      </c>
      <c r="V45" s="202">
        <f>Expenses!BC40</f>
        <v>0</v>
      </c>
      <c r="W45" s="202">
        <f>Expenses!BD40</f>
        <v>0</v>
      </c>
      <c r="X45" s="202" t="e">
        <f>Expenses!BE40</f>
        <v>#DIV/0!</v>
      </c>
      <c r="Y45" s="202" t="e">
        <f>Expenses!BF40</f>
        <v>#DIV/0!</v>
      </c>
      <c r="Z45" s="205" t="e">
        <f t="shared" ref="Z45:Z69" si="12">U45/P45</f>
        <v>#DIV/0!</v>
      </c>
      <c r="AA45" s="179">
        <f t="shared" ref="AA45:AA69" si="13">P45-U45</f>
        <v>0</v>
      </c>
      <c r="AB45" s="179">
        <f t="shared" ref="AB45:AB69" si="14">Q45-V45</f>
        <v>0</v>
      </c>
      <c r="AC45" s="179">
        <f t="shared" ref="AC45:AC69" si="15">R45-W45</f>
        <v>0</v>
      </c>
      <c r="AD45" s="179" t="e">
        <f t="shared" ref="AD45:AD69" si="16">S45-X45</f>
        <v>#VALUE!</v>
      </c>
      <c r="AE45" s="179" t="e">
        <f t="shared" ref="AE45:AE69" si="17">T45-Y45</f>
        <v>#DIV/0!</v>
      </c>
      <c r="AF45" s="202"/>
      <c r="AG45" s="202">
        <f>AH45/12*Occupancy!$B$65</f>
        <v>0</v>
      </c>
      <c r="AH45" s="202"/>
      <c r="AI45" s="202" t="str">
        <f>IF(AF45="","",AF45/VLOOKUP(Occupancy!$B$65,Occupancy!$B$68:$B$79,1)*12/$B45)</f>
        <v/>
      </c>
      <c r="AJ45" s="202" t="e">
        <f>IF(AG45="","",AG45/VLOOKUP(Occupancy!$B$65,Occupancy!$B$68:$B$79,1)*12/$B45)</f>
        <v>#DIV/0!</v>
      </c>
      <c r="AK45" s="179"/>
      <c r="AL45" s="179">
        <f>AM45/12*Occupancy!$B$65</f>
        <v>0</v>
      </c>
      <c r="AM45" s="179"/>
      <c r="AN45" s="179" t="str">
        <f>IF(AK45="","",AK45/VLOOKUP(Occupancy!$B$65,Occupancy!$B$68:$B$79,1)*12/$B45)</f>
        <v/>
      </c>
      <c r="AO45" s="179" t="e">
        <f>IF(AL45="","",AL45/VLOOKUP(Occupancy!$B$65,Occupancy!$B$68:$B$79,1)*12/$B45)</f>
        <v>#DIV/0!</v>
      </c>
      <c r="AP45" s="202"/>
      <c r="AQ45" s="202">
        <f>AR45/12*Occupancy!$B$65</f>
        <v>0</v>
      </c>
      <c r="AR45" s="202"/>
      <c r="AS45" s="202" t="str">
        <f>IF(AP45="","",AP45/VLOOKUP(Occupancy!$B$65,Occupancy!$B$68:$B$79,1)*12/$B45)</f>
        <v/>
      </c>
      <c r="AT45" s="202" t="e">
        <f>IF(AQ45="","",AQ45/VLOOKUP(Occupancy!$B$65,Occupancy!$B$68:$B$79,1)*12/$B45)</f>
        <v>#DIV/0!</v>
      </c>
      <c r="AU45" s="179"/>
      <c r="AV45" s="179">
        <f>AW45/12*Occupancy!$B$65</f>
        <v>0</v>
      </c>
      <c r="AW45" s="179"/>
      <c r="AX45" s="179" t="str">
        <f>IF(AU45="","",AU45/VLOOKUP(Occupancy!$B$65,Occupancy!$B$68:$B$79,1)*12/$B45)</f>
        <v/>
      </c>
      <c r="AY45" s="179" t="e">
        <f>IF(AV45="","",AV45/VLOOKUP(Occupancy!$B$65,Occupancy!$B$68:$B$79,1)*12/$B45)</f>
        <v>#DIV/0!</v>
      </c>
      <c r="AZ45" s="180">
        <f t="shared" ref="AZ45:AZ69" si="18">AA45-AF45-AK45-AP45-AU45</f>
        <v>0</v>
      </c>
      <c r="BA45" s="180">
        <f t="shared" ref="BA45:BA69" si="19">AB45-AG45-AL45-AQ45-AV45</f>
        <v>0</v>
      </c>
      <c r="BB45" s="180">
        <f t="shared" ref="BB45:BB69" si="20">AC45-AH45-AM45-AR45-AW45</f>
        <v>0</v>
      </c>
      <c r="BC45" s="180" t="e">
        <f t="shared" ref="BC45:BC69" si="21">AD45-AI45-AN45-AS45-AX45</f>
        <v>#VALUE!</v>
      </c>
      <c r="BD45" s="203" t="e">
        <f>IF(BA45="","",BA45/VLOOKUP(Occupancy!$B$65,Occupancy!$B$68:$B$79,1)*12/$B45)</f>
        <v>#DIV/0!</v>
      </c>
    </row>
    <row r="46" spans="1:56" s="16" customFormat="1" x14ac:dyDescent="0.25">
      <c r="A46" s="64" t="s">
        <v>131</v>
      </c>
      <c r="B46" s="141"/>
      <c r="C46" s="200"/>
      <c r="D46" s="175"/>
      <c r="E46" s="116"/>
      <c r="F46" s="116"/>
      <c r="G46" s="116"/>
      <c r="H46" s="116"/>
      <c r="I46" s="116">
        <f t="shared" si="11"/>
        <v>0</v>
      </c>
      <c r="J46" s="204" t="e">
        <f>INDEX(Occupancy!$B$57:$CL$57,1,MATCH(A46,Occupancy!$B$4:$CL$4,0))</f>
        <v>#DIV/0!</v>
      </c>
      <c r="K46" s="204">
        <f>INDEX(Occupancy!$B$18:$CL$18,1,MATCH(A46,Occupancy!$B$4:$CL$4,0))</f>
        <v>0</v>
      </c>
      <c r="L46" s="206"/>
      <c r="M46" s="206"/>
      <c r="N46" s="206"/>
      <c r="O46" s="207"/>
      <c r="P46" s="142"/>
      <c r="Q46" s="179">
        <f>R46/12*Occupancy!$B$65</f>
        <v>0</v>
      </c>
      <c r="R46" s="179"/>
      <c r="S46" s="179" t="str">
        <f>IF(P46="","",P46/VLOOKUP(Occupancy!$B$65,Occupancy!$B$68:$B$79,1)*12/$B46)</f>
        <v/>
      </c>
      <c r="T46" s="179" t="e">
        <f>IF(Q46="","",Q46/VLOOKUP(Occupancy!$B$65,Occupancy!$B$68:$B$79,1)*12/$B46)</f>
        <v>#DIV/0!</v>
      </c>
      <c r="U46" s="202">
        <f>Expenses!BB41</f>
        <v>0</v>
      </c>
      <c r="V46" s="202">
        <f>Expenses!BC41</f>
        <v>0</v>
      </c>
      <c r="W46" s="202">
        <f>Expenses!BD41</f>
        <v>0</v>
      </c>
      <c r="X46" s="202" t="e">
        <f>Expenses!BE41</f>
        <v>#DIV/0!</v>
      </c>
      <c r="Y46" s="202" t="e">
        <f>Expenses!BF41</f>
        <v>#DIV/0!</v>
      </c>
      <c r="Z46" s="205" t="e">
        <f t="shared" si="12"/>
        <v>#DIV/0!</v>
      </c>
      <c r="AA46" s="179">
        <f t="shared" si="13"/>
        <v>0</v>
      </c>
      <c r="AB46" s="179">
        <f t="shared" si="14"/>
        <v>0</v>
      </c>
      <c r="AC46" s="179">
        <f t="shared" si="15"/>
        <v>0</v>
      </c>
      <c r="AD46" s="179" t="e">
        <f t="shared" si="16"/>
        <v>#VALUE!</v>
      </c>
      <c r="AE46" s="179" t="e">
        <f t="shared" si="17"/>
        <v>#DIV/0!</v>
      </c>
      <c r="AF46" s="202"/>
      <c r="AG46" s="202">
        <f>AH46/12*Occupancy!$B$65</f>
        <v>0</v>
      </c>
      <c r="AH46" s="202"/>
      <c r="AI46" s="202" t="str">
        <f>IF(AF46="","",AF46/VLOOKUP(Occupancy!$B$65,Occupancy!$B$68:$B$79,1)*12/$B46)</f>
        <v/>
      </c>
      <c r="AJ46" s="202" t="e">
        <f>IF(AG46="","",AG46/VLOOKUP(Occupancy!$B$65,Occupancy!$B$68:$B$79,1)*12/$B46)</f>
        <v>#DIV/0!</v>
      </c>
      <c r="AK46" s="179"/>
      <c r="AL46" s="179">
        <f>AM46/12*Occupancy!$B$65</f>
        <v>0</v>
      </c>
      <c r="AM46" s="179"/>
      <c r="AN46" s="179" t="str">
        <f>IF(AK46="","",AK46/VLOOKUP(Occupancy!$B$65,Occupancy!$B$68:$B$79,1)*12/$B46)</f>
        <v/>
      </c>
      <c r="AO46" s="179" t="e">
        <f>IF(AL46="","",AL46/VLOOKUP(Occupancy!$B$65,Occupancy!$B$68:$B$79,1)*12/$B46)</f>
        <v>#DIV/0!</v>
      </c>
      <c r="AP46" s="202"/>
      <c r="AQ46" s="202">
        <f>AR46/12*Occupancy!$B$65</f>
        <v>0</v>
      </c>
      <c r="AR46" s="202"/>
      <c r="AS46" s="202" t="str">
        <f>IF(AP46="","",AP46/VLOOKUP(Occupancy!$B$65,Occupancy!$B$68:$B$79,1)*12/$B46)</f>
        <v/>
      </c>
      <c r="AT46" s="202" t="e">
        <f>IF(AQ46="","",AQ46/VLOOKUP(Occupancy!$B$65,Occupancy!$B$68:$B$79,1)*12/$B46)</f>
        <v>#DIV/0!</v>
      </c>
      <c r="AU46" s="179"/>
      <c r="AV46" s="179">
        <f>AW46/12*Occupancy!$B$65</f>
        <v>0</v>
      </c>
      <c r="AW46" s="179"/>
      <c r="AX46" s="179" t="str">
        <f>IF(AU46="","",AU46/VLOOKUP(Occupancy!$B$65,Occupancy!$B$68:$B$79,1)*12/$B46)</f>
        <v/>
      </c>
      <c r="AY46" s="179" t="e">
        <f>IF(AV46="","",AV46/VLOOKUP(Occupancy!$B$65,Occupancy!$B$68:$B$79,1)*12/$B46)</f>
        <v>#DIV/0!</v>
      </c>
      <c r="AZ46" s="180">
        <f t="shared" si="18"/>
        <v>0</v>
      </c>
      <c r="BA46" s="180">
        <f t="shared" si="19"/>
        <v>0</v>
      </c>
      <c r="BB46" s="180">
        <f t="shared" si="20"/>
        <v>0</v>
      </c>
      <c r="BC46" s="180" t="e">
        <f t="shared" si="21"/>
        <v>#VALUE!</v>
      </c>
      <c r="BD46" s="203" t="e">
        <f>IF(BA46="","",BA46/VLOOKUP(Occupancy!$B$65,Occupancy!$B$68:$B$79,1)*12/$B46)</f>
        <v>#DIV/0!</v>
      </c>
    </row>
    <row r="47" spans="1:56" s="16" customFormat="1" x14ac:dyDescent="0.25">
      <c r="A47" s="64" t="s">
        <v>141</v>
      </c>
      <c r="B47" s="141"/>
      <c r="C47" s="200"/>
      <c r="D47" s="175"/>
      <c r="E47" s="116"/>
      <c r="F47" s="116"/>
      <c r="G47" s="116"/>
      <c r="H47" s="116"/>
      <c r="I47" s="116">
        <f t="shared" si="11"/>
        <v>0</v>
      </c>
      <c r="J47" s="204" t="e">
        <f>INDEX(Occupancy!$B$57:$CL$57,1,MATCH(A47,Occupancy!$B$4:$CL$4,0))</f>
        <v>#DIV/0!</v>
      </c>
      <c r="K47" s="204">
        <f>INDEX(Occupancy!$B$18:$CL$18,1,MATCH(A47,Occupancy!$B$4:$CL$4,0))</f>
        <v>0</v>
      </c>
      <c r="L47" s="206"/>
      <c r="M47" s="206"/>
      <c r="N47" s="206"/>
      <c r="O47" s="207"/>
      <c r="P47" s="142"/>
      <c r="Q47" s="179">
        <f>R47/12*Occupancy!$B$65</f>
        <v>0</v>
      </c>
      <c r="R47" s="179"/>
      <c r="S47" s="179" t="str">
        <f>IF(P47="","",P47/VLOOKUP(Occupancy!$B$65,Occupancy!$B$68:$B$79,1)*12/$B47)</f>
        <v/>
      </c>
      <c r="T47" s="179" t="e">
        <f>IF(Q47="","",Q47/VLOOKUP(Occupancy!$B$65,Occupancy!$B$68:$B$79,1)*12/$B47)</f>
        <v>#DIV/0!</v>
      </c>
      <c r="U47" s="202">
        <f>Expenses!BB42</f>
        <v>0</v>
      </c>
      <c r="V47" s="202">
        <f>Expenses!BC42</f>
        <v>0</v>
      </c>
      <c r="W47" s="202">
        <f>Expenses!BD42</f>
        <v>0</v>
      </c>
      <c r="X47" s="202" t="e">
        <f>Expenses!BE42</f>
        <v>#DIV/0!</v>
      </c>
      <c r="Y47" s="202" t="e">
        <f>Expenses!BF42</f>
        <v>#DIV/0!</v>
      </c>
      <c r="Z47" s="205" t="e">
        <f t="shared" si="12"/>
        <v>#DIV/0!</v>
      </c>
      <c r="AA47" s="179">
        <f t="shared" si="13"/>
        <v>0</v>
      </c>
      <c r="AB47" s="179">
        <f t="shared" si="14"/>
        <v>0</v>
      </c>
      <c r="AC47" s="179">
        <f t="shared" si="15"/>
        <v>0</v>
      </c>
      <c r="AD47" s="179" t="e">
        <f t="shared" si="16"/>
        <v>#VALUE!</v>
      </c>
      <c r="AE47" s="179" t="e">
        <f t="shared" si="17"/>
        <v>#DIV/0!</v>
      </c>
      <c r="AF47" s="202"/>
      <c r="AG47" s="202">
        <f>AH47/12*Occupancy!$B$65</f>
        <v>0</v>
      </c>
      <c r="AH47" s="202"/>
      <c r="AI47" s="202" t="str">
        <f>IF(AF47="","",AF47/VLOOKUP(Occupancy!$B$65,Occupancy!$B$68:$B$79,1)*12/$B47)</f>
        <v/>
      </c>
      <c r="AJ47" s="202" t="e">
        <f>IF(AG47="","",AG47/VLOOKUP(Occupancy!$B$65,Occupancy!$B$68:$B$79,1)*12/$B47)</f>
        <v>#DIV/0!</v>
      </c>
      <c r="AK47" s="179"/>
      <c r="AL47" s="179">
        <f>AM47/12*Occupancy!$B$65</f>
        <v>0</v>
      </c>
      <c r="AM47" s="179"/>
      <c r="AN47" s="179" t="str">
        <f>IF(AK47="","",AK47/VLOOKUP(Occupancy!$B$65,Occupancy!$B$68:$B$79,1)*12/$B47)</f>
        <v/>
      </c>
      <c r="AO47" s="179" t="e">
        <f>IF(AL47="","",AL47/VLOOKUP(Occupancy!$B$65,Occupancy!$B$68:$B$79,1)*12/$B47)</f>
        <v>#DIV/0!</v>
      </c>
      <c r="AP47" s="202"/>
      <c r="AQ47" s="202">
        <f>AR47/12*Occupancy!$B$65</f>
        <v>0</v>
      </c>
      <c r="AR47" s="202"/>
      <c r="AS47" s="202" t="str">
        <f>IF(AP47="","",AP47/VLOOKUP(Occupancy!$B$65,Occupancy!$B$68:$B$79,1)*12/$B47)</f>
        <v/>
      </c>
      <c r="AT47" s="202" t="e">
        <f>IF(AQ47="","",AQ47/VLOOKUP(Occupancy!$B$65,Occupancy!$B$68:$B$79,1)*12/$B47)</f>
        <v>#DIV/0!</v>
      </c>
      <c r="AU47" s="179"/>
      <c r="AV47" s="179">
        <f>AW47/12*Occupancy!$B$65</f>
        <v>0</v>
      </c>
      <c r="AW47" s="179"/>
      <c r="AX47" s="179" t="str">
        <f>IF(AU47="","",AU47/VLOOKUP(Occupancy!$B$65,Occupancy!$B$68:$B$79,1)*12/$B47)</f>
        <v/>
      </c>
      <c r="AY47" s="179" t="e">
        <f>IF(AV47="","",AV47/VLOOKUP(Occupancy!$B$65,Occupancy!$B$68:$B$79,1)*12/$B47)</f>
        <v>#DIV/0!</v>
      </c>
      <c r="AZ47" s="180">
        <f t="shared" si="18"/>
        <v>0</v>
      </c>
      <c r="BA47" s="180">
        <f t="shared" si="19"/>
        <v>0</v>
      </c>
      <c r="BB47" s="180">
        <f t="shared" si="20"/>
        <v>0</v>
      </c>
      <c r="BC47" s="180" t="e">
        <f t="shared" si="21"/>
        <v>#VALUE!</v>
      </c>
      <c r="BD47" s="203" t="e">
        <f>IF(BA47="","",BA47/VLOOKUP(Occupancy!$B$65,Occupancy!$B$68:$B$79,1)*12/$B47)</f>
        <v>#DIV/0!</v>
      </c>
    </row>
    <row r="48" spans="1:56" s="16" customFormat="1" x14ac:dyDescent="0.25">
      <c r="A48" s="64" t="s">
        <v>145</v>
      </c>
      <c r="B48" s="141"/>
      <c r="C48" s="200"/>
      <c r="D48" s="175"/>
      <c r="E48" s="116"/>
      <c r="F48" s="116"/>
      <c r="G48" s="116"/>
      <c r="H48" s="116"/>
      <c r="I48" s="116">
        <f t="shared" si="11"/>
        <v>0</v>
      </c>
      <c r="J48" s="204" t="e">
        <f>INDEX(Occupancy!$B$57:$CL$57,1,MATCH(A48,Occupancy!$B$4:$CL$4,0))</f>
        <v>#DIV/0!</v>
      </c>
      <c r="K48" s="204">
        <f>INDEX(Occupancy!$B$18:$CL$18,1,MATCH(A48,Occupancy!$B$4:$CL$4,0))</f>
        <v>0</v>
      </c>
      <c r="L48" s="206"/>
      <c r="M48" s="206"/>
      <c r="N48" s="206"/>
      <c r="O48" s="207"/>
      <c r="P48" s="142"/>
      <c r="Q48" s="179">
        <f>R48/12*Occupancy!$B$65</f>
        <v>0</v>
      </c>
      <c r="R48" s="179"/>
      <c r="S48" s="179" t="str">
        <f>IF(P48="","",P48/VLOOKUP(Occupancy!$B$65,Occupancy!$B$68:$B$79,1)*12/$B48)</f>
        <v/>
      </c>
      <c r="T48" s="179" t="e">
        <f>IF(Q48="","",Q48/VLOOKUP(Occupancy!$B$65,Occupancy!$B$68:$B$79,1)*12/$B48)</f>
        <v>#DIV/0!</v>
      </c>
      <c r="U48" s="202">
        <f>Expenses!BB43</f>
        <v>0</v>
      </c>
      <c r="V48" s="202">
        <f>Expenses!BC43</f>
        <v>0</v>
      </c>
      <c r="W48" s="202">
        <f>Expenses!BD43</f>
        <v>0</v>
      </c>
      <c r="X48" s="202" t="e">
        <f>Expenses!BE43</f>
        <v>#DIV/0!</v>
      </c>
      <c r="Y48" s="202" t="e">
        <f>Expenses!BF43</f>
        <v>#DIV/0!</v>
      </c>
      <c r="Z48" s="205" t="e">
        <f t="shared" si="12"/>
        <v>#DIV/0!</v>
      </c>
      <c r="AA48" s="179">
        <f t="shared" si="13"/>
        <v>0</v>
      </c>
      <c r="AB48" s="179">
        <f t="shared" si="14"/>
        <v>0</v>
      </c>
      <c r="AC48" s="179">
        <f t="shared" si="15"/>
        <v>0</v>
      </c>
      <c r="AD48" s="179" t="e">
        <f t="shared" si="16"/>
        <v>#VALUE!</v>
      </c>
      <c r="AE48" s="179" t="e">
        <f t="shared" si="17"/>
        <v>#DIV/0!</v>
      </c>
      <c r="AF48" s="202"/>
      <c r="AG48" s="202">
        <f>AH48/12*Occupancy!$B$65</f>
        <v>0</v>
      </c>
      <c r="AH48" s="202"/>
      <c r="AI48" s="202" t="str">
        <f>IF(AF48="","",AF48/VLOOKUP(Occupancy!$B$65,Occupancy!$B$68:$B$79,1)*12/$B48)</f>
        <v/>
      </c>
      <c r="AJ48" s="202" t="e">
        <f>IF(AG48="","",AG48/VLOOKUP(Occupancy!$B$65,Occupancy!$B$68:$B$79,1)*12/$B48)</f>
        <v>#DIV/0!</v>
      </c>
      <c r="AK48" s="179"/>
      <c r="AL48" s="179">
        <f>AM48/12*Occupancy!$B$65</f>
        <v>0</v>
      </c>
      <c r="AM48" s="179"/>
      <c r="AN48" s="179" t="str">
        <f>IF(AK48="","",AK48/VLOOKUP(Occupancy!$B$65,Occupancy!$B$68:$B$79,1)*12/$B48)</f>
        <v/>
      </c>
      <c r="AO48" s="179" t="e">
        <f>IF(AL48="","",AL48/VLOOKUP(Occupancy!$B$65,Occupancy!$B$68:$B$79,1)*12/$B48)</f>
        <v>#DIV/0!</v>
      </c>
      <c r="AP48" s="202"/>
      <c r="AQ48" s="202">
        <f>AR48/12*Occupancy!$B$65</f>
        <v>0</v>
      </c>
      <c r="AR48" s="202"/>
      <c r="AS48" s="202" t="str">
        <f>IF(AP48="","",AP48/VLOOKUP(Occupancy!$B$65,Occupancy!$B$68:$B$79,1)*12/$B48)</f>
        <v/>
      </c>
      <c r="AT48" s="202" t="e">
        <f>IF(AQ48="","",AQ48/VLOOKUP(Occupancy!$B$65,Occupancy!$B$68:$B$79,1)*12/$B48)</f>
        <v>#DIV/0!</v>
      </c>
      <c r="AU48" s="179"/>
      <c r="AV48" s="179">
        <f>AW48/12*Occupancy!$B$65</f>
        <v>0</v>
      </c>
      <c r="AW48" s="179"/>
      <c r="AX48" s="179" t="str">
        <f>IF(AU48="","",AU48/VLOOKUP(Occupancy!$B$65,Occupancy!$B$68:$B$79,1)*12/$B48)</f>
        <v/>
      </c>
      <c r="AY48" s="179" t="e">
        <f>IF(AV48="","",AV48/VLOOKUP(Occupancy!$B$65,Occupancy!$B$68:$B$79,1)*12/$B48)</f>
        <v>#DIV/0!</v>
      </c>
      <c r="AZ48" s="180">
        <f t="shared" si="18"/>
        <v>0</v>
      </c>
      <c r="BA48" s="180">
        <f t="shared" si="19"/>
        <v>0</v>
      </c>
      <c r="BB48" s="180">
        <f t="shared" si="20"/>
        <v>0</v>
      </c>
      <c r="BC48" s="180" t="e">
        <f t="shared" si="21"/>
        <v>#VALUE!</v>
      </c>
      <c r="BD48" s="203" t="e">
        <f>IF(BA48="","",BA48/VLOOKUP(Occupancy!$B$65,Occupancy!$B$68:$B$79,1)*12/$B48)</f>
        <v>#DIV/0!</v>
      </c>
    </row>
    <row r="49" spans="1:56" s="16" customFormat="1" x14ac:dyDescent="0.25">
      <c r="A49" s="64" t="s">
        <v>147</v>
      </c>
      <c r="B49" s="141"/>
      <c r="C49" s="200"/>
      <c r="D49" s="175"/>
      <c r="E49" s="116"/>
      <c r="F49" s="116"/>
      <c r="G49" s="116"/>
      <c r="H49" s="116"/>
      <c r="I49" s="116">
        <f t="shared" si="11"/>
        <v>0</v>
      </c>
      <c r="J49" s="204" t="e">
        <f>INDEX(Occupancy!$B$57:$CL$57,1,MATCH(A49,Occupancy!$B$4:$CL$4,0))</f>
        <v>#DIV/0!</v>
      </c>
      <c r="K49" s="204">
        <f>INDEX(Occupancy!$B$18:$CL$18,1,MATCH(A49,Occupancy!$B$4:$CL$4,0))</f>
        <v>0</v>
      </c>
      <c r="L49" s="206"/>
      <c r="M49" s="206"/>
      <c r="N49" s="206"/>
      <c r="O49" s="207"/>
      <c r="P49" s="142"/>
      <c r="Q49" s="179">
        <f>R49/12*Occupancy!$B$65</f>
        <v>0</v>
      </c>
      <c r="R49" s="179"/>
      <c r="S49" s="179" t="str">
        <f>IF(P49="","",P49/VLOOKUP(Occupancy!$B$65,Occupancy!$B$68:$B$79,1)*12/$B49)</f>
        <v/>
      </c>
      <c r="T49" s="179" t="e">
        <f>IF(Q49="","",Q49/VLOOKUP(Occupancy!$B$65,Occupancy!$B$68:$B$79,1)*12/$B49)</f>
        <v>#DIV/0!</v>
      </c>
      <c r="U49" s="202">
        <f>Expenses!BB44</f>
        <v>0</v>
      </c>
      <c r="V49" s="202">
        <f>Expenses!BC44</f>
        <v>0</v>
      </c>
      <c r="W49" s="202">
        <f>Expenses!BD44</f>
        <v>0</v>
      </c>
      <c r="X49" s="202" t="e">
        <f>Expenses!BE44</f>
        <v>#DIV/0!</v>
      </c>
      <c r="Y49" s="202" t="e">
        <f>Expenses!BF44</f>
        <v>#DIV/0!</v>
      </c>
      <c r="Z49" s="205" t="e">
        <f t="shared" si="12"/>
        <v>#DIV/0!</v>
      </c>
      <c r="AA49" s="179">
        <f t="shared" si="13"/>
        <v>0</v>
      </c>
      <c r="AB49" s="179">
        <f t="shared" si="14"/>
        <v>0</v>
      </c>
      <c r="AC49" s="179">
        <f t="shared" si="15"/>
        <v>0</v>
      </c>
      <c r="AD49" s="179" t="e">
        <f t="shared" si="16"/>
        <v>#VALUE!</v>
      </c>
      <c r="AE49" s="179" t="e">
        <f t="shared" si="17"/>
        <v>#DIV/0!</v>
      </c>
      <c r="AF49" s="202"/>
      <c r="AG49" s="202">
        <f>AH49/12*Occupancy!$B$65</f>
        <v>0</v>
      </c>
      <c r="AH49" s="202"/>
      <c r="AI49" s="202" t="str">
        <f>IF(AF49="","",AF49/VLOOKUP(Occupancy!$B$65,Occupancy!$B$68:$B$79,1)*12/$B49)</f>
        <v/>
      </c>
      <c r="AJ49" s="202" t="e">
        <f>IF(AG49="","",AG49/VLOOKUP(Occupancy!$B$65,Occupancy!$B$68:$B$79,1)*12/$B49)</f>
        <v>#DIV/0!</v>
      </c>
      <c r="AK49" s="179"/>
      <c r="AL49" s="179">
        <f>AM49/12*Occupancy!$B$65</f>
        <v>0</v>
      </c>
      <c r="AM49" s="179"/>
      <c r="AN49" s="179" t="str">
        <f>IF(AK49="","",AK49/VLOOKUP(Occupancy!$B$65,Occupancy!$B$68:$B$79,1)*12/$B49)</f>
        <v/>
      </c>
      <c r="AO49" s="179" t="e">
        <f>IF(AL49="","",AL49/VLOOKUP(Occupancy!$B$65,Occupancy!$B$68:$B$79,1)*12/$B49)</f>
        <v>#DIV/0!</v>
      </c>
      <c r="AP49" s="202"/>
      <c r="AQ49" s="202">
        <f>AR49/12*Occupancy!$B$65</f>
        <v>0</v>
      </c>
      <c r="AR49" s="202"/>
      <c r="AS49" s="202" t="str">
        <f>IF(AP49="","",AP49/VLOOKUP(Occupancy!$B$65,Occupancy!$B$68:$B$79,1)*12/$B49)</f>
        <v/>
      </c>
      <c r="AT49" s="202" t="e">
        <f>IF(AQ49="","",AQ49/VLOOKUP(Occupancy!$B$65,Occupancy!$B$68:$B$79,1)*12/$B49)</f>
        <v>#DIV/0!</v>
      </c>
      <c r="AU49" s="179"/>
      <c r="AV49" s="179">
        <f>AW49/12*Occupancy!$B$65</f>
        <v>0</v>
      </c>
      <c r="AW49" s="179"/>
      <c r="AX49" s="179" t="str">
        <f>IF(AU49="","",AU49/VLOOKUP(Occupancy!$B$65,Occupancy!$B$68:$B$79,1)*12/$B49)</f>
        <v/>
      </c>
      <c r="AY49" s="179" t="e">
        <f>IF(AV49="","",AV49/VLOOKUP(Occupancy!$B$65,Occupancy!$B$68:$B$79,1)*12/$B49)</f>
        <v>#DIV/0!</v>
      </c>
      <c r="AZ49" s="180">
        <f t="shared" si="18"/>
        <v>0</v>
      </c>
      <c r="BA49" s="180">
        <f t="shared" si="19"/>
        <v>0</v>
      </c>
      <c r="BB49" s="180">
        <f t="shared" si="20"/>
        <v>0</v>
      </c>
      <c r="BC49" s="180" t="e">
        <f t="shared" si="21"/>
        <v>#VALUE!</v>
      </c>
      <c r="BD49" s="203" t="e">
        <f>IF(BA49="","",BA49/VLOOKUP(Occupancy!$B$65,Occupancy!$B$68:$B$79,1)*12/$B49)</f>
        <v>#DIV/0!</v>
      </c>
    </row>
    <row r="50" spans="1:56" s="16" customFormat="1" x14ac:dyDescent="0.25">
      <c r="A50" s="64" t="s">
        <v>149</v>
      </c>
      <c r="B50" s="141"/>
      <c r="C50" s="200"/>
      <c r="D50" s="175"/>
      <c r="E50" s="116"/>
      <c r="F50" s="116"/>
      <c r="G50" s="116"/>
      <c r="H50" s="116"/>
      <c r="I50" s="116">
        <f t="shared" si="11"/>
        <v>0</v>
      </c>
      <c r="J50" s="204" t="e">
        <f>INDEX(Occupancy!$B$57:$CL$57,1,MATCH(A50,Occupancy!$B$4:$CL$4,0))</f>
        <v>#DIV/0!</v>
      </c>
      <c r="K50" s="204">
        <f>INDEX(Occupancy!$B$18:$CL$18,1,MATCH(A50,Occupancy!$B$4:$CL$4,0))</f>
        <v>0</v>
      </c>
      <c r="L50" s="206"/>
      <c r="M50" s="206"/>
      <c r="N50" s="206"/>
      <c r="O50" s="207"/>
      <c r="P50" s="142"/>
      <c r="Q50" s="179">
        <f>R50/12*Occupancy!$B$65</f>
        <v>0</v>
      </c>
      <c r="R50" s="179"/>
      <c r="S50" s="179" t="str">
        <f>IF(P50="","",P50/VLOOKUP(Occupancy!$B$65,Occupancy!$B$68:$B$79,1)*12/$B50)</f>
        <v/>
      </c>
      <c r="T50" s="179" t="e">
        <f>IF(Q50="","",Q50/VLOOKUP(Occupancy!$B$65,Occupancy!$B$68:$B$79,1)*12/$B50)</f>
        <v>#DIV/0!</v>
      </c>
      <c r="U50" s="202">
        <f>Expenses!BB45</f>
        <v>0</v>
      </c>
      <c r="V50" s="202">
        <f>Expenses!BC45</f>
        <v>0</v>
      </c>
      <c r="W50" s="202">
        <f>Expenses!BD45</f>
        <v>0</v>
      </c>
      <c r="X50" s="202" t="e">
        <f>Expenses!BE45</f>
        <v>#DIV/0!</v>
      </c>
      <c r="Y50" s="202" t="e">
        <f>Expenses!BF45</f>
        <v>#DIV/0!</v>
      </c>
      <c r="Z50" s="205" t="e">
        <f t="shared" si="12"/>
        <v>#DIV/0!</v>
      </c>
      <c r="AA50" s="179">
        <f t="shared" si="13"/>
        <v>0</v>
      </c>
      <c r="AB50" s="179">
        <f t="shared" si="14"/>
        <v>0</v>
      </c>
      <c r="AC50" s="179">
        <f t="shared" si="15"/>
        <v>0</v>
      </c>
      <c r="AD50" s="179" t="e">
        <f t="shared" si="16"/>
        <v>#VALUE!</v>
      </c>
      <c r="AE50" s="179" t="e">
        <f t="shared" si="17"/>
        <v>#DIV/0!</v>
      </c>
      <c r="AF50" s="202"/>
      <c r="AG50" s="202">
        <f>AH50/12*Occupancy!$B$65</f>
        <v>0</v>
      </c>
      <c r="AH50" s="202"/>
      <c r="AI50" s="202" t="str">
        <f>IF(AF50="","",AF50/VLOOKUP(Occupancy!$B$65,Occupancy!$B$68:$B$79,1)*12/$B50)</f>
        <v/>
      </c>
      <c r="AJ50" s="202" t="e">
        <f>IF(AG50="","",AG50/VLOOKUP(Occupancy!$B$65,Occupancy!$B$68:$B$79,1)*12/$B50)</f>
        <v>#DIV/0!</v>
      </c>
      <c r="AK50" s="179"/>
      <c r="AL50" s="179">
        <f>AM50/12*Occupancy!$B$65</f>
        <v>0</v>
      </c>
      <c r="AM50" s="179"/>
      <c r="AN50" s="179" t="str">
        <f>IF(AK50="","",AK50/VLOOKUP(Occupancy!$B$65,Occupancy!$B$68:$B$79,1)*12/$B50)</f>
        <v/>
      </c>
      <c r="AO50" s="179" t="e">
        <f>IF(AL50="","",AL50/VLOOKUP(Occupancy!$B$65,Occupancy!$B$68:$B$79,1)*12/$B50)</f>
        <v>#DIV/0!</v>
      </c>
      <c r="AP50" s="202"/>
      <c r="AQ50" s="202">
        <f>AR50/12*Occupancy!$B$65</f>
        <v>0</v>
      </c>
      <c r="AR50" s="202"/>
      <c r="AS50" s="202" t="str">
        <f>IF(AP50="","",AP50/VLOOKUP(Occupancy!$B$65,Occupancy!$B$68:$B$79,1)*12/$B50)</f>
        <v/>
      </c>
      <c r="AT50" s="202" t="e">
        <f>IF(AQ50="","",AQ50/VLOOKUP(Occupancy!$B$65,Occupancy!$B$68:$B$79,1)*12/$B50)</f>
        <v>#DIV/0!</v>
      </c>
      <c r="AU50" s="179"/>
      <c r="AV50" s="179">
        <f>AW50/12*Occupancy!$B$65</f>
        <v>0</v>
      </c>
      <c r="AW50" s="179"/>
      <c r="AX50" s="179" t="str">
        <f>IF(AU50="","",AU50/VLOOKUP(Occupancy!$B$65,Occupancy!$B$68:$B$79,1)*12/$B50)</f>
        <v/>
      </c>
      <c r="AY50" s="179" t="e">
        <f>IF(AV50="","",AV50/VLOOKUP(Occupancy!$B$65,Occupancy!$B$68:$B$79,1)*12/$B50)</f>
        <v>#DIV/0!</v>
      </c>
      <c r="AZ50" s="180">
        <f t="shared" si="18"/>
        <v>0</v>
      </c>
      <c r="BA50" s="180">
        <f t="shared" si="19"/>
        <v>0</v>
      </c>
      <c r="BB50" s="180">
        <f t="shared" si="20"/>
        <v>0</v>
      </c>
      <c r="BC50" s="180" t="e">
        <f t="shared" si="21"/>
        <v>#VALUE!</v>
      </c>
      <c r="BD50" s="203" t="e">
        <f>IF(BA50="","",BA50/VLOOKUP(Occupancy!$B$65,Occupancy!$B$68:$B$79,1)*12/$B50)</f>
        <v>#DIV/0!</v>
      </c>
    </row>
    <row r="51" spans="1:56" s="16" customFormat="1" x14ac:dyDescent="0.25">
      <c r="A51" s="64" t="s">
        <v>151</v>
      </c>
      <c r="B51" s="141"/>
      <c r="C51" s="200"/>
      <c r="D51" s="175"/>
      <c r="E51" s="116"/>
      <c r="F51" s="116"/>
      <c r="G51" s="116"/>
      <c r="H51" s="116"/>
      <c r="I51" s="116">
        <f t="shared" si="11"/>
        <v>0</v>
      </c>
      <c r="J51" s="204" t="e">
        <f>INDEX(Occupancy!$B$57:$CL$57,1,MATCH(A51,Occupancy!$B$4:$CL$4,0))</f>
        <v>#DIV/0!</v>
      </c>
      <c r="K51" s="204">
        <f>INDEX(Occupancy!$B$18:$CL$18,1,MATCH(A51,Occupancy!$B$4:$CL$4,0))</f>
        <v>0</v>
      </c>
      <c r="L51" s="206"/>
      <c r="M51" s="206"/>
      <c r="N51" s="206"/>
      <c r="O51" s="207"/>
      <c r="P51" s="142"/>
      <c r="Q51" s="179">
        <f>R51/12*Occupancy!$B$65</f>
        <v>0</v>
      </c>
      <c r="R51" s="179"/>
      <c r="S51" s="179" t="str">
        <f>IF(P51="","",P51/VLOOKUP(Occupancy!$B$65,Occupancy!$B$68:$B$79,1)*12/$B51)</f>
        <v/>
      </c>
      <c r="T51" s="179" t="e">
        <f>IF(Q51="","",Q51/VLOOKUP(Occupancy!$B$65,Occupancy!$B$68:$B$79,1)*12/$B51)</f>
        <v>#DIV/0!</v>
      </c>
      <c r="U51" s="202">
        <f>Expenses!BB46</f>
        <v>0</v>
      </c>
      <c r="V51" s="202">
        <f>Expenses!BC46</f>
        <v>0</v>
      </c>
      <c r="W51" s="202">
        <f>Expenses!BD46</f>
        <v>0</v>
      </c>
      <c r="X51" s="202" t="e">
        <f>Expenses!BE46</f>
        <v>#DIV/0!</v>
      </c>
      <c r="Y51" s="202" t="e">
        <f>Expenses!BF46</f>
        <v>#DIV/0!</v>
      </c>
      <c r="Z51" s="205" t="e">
        <f t="shared" si="12"/>
        <v>#DIV/0!</v>
      </c>
      <c r="AA51" s="179">
        <f t="shared" si="13"/>
        <v>0</v>
      </c>
      <c r="AB51" s="179">
        <f t="shared" si="14"/>
        <v>0</v>
      </c>
      <c r="AC51" s="179">
        <f t="shared" si="15"/>
        <v>0</v>
      </c>
      <c r="AD51" s="179" t="e">
        <f t="shared" si="16"/>
        <v>#VALUE!</v>
      </c>
      <c r="AE51" s="179" t="e">
        <f t="shared" si="17"/>
        <v>#DIV/0!</v>
      </c>
      <c r="AF51" s="202"/>
      <c r="AG51" s="202">
        <f>AH51/12*Occupancy!$B$65</f>
        <v>0</v>
      </c>
      <c r="AH51" s="202"/>
      <c r="AI51" s="202" t="str">
        <f>IF(AF51="","",AF51/VLOOKUP(Occupancy!$B$65,Occupancy!$B$68:$B$79,1)*12/$B51)</f>
        <v/>
      </c>
      <c r="AJ51" s="202" t="e">
        <f>IF(AG51="","",AG51/VLOOKUP(Occupancy!$B$65,Occupancy!$B$68:$B$79,1)*12/$B51)</f>
        <v>#DIV/0!</v>
      </c>
      <c r="AK51" s="179"/>
      <c r="AL51" s="179">
        <f>AM51/12*Occupancy!$B$65</f>
        <v>0</v>
      </c>
      <c r="AM51" s="179"/>
      <c r="AN51" s="179" t="str">
        <f>IF(AK51="","",AK51/VLOOKUP(Occupancy!$B$65,Occupancy!$B$68:$B$79,1)*12/$B51)</f>
        <v/>
      </c>
      <c r="AO51" s="179" t="e">
        <f>IF(AL51="","",AL51/VLOOKUP(Occupancy!$B$65,Occupancy!$B$68:$B$79,1)*12/$B51)</f>
        <v>#DIV/0!</v>
      </c>
      <c r="AP51" s="202"/>
      <c r="AQ51" s="202">
        <f>AR51/12*Occupancy!$B$65</f>
        <v>0</v>
      </c>
      <c r="AR51" s="202"/>
      <c r="AS51" s="202" t="str">
        <f>IF(AP51="","",AP51/VLOOKUP(Occupancy!$B$65,Occupancy!$B$68:$B$79,1)*12/$B51)</f>
        <v/>
      </c>
      <c r="AT51" s="202" t="e">
        <f>IF(AQ51="","",AQ51/VLOOKUP(Occupancy!$B$65,Occupancy!$B$68:$B$79,1)*12/$B51)</f>
        <v>#DIV/0!</v>
      </c>
      <c r="AU51" s="179"/>
      <c r="AV51" s="179">
        <f>AW51/12*Occupancy!$B$65</f>
        <v>0</v>
      </c>
      <c r="AW51" s="179"/>
      <c r="AX51" s="179" t="str">
        <f>IF(AU51="","",AU51/VLOOKUP(Occupancy!$B$65,Occupancy!$B$68:$B$79,1)*12/$B51)</f>
        <v/>
      </c>
      <c r="AY51" s="179" t="e">
        <f>IF(AV51="","",AV51/VLOOKUP(Occupancy!$B$65,Occupancy!$B$68:$B$79,1)*12/$B51)</f>
        <v>#DIV/0!</v>
      </c>
      <c r="AZ51" s="180">
        <f t="shared" si="18"/>
        <v>0</v>
      </c>
      <c r="BA51" s="180">
        <f t="shared" si="19"/>
        <v>0</v>
      </c>
      <c r="BB51" s="180">
        <f t="shared" si="20"/>
        <v>0</v>
      </c>
      <c r="BC51" s="180" t="e">
        <f t="shared" si="21"/>
        <v>#VALUE!</v>
      </c>
      <c r="BD51" s="203" t="e">
        <f>IF(BA51="","",BA51/VLOOKUP(Occupancy!$B$65,Occupancy!$B$68:$B$79,1)*12/$B51)</f>
        <v>#DIV/0!</v>
      </c>
    </row>
    <row r="52" spans="1:56" s="16" customFormat="1" x14ac:dyDescent="0.25">
      <c r="A52" s="64" t="s">
        <v>153</v>
      </c>
      <c r="B52" s="141"/>
      <c r="C52" s="200"/>
      <c r="D52" s="175"/>
      <c r="E52" s="116"/>
      <c r="F52" s="116"/>
      <c r="G52" s="116"/>
      <c r="H52" s="116"/>
      <c r="I52" s="116">
        <f t="shared" si="11"/>
        <v>0</v>
      </c>
      <c r="J52" s="204" t="e">
        <f>INDEX(Occupancy!$B$57:$CL$57,1,MATCH(A52,Occupancy!$B$4:$CL$4,0))</f>
        <v>#DIV/0!</v>
      </c>
      <c r="K52" s="204">
        <f>INDEX(Occupancy!$B$18:$CL$18,1,MATCH(A52,Occupancy!$B$4:$CL$4,0))</f>
        <v>0</v>
      </c>
      <c r="L52" s="206"/>
      <c r="M52" s="206"/>
      <c r="N52" s="206"/>
      <c r="O52" s="207"/>
      <c r="P52" s="142"/>
      <c r="Q52" s="179">
        <f>R52/12*Occupancy!$B$65</f>
        <v>0</v>
      </c>
      <c r="R52" s="179"/>
      <c r="S52" s="179" t="str">
        <f>IF(P52="","",P52/VLOOKUP(Occupancy!$B$65,Occupancy!$B$68:$B$79,1)*12/$B52)</f>
        <v/>
      </c>
      <c r="T52" s="179" t="e">
        <f>IF(Q52="","",Q52/VLOOKUP(Occupancy!$B$65,Occupancy!$B$68:$B$79,1)*12/$B52)</f>
        <v>#DIV/0!</v>
      </c>
      <c r="U52" s="202">
        <f>Expenses!BB47</f>
        <v>0</v>
      </c>
      <c r="V52" s="202">
        <f>Expenses!BC47</f>
        <v>0</v>
      </c>
      <c r="W52" s="202">
        <f>Expenses!BD47</f>
        <v>0</v>
      </c>
      <c r="X52" s="202" t="e">
        <f>Expenses!BE47</f>
        <v>#DIV/0!</v>
      </c>
      <c r="Y52" s="202" t="e">
        <f>Expenses!BF47</f>
        <v>#DIV/0!</v>
      </c>
      <c r="Z52" s="205" t="e">
        <f t="shared" si="12"/>
        <v>#DIV/0!</v>
      </c>
      <c r="AA52" s="179">
        <f t="shared" si="13"/>
        <v>0</v>
      </c>
      <c r="AB52" s="179">
        <f t="shared" si="14"/>
        <v>0</v>
      </c>
      <c r="AC52" s="179">
        <f t="shared" si="15"/>
        <v>0</v>
      </c>
      <c r="AD52" s="179" t="e">
        <f t="shared" si="16"/>
        <v>#VALUE!</v>
      </c>
      <c r="AE52" s="179" t="e">
        <f t="shared" si="17"/>
        <v>#DIV/0!</v>
      </c>
      <c r="AF52" s="202"/>
      <c r="AG52" s="202">
        <f>AH52/12*Occupancy!$B$65</f>
        <v>0</v>
      </c>
      <c r="AH52" s="202"/>
      <c r="AI52" s="202" t="str">
        <f>IF(AF52="","",AF52/VLOOKUP(Occupancy!$B$65,Occupancy!$B$68:$B$79,1)*12/$B52)</f>
        <v/>
      </c>
      <c r="AJ52" s="202" t="e">
        <f>IF(AG52="","",AG52/VLOOKUP(Occupancy!$B$65,Occupancy!$B$68:$B$79,1)*12/$B52)</f>
        <v>#DIV/0!</v>
      </c>
      <c r="AK52" s="179"/>
      <c r="AL52" s="179">
        <f>AM52/12*Occupancy!$B$65</f>
        <v>0</v>
      </c>
      <c r="AM52" s="179"/>
      <c r="AN52" s="179" t="str">
        <f>IF(AK52="","",AK52/VLOOKUP(Occupancy!$B$65,Occupancy!$B$68:$B$79,1)*12/$B52)</f>
        <v/>
      </c>
      <c r="AO52" s="179" t="e">
        <f>IF(AL52="","",AL52/VLOOKUP(Occupancy!$B$65,Occupancy!$B$68:$B$79,1)*12/$B52)</f>
        <v>#DIV/0!</v>
      </c>
      <c r="AP52" s="202"/>
      <c r="AQ52" s="202">
        <f>AR52/12*Occupancy!$B$65</f>
        <v>0</v>
      </c>
      <c r="AR52" s="202"/>
      <c r="AS52" s="202" t="str">
        <f>IF(AP52="","",AP52/VLOOKUP(Occupancy!$B$65,Occupancy!$B$68:$B$79,1)*12/$B52)</f>
        <v/>
      </c>
      <c r="AT52" s="202" t="e">
        <f>IF(AQ52="","",AQ52/VLOOKUP(Occupancy!$B$65,Occupancy!$B$68:$B$79,1)*12/$B52)</f>
        <v>#DIV/0!</v>
      </c>
      <c r="AU52" s="179"/>
      <c r="AV52" s="179">
        <f>AW52/12*Occupancy!$B$65</f>
        <v>0</v>
      </c>
      <c r="AW52" s="179"/>
      <c r="AX52" s="179" t="str">
        <f>IF(AU52="","",AU52/VLOOKUP(Occupancy!$B$65,Occupancy!$B$68:$B$79,1)*12/$B52)</f>
        <v/>
      </c>
      <c r="AY52" s="179" t="e">
        <f>IF(AV52="","",AV52/VLOOKUP(Occupancy!$B$65,Occupancy!$B$68:$B$79,1)*12/$B52)</f>
        <v>#DIV/0!</v>
      </c>
      <c r="AZ52" s="180">
        <f t="shared" si="18"/>
        <v>0</v>
      </c>
      <c r="BA52" s="180">
        <f t="shared" si="19"/>
        <v>0</v>
      </c>
      <c r="BB52" s="180">
        <f t="shared" si="20"/>
        <v>0</v>
      </c>
      <c r="BC52" s="180" t="e">
        <f t="shared" si="21"/>
        <v>#VALUE!</v>
      </c>
      <c r="BD52" s="203" t="e">
        <f>IF(BA52="","",BA52/VLOOKUP(Occupancy!$B$65,Occupancy!$B$68:$B$79,1)*12/$B52)</f>
        <v>#DIV/0!</v>
      </c>
    </row>
    <row r="53" spans="1:56" s="16" customFormat="1" x14ac:dyDescent="0.25">
      <c r="A53" s="64" t="s">
        <v>155</v>
      </c>
      <c r="B53" s="141"/>
      <c r="C53" s="200"/>
      <c r="D53" s="175"/>
      <c r="E53" s="116"/>
      <c r="F53" s="116"/>
      <c r="G53" s="116"/>
      <c r="H53" s="116"/>
      <c r="I53" s="116">
        <f t="shared" si="11"/>
        <v>0</v>
      </c>
      <c r="J53" s="204" t="e">
        <f>INDEX(Occupancy!$B$57:$CL$57,1,MATCH(A53,Occupancy!$B$4:$CL$4,0))</f>
        <v>#DIV/0!</v>
      </c>
      <c r="K53" s="204">
        <f>INDEX(Occupancy!$B$18:$CL$18,1,MATCH(A53,Occupancy!$B$4:$CL$4,0))</f>
        <v>0</v>
      </c>
      <c r="L53" s="206"/>
      <c r="M53" s="206"/>
      <c r="N53" s="206"/>
      <c r="O53" s="207"/>
      <c r="P53" s="142"/>
      <c r="Q53" s="179">
        <f>R53/12*Occupancy!$B$65</f>
        <v>0</v>
      </c>
      <c r="R53" s="179"/>
      <c r="S53" s="179" t="str">
        <f>IF(P53="","",P53/VLOOKUP(Occupancy!$B$65,Occupancy!$B$68:$B$79,1)*12/$B53)</f>
        <v/>
      </c>
      <c r="T53" s="179" t="e">
        <f>IF(Q53="","",Q53/VLOOKUP(Occupancy!$B$65,Occupancy!$B$68:$B$79,1)*12/$B53)</f>
        <v>#DIV/0!</v>
      </c>
      <c r="U53" s="202">
        <f>Expenses!BB48</f>
        <v>0</v>
      </c>
      <c r="V53" s="202">
        <f>Expenses!BC48</f>
        <v>0</v>
      </c>
      <c r="W53" s="202">
        <f>Expenses!BD48</f>
        <v>0</v>
      </c>
      <c r="X53" s="202" t="e">
        <f>Expenses!BE48</f>
        <v>#DIV/0!</v>
      </c>
      <c r="Y53" s="202" t="e">
        <f>Expenses!BF48</f>
        <v>#DIV/0!</v>
      </c>
      <c r="Z53" s="205" t="e">
        <f t="shared" si="12"/>
        <v>#DIV/0!</v>
      </c>
      <c r="AA53" s="179">
        <f t="shared" si="13"/>
        <v>0</v>
      </c>
      <c r="AB53" s="179">
        <f t="shared" si="14"/>
        <v>0</v>
      </c>
      <c r="AC53" s="179">
        <f t="shared" si="15"/>
        <v>0</v>
      </c>
      <c r="AD53" s="179" t="e">
        <f t="shared" si="16"/>
        <v>#VALUE!</v>
      </c>
      <c r="AE53" s="179" t="e">
        <f t="shared" si="17"/>
        <v>#DIV/0!</v>
      </c>
      <c r="AF53" s="202"/>
      <c r="AG53" s="202">
        <f>AH53/12*Occupancy!$B$65</f>
        <v>0</v>
      </c>
      <c r="AH53" s="202"/>
      <c r="AI53" s="202" t="str">
        <f>IF(AF53="","",AF53/VLOOKUP(Occupancy!$B$65,Occupancy!$B$68:$B$79,1)*12/$B53)</f>
        <v/>
      </c>
      <c r="AJ53" s="202" t="e">
        <f>IF(AG53="","",AG53/VLOOKUP(Occupancy!$B$65,Occupancy!$B$68:$B$79,1)*12/$B53)</f>
        <v>#DIV/0!</v>
      </c>
      <c r="AK53" s="179"/>
      <c r="AL53" s="179">
        <f>AM53/12*Occupancy!$B$65</f>
        <v>0</v>
      </c>
      <c r="AM53" s="179"/>
      <c r="AN53" s="179" t="str">
        <f>IF(AK53="","",AK53/VLOOKUP(Occupancy!$B$65,Occupancy!$B$68:$B$79,1)*12/$B53)</f>
        <v/>
      </c>
      <c r="AO53" s="179" t="e">
        <f>IF(AL53="","",AL53/VLOOKUP(Occupancy!$B$65,Occupancy!$B$68:$B$79,1)*12/$B53)</f>
        <v>#DIV/0!</v>
      </c>
      <c r="AP53" s="202"/>
      <c r="AQ53" s="202">
        <f>AR53/12*Occupancy!$B$65</f>
        <v>0</v>
      </c>
      <c r="AR53" s="202"/>
      <c r="AS53" s="202" t="str">
        <f>IF(AP53="","",AP53/VLOOKUP(Occupancy!$B$65,Occupancy!$B$68:$B$79,1)*12/$B53)</f>
        <v/>
      </c>
      <c r="AT53" s="202" t="e">
        <f>IF(AQ53="","",AQ53/VLOOKUP(Occupancy!$B$65,Occupancy!$B$68:$B$79,1)*12/$B53)</f>
        <v>#DIV/0!</v>
      </c>
      <c r="AU53" s="179"/>
      <c r="AV53" s="179">
        <f>AW53/12*Occupancy!$B$65</f>
        <v>0</v>
      </c>
      <c r="AW53" s="179"/>
      <c r="AX53" s="179" t="str">
        <f>IF(AU53="","",AU53/VLOOKUP(Occupancy!$B$65,Occupancy!$B$68:$B$79,1)*12/$B53)</f>
        <v/>
      </c>
      <c r="AY53" s="179" t="e">
        <f>IF(AV53="","",AV53/VLOOKUP(Occupancy!$B$65,Occupancy!$B$68:$B$79,1)*12/$B53)</f>
        <v>#DIV/0!</v>
      </c>
      <c r="AZ53" s="180">
        <f t="shared" si="18"/>
        <v>0</v>
      </c>
      <c r="BA53" s="180">
        <f t="shared" si="19"/>
        <v>0</v>
      </c>
      <c r="BB53" s="180">
        <f t="shared" si="20"/>
        <v>0</v>
      </c>
      <c r="BC53" s="180" t="e">
        <f t="shared" si="21"/>
        <v>#VALUE!</v>
      </c>
      <c r="BD53" s="203" t="e">
        <f>IF(BA53="","",BA53/VLOOKUP(Occupancy!$B$65,Occupancy!$B$68:$B$79,1)*12/$B53)</f>
        <v>#DIV/0!</v>
      </c>
    </row>
    <row r="54" spans="1:56" s="16" customFormat="1" x14ac:dyDescent="0.25">
      <c r="A54" s="64" t="s">
        <v>157</v>
      </c>
      <c r="B54" s="141"/>
      <c r="C54" s="200"/>
      <c r="D54" s="175"/>
      <c r="E54" s="116"/>
      <c r="F54" s="116"/>
      <c r="G54" s="116"/>
      <c r="H54" s="116"/>
      <c r="I54" s="116">
        <f t="shared" si="11"/>
        <v>0</v>
      </c>
      <c r="J54" s="204" t="e">
        <f>INDEX(Occupancy!$B$57:$CL$57,1,MATCH(A54,Occupancy!$B$4:$CL$4,0))</f>
        <v>#DIV/0!</v>
      </c>
      <c r="K54" s="204">
        <f>INDEX(Occupancy!$B$18:$CL$18,1,MATCH(A54,Occupancy!$B$4:$CL$4,0))</f>
        <v>0</v>
      </c>
      <c r="L54" s="206"/>
      <c r="M54" s="206"/>
      <c r="N54" s="206"/>
      <c r="O54" s="207"/>
      <c r="P54" s="142"/>
      <c r="Q54" s="179">
        <f>R54/12*Occupancy!$B$65</f>
        <v>0</v>
      </c>
      <c r="R54" s="179"/>
      <c r="S54" s="179" t="str">
        <f>IF(P54="","",P54/VLOOKUP(Occupancy!$B$65,Occupancy!$B$68:$B$79,1)*12/$B54)</f>
        <v/>
      </c>
      <c r="T54" s="179" t="e">
        <f>IF(Q54="","",Q54/VLOOKUP(Occupancy!$B$65,Occupancy!$B$68:$B$79,1)*12/$B54)</f>
        <v>#DIV/0!</v>
      </c>
      <c r="U54" s="202">
        <f>Expenses!BB49</f>
        <v>0</v>
      </c>
      <c r="V54" s="202">
        <f>Expenses!BC49</f>
        <v>0</v>
      </c>
      <c r="W54" s="202">
        <f>Expenses!BD49</f>
        <v>0</v>
      </c>
      <c r="X54" s="202" t="e">
        <f>Expenses!BE49</f>
        <v>#DIV/0!</v>
      </c>
      <c r="Y54" s="202" t="e">
        <f>Expenses!BF49</f>
        <v>#DIV/0!</v>
      </c>
      <c r="Z54" s="205" t="e">
        <f t="shared" si="12"/>
        <v>#DIV/0!</v>
      </c>
      <c r="AA54" s="179">
        <f t="shared" si="13"/>
        <v>0</v>
      </c>
      <c r="AB54" s="179">
        <f t="shared" si="14"/>
        <v>0</v>
      </c>
      <c r="AC54" s="179">
        <f t="shared" si="15"/>
        <v>0</v>
      </c>
      <c r="AD54" s="179" t="e">
        <f t="shared" si="16"/>
        <v>#VALUE!</v>
      </c>
      <c r="AE54" s="179" t="e">
        <f t="shared" si="17"/>
        <v>#DIV/0!</v>
      </c>
      <c r="AF54" s="202"/>
      <c r="AG54" s="202">
        <f>AH54/12*Occupancy!$B$65</f>
        <v>0</v>
      </c>
      <c r="AH54" s="202"/>
      <c r="AI54" s="202" t="str">
        <f>IF(AF54="","",AF54/VLOOKUP(Occupancy!$B$65,Occupancy!$B$68:$B$79,1)*12/$B54)</f>
        <v/>
      </c>
      <c r="AJ54" s="202" t="e">
        <f>IF(AG54="","",AG54/VLOOKUP(Occupancy!$B$65,Occupancy!$B$68:$B$79,1)*12/$B54)</f>
        <v>#DIV/0!</v>
      </c>
      <c r="AK54" s="179"/>
      <c r="AL54" s="179">
        <f>AM54/12*Occupancy!$B$65</f>
        <v>0</v>
      </c>
      <c r="AM54" s="179"/>
      <c r="AN54" s="179" t="str">
        <f>IF(AK54="","",AK54/VLOOKUP(Occupancy!$B$65,Occupancy!$B$68:$B$79,1)*12/$B54)</f>
        <v/>
      </c>
      <c r="AO54" s="179" t="e">
        <f>IF(AL54="","",AL54/VLOOKUP(Occupancy!$B$65,Occupancy!$B$68:$B$79,1)*12/$B54)</f>
        <v>#DIV/0!</v>
      </c>
      <c r="AP54" s="202"/>
      <c r="AQ54" s="202">
        <f>AR54/12*Occupancy!$B$65</f>
        <v>0</v>
      </c>
      <c r="AR54" s="202"/>
      <c r="AS54" s="202" t="str">
        <f>IF(AP54="","",AP54/VLOOKUP(Occupancy!$B$65,Occupancy!$B$68:$B$79,1)*12/$B54)</f>
        <v/>
      </c>
      <c r="AT54" s="202" t="e">
        <f>IF(AQ54="","",AQ54/VLOOKUP(Occupancy!$B$65,Occupancy!$B$68:$B$79,1)*12/$B54)</f>
        <v>#DIV/0!</v>
      </c>
      <c r="AU54" s="179"/>
      <c r="AV54" s="179">
        <f>AW54/12*Occupancy!$B$65</f>
        <v>0</v>
      </c>
      <c r="AW54" s="179"/>
      <c r="AX54" s="179" t="str">
        <f>IF(AU54="","",AU54/VLOOKUP(Occupancy!$B$65,Occupancy!$B$68:$B$79,1)*12/$B54)</f>
        <v/>
      </c>
      <c r="AY54" s="179" t="e">
        <f>IF(AV54="","",AV54/VLOOKUP(Occupancy!$B$65,Occupancy!$B$68:$B$79,1)*12/$B54)</f>
        <v>#DIV/0!</v>
      </c>
      <c r="AZ54" s="180">
        <f t="shared" si="18"/>
        <v>0</v>
      </c>
      <c r="BA54" s="180">
        <f t="shared" si="19"/>
        <v>0</v>
      </c>
      <c r="BB54" s="180">
        <f t="shared" si="20"/>
        <v>0</v>
      </c>
      <c r="BC54" s="180" t="e">
        <f t="shared" si="21"/>
        <v>#VALUE!</v>
      </c>
      <c r="BD54" s="203" t="e">
        <f>IF(BA54="","",BA54/VLOOKUP(Occupancy!$B$65,Occupancy!$B$68:$B$79,1)*12/$B54)</f>
        <v>#DIV/0!</v>
      </c>
    </row>
    <row r="55" spans="1:56" s="16" customFormat="1" x14ac:dyDescent="0.25">
      <c r="A55" s="64" t="s">
        <v>159</v>
      </c>
      <c r="B55" s="141"/>
      <c r="C55" s="200"/>
      <c r="D55" s="175"/>
      <c r="E55" s="116"/>
      <c r="F55" s="116"/>
      <c r="G55" s="116"/>
      <c r="H55" s="116"/>
      <c r="I55" s="116">
        <f t="shared" si="11"/>
        <v>0</v>
      </c>
      <c r="J55" s="204" t="e">
        <f>INDEX(Occupancy!$B$57:$CL$57,1,MATCH(A55,Occupancy!$B$4:$CL$4,0))</f>
        <v>#DIV/0!</v>
      </c>
      <c r="K55" s="204">
        <f>INDEX(Occupancy!$B$18:$CL$18,1,MATCH(A55,Occupancy!$B$4:$CL$4,0))</f>
        <v>0</v>
      </c>
      <c r="L55" s="206"/>
      <c r="M55" s="206"/>
      <c r="N55" s="206"/>
      <c r="O55" s="207"/>
      <c r="P55" s="142"/>
      <c r="Q55" s="179">
        <f>R55/12*Occupancy!$B$65</f>
        <v>0</v>
      </c>
      <c r="R55" s="179"/>
      <c r="S55" s="179" t="str">
        <f>IF(P55="","",P55/VLOOKUP(Occupancy!$B$65,Occupancy!$B$68:$B$79,1)*12/$B55)</f>
        <v/>
      </c>
      <c r="T55" s="179" t="e">
        <f>IF(Q55="","",Q55/VLOOKUP(Occupancy!$B$65,Occupancy!$B$68:$B$79,1)*12/$B55)</f>
        <v>#DIV/0!</v>
      </c>
      <c r="U55" s="202">
        <f>Expenses!BB50</f>
        <v>0</v>
      </c>
      <c r="V55" s="202">
        <f>Expenses!BC50</f>
        <v>0</v>
      </c>
      <c r="W55" s="202">
        <f>Expenses!BD50</f>
        <v>0</v>
      </c>
      <c r="X55" s="202" t="e">
        <f>Expenses!BE50</f>
        <v>#DIV/0!</v>
      </c>
      <c r="Y55" s="202" t="e">
        <f>Expenses!BF50</f>
        <v>#DIV/0!</v>
      </c>
      <c r="Z55" s="205" t="e">
        <f t="shared" si="12"/>
        <v>#DIV/0!</v>
      </c>
      <c r="AA55" s="179">
        <f t="shared" si="13"/>
        <v>0</v>
      </c>
      <c r="AB55" s="179">
        <f t="shared" si="14"/>
        <v>0</v>
      </c>
      <c r="AC55" s="179">
        <f t="shared" si="15"/>
        <v>0</v>
      </c>
      <c r="AD55" s="179" t="e">
        <f t="shared" si="16"/>
        <v>#VALUE!</v>
      </c>
      <c r="AE55" s="179" t="e">
        <f t="shared" si="17"/>
        <v>#DIV/0!</v>
      </c>
      <c r="AF55" s="202"/>
      <c r="AG55" s="202">
        <f>AH55/12*Occupancy!$B$65</f>
        <v>0</v>
      </c>
      <c r="AH55" s="202"/>
      <c r="AI55" s="202" t="str">
        <f>IF(AF55="","",AF55/VLOOKUP(Occupancy!$B$65,Occupancy!$B$68:$B$79,1)*12/$B55)</f>
        <v/>
      </c>
      <c r="AJ55" s="202" t="e">
        <f>IF(AG55="","",AG55/VLOOKUP(Occupancy!$B$65,Occupancy!$B$68:$B$79,1)*12/$B55)</f>
        <v>#DIV/0!</v>
      </c>
      <c r="AK55" s="179"/>
      <c r="AL55" s="179">
        <f>AM55/12*Occupancy!$B$65</f>
        <v>0</v>
      </c>
      <c r="AM55" s="179"/>
      <c r="AN55" s="179" t="str">
        <f>IF(AK55="","",AK55/VLOOKUP(Occupancy!$B$65,Occupancy!$B$68:$B$79,1)*12/$B55)</f>
        <v/>
      </c>
      <c r="AO55" s="179" t="e">
        <f>IF(AL55="","",AL55/VLOOKUP(Occupancy!$B$65,Occupancy!$B$68:$B$79,1)*12/$B55)</f>
        <v>#DIV/0!</v>
      </c>
      <c r="AP55" s="202"/>
      <c r="AQ55" s="202">
        <f>AR55/12*Occupancy!$B$65</f>
        <v>0</v>
      </c>
      <c r="AR55" s="202"/>
      <c r="AS55" s="202" t="str">
        <f>IF(AP55="","",AP55/VLOOKUP(Occupancy!$B$65,Occupancy!$B$68:$B$79,1)*12/$B55)</f>
        <v/>
      </c>
      <c r="AT55" s="202" t="e">
        <f>IF(AQ55="","",AQ55/VLOOKUP(Occupancy!$B$65,Occupancy!$B$68:$B$79,1)*12/$B55)</f>
        <v>#DIV/0!</v>
      </c>
      <c r="AU55" s="179"/>
      <c r="AV55" s="179">
        <f>AW55/12*Occupancy!$B$65</f>
        <v>0</v>
      </c>
      <c r="AW55" s="179"/>
      <c r="AX55" s="179" t="str">
        <f>IF(AU55="","",AU55/VLOOKUP(Occupancy!$B$65,Occupancy!$B$68:$B$79,1)*12/$B55)</f>
        <v/>
      </c>
      <c r="AY55" s="179" t="e">
        <f>IF(AV55="","",AV55/VLOOKUP(Occupancy!$B$65,Occupancy!$B$68:$B$79,1)*12/$B55)</f>
        <v>#DIV/0!</v>
      </c>
      <c r="AZ55" s="180">
        <f t="shared" si="18"/>
        <v>0</v>
      </c>
      <c r="BA55" s="180">
        <f t="shared" si="19"/>
        <v>0</v>
      </c>
      <c r="BB55" s="180">
        <f t="shared" si="20"/>
        <v>0</v>
      </c>
      <c r="BC55" s="180" t="e">
        <f t="shared" si="21"/>
        <v>#VALUE!</v>
      </c>
      <c r="BD55" s="203" t="e">
        <f>IF(BA55="","",BA55/VLOOKUP(Occupancy!$B$65,Occupancy!$B$68:$B$79,1)*12/$B55)</f>
        <v>#DIV/0!</v>
      </c>
    </row>
    <row r="56" spans="1:56" s="16" customFormat="1" x14ac:dyDescent="0.25">
      <c r="A56" s="64" t="s">
        <v>161</v>
      </c>
      <c r="B56" s="141"/>
      <c r="C56" s="200"/>
      <c r="D56" s="175"/>
      <c r="E56" s="116"/>
      <c r="F56" s="116"/>
      <c r="G56" s="116"/>
      <c r="H56" s="116"/>
      <c r="I56" s="116">
        <f t="shared" si="11"/>
        <v>0</v>
      </c>
      <c r="J56" s="204" t="e">
        <f>INDEX(Occupancy!$B$57:$CL$57,1,MATCH(A56,Occupancy!$B$4:$CL$4,0))</f>
        <v>#DIV/0!</v>
      </c>
      <c r="K56" s="204">
        <f>INDEX(Occupancy!$B$18:$CL$18,1,MATCH(A56,Occupancy!$B$4:$CL$4,0))</f>
        <v>0</v>
      </c>
      <c r="L56" s="206"/>
      <c r="M56" s="206"/>
      <c r="N56" s="206"/>
      <c r="O56" s="207"/>
      <c r="P56" s="142"/>
      <c r="Q56" s="179">
        <f>R56/12*Occupancy!$B$65</f>
        <v>0</v>
      </c>
      <c r="R56" s="179"/>
      <c r="S56" s="179" t="str">
        <f>IF(P56="","",P56/VLOOKUP(Occupancy!$B$65,Occupancy!$B$68:$B$79,1)*12/$B56)</f>
        <v/>
      </c>
      <c r="T56" s="179" t="e">
        <f>IF(Q56="","",Q56/VLOOKUP(Occupancy!$B$65,Occupancy!$B$68:$B$79,1)*12/$B56)</f>
        <v>#DIV/0!</v>
      </c>
      <c r="U56" s="202">
        <f>Expenses!BB51</f>
        <v>0</v>
      </c>
      <c r="V56" s="202">
        <f>Expenses!BC51</f>
        <v>0</v>
      </c>
      <c r="W56" s="202">
        <f>Expenses!BD51</f>
        <v>0</v>
      </c>
      <c r="X56" s="202" t="e">
        <f>Expenses!BE51</f>
        <v>#DIV/0!</v>
      </c>
      <c r="Y56" s="202" t="e">
        <f>Expenses!BF51</f>
        <v>#DIV/0!</v>
      </c>
      <c r="Z56" s="205" t="e">
        <f t="shared" si="12"/>
        <v>#DIV/0!</v>
      </c>
      <c r="AA56" s="179">
        <f t="shared" si="13"/>
        <v>0</v>
      </c>
      <c r="AB56" s="179">
        <f t="shared" si="14"/>
        <v>0</v>
      </c>
      <c r="AC56" s="179">
        <f t="shared" si="15"/>
        <v>0</v>
      </c>
      <c r="AD56" s="179" t="e">
        <f t="shared" si="16"/>
        <v>#VALUE!</v>
      </c>
      <c r="AE56" s="179" t="e">
        <f t="shared" si="17"/>
        <v>#DIV/0!</v>
      </c>
      <c r="AF56" s="202"/>
      <c r="AG56" s="202">
        <f>AH56/12*Occupancy!$B$65</f>
        <v>0</v>
      </c>
      <c r="AH56" s="202"/>
      <c r="AI56" s="202" t="str">
        <f>IF(AF56="","",AF56/VLOOKUP(Occupancy!$B$65,Occupancy!$B$68:$B$79,1)*12/$B56)</f>
        <v/>
      </c>
      <c r="AJ56" s="202" t="e">
        <f>IF(AG56="","",AG56/VLOOKUP(Occupancy!$B$65,Occupancy!$B$68:$B$79,1)*12/$B56)</f>
        <v>#DIV/0!</v>
      </c>
      <c r="AK56" s="179"/>
      <c r="AL56" s="179">
        <f>AM56/12*Occupancy!$B$65</f>
        <v>0</v>
      </c>
      <c r="AM56" s="179"/>
      <c r="AN56" s="179" t="str">
        <f>IF(AK56="","",AK56/VLOOKUP(Occupancy!$B$65,Occupancy!$B$68:$B$79,1)*12/$B56)</f>
        <v/>
      </c>
      <c r="AO56" s="179" t="e">
        <f>IF(AL56="","",AL56/VLOOKUP(Occupancy!$B$65,Occupancy!$B$68:$B$79,1)*12/$B56)</f>
        <v>#DIV/0!</v>
      </c>
      <c r="AP56" s="202"/>
      <c r="AQ56" s="202">
        <f>AR56/12*Occupancy!$B$65</f>
        <v>0</v>
      </c>
      <c r="AR56" s="202"/>
      <c r="AS56" s="202" t="str">
        <f>IF(AP56="","",AP56/VLOOKUP(Occupancy!$B$65,Occupancy!$B$68:$B$79,1)*12/$B56)</f>
        <v/>
      </c>
      <c r="AT56" s="202" t="e">
        <f>IF(AQ56="","",AQ56/VLOOKUP(Occupancy!$B$65,Occupancy!$B$68:$B$79,1)*12/$B56)</f>
        <v>#DIV/0!</v>
      </c>
      <c r="AU56" s="179"/>
      <c r="AV56" s="179">
        <f>AW56/12*Occupancy!$B$65</f>
        <v>0</v>
      </c>
      <c r="AW56" s="179"/>
      <c r="AX56" s="179" t="str">
        <f>IF(AU56="","",AU56/VLOOKUP(Occupancy!$B$65,Occupancy!$B$68:$B$79,1)*12/$B56)</f>
        <v/>
      </c>
      <c r="AY56" s="179" t="e">
        <f>IF(AV56="","",AV56/VLOOKUP(Occupancy!$B$65,Occupancy!$B$68:$B$79,1)*12/$B56)</f>
        <v>#DIV/0!</v>
      </c>
      <c r="AZ56" s="180">
        <f t="shared" si="18"/>
        <v>0</v>
      </c>
      <c r="BA56" s="180">
        <f t="shared" si="19"/>
        <v>0</v>
      </c>
      <c r="BB56" s="180">
        <f t="shared" si="20"/>
        <v>0</v>
      </c>
      <c r="BC56" s="180" t="e">
        <f t="shared" si="21"/>
        <v>#VALUE!</v>
      </c>
      <c r="BD56" s="203" t="e">
        <f>IF(BA56="","",BA56/VLOOKUP(Occupancy!$B$65,Occupancy!$B$68:$B$79,1)*12/$B56)</f>
        <v>#DIV/0!</v>
      </c>
    </row>
    <row r="57" spans="1:56" s="16" customFormat="1" x14ac:dyDescent="0.25">
      <c r="A57" s="64" t="s">
        <v>163</v>
      </c>
      <c r="B57" s="141"/>
      <c r="C57" s="200"/>
      <c r="D57" s="175"/>
      <c r="E57" s="116"/>
      <c r="F57" s="116"/>
      <c r="G57" s="116"/>
      <c r="H57" s="116"/>
      <c r="I57" s="116">
        <f t="shared" si="11"/>
        <v>0</v>
      </c>
      <c r="J57" s="204" t="e">
        <f>INDEX(Occupancy!$B$57:$CL$57,1,MATCH(A57,Occupancy!$B$4:$CL$4,0))</f>
        <v>#DIV/0!</v>
      </c>
      <c r="K57" s="204">
        <f>INDEX(Occupancy!$B$18:$CL$18,1,MATCH(A57,Occupancy!$B$4:$CL$4,0))</f>
        <v>0</v>
      </c>
      <c r="L57" s="206"/>
      <c r="M57" s="206"/>
      <c r="N57" s="206"/>
      <c r="O57" s="207"/>
      <c r="P57" s="142"/>
      <c r="Q57" s="179">
        <f>R57/12*Occupancy!$B$65</f>
        <v>0</v>
      </c>
      <c r="R57" s="179"/>
      <c r="S57" s="179" t="str">
        <f>IF(P57="","",P57/VLOOKUP(Occupancy!$B$65,Occupancy!$B$68:$B$79,1)*12/$B57)</f>
        <v/>
      </c>
      <c r="T57" s="179" t="e">
        <f>IF(Q57="","",Q57/VLOOKUP(Occupancy!$B$65,Occupancy!$B$68:$B$79,1)*12/$B57)</f>
        <v>#DIV/0!</v>
      </c>
      <c r="U57" s="202">
        <f>Expenses!BB52</f>
        <v>0</v>
      </c>
      <c r="V57" s="202">
        <f>Expenses!BC52</f>
        <v>0</v>
      </c>
      <c r="W57" s="202">
        <f>Expenses!BD52</f>
        <v>0</v>
      </c>
      <c r="X57" s="202" t="e">
        <f>Expenses!BE52</f>
        <v>#DIV/0!</v>
      </c>
      <c r="Y57" s="202" t="e">
        <f>Expenses!BF52</f>
        <v>#DIV/0!</v>
      </c>
      <c r="Z57" s="205" t="e">
        <f t="shared" si="12"/>
        <v>#DIV/0!</v>
      </c>
      <c r="AA57" s="179">
        <f t="shared" si="13"/>
        <v>0</v>
      </c>
      <c r="AB57" s="179">
        <f t="shared" si="14"/>
        <v>0</v>
      </c>
      <c r="AC57" s="179">
        <f t="shared" si="15"/>
        <v>0</v>
      </c>
      <c r="AD57" s="179" t="e">
        <f t="shared" si="16"/>
        <v>#VALUE!</v>
      </c>
      <c r="AE57" s="179" t="e">
        <f t="shared" si="17"/>
        <v>#DIV/0!</v>
      </c>
      <c r="AF57" s="202"/>
      <c r="AG57" s="202">
        <f>AH57/12*Occupancy!$B$65</f>
        <v>0</v>
      </c>
      <c r="AH57" s="202"/>
      <c r="AI57" s="202" t="str">
        <f>IF(AF57="","",AF57/VLOOKUP(Occupancy!$B$65,Occupancy!$B$68:$B$79,1)*12/$B57)</f>
        <v/>
      </c>
      <c r="AJ57" s="202" t="e">
        <f>IF(AG57="","",AG57/VLOOKUP(Occupancy!$B$65,Occupancy!$B$68:$B$79,1)*12/$B57)</f>
        <v>#DIV/0!</v>
      </c>
      <c r="AK57" s="179"/>
      <c r="AL57" s="179">
        <f>AM57/12*Occupancy!$B$65</f>
        <v>0</v>
      </c>
      <c r="AM57" s="179"/>
      <c r="AN57" s="179" t="str">
        <f>IF(AK57="","",AK57/VLOOKUP(Occupancy!$B$65,Occupancy!$B$68:$B$79,1)*12/$B57)</f>
        <v/>
      </c>
      <c r="AO57" s="179" t="e">
        <f>IF(AL57="","",AL57/VLOOKUP(Occupancy!$B$65,Occupancy!$B$68:$B$79,1)*12/$B57)</f>
        <v>#DIV/0!</v>
      </c>
      <c r="AP57" s="202"/>
      <c r="AQ57" s="202">
        <f>AR57/12*Occupancy!$B$65</f>
        <v>0</v>
      </c>
      <c r="AR57" s="202"/>
      <c r="AS57" s="202" t="str">
        <f>IF(AP57="","",AP57/VLOOKUP(Occupancy!$B$65,Occupancy!$B$68:$B$79,1)*12/$B57)</f>
        <v/>
      </c>
      <c r="AT57" s="202" t="e">
        <f>IF(AQ57="","",AQ57/VLOOKUP(Occupancy!$B$65,Occupancy!$B$68:$B$79,1)*12/$B57)</f>
        <v>#DIV/0!</v>
      </c>
      <c r="AU57" s="179"/>
      <c r="AV57" s="179">
        <f>AW57/12*Occupancy!$B$65</f>
        <v>0</v>
      </c>
      <c r="AW57" s="179"/>
      <c r="AX57" s="179" t="str">
        <f>IF(AU57="","",AU57/VLOOKUP(Occupancy!$B$65,Occupancy!$B$68:$B$79,1)*12/$B57)</f>
        <v/>
      </c>
      <c r="AY57" s="179" t="e">
        <f>IF(AV57="","",AV57/VLOOKUP(Occupancy!$B$65,Occupancy!$B$68:$B$79,1)*12/$B57)</f>
        <v>#DIV/0!</v>
      </c>
      <c r="AZ57" s="180">
        <f t="shared" si="18"/>
        <v>0</v>
      </c>
      <c r="BA57" s="180">
        <f t="shared" si="19"/>
        <v>0</v>
      </c>
      <c r="BB57" s="180">
        <f t="shared" si="20"/>
        <v>0</v>
      </c>
      <c r="BC57" s="180" t="e">
        <f t="shared" si="21"/>
        <v>#VALUE!</v>
      </c>
      <c r="BD57" s="203" t="e">
        <f>IF(BA57="","",BA57/VLOOKUP(Occupancy!$B$65,Occupancy!$B$68:$B$79,1)*12/$B57)</f>
        <v>#DIV/0!</v>
      </c>
    </row>
    <row r="58" spans="1:56" s="16" customFormat="1" x14ac:dyDescent="0.25">
      <c r="A58" s="64" t="s">
        <v>165</v>
      </c>
      <c r="B58" s="141"/>
      <c r="C58" s="200"/>
      <c r="D58" s="175"/>
      <c r="E58" s="116"/>
      <c r="F58" s="116"/>
      <c r="G58" s="116"/>
      <c r="H58" s="116"/>
      <c r="I58" s="116">
        <f t="shared" si="11"/>
        <v>0</v>
      </c>
      <c r="J58" s="204" t="e">
        <f>INDEX(Occupancy!$B$57:$CL$57,1,MATCH(A58,Occupancy!$B$4:$CL$4,0))</f>
        <v>#DIV/0!</v>
      </c>
      <c r="K58" s="204">
        <f>INDEX(Occupancy!$B$18:$CL$18,1,MATCH(A58,Occupancy!$B$4:$CL$4,0))</f>
        <v>0</v>
      </c>
      <c r="L58" s="206"/>
      <c r="M58" s="206"/>
      <c r="N58" s="206"/>
      <c r="O58" s="207"/>
      <c r="P58" s="142"/>
      <c r="Q58" s="179">
        <f>R58/12*Occupancy!$B$65</f>
        <v>0</v>
      </c>
      <c r="R58" s="179"/>
      <c r="S58" s="179" t="str">
        <f>IF(P58="","",P58/VLOOKUP(Occupancy!$B$65,Occupancy!$B$68:$B$79,1)*12/$B58)</f>
        <v/>
      </c>
      <c r="T58" s="179" t="e">
        <f>IF(Q58="","",Q58/VLOOKUP(Occupancy!$B$65,Occupancy!$B$68:$B$79,1)*12/$B58)</f>
        <v>#DIV/0!</v>
      </c>
      <c r="U58" s="202">
        <f>Expenses!BB53</f>
        <v>0</v>
      </c>
      <c r="V58" s="202">
        <f>Expenses!BC53</f>
        <v>0</v>
      </c>
      <c r="W58" s="202">
        <f>Expenses!BD53</f>
        <v>0</v>
      </c>
      <c r="X58" s="202" t="e">
        <f>Expenses!BE53</f>
        <v>#DIV/0!</v>
      </c>
      <c r="Y58" s="202" t="e">
        <f>Expenses!BF53</f>
        <v>#DIV/0!</v>
      </c>
      <c r="Z58" s="205" t="e">
        <f t="shared" si="12"/>
        <v>#DIV/0!</v>
      </c>
      <c r="AA58" s="179">
        <f t="shared" si="13"/>
        <v>0</v>
      </c>
      <c r="AB58" s="179">
        <f t="shared" si="14"/>
        <v>0</v>
      </c>
      <c r="AC58" s="179">
        <f t="shared" si="15"/>
        <v>0</v>
      </c>
      <c r="AD58" s="179" t="e">
        <f t="shared" si="16"/>
        <v>#VALUE!</v>
      </c>
      <c r="AE58" s="179" t="e">
        <f t="shared" si="17"/>
        <v>#DIV/0!</v>
      </c>
      <c r="AF58" s="202"/>
      <c r="AG58" s="202">
        <f>AH58/12*Occupancy!$B$65</f>
        <v>0</v>
      </c>
      <c r="AH58" s="202"/>
      <c r="AI58" s="202" t="str">
        <f>IF(AF58="","",AF58/VLOOKUP(Occupancy!$B$65,Occupancy!$B$68:$B$79,1)*12/$B58)</f>
        <v/>
      </c>
      <c r="AJ58" s="202" t="e">
        <f>IF(AG58="","",AG58/VLOOKUP(Occupancy!$B$65,Occupancy!$B$68:$B$79,1)*12/$B58)</f>
        <v>#DIV/0!</v>
      </c>
      <c r="AK58" s="179"/>
      <c r="AL58" s="179">
        <f>AM58/12*Occupancy!$B$65</f>
        <v>0</v>
      </c>
      <c r="AM58" s="179"/>
      <c r="AN58" s="179" t="str">
        <f>IF(AK58="","",AK58/VLOOKUP(Occupancy!$B$65,Occupancy!$B$68:$B$79,1)*12/$B58)</f>
        <v/>
      </c>
      <c r="AO58" s="179" t="e">
        <f>IF(AL58="","",AL58/VLOOKUP(Occupancy!$B$65,Occupancy!$B$68:$B$79,1)*12/$B58)</f>
        <v>#DIV/0!</v>
      </c>
      <c r="AP58" s="202"/>
      <c r="AQ58" s="202">
        <f>AR58/12*Occupancy!$B$65</f>
        <v>0</v>
      </c>
      <c r="AR58" s="202"/>
      <c r="AS58" s="202" t="str">
        <f>IF(AP58="","",AP58/VLOOKUP(Occupancy!$B$65,Occupancy!$B$68:$B$79,1)*12/$B58)</f>
        <v/>
      </c>
      <c r="AT58" s="202" t="e">
        <f>IF(AQ58="","",AQ58/VLOOKUP(Occupancy!$B$65,Occupancy!$B$68:$B$79,1)*12/$B58)</f>
        <v>#DIV/0!</v>
      </c>
      <c r="AU58" s="179"/>
      <c r="AV58" s="179">
        <f>AW58/12*Occupancy!$B$65</f>
        <v>0</v>
      </c>
      <c r="AW58" s="179"/>
      <c r="AX58" s="179" t="str">
        <f>IF(AU58="","",AU58/VLOOKUP(Occupancy!$B$65,Occupancy!$B$68:$B$79,1)*12/$B58)</f>
        <v/>
      </c>
      <c r="AY58" s="179" t="e">
        <f>IF(AV58="","",AV58/VLOOKUP(Occupancy!$B$65,Occupancy!$B$68:$B$79,1)*12/$B58)</f>
        <v>#DIV/0!</v>
      </c>
      <c r="AZ58" s="180">
        <f t="shared" si="18"/>
        <v>0</v>
      </c>
      <c r="BA58" s="180">
        <f t="shared" si="19"/>
        <v>0</v>
      </c>
      <c r="BB58" s="180">
        <f t="shared" si="20"/>
        <v>0</v>
      </c>
      <c r="BC58" s="180" t="e">
        <f t="shared" si="21"/>
        <v>#VALUE!</v>
      </c>
      <c r="BD58" s="203" t="e">
        <f>IF(BA58="","",BA58/VLOOKUP(Occupancy!$B$65,Occupancy!$B$68:$B$79,1)*12/$B58)</f>
        <v>#DIV/0!</v>
      </c>
    </row>
    <row r="59" spans="1:56" s="16" customFormat="1" x14ac:dyDescent="0.25">
      <c r="A59" s="64" t="s">
        <v>167</v>
      </c>
      <c r="B59" s="141"/>
      <c r="C59" s="200"/>
      <c r="D59" s="175"/>
      <c r="E59" s="116"/>
      <c r="F59" s="116"/>
      <c r="G59" s="116"/>
      <c r="H59" s="116"/>
      <c r="I59" s="116">
        <f t="shared" si="11"/>
        <v>0</v>
      </c>
      <c r="J59" s="204" t="e">
        <f>INDEX(Occupancy!$B$57:$CL$57,1,MATCH(A59,Occupancy!$B$4:$CL$4,0))</f>
        <v>#DIV/0!</v>
      </c>
      <c r="K59" s="204">
        <f>INDEX(Occupancy!$B$18:$CL$18,1,MATCH(A59,Occupancy!$B$4:$CL$4,0))</f>
        <v>0</v>
      </c>
      <c r="L59" s="206"/>
      <c r="M59" s="206"/>
      <c r="N59" s="206"/>
      <c r="O59" s="207"/>
      <c r="P59" s="142"/>
      <c r="Q59" s="179">
        <f>R59/12*Occupancy!$B$65</f>
        <v>0</v>
      </c>
      <c r="R59" s="179"/>
      <c r="S59" s="179" t="str">
        <f>IF(P59="","",P59/VLOOKUP(Occupancy!$B$65,Occupancy!$B$68:$B$79,1)*12/$B59)</f>
        <v/>
      </c>
      <c r="T59" s="179" t="e">
        <f>IF(Q59="","",Q59/VLOOKUP(Occupancy!$B$65,Occupancy!$B$68:$B$79,1)*12/$B59)</f>
        <v>#DIV/0!</v>
      </c>
      <c r="U59" s="202">
        <f>Expenses!BB54</f>
        <v>0</v>
      </c>
      <c r="V59" s="202">
        <f>Expenses!BC54</f>
        <v>0</v>
      </c>
      <c r="W59" s="202">
        <f>Expenses!BD54</f>
        <v>0</v>
      </c>
      <c r="X59" s="202" t="e">
        <f>Expenses!BE54</f>
        <v>#DIV/0!</v>
      </c>
      <c r="Y59" s="202" t="e">
        <f>Expenses!BF54</f>
        <v>#DIV/0!</v>
      </c>
      <c r="Z59" s="205" t="e">
        <f t="shared" si="12"/>
        <v>#DIV/0!</v>
      </c>
      <c r="AA59" s="179">
        <f t="shared" si="13"/>
        <v>0</v>
      </c>
      <c r="AB59" s="179">
        <f t="shared" si="14"/>
        <v>0</v>
      </c>
      <c r="AC59" s="179">
        <f t="shared" si="15"/>
        <v>0</v>
      </c>
      <c r="AD59" s="179" t="e">
        <f t="shared" si="16"/>
        <v>#VALUE!</v>
      </c>
      <c r="AE59" s="179" t="e">
        <f t="shared" si="17"/>
        <v>#DIV/0!</v>
      </c>
      <c r="AF59" s="202"/>
      <c r="AG59" s="202">
        <f>AH59/12*Occupancy!$B$65</f>
        <v>0</v>
      </c>
      <c r="AH59" s="202"/>
      <c r="AI59" s="202" t="str">
        <f>IF(AF59="","",AF59/VLOOKUP(Occupancy!$B$65,Occupancy!$B$68:$B$79,1)*12/$B59)</f>
        <v/>
      </c>
      <c r="AJ59" s="202" t="e">
        <f>IF(AG59="","",AG59/VLOOKUP(Occupancy!$B$65,Occupancy!$B$68:$B$79,1)*12/$B59)</f>
        <v>#DIV/0!</v>
      </c>
      <c r="AK59" s="179"/>
      <c r="AL59" s="179">
        <f>AM59/12*Occupancy!$B$65</f>
        <v>0</v>
      </c>
      <c r="AM59" s="179"/>
      <c r="AN59" s="179" t="str">
        <f>IF(AK59="","",AK59/VLOOKUP(Occupancy!$B$65,Occupancy!$B$68:$B$79,1)*12/$B59)</f>
        <v/>
      </c>
      <c r="AO59" s="179" t="e">
        <f>IF(AL59="","",AL59/VLOOKUP(Occupancy!$B$65,Occupancy!$B$68:$B$79,1)*12/$B59)</f>
        <v>#DIV/0!</v>
      </c>
      <c r="AP59" s="202"/>
      <c r="AQ59" s="202">
        <f>AR59/12*Occupancy!$B$65</f>
        <v>0</v>
      </c>
      <c r="AR59" s="202"/>
      <c r="AS59" s="202" t="str">
        <f>IF(AP59="","",AP59/VLOOKUP(Occupancy!$B$65,Occupancy!$B$68:$B$79,1)*12/$B59)</f>
        <v/>
      </c>
      <c r="AT59" s="202" t="e">
        <f>IF(AQ59="","",AQ59/VLOOKUP(Occupancy!$B$65,Occupancy!$B$68:$B$79,1)*12/$B59)</f>
        <v>#DIV/0!</v>
      </c>
      <c r="AU59" s="179"/>
      <c r="AV59" s="179">
        <f>AW59/12*Occupancy!$B$65</f>
        <v>0</v>
      </c>
      <c r="AW59" s="179"/>
      <c r="AX59" s="179" t="str">
        <f>IF(AU59="","",AU59/VLOOKUP(Occupancy!$B$65,Occupancy!$B$68:$B$79,1)*12/$B59)</f>
        <v/>
      </c>
      <c r="AY59" s="179" t="e">
        <f>IF(AV59="","",AV59/VLOOKUP(Occupancy!$B$65,Occupancy!$B$68:$B$79,1)*12/$B59)</f>
        <v>#DIV/0!</v>
      </c>
      <c r="AZ59" s="180">
        <f t="shared" si="18"/>
        <v>0</v>
      </c>
      <c r="BA59" s="180">
        <f t="shared" si="19"/>
        <v>0</v>
      </c>
      <c r="BB59" s="180">
        <f t="shared" si="20"/>
        <v>0</v>
      </c>
      <c r="BC59" s="180" t="e">
        <f t="shared" si="21"/>
        <v>#VALUE!</v>
      </c>
      <c r="BD59" s="203" t="e">
        <f>IF(BA59="","",BA59/VLOOKUP(Occupancy!$B$65,Occupancy!$B$68:$B$79,1)*12/$B59)</f>
        <v>#DIV/0!</v>
      </c>
    </row>
    <row r="60" spans="1:56" s="16" customFormat="1" x14ac:dyDescent="0.25">
      <c r="A60" s="64" t="s">
        <v>169</v>
      </c>
      <c r="B60" s="141"/>
      <c r="C60" s="200"/>
      <c r="D60" s="175"/>
      <c r="E60" s="116"/>
      <c r="F60" s="116"/>
      <c r="G60" s="116"/>
      <c r="H60" s="116"/>
      <c r="I60" s="116">
        <f t="shared" si="11"/>
        <v>0</v>
      </c>
      <c r="J60" s="204" t="e">
        <f>INDEX(Occupancy!$B$57:$CL$57,1,MATCH(A60,Occupancy!$B$4:$CL$4,0))</f>
        <v>#DIV/0!</v>
      </c>
      <c r="K60" s="204">
        <f>INDEX(Occupancy!$B$18:$CL$18,1,MATCH(A60,Occupancy!$B$4:$CL$4,0))</f>
        <v>0</v>
      </c>
      <c r="L60" s="206"/>
      <c r="M60" s="206"/>
      <c r="N60" s="206"/>
      <c r="O60" s="207"/>
      <c r="P60" s="142"/>
      <c r="Q60" s="179">
        <f>R60/12*Occupancy!$B$65</f>
        <v>0</v>
      </c>
      <c r="R60" s="179"/>
      <c r="S60" s="179" t="str">
        <f>IF(P60="","",P60/VLOOKUP(Occupancy!$B$65,Occupancy!$B$68:$B$79,1)*12/$B60)</f>
        <v/>
      </c>
      <c r="T60" s="179" t="e">
        <f>IF(Q60="","",Q60/VLOOKUP(Occupancy!$B$65,Occupancy!$B$68:$B$79,1)*12/$B60)</f>
        <v>#DIV/0!</v>
      </c>
      <c r="U60" s="202">
        <f>Expenses!BB55</f>
        <v>0</v>
      </c>
      <c r="V60" s="202">
        <f>Expenses!BC55</f>
        <v>0</v>
      </c>
      <c r="W60" s="202">
        <f>Expenses!BD55</f>
        <v>0</v>
      </c>
      <c r="X60" s="202" t="e">
        <f>Expenses!BE55</f>
        <v>#DIV/0!</v>
      </c>
      <c r="Y60" s="202" t="e">
        <f>Expenses!BF55</f>
        <v>#DIV/0!</v>
      </c>
      <c r="Z60" s="205" t="e">
        <f t="shared" si="12"/>
        <v>#DIV/0!</v>
      </c>
      <c r="AA60" s="179">
        <f t="shared" si="13"/>
        <v>0</v>
      </c>
      <c r="AB60" s="179">
        <f t="shared" si="14"/>
        <v>0</v>
      </c>
      <c r="AC60" s="179">
        <f t="shared" si="15"/>
        <v>0</v>
      </c>
      <c r="AD60" s="179" t="e">
        <f t="shared" si="16"/>
        <v>#VALUE!</v>
      </c>
      <c r="AE60" s="179" t="e">
        <f t="shared" si="17"/>
        <v>#DIV/0!</v>
      </c>
      <c r="AF60" s="202"/>
      <c r="AG60" s="202">
        <f>AH60/12*Occupancy!$B$65</f>
        <v>0</v>
      </c>
      <c r="AH60" s="202"/>
      <c r="AI60" s="202" t="str">
        <f>IF(AF60="","",AF60/VLOOKUP(Occupancy!$B$65,Occupancy!$B$68:$B$79,1)*12/$B60)</f>
        <v/>
      </c>
      <c r="AJ60" s="202" t="e">
        <f>IF(AG60="","",AG60/VLOOKUP(Occupancy!$B$65,Occupancy!$B$68:$B$79,1)*12/$B60)</f>
        <v>#DIV/0!</v>
      </c>
      <c r="AK60" s="179"/>
      <c r="AL60" s="179">
        <f>AM60/12*Occupancy!$B$65</f>
        <v>0</v>
      </c>
      <c r="AM60" s="179"/>
      <c r="AN60" s="179" t="str">
        <f>IF(AK60="","",AK60/VLOOKUP(Occupancy!$B$65,Occupancy!$B$68:$B$79,1)*12/$B60)</f>
        <v/>
      </c>
      <c r="AO60" s="179" t="e">
        <f>IF(AL60="","",AL60/VLOOKUP(Occupancy!$B$65,Occupancy!$B$68:$B$79,1)*12/$B60)</f>
        <v>#DIV/0!</v>
      </c>
      <c r="AP60" s="202"/>
      <c r="AQ60" s="202">
        <f>AR60/12*Occupancy!$B$65</f>
        <v>0</v>
      </c>
      <c r="AR60" s="202"/>
      <c r="AS60" s="202" t="str">
        <f>IF(AP60="","",AP60/VLOOKUP(Occupancy!$B$65,Occupancy!$B$68:$B$79,1)*12/$B60)</f>
        <v/>
      </c>
      <c r="AT60" s="202" t="e">
        <f>IF(AQ60="","",AQ60/VLOOKUP(Occupancy!$B$65,Occupancy!$B$68:$B$79,1)*12/$B60)</f>
        <v>#DIV/0!</v>
      </c>
      <c r="AU60" s="179"/>
      <c r="AV60" s="179">
        <f>AW60/12*Occupancy!$B$65</f>
        <v>0</v>
      </c>
      <c r="AW60" s="179"/>
      <c r="AX60" s="179" t="str">
        <f>IF(AU60="","",AU60/VLOOKUP(Occupancy!$B$65,Occupancy!$B$68:$B$79,1)*12/$B60)</f>
        <v/>
      </c>
      <c r="AY60" s="179" t="e">
        <f>IF(AV60="","",AV60/VLOOKUP(Occupancy!$B$65,Occupancy!$B$68:$B$79,1)*12/$B60)</f>
        <v>#DIV/0!</v>
      </c>
      <c r="AZ60" s="180">
        <f t="shared" si="18"/>
        <v>0</v>
      </c>
      <c r="BA60" s="180">
        <f t="shared" si="19"/>
        <v>0</v>
      </c>
      <c r="BB60" s="180">
        <f t="shared" si="20"/>
        <v>0</v>
      </c>
      <c r="BC60" s="180" t="e">
        <f t="shared" si="21"/>
        <v>#VALUE!</v>
      </c>
      <c r="BD60" s="203" t="e">
        <f>IF(BA60="","",BA60/VLOOKUP(Occupancy!$B$65,Occupancy!$B$68:$B$79,1)*12/$B60)</f>
        <v>#DIV/0!</v>
      </c>
    </row>
    <row r="61" spans="1:56" s="16" customFormat="1" x14ac:dyDescent="0.25">
      <c r="A61" s="64" t="s">
        <v>171</v>
      </c>
      <c r="B61" s="141"/>
      <c r="C61" s="200"/>
      <c r="D61" s="175"/>
      <c r="E61" s="116"/>
      <c r="F61" s="116"/>
      <c r="G61" s="116"/>
      <c r="H61" s="116"/>
      <c r="I61" s="116">
        <f t="shared" si="11"/>
        <v>0</v>
      </c>
      <c r="J61" s="204" t="e">
        <f>INDEX(Occupancy!$B$57:$CL$57,1,MATCH(A61,Occupancy!$B$4:$CL$4,0))</f>
        <v>#DIV/0!</v>
      </c>
      <c r="K61" s="204">
        <f>INDEX(Occupancy!$B$18:$CL$18,1,MATCH(A61,Occupancy!$B$4:$CL$4,0))</f>
        <v>0</v>
      </c>
      <c r="L61" s="206"/>
      <c r="M61" s="206"/>
      <c r="N61" s="206"/>
      <c r="O61" s="207"/>
      <c r="P61" s="142"/>
      <c r="Q61" s="179">
        <f>R61/12*Occupancy!$B$65</f>
        <v>0</v>
      </c>
      <c r="R61" s="179"/>
      <c r="S61" s="179" t="str">
        <f>IF(P61="","",P61/VLOOKUP(Occupancy!$B$65,Occupancy!$B$68:$B$79,1)*12/$B61)</f>
        <v/>
      </c>
      <c r="T61" s="179" t="e">
        <f>IF(Q61="","",Q61/VLOOKUP(Occupancy!$B$65,Occupancy!$B$68:$B$79,1)*12/$B61)</f>
        <v>#DIV/0!</v>
      </c>
      <c r="U61" s="202">
        <f>Expenses!BB56</f>
        <v>0</v>
      </c>
      <c r="V61" s="202">
        <f>Expenses!BC56</f>
        <v>0</v>
      </c>
      <c r="W61" s="202">
        <f>Expenses!BD56</f>
        <v>0</v>
      </c>
      <c r="X61" s="202" t="e">
        <f>Expenses!BE56</f>
        <v>#DIV/0!</v>
      </c>
      <c r="Y61" s="202" t="e">
        <f>Expenses!BF56</f>
        <v>#DIV/0!</v>
      </c>
      <c r="Z61" s="205" t="e">
        <f t="shared" si="12"/>
        <v>#DIV/0!</v>
      </c>
      <c r="AA61" s="179">
        <f t="shared" si="13"/>
        <v>0</v>
      </c>
      <c r="AB61" s="179">
        <f t="shared" si="14"/>
        <v>0</v>
      </c>
      <c r="AC61" s="179">
        <f t="shared" si="15"/>
        <v>0</v>
      </c>
      <c r="AD61" s="179" t="e">
        <f t="shared" si="16"/>
        <v>#VALUE!</v>
      </c>
      <c r="AE61" s="179" t="e">
        <f t="shared" si="17"/>
        <v>#DIV/0!</v>
      </c>
      <c r="AF61" s="202"/>
      <c r="AG61" s="202">
        <f>AH61/12*Occupancy!$B$65</f>
        <v>0</v>
      </c>
      <c r="AH61" s="202"/>
      <c r="AI61" s="202" t="str">
        <f>IF(AF61="","",AF61/VLOOKUP(Occupancy!$B$65,Occupancy!$B$68:$B$79,1)*12/$B61)</f>
        <v/>
      </c>
      <c r="AJ61" s="202" t="e">
        <f>IF(AG61="","",AG61/VLOOKUP(Occupancy!$B$65,Occupancy!$B$68:$B$79,1)*12/$B61)</f>
        <v>#DIV/0!</v>
      </c>
      <c r="AK61" s="179"/>
      <c r="AL61" s="179">
        <f>AM61/12*Occupancy!$B$65</f>
        <v>0</v>
      </c>
      <c r="AM61" s="179"/>
      <c r="AN61" s="179" t="str">
        <f>IF(AK61="","",AK61/VLOOKUP(Occupancy!$B$65,Occupancy!$B$68:$B$79,1)*12/$B61)</f>
        <v/>
      </c>
      <c r="AO61" s="179" t="e">
        <f>IF(AL61="","",AL61/VLOOKUP(Occupancy!$B$65,Occupancy!$B$68:$B$79,1)*12/$B61)</f>
        <v>#DIV/0!</v>
      </c>
      <c r="AP61" s="202"/>
      <c r="AQ61" s="202">
        <f>AR61/12*Occupancy!$B$65</f>
        <v>0</v>
      </c>
      <c r="AR61" s="202"/>
      <c r="AS61" s="202" t="str">
        <f>IF(AP61="","",AP61/VLOOKUP(Occupancy!$B$65,Occupancy!$B$68:$B$79,1)*12/$B61)</f>
        <v/>
      </c>
      <c r="AT61" s="202" t="e">
        <f>IF(AQ61="","",AQ61/VLOOKUP(Occupancy!$B$65,Occupancy!$B$68:$B$79,1)*12/$B61)</f>
        <v>#DIV/0!</v>
      </c>
      <c r="AU61" s="179"/>
      <c r="AV61" s="179">
        <f>AW61/12*Occupancy!$B$65</f>
        <v>0</v>
      </c>
      <c r="AW61" s="179"/>
      <c r="AX61" s="179" t="str">
        <f>IF(AU61="","",AU61/VLOOKUP(Occupancy!$B$65,Occupancy!$B$68:$B$79,1)*12/$B61)</f>
        <v/>
      </c>
      <c r="AY61" s="179" t="e">
        <f>IF(AV61="","",AV61/VLOOKUP(Occupancy!$B$65,Occupancy!$B$68:$B$79,1)*12/$B61)</f>
        <v>#DIV/0!</v>
      </c>
      <c r="AZ61" s="180">
        <f t="shared" si="18"/>
        <v>0</v>
      </c>
      <c r="BA61" s="180">
        <f t="shared" si="19"/>
        <v>0</v>
      </c>
      <c r="BB61" s="180">
        <f t="shared" si="20"/>
        <v>0</v>
      </c>
      <c r="BC61" s="180" t="e">
        <f t="shared" si="21"/>
        <v>#VALUE!</v>
      </c>
      <c r="BD61" s="203" t="e">
        <f>IF(BA61="","",BA61/VLOOKUP(Occupancy!$B$65,Occupancy!$B$68:$B$79,1)*12/$B61)</f>
        <v>#DIV/0!</v>
      </c>
    </row>
    <row r="62" spans="1:56" s="16" customFormat="1" x14ac:dyDescent="0.25">
      <c r="A62" s="64" t="s">
        <v>173</v>
      </c>
      <c r="B62" s="141"/>
      <c r="C62" s="200"/>
      <c r="D62" s="175"/>
      <c r="E62" s="116"/>
      <c r="F62" s="116"/>
      <c r="G62" s="116"/>
      <c r="H62" s="116"/>
      <c r="I62" s="116">
        <f t="shared" si="11"/>
        <v>0</v>
      </c>
      <c r="J62" s="204" t="e">
        <f>INDEX(Occupancy!$B$57:$CL$57,1,MATCH(A62,Occupancy!$B$4:$CL$4,0))</f>
        <v>#DIV/0!</v>
      </c>
      <c r="K62" s="204">
        <f>INDEX(Occupancy!$B$18:$CL$18,1,MATCH(A62,Occupancy!$B$4:$CL$4,0))</f>
        <v>0</v>
      </c>
      <c r="L62" s="206"/>
      <c r="M62" s="206"/>
      <c r="N62" s="206"/>
      <c r="O62" s="207"/>
      <c r="P62" s="142"/>
      <c r="Q62" s="179">
        <f>R62/12*Occupancy!$B$65</f>
        <v>0</v>
      </c>
      <c r="R62" s="179"/>
      <c r="S62" s="179" t="str">
        <f>IF(P62="","",P62/VLOOKUP(Occupancy!$B$65,Occupancy!$B$68:$B$79,1)*12/$B62)</f>
        <v/>
      </c>
      <c r="T62" s="179" t="e">
        <f>IF(Q62="","",Q62/VLOOKUP(Occupancy!$B$65,Occupancy!$B$68:$B$79,1)*12/$B62)</f>
        <v>#DIV/0!</v>
      </c>
      <c r="U62" s="202">
        <f>Expenses!BB57</f>
        <v>0</v>
      </c>
      <c r="V62" s="202">
        <f>Expenses!BC57</f>
        <v>0</v>
      </c>
      <c r="W62" s="202">
        <f>Expenses!BD57</f>
        <v>0</v>
      </c>
      <c r="X62" s="202" t="e">
        <f>Expenses!BE57</f>
        <v>#DIV/0!</v>
      </c>
      <c r="Y62" s="202" t="e">
        <f>Expenses!BF57</f>
        <v>#DIV/0!</v>
      </c>
      <c r="Z62" s="205" t="e">
        <f t="shared" si="12"/>
        <v>#DIV/0!</v>
      </c>
      <c r="AA62" s="179">
        <f t="shared" si="13"/>
        <v>0</v>
      </c>
      <c r="AB62" s="179">
        <f t="shared" si="14"/>
        <v>0</v>
      </c>
      <c r="AC62" s="179">
        <f t="shared" si="15"/>
        <v>0</v>
      </c>
      <c r="AD62" s="179" t="e">
        <f t="shared" si="16"/>
        <v>#VALUE!</v>
      </c>
      <c r="AE62" s="179" t="e">
        <f t="shared" si="17"/>
        <v>#DIV/0!</v>
      </c>
      <c r="AF62" s="202"/>
      <c r="AG62" s="202">
        <f>AH62/12*Occupancy!$B$65</f>
        <v>0</v>
      </c>
      <c r="AH62" s="202"/>
      <c r="AI62" s="202" t="str">
        <f>IF(AF62="","",AF62/VLOOKUP(Occupancy!$B$65,Occupancy!$B$68:$B$79,1)*12/$B62)</f>
        <v/>
      </c>
      <c r="AJ62" s="202" t="e">
        <f>IF(AG62="","",AG62/VLOOKUP(Occupancy!$B$65,Occupancy!$B$68:$B$79,1)*12/$B62)</f>
        <v>#DIV/0!</v>
      </c>
      <c r="AK62" s="179"/>
      <c r="AL62" s="179">
        <f>AM62/12*Occupancy!$B$65</f>
        <v>0</v>
      </c>
      <c r="AM62" s="179"/>
      <c r="AN62" s="179" t="str">
        <f>IF(AK62="","",AK62/VLOOKUP(Occupancy!$B$65,Occupancy!$B$68:$B$79,1)*12/$B62)</f>
        <v/>
      </c>
      <c r="AO62" s="179" t="e">
        <f>IF(AL62="","",AL62/VLOOKUP(Occupancy!$B$65,Occupancy!$B$68:$B$79,1)*12/$B62)</f>
        <v>#DIV/0!</v>
      </c>
      <c r="AP62" s="202"/>
      <c r="AQ62" s="202">
        <f>AR62/12*Occupancy!$B$65</f>
        <v>0</v>
      </c>
      <c r="AR62" s="202"/>
      <c r="AS62" s="202" t="str">
        <f>IF(AP62="","",AP62/VLOOKUP(Occupancy!$B$65,Occupancy!$B$68:$B$79,1)*12/$B62)</f>
        <v/>
      </c>
      <c r="AT62" s="202" t="e">
        <f>IF(AQ62="","",AQ62/VLOOKUP(Occupancy!$B$65,Occupancy!$B$68:$B$79,1)*12/$B62)</f>
        <v>#DIV/0!</v>
      </c>
      <c r="AU62" s="179"/>
      <c r="AV62" s="179">
        <f>AW62/12*Occupancy!$B$65</f>
        <v>0</v>
      </c>
      <c r="AW62" s="179"/>
      <c r="AX62" s="179" t="str">
        <f>IF(AU62="","",AU62/VLOOKUP(Occupancy!$B$65,Occupancy!$B$68:$B$79,1)*12/$B62)</f>
        <v/>
      </c>
      <c r="AY62" s="179" t="e">
        <f>IF(AV62="","",AV62/VLOOKUP(Occupancy!$B$65,Occupancy!$B$68:$B$79,1)*12/$B62)</f>
        <v>#DIV/0!</v>
      </c>
      <c r="AZ62" s="180">
        <f t="shared" si="18"/>
        <v>0</v>
      </c>
      <c r="BA62" s="180">
        <f t="shared" si="19"/>
        <v>0</v>
      </c>
      <c r="BB62" s="180">
        <f t="shared" si="20"/>
        <v>0</v>
      </c>
      <c r="BC62" s="180" t="e">
        <f t="shared" si="21"/>
        <v>#VALUE!</v>
      </c>
      <c r="BD62" s="203" t="e">
        <f>IF(BA62="","",BA62/VLOOKUP(Occupancy!$B$65,Occupancy!$B$68:$B$79,1)*12/$B62)</f>
        <v>#DIV/0!</v>
      </c>
    </row>
    <row r="63" spans="1:56" s="16" customFormat="1" x14ac:dyDescent="0.25">
      <c r="A63" s="64" t="s">
        <v>175</v>
      </c>
      <c r="B63" s="141"/>
      <c r="C63" s="200"/>
      <c r="D63" s="175"/>
      <c r="E63" s="116"/>
      <c r="F63" s="116"/>
      <c r="G63" s="116"/>
      <c r="H63" s="116"/>
      <c r="I63" s="116">
        <f t="shared" si="11"/>
        <v>0</v>
      </c>
      <c r="J63" s="204" t="e">
        <f>INDEX(Occupancy!$B$57:$CL$57,1,MATCH(A63,Occupancy!$B$4:$CL$4,0))</f>
        <v>#DIV/0!</v>
      </c>
      <c r="K63" s="204">
        <f>INDEX(Occupancy!$B$18:$CL$18,1,MATCH(A63,Occupancy!$B$4:$CL$4,0))</f>
        <v>0</v>
      </c>
      <c r="L63" s="206"/>
      <c r="M63" s="206"/>
      <c r="N63" s="206"/>
      <c r="O63" s="207"/>
      <c r="P63" s="142"/>
      <c r="Q63" s="179">
        <f>R63/12*Occupancy!$B$65</f>
        <v>0</v>
      </c>
      <c r="R63" s="179"/>
      <c r="S63" s="179" t="str">
        <f>IF(P63="","",P63/VLOOKUP(Occupancy!$B$65,Occupancy!$B$68:$B$79,1)*12/$B63)</f>
        <v/>
      </c>
      <c r="T63" s="179" t="e">
        <f>IF(Q63="","",Q63/VLOOKUP(Occupancy!$B$65,Occupancy!$B$68:$B$79,1)*12/$B63)</f>
        <v>#DIV/0!</v>
      </c>
      <c r="U63" s="202">
        <f>Expenses!BB58</f>
        <v>0</v>
      </c>
      <c r="V63" s="202">
        <f>Expenses!BC58</f>
        <v>0</v>
      </c>
      <c r="W63" s="202">
        <f>Expenses!BD58</f>
        <v>0</v>
      </c>
      <c r="X63" s="202" t="e">
        <f>Expenses!BE58</f>
        <v>#DIV/0!</v>
      </c>
      <c r="Y63" s="202" t="e">
        <f>Expenses!BF58</f>
        <v>#DIV/0!</v>
      </c>
      <c r="Z63" s="205" t="e">
        <f t="shared" si="12"/>
        <v>#DIV/0!</v>
      </c>
      <c r="AA63" s="179">
        <f t="shared" si="13"/>
        <v>0</v>
      </c>
      <c r="AB63" s="179">
        <f t="shared" si="14"/>
        <v>0</v>
      </c>
      <c r="AC63" s="179">
        <f t="shared" si="15"/>
        <v>0</v>
      </c>
      <c r="AD63" s="179" t="e">
        <f t="shared" si="16"/>
        <v>#VALUE!</v>
      </c>
      <c r="AE63" s="179" t="e">
        <f t="shared" si="17"/>
        <v>#DIV/0!</v>
      </c>
      <c r="AF63" s="202"/>
      <c r="AG63" s="202">
        <f>AH63/12*Occupancy!$B$65</f>
        <v>0</v>
      </c>
      <c r="AH63" s="202"/>
      <c r="AI63" s="202" t="str">
        <f>IF(AF63="","",AF63/VLOOKUP(Occupancy!$B$65,Occupancy!$B$68:$B$79,1)*12/$B63)</f>
        <v/>
      </c>
      <c r="AJ63" s="202" t="e">
        <f>IF(AG63="","",AG63/VLOOKUP(Occupancy!$B$65,Occupancy!$B$68:$B$79,1)*12/$B63)</f>
        <v>#DIV/0!</v>
      </c>
      <c r="AK63" s="179"/>
      <c r="AL63" s="179">
        <f>AM63/12*Occupancy!$B$65</f>
        <v>0</v>
      </c>
      <c r="AM63" s="179"/>
      <c r="AN63" s="179" t="str">
        <f>IF(AK63="","",AK63/VLOOKUP(Occupancy!$B$65,Occupancy!$B$68:$B$79,1)*12/$B63)</f>
        <v/>
      </c>
      <c r="AO63" s="179" t="e">
        <f>IF(AL63="","",AL63/VLOOKUP(Occupancy!$B$65,Occupancy!$B$68:$B$79,1)*12/$B63)</f>
        <v>#DIV/0!</v>
      </c>
      <c r="AP63" s="202"/>
      <c r="AQ63" s="202">
        <f>AR63/12*Occupancy!$B$65</f>
        <v>0</v>
      </c>
      <c r="AR63" s="202"/>
      <c r="AS63" s="202" t="str">
        <f>IF(AP63="","",AP63/VLOOKUP(Occupancy!$B$65,Occupancy!$B$68:$B$79,1)*12/$B63)</f>
        <v/>
      </c>
      <c r="AT63" s="202" t="e">
        <f>IF(AQ63="","",AQ63/VLOOKUP(Occupancy!$B$65,Occupancy!$B$68:$B$79,1)*12/$B63)</f>
        <v>#DIV/0!</v>
      </c>
      <c r="AU63" s="179"/>
      <c r="AV63" s="179">
        <f>AW63/12*Occupancy!$B$65</f>
        <v>0</v>
      </c>
      <c r="AW63" s="179"/>
      <c r="AX63" s="179" t="str">
        <f>IF(AU63="","",AU63/VLOOKUP(Occupancy!$B$65,Occupancy!$B$68:$B$79,1)*12/$B63)</f>
        <v/>
      </c>
      <c r="AY63" s="179" t="e">
        <f>IF(AV63="","",AV63/VLOOKUP(Occupancy!$B$65,Occupancy!$B$68:$B$79,1)*12/$B63)</f>
        <v>#DIV/0!</v>
      </c>
      <c r="AZ63" s="180">
        <f t="shared" si="18"/>
        <v>0</v>
      </c>
      <c r="BA63" s="180">
        <f t="shared" si="19"/>
        <v>0</v>
      </c>
      <c r="BB63" s="180">
        <f t="shared" si="20"/>
        <v>0</v>
      </c>
      <c r="BC63" s="180" t="e">
        <f t="shared" si="21"/>
        <v>#VALUE!</v>
      </c>
      <c r="BD63" s="203" t="e">
        <f>IF(BA63="","",BA63/VLOOKUP(Occupancy!$B$65,Occupancy!$B$68:$B$79,1)*12/$B63)</f>
        <v>#DIV/0!</v>
      </c>
    </row>
    <row r="64" spans="1:56" s="16" customFormat="1" x14ac:dyDescent="0.25">
      <c r="A64" s="64" t="s">
        <v>177</v>
      </c>
      <c r="B64" s="141"/>
      <c r="C64" s="200"/>
      <c r="D64" s="175"/>
      <c r="E64" s="116"/>
      <c r="F64" s="116"/>
      <c r="G64" s="116"/>
      <c r="H64" s="116"/>
      <c r="I64" s="116">
        <f t="shared" si="11"/>
        <v>0</v>
      </c>
      <c r="J64" s="204" t="e">
        <f>INDEX(Occupancy!$B$57:$CL$57,1,MATCH(A64,Occupancy!$B$4:$CL$4,0))</f>
        <v>#DIV/0!</v>
      </c>
      <c r="K64" s="204">
        <f>INDEX(Occupancy!$B$18:$CL$18,1,MATCH(A64,Occupancy!$B$4:$CL$4,0))</f>
        <v>0</v>
      </c>
      <c r="L64" s="206"/>
      <c r="M64" s="206"/>
      <c r="N64" s="206"/>
      <c r="O64" s="207"/>
      <c r="P64" s="142"/>
      <c r="Q64" s="179">
        <f>R64/12*Occupancy!$B$65</f>
        <v>0</v>
      </c>
      <c r="R64" s="179"/>
      <c r="S64" s="179" t="str">
        <f>IF(P64="","",P64/VLOOKUP(Occupancy!$B$65,Occupancy!$B$68:$B$79,1)*12/$B64)</f>
        <v/>
      </c>
      <c r="T64" s="179" t="e">
        <f>IF(Q64="","",Q64/VLOOKUP(Occupancy!$B$65,Occupancy!$B$68:$B$79,1)*12/$B64)</f>
        <v>#DIV/0!</v>
      </c>
      <c r="U64" s="202">
        <f>Expenses!BB59</f>
        <v>0</v>
      </c>
      <c r="V64" s="202">
        <f>Expenses!BC59</f>
        <v>0</v>
      </c>
      <c r="W64" s="202">
        <f>Expenses!BD59</f>
        <v>0</v>
      </c>
      <c r="X64" s="202" t="e">
        <f>Expenses!BE59</f>
        <v>#DIV/0!</v>
      </c>
      <c r="Y64" s="202" t="e">
        <f>Expenses!BF59</f>
        <v>#DIV/0!</v>
      </c>
      <c r="Z64" s="205" t="e">
        <f t="shared" si="12"/>
        <v>#DIV/0!</v>
      </c>
      <c r="AA64" s="179">
        <f t="shared" si="13"/>
        <v>0</v>
      </c>
      <c r="AB64" s="179">
        <f t="shared" si="14"/>
        <v>0</v>
      </c>
      <c r="AC64" s="179">
        <f t="shared" si="15"/>
        <v>0</v>
      </c>
      <c r="AD64" s="179" t="e">
        <f t="shared" si="16"/>
        <v>#VALUE!</v>
      </c>
      <c r="AE64" s="179" t="e">
        <f t="shared" si="17"/>
        <v>#DIV/0!</v>
      </c>
      <c r="AF64" s="202"/>
      <c r="AG64" s="202">
        <f>AH64/12*Occupancy!$B$65</f>
        <v>0</v>
      </c>
      <c r="AH64" s="202"/>
      <c r="AI64" s="202" t="str">
        <f>IF(AF64="","",AF64/VLOOKUP(Occupancy!$B$65,Occupancy!$B$68:$B$79,1)*12/$B64)</f>
        <v/>
      </c>
      <c r="AJ64" s="202" t="e">
        <f>IF(AG64="","",AG64/VLOOKUP(Occupancy!$B$65,Occupancy!$B$68:$B$79,1)*12/$B64)</f>
        <v>#DIV/0!</v>
      </c>
      <c r="AK64" s="179"/>
      <c r="AL64" s="179">
        <f>AM64/12*Occupancy!$B$65</f>
        <v>0</v>
      </c>
      <c r="AM64" s="179"/>
      <c r="AN64" s="179" t="str">
        <f>IF(AK64="","",AK64/VLOOKUP(Occupancy!$B$65,Occupancy!$B$68:$B$79,1)*12/$B64)</f>
        <v/>
      </c>
      <c r="AO64" s="179" t="e">
        <f>IF(AL64="","",AL64/VLOOKUP(Occupancy!$B$65,Occupancy!$B$68:$B$79,1)*12/$B64)</f>
        <v>#DIV/0!</v>
      </c>
      <c r="AP64" s="202"/>
      <c r="AQ64" s="202">
        <f>AR64/12*Occupancy!$B$65</f>
        <v>0</v>
      </c>
      <c r="AR64" s="202"/>
      <c r="AS64" s="202" t="str">
        <f>IF(AP64="","",AP64/VLOOKUP(Occupancy!$B$65,Occupancy!$B$68:$B$79,1)*12/$B64)</f>
        <v/>
      </c>
      <c r="AT64" s="202" t="e">
        <f>IF(AQ64="","",AQ64/VLOOKUP(Occupancy!$B$65,Occupancy!$B$68:$B$79,1)*12/$B64)</f>
        <v>#DIV/0!</v>
      </c>
      <c r="AU64" s="179"/>
      <c r="AV64" s="179">
        <f>AW64/12*Occupancy!$B$65</f>
        <v>0</v>
      </c>
      <c r="AW64" s="179"/>
      <c r="AX64" s="179" t="str">
        <f>IF(AU64="","",AU64/VLOOKUP(Occupancy!$B$65,Occupancy!$B$68:$B$79,1)*12/$B64)</f>
        <v/>
      </c>
      <c r="AY64" s="179" t="e">
        <f>IF(AV64="","",AV64/VLOOKUP(Occupancy!$B$65,Occupancy!$B$68:$B$79,1)*12/$B64)</f>
        <v>#DIV/0!</v>
      </c>
      <c r="AZ64" s="180">
        <f t="shared" si="18"/>
        <v>0</v>
      </c>
      <c r="BA64" s="180">
        <f t="shared" si="19"/>
        <v>0</v>
      </c>
      <c r="BB64" s="180">
        <f t="shared" si="20"/>
        <v>0</v>
      </c>
      <c r="BC64" s="180" t="e">
        <f t="shared" si="21"/>
        <v>#VALUE!</v>
      </c>
      <c r="BD64" s="203" t="e">
        <f>IF(BA64="","",BA64/VLOOKUP(Occupancy!$B$65,Occupancy!$B$68:$B$79,1)*12/$B64)</f>
        <v>#DIV/0!</v>
      </c>
    </row>
    <row r="65" spans="1:56" s="16" customFormat="1" x14ac:dyDescent="0.25">
      <c r="A65" s="64" t="s">
        <v>179</v>
      </c>
      <c r="B65" s="141"/>
      <c r="C65" s="200"/>
      <c r="D65" s="175"/>
      <c r="E65" s="116"/>
      <c r="F65" s="116"/>
      <c r="G65" s="116"/>
      <c r="H65" s="116"/>
      <c r="I65" s="116">
        <f t="shared" si="11"/>
        <v>0</v>
      </c>
      <c r="J65" s="204" t="e">
        <f>INDEX(Occupancy!$B$57:$CL$57,1,MATCH(A65,Occupancy!$B$4:$CL$4,0))</f>
        <v>#DIV/0!</v>
      </c>
      <c r="K65" s="204">
        <f>INDEX(Occupancy!$B$18:$CL$18,1,MATCH(A65,Occupancy!$B$4:$CL$4,0))</f>
        <v>0</v>
      </c>
      <c r="L65" s="206"/>
      <c r="M65" s="206"/>
      <c r="N65" s="206"/>
      <c r="O65" s="207"/>
      <c r="P65" s="142"/>
      <c r="Q65" s="179">
        <f>R65/12*Occupancy!$B$65</f>
        <v>0</v>
      </c>
      <c r="R65" s="179"/>
      <c r="S65" s="179" t="str">
        <f>IF(P65="","",P65/VLOOKUP(Occupancy!$B$65,Occupancy!$B$68:$B$79,1)*12/$B65)</f>
        <v/>
      </c>
      <c r="T65" s="179" t="e">
        <f>IF(Q65="","",Q65/VLOOKUP(Occupancy!$B$65,Occupancy!$B$68:$B$79,1)*12/$B65)</f>
        <v>#DIV/0!</v>
      </c>
      <c r="U65" s="202">
        <f>Expenses!BB60</f>
        <v>0</v>
      </c>
      <c r="V65" s="202">
        <f>Expenses!BC60</f>
        <v>0</v>
      </c>
      <c r="W65" s="202">
        <f>Expenses!BD60</f>
        <v>0</v>
      </c>
      <c r="X65" s="202" t="e">
        <f>Expenses!BE60</f>
        <v>#DIV/0!</v>
      </c>
      <c r="Y65" s="202" t="e">
        <f>Expenses!BF60</f>
        <v>#DIV/0!</v>
      </c>
      <c r="Z65" s="205" t="e">
        <f t="shared" si="12"/>
        <v>#DIV/0!</v>
      </c>
      <c r="AA65" s="179">
        <f t="shared" si="13"/>
        <v>0</v>
      </c>
      <c r="AB65" s="179">
        <f t="shared" si="14"/>
        <v>0</v>
      </c>
      <c r="AC65" s="179">
        <f t="shared" si="15"/>
        <v>0</v>
      </c>
      <c r="AD65" s="179" t="e">
        <f t="shared" si="16"/>
        <v>#VALUE!</v>
      </c>
      <c r="AE65" s="179" t="e">
        <f t="shared" si="17"/>
        <v>#DIV/0!</v>
      </c>
      <c r="AF65" s="202"/>
      <c r="AG65" s="202">
        <f>AH65/12*Occupancy!$B$65</f>
        <v>0</v>
      </c>
      <c r="AH65" s="202"/>
      <c r="AI65" s="202" t="str">
        <f>IF(AF65="","",AF65/VLOOKUP(Occupancy!$B$65,Occupancy!$B$68:$B$79,1)*12/$B65)</f>
        <v/>
      </c>
      <c r="AJ65" s="202" t="e">
        <f>IF(AG65="","",AG65/VLOOKUP(Occupancy!$B$65,Occupancy!$B$68:$B$79,1)*12/$B65)</f>
        <v>#DIV/0!</v>
      </c>
      <c r="AK65" s="179"/>
      <c r="AL65" s="179">
        <f>AM65/12*Occupancy!$B$65</f>
        <v>0</v>
      </c>
      <c r="AM65" s="179"/>
      <c r="AN65" s="179" t="str">
        <f>IF(AK65="","",AK65/VLOOKUP(Occupancy!$B$65,Occupancy!$B$68:$B$79,1)*12/$B65)</f>
        <v/>
      </c>
      <c r="AO65" s="179" t="e">
        <f>IF(AL65="","",AL65/VLOOKUP(Occupancy!$B$65,Occupancy!$B$68:$B$79,1)*12/$B65)</f>
        <v>#DIV/0!</v>
      </c>
      <c r="AP65" s="202"/>
      <c r="AQ65" s="202">
        <f>AR65/12*Occupancy!$B$65</f>
        <v>0</v>
      </c>
      <c r="AR65" s="202"/>
      <c r="AS65" s="202" t="str">
        <f>IF(AP65="","",AP65/VLOOKUP(Occupancy!$B$65,Occupancy!$B$68:$B$79,1)*12/$B65)</f>
        <v/>
      </c>
      <c r="AT65" s="202" t="e">
        <f>IF(AQ65="","",AQ65/VLOOKUP(Occupancy!$B$65,Occupancy!$B$68:$B$79,1)*12/$B65)</f>
        <v>#DIV/0!</v>
      </c>
      <c r="AU65" s="179"/>
      <c r="AV65" s="179">
        <f>AW65/12*Occupancy!$B$65</f>
        <v>0</v>
      </c>
      <c r="AW65" s="179"/>
      <c r="AX65" s="179" t="str">
        <f>IF(AU65="","",AU65/VLOOKUP(Occupancy!$B$65,Occupancy!$B$68:$B$79,1)*12/$B65)</f>
        <v/>
      </c>
      <c r="AY65" s="179" t="e">
        <f>IF(AV65="","",AV65/VLOOKUP(Occupancy!$B$65,Occupancy!$B$68:$B$79,1)*12/$B65)</f>
        <v>#DIV/0!</v>
      </c>
      <c r="AZ65" s="180">
        <f t="shared" si="18"/>
        <v>0</v>
      </c>
      <c r="BA65" s="180">
        <f t="shared" si="19"/>
        <v>0</v>
      </c>
      <c r="BB65" s="180">
        <f t="shared" si="20"/>
        <v>0</v>
      </c>
      <c r="BC65" s="180" t="e">
        <f t="shared" si="21"/>
        <v>#VALUE!</v>
      </c>
      <c r="BD65" s="203" t="e">
        <f>IF(BA65="","",BA65/VLOOKUP(Occupancy!$B$65,Occupancy!$B$68:$B$79,1)*12/$B65)</f>
        <v>#DIV/0!</v>
      </c>
    </row>
    <row r="66" spans="1:56" s="16" customFormat="1" x14ac:dyDescent="0.25">
      <c r="A66" s="64" t="s">
        <v>181</v>
      </c>
      <c r="B66" s="141"/>
      <c r="C66" s="200"/>
      <c r="D66" s="175"/>
      <c r="E66" s="116"/>
      <c r="F66" s="116"/>
      <c r="G66" s="116"/>
      <c r="H66" s="116"/>
      <c r="I66" s="116">
        <f t="shared" si="11"/>
        <v>0</v>
      </c>
      <c r="J66" s="204" t="e">
        <f>INDEX(Occupancy!$B$57:$CL$57,1,MATCH(A66,Occupancy!$B$4:$CL$4,0))</f>
        <v>#DIV/0!</v>
      </c>
      <c r="K66" s="204">
        <f>INDEX(Occupancy!$B$18:$CL$18,1,MATCH(A66,Occupancy!$B$4:$CL$4,0))</f>
        <v>0</v>
      </c>
      <c r="L66" s="206"/>
      <c r="M66" s="206"/>
      <c r="N66" s="206"/>
      <c r="O66" s="207"/>
      <c r="P66" s="142"/>
      <c r="Q66" s="179">
        <f>R66/12*Occupancy!$B$65</f>
        <v>0</v>
      </c>
      <c r="R66" s="179"/>
      <c r="S66" s="179" t="str">
        <f>IF(P66="","",P66/VLOOKUP(Occupancy!$B$65,Occupancy!$B$68:$B$79,1)*12/$B66)</f>
        <v/>
      </c>
      <c r="T66" s="179" t="e">
        <f>IF(Q66="","",Q66/VLOOKUP(Occupancy!$B$65,Occupancy!$B$68:$B$79,1)*12/$B66)</f>
        <v>#DIV/0!</v>
      </c>
      <c r="U66" s="202">
        <f>Expenses!BB61</f>
        <v>0</v>
      </c>
      <c r="V66" s="202">
        <f>Expenses!BC61</f>
        <v>0</v>
      </c>
      <c r="W66" s="202">
        <f>Expenses!BD61</f>
        <v>0</v>
      </c>
      <c r="X66" s="202" t="e">
        <f>Expenses!BE61</f>
        <v>#DIV/0!</v>
      </c>
      <c r="Y66" s="202" t="e">
        <f>Expenses!BF61</f>
        <v>#DIV/0!</v>
      </c>
      <c r="Z66" s="205" t="e">
        <f t="shared" si="12"/>
        <v>#DIV/0!</v>
      </c>
      <c r="AA66" s="179">
        <f t="shared" si="13"/>
        <v>0</v>
      </c>
      <c r="AB66" s="179">
        <f t="shared" si="14"/>
        <v>0</v>
      </c>
      <c r="AC66" s="179">
        <f t="shared" si="15"/>
        <v>0</v>
      </c>
      <c r="AD66" s="179" t="e">
        <f t="shared" si="16"/>
        <v>#VALUE!</v>
      </c>
      <c r="AE66" s="179" t="e">
        <f t="shared" si="17"/>
        <v>#DIV/0!</v>
      </c>
      <c r="AF66" s="202"/>
      <c r="AG66" s="202">
        <f>AH66/12*Occupancy!$B$65</f>
        <v>0</v>
      </c>
      <c r="AH66" s="202"/>
      <c r="AI66" s="202" t="str">
        <f>IF(AF66="","",AF66/VLOOKUP(Occupancy!$B$65,Occupancy!$B$68:$B$79,1)*12/$B66)</f>
        <v/>
      </c>
      <c r="AJ66" s="202" t="e">
        <f>IF(AG66="","",AG66/VLOOKUP(Occupancy!$B$65,Occupancy!$B$68:$B$79,1)*12/$B66)</f>
        <v>#DIV/0!</v>
      </c>
      <c r="AK66" s="179"/>
      <c r="AL66" s="179">
        <f>AM66/12*Occupancy!$B$65</f>
        <v>0</v>
      </c>
      <c r="AM66" s="179"/>
      <c r="AN66" s="179" t="str">
        <f>IF(AK66="","",AK66/VLOOKUP(Occupancy!$B$65,Occupancy!$B$68:$B$79,1)*12/$B66)</f>
        <v/>
      </c>
      <c r="AO66" s="179" t="e">
        <f>IF(AL66="","",AL66/VLOOKUP(Occupancy!$B$65,Occupancy!$B$68:$B$79,1)*12/$B66)</f>
        <v>#DIV/0!</v>
      </c>
      <c r="AP66" s="202"/>
      <c r="AQ66" s="202">
        <f>AR66/12*Occupancy!$B$65</f>
        <v>0</v>
      </c>
      <c r="AR66" s="202"/>
      <c r="AS66" s="202" t="str">
        <f>IF(AP66="","",AP66/VLOOKUP(Occupancy!$B$65,Occupancy!$B$68:$B$79,1)*12/$B66)</f>
        <v/>
      </c>
      <c r="AT66" s="202" t="e">
        <f>IF(AQ66="","",AQ66/VLOOKUP(Occupancy!$B$65,Occupancy!$B$68:$B$79,1)*12/$B66)</f>
        <v>#DIV/0!</v>
      </c>
      <c r="AU66" s="179"/>
      <c r="AV66" s="179">
        <f>AW66/12*Occupancy!$B$65</f>
        <v>0</v>
      </c>
      <c r="AW66" s="179"/>
      <c r="AX66" s="179" t="str">
        <f>IF(AU66="","",AU66/VLOOKUP(Occupancy!$B$65,Occupancy!$B$68:$B$79,1)*12/$B66)</f>
        <v/>
      </c>
      <c r="AY66" s="179" t="e">
        <f>IF(AV66="","",AV66/VLOOKUP(Occupancy!$B$65,Occupancy!$B$68:$B$79,1)*12/$B66)</f>
        <v>#DIV/0!</v>
      </c>
      <c r="AZ66" s="180">
        <f t="shared" si="18"/>
        <v>0</v>
      </c>
      <c r="BA66" s="180">
        <f t="shared" si="19"/>
        <v>0</v>
      </c>
      <c r="BB66" s="180">
        <f t="shared" si="20"/>
        <v>0</v>
      </c>
      <c r="BC66" s="180" t="e">
        <f t="shared" si="21"/>
        <v>#VALUE!</v>
      </c>
      <c r="BD66" s="203" t="e">
        <f>IF(BA66="","",BA66/VLOOKUP(Occupancy!$B$65,Occupancy!$B$68:$B$79,1)*12/$B66)</f>
        <v>#DIV/0!</v>
      </c>
    </row>
    <row r="67" spans="1:56" s="16" customFormat="1" x14ac:dyDescent="0.25">
      <c r="A67" s="64" t="s">
        <v>183</v>
      </c>
      <c r="B67" s="141"/>
      <c r="C67" s="200"/>
      <c r="D67" s="175"/>
      <c r="E67" s="116"/>
      <c r="F67" s="116"/>
      <c r="G67" s="116"/>
      <c r="H67" s="116"/>
      <c r="I67" s="116">
        <f t="shared" si="11"/>
        <v>0</v>
      </c>
      <c r="J67" s="204" t="e">
        <f>INDEX(Occupancy!$B$57:$CL$57,1,MATCH(A67,Occupancy!$B$4:$CL$4,0))</f>
        <v>#DIV/0!</v>
      </c>
      <c r="K67" s="204">
        <f>INDEX(Occupancy!$B$18:$CL$18,1,MATCH(A67,Occupancy!$B$4:$CL$4,0))</f>
        <v>0</v>
      </c>
      <c r="L67" s="206"/>
      <c r="M67" s="206"/>
      <c r="N67" s="206"/>
      <c r="O67" s="207"/>
      <c r="P67" s="142"/>
      <c r="Q67" s="179">
        <f>R67/12*Occupancy!$B$65</f>
        <v>0</v>
      </c>
      <c r="R67" s="179"/>
      <c r="S67" s="179" t="str">
        <f>IF(P67="","",P67/VLOOKUP(Occupancy!$B$65,Occupancy!$B$68:$B$79,1)*12/$B67)</f>
        <v/>
      </c>
      <c r="T67" s="179" t="e">
        <f>IF(Q67="","",Q67/VLOOKUP(Occupancy!$B$65,Occupancy!$B$68:$B$79,1)*12/$B67)</f>
        <v>#DIV/0!</v>
      </c>
      <c r="U67" s="202">
        <f>Expenses!BB62</f>
        <v>0</v>
      </c>
      <c r="V67" s="202">
        <f>Expenses!BC62</f>
        <v>0</v>
      </c>
      <c r="W67" s="202">
        <f>Expenses!BD62</f>
        <v>0</v>
      </c>
      <c r="X67" s="202" t="e">
        <f>Expenses!BE62</f>
        <v>#DIV/0!</v>
      </c>
      <c r="Y67" s="202" t="e">
        <f>Expenses!BF62</f>
        <v>#DIV/0!</v>
      </c>
      <c r="Z67" s="205" t="e">
        <f t="shared" si="12"/>
        <v>#DIV/0!</v>
      </c>
      <c r="AA67" s="179">
        <f t="shared" si="13"/>
        <v>0</v>
      </c>
      <c r="AB67" s="179">
        <f t="shared" si="14"/>
        <v>0</v>
      </c>
      <c r="AC67" s="179">
        <f t="shared" si="15"/>
        <v>0</v>
      </c>
      <c r="AD67" s="179" t="e">
        <f t="shared" si="16"/>
        <v>#VALUE!</v>
      </c>
      <c r="AE67" s="179" t="e">
        <f t="shared" si="17"/>
        <v>#DIV/0!</v>
      </c>
      <c r="AF67" s="202"/>
      <c r="AG67" s="202">
        <f>AH67/12*Occupancy!$B$65</f>
        <v>0</v>
      </c>
      <c r="AH67" s="202"/>
      <c r="AI67" s="202" t="str">
        <f>IF(AF67="","",AF67/VLOOKUP(Occupancy!$B$65,Occupancy!$B$68:$B$79,1)*12/$B67)</f>
        <v/>
      </c>
      <c r="AJ67" s="202" t="e">
        <f>IF(AG67="","",AG67/VLOOKUP(Occupancy!$B$65,Occupancy!$B$68:$B$79,1)*12/$B67)</f>
        <v>#DIV/0!</v>
      </c>
      <c r="AK67" s="179"/>
      <c r="AL67" s="179">
        <f>AM67/12*Occupancy!$B$65</f>
        <v>0</v>
      </c>
      <c r="AM67" s="179"/>
      <c r="AN67" s="179" t="str">
        <f>IF(AK67="","",AK67/VLOOKUP(Occupancy!$B$65,Occupancy!$B$68:$B$79,1)*12/$B67)</f>
        <v/>
      </c>
      <c r="AO67" s="179" t="e">
        <f>IF(AL67="","",AL67/VLOOKUP(Occupancy!$B$65,Occupancy!$B$68:$B$79,1)*12/$B67)</f>
        <v>#DIV/0!</v>
      </c>
      <c r="AP67" s="202"/>
      <c r="AQ67" s="202">
        <f>AR67/12*Occupancy!$B$65</f>
        <v>0</v>
      </c>
      <c r="AR67" s="202"/>
      <c r="AS67" s="202" t="str">
        <f>IF(AP67="","",AP67/VLOOKUP(Occupancy!$B$65,Occupancy!$B$68:$B$79,1)*12/$B67)</f>
        <v/>
      </c>
      <c r="AT67" s="202" t="e">
        <f>IF(AQ67="","",AQ67/VLOOKUP(Occupancy!$B$65,Occupancy!$B$68:$B$79,1)*12/$B67)</f>
        <v>#DIV/0!</v>
      </c>
      <c r="AU67" s="179"/>
      <c r="AV67" s="179">
        <f>AW67/12*Occupancy!$B$65</f>
        <v>0</v>
      </c>
      <c r="AW67" s="179"/>
      <c r="AX67" s="179" t="str">
        <f>IF(AU67="","",AU67/VLOOKUP(Occupancy!$B$65,Occupancy!$B$68:$B$79,1)*12/$B67)</f>
        <v/>
      </c>
      <c r="AY67" s="179" t="e">
        <f>IF(AV67="","",AV67/VLOOKUP(Occupancy!$B$65,Occupancy!$B$68:$B$79,1)*12/$B67)</f>
        <v>#DIV/0!</v>
      </c>
      <c r="AZ67" s="180">
        <f t="shared" si="18"/>
        <v>0</v>
      </c>
      <c r="BA67" s="180">
        <f t="shared" si="19"/>
        <v>0</v>
      </c>
      <c r="BB67" s="180">
        <f t="shared" si="20"/>
        <v>0</v>
      </c>
      <c r="BC67" s="180" t="e">
        <f t="shared" si="21"/>
        <v>#VALUE!</v>
      </c>
      <c r="BD67" s="203" t="e">
        <f>IF(BA67="","",BA67/VLOOKUP(Occupancy!$B$65,Occupancy!$B$68:$B$79,1)*12/$B67)</f>
        <v>#DIV/0!</v>
      </c>
    </row>
    <row r="68" spans="1:56" s="16" customFormat="1" x14ac:dyDescent="0.25">
      <c r="A68" s="64" t="s">
        <v>185</v>
      </c>
      <c r="B68" s="141"/>
      <c r="C68" s="200"/>
      <c r="D68" s="175"/>
      <c r="E68" s="116"/>
      <c r="F68" s="116"/>
      <c r="G68" s="116"/>
      <c r="H68" s="116"/>
      <c r="I68" s="116">
        <f t="shared" si="11"/>
        <v>0</v>
      </c>
      <c r="J68" s="204" t="e">
        <f>INDEX(Occupancy!$B$57:$CL$57,1,MATCH(A68,Occupancy!$B$4:$CL$4,0))</f>
        <v>#DIV/0!</v>
      </c>
      <c r="K68" s="204">
        <f>INDEX(Occupancy!$B$18:$CL$18,1,MATCH(A68,Occupancy!$B$4:$CL$4,0))</f>
        <v>0</v>
      </c>
      <c r="L68" s="206"/>
      <c r="M68" s="206"/>
      <c r="N68" s="206"/>
      <c r="O68" s="207"/>
      <c r="P68" s="142"/>
      <c r="Q68" s="179">
        <f>R68/12*Occupancy!$B$65</f>
        <v>0</v>
      </c>
      <c r="R68" s="179"/>
      <c r="S68" s="179" t="str">
        <f>IF(P68="","",P68/VLOOKUP(Occupancy!$B$65,Occupancy!$B$68:$B$79,1)*12/$B68)</f>
        <v/>
      </c>
      <c r="T68" s="179" t="e">
        <f>IF(Q68="","",Q68/VLOOKUP(Occupancy!$B$65,Occupancy!$B$68:$B$79,1)*12/$B68)</f>
        <v>#DIV/0!</v>
      </c>
      <c r="U68" s="202">
        <f>Expenses!BB63</f>
        <v>0</v>
      </c>
      <c r="V68" s="202">
        <f>Expenses!BC63</f>
        <v>0</v>
      </c>
      <c r="W68" s="202">
        <f>Expenses!BD63</f>
        <v>0</v>
      </c>
      <c r="X68" s="202" t="e">
        <f>Expenses!BE63</f>
        <v>#DIV/0!</v>
      </c>
      <c r="Y68" s="202" t="e">
        <f>Expenses!BF63</f>
        <v>#DIV/0!</v>
      </c>
      <c r="Z68" s="205" t="e">
        <f t="shared" si="12"/>
        <v>#DIV/0!</v>
      </c>
      <c r="AA68" s="179">
        <f t="shared" si="13"/>
        <v>0</v>
      </c>
      <c r="AB68" s="179">
        <f t="shared" si="14"/>
        <v>0</v>
      </c>
      <c r="AC68" s="179">
        <f t="shared" si="15"/>
        <v>0</v>
      </c>
      <c r="AD68" s="179" t="e">
        <f t="shared" si="16"/>
        <v>#VALUE!</v>
      </c>
      <c r="AE68" s="179" t="e">
        <f t="shared" si="17"/>
        <v>#DIV/0!</v>
      </c>
      <c r="AF68" s="202"/>
      <c r="AG68" s="202">
        <f>AH68/12*Occupancy!$B$65</f>
        <v>0</v>
      </c>
      <c r="AH68" s="202"/>
      <c r="AI68" s="202" t="str">
        <f>IF(AF68="","",AF68/VLOOKUP(Occupancy!$B$65,Occupancy!$B$68:$B$79,1)*12/$B68)</f>
        <v/>
      </c>
      <c r="AJ68" s="202" t="e">
        <f>IF(AG68="","",AG68/VLOOKUP(Occupancy!$B$65,Occupancy!$B$68:$B$79,1)*12/$B68)</f>
        <v>#DIV/0!</v>
      </c>
      <c r="AK68" s="179"/>
      <c r="AL68" s="179">
        <f>AM68/12*Occupancy!$B$65</f>
        <v>0</v>
      </c>
      <c r="AM68" s="179"/>
      <c r="AN68" s="179" t="str">
        <f>IF(AK68="","",AK68/VLOOKUP(Occupancy!$B$65,Occupancy!$B$68:$B$79,1)*12/$B68)</f>
        <v/>
      </c>
      <c r="AO68" s="179" t="e">
        <f>IF(AL68="","",AL68/VLOOKUP(Occupancy!$B$65,Occupancy!$B$68:$B$79,1)*12/$B68)</f>
        <v>#DIV/0!</v>
      </c>
      <c r="AP68" s="202"/>
      <c r="AQ68" s="202">
        <f>AR68/12*Occupancy!$B$65</f>
        <v>0</v>
      </c>
      <c r="AR68" s="202"/>
      <c r="AS68" s="202" t="str">
        <f>IF(AP68="","",AP68/VLOOKUP(Occupancy!$B$65,Occupancy!$B$68:$B$79,1)*12/$B68)</f>
        <v/>
      </c>
      <c r="AT68" s="202" t="e">
        <f>IF(AQ68="","",AQ68/VLOOKUP(Occupancy!$B$65,Occupancy!$B$68:$B$79,1)*12/$B68)</f>
        <v>#DIV/0!</v>
      </c>
      <c r="AU68" s="179"/>
      <c r="AV68" s="179">
        <f>AW68/12*Occupancy!$B$65</f>
        <v>0</v>
      </c>
      <c r="AW68" s="179"/>
      <c r="AX68" s="179" t="str">
        <f>IF(AU68="","",AU68/VLOOKUP(Occupancy!$B$65,Occupancy!$B$68:$B$79,1)*12/$B68)</f>
        <v/>
      </c>
      <c r="AY68" s="179" t="e">
        <f>IF(AV68="","",AV68/VLOOKUP(Occupancy!$B$65,Occupancy!$B$68:$B$79,1)*12/$B68)</f>
        <v>#DIV/0!</v>
      </c>
      <c r="AZ68" s="180">
        <f t="shared" si="18"/>
        <v>0</v>
      </c>
      <c r="BA68" s="180">
        <f t="shared" si="19"/>
        <v>0</v>
      </c>
      <c r="BB68" s="180">
        <f t="shared" si="20"/>
        <v>0</v>
      </c>
      <c r="BC68" s="180" t="e">
        <f t="shared" si="21"/>
        <v>#VALUE!</v>
      </c>
      <c r="BD68" s="203" t="e">
        <f>IF(BA68="","",BA68/VLOOKUP(Occupancy!$B$65,Occupancy!$B$68:$B$79,1)*12/$B68)</f>
        <v>#DIV/0!</v>
      </c>
    </row>
    <row r="69" spans="1:56" s="16" customFormat="1" x14ac:dyDescent="0.25">
      <c r="A69" s="64" t="s">
        <v>339</v>
      </c>
      <c r="B69" s="141"/>
      <c r="C69" s="200"/>
      <c r="D69" s="175"/>
      <c r="E69" s="116"/>
      <c r="F69" s="116"/>
      <c r="G69" s="116"/>
      <c r="H69" s="116"/>
      <c r="I69" s="116">
        <f t="shared" si="11"/>
        <v>0</v>
      </c>
      <c r="J69" s="204" t="e">
        <f>INDEX(Occupancy!$B$57:$CL$57,1,MATCH(A69,Occupancy!$B$4:$CL$4,0))</f>
        <v>#N/A</v>
      </c>
      <c r="K69" s="204" t="e">
        <f>INDEX(Occupancy!$B$18:$CL$18,1,MATCH(A69,Occupancy!$B$4:$CL$4,0))</f>
        <v>#N/A</v>
      </c>
      <c r="L69" s="206"/>
      <c r="M69" s="206"/>
      <c r="N69" s="206"/>
      <c r="O69" s="207"/>
      <c r="P69" s="142"/>
      <c r="Q69" s="179">
        <f>R69/12*Occupancy!$B$65</f>
        <v>0</v>
      </c>
      <c r="R69" s="179"/>
      <c r="S69" s="179" t="str">
        <f>IF(P69="","",P69/VLOOKUP(Occupancy!$B$65,Occupancy!$B$68:$B$79,1)*12/$B69)</f>
        <v/>
      </c>
      <c r="T69" s="179" t="e">
        <f>IF(Q69="","",Q69/VLOOKUP(Occupancy!$B$65,Occupancy!$B$68:$B$79,1)*12/$B69)</f>
        <v>#DIV/0!</v>
      </c>
      <c r="U69" s="202">
        <f>Expenses!BB64</f>
        <v>0</v>
      </c>
      <c r="V69" s="202">
        <f>Expenses!BC64</f>
        <v>0</v>
      </c>
      <c r="W69" s="202">
        <f>Expenses!BD64</f>
        <v>0</v>
      </c>
      <c r="X69" s="202" t="e">
        <f>Expenses!BE64</f>
        <v>#DIV/0!</v>
      </c>
      <c r="Y69" s="202" t="e">
        <f>Expenses!BF64</f>
        <v>#DIV/0!</v>
      </c>
      <c r="Z69" s="205" t="e">
        <f t="shared" si="12"/>
        <v>#DIV/0!</v>
      </c>
      <c r="AA69" s="179">
        <f t="shared" si="13"/>
        <v>0</v>
      </c>
      <c r="AB69" s="179">
        <f t="shared" si="14"/>
        <v>0</v>
      </c>
      <c r="AC69" s="179">
        <f t="shared" si="15"/>
        <v>0</v>
      </c>
      <c r="AD69" s="179" t="e">
        <f t="shared" si="16"/>
        <v>#VALUE!</v>
      </c>
      <c r="AE69" s="179" t="e">
        <f t="shared" si="17"/>
        <v>#DIV/0!</v>
      </c>
      <c r="AF69" s="202"/>
      <c r="AG69" s="202">
        <f>AH69/12*Occupancy!$B$65</f>
        <v>0</v>
      </c>
      <c r="AH69" s="202"/>
      <c r="AI69" s="202" t="str">
        <f>IF(AF69="","",AF69/VLOOKUP(Occupancy!$B$65,Occupancy!$B$68:$B$79,1)*12/$B69)</f>
        <v/>
      </c>
      <c r="AJ69" s="202" t="e">
        <f>IF(AG69="","",AG69/VLOOKUP(Occupancy!$B$65,Occupancy!$B$68:$B$79,1)*12/$B69)</f>
        <v>#DIV/0!</v>
      </c>
      <c r="AK69" s="179"/>
      <c r="AL69" s="179">
        <f>AM69/12*Occupancy!$B$65</f>
        <v>0</v>
      </c>
      <c r="AM69" s="179"/>
      <c r="AN69" s="179" t="str">
        <f>IF(AK69="","",AK69/VLOOKUP(Occupancy!$B$65,Occupancy!$B$68:$B$79,1)*12/$B69)</f>
        <v/>
      </c>
      <c r="AO69" s="179" t="e">
        <f>IF(AL69="","",AL69/VLOOKUP(Occupancy!$B$65,Occupancy!$B$68:$B$79,1)*12/$B69)</f>
        <v>#DIV/0!</v>
      </c>
      <c r="AP69" s="202"/>
      <c r="AQ69" s="202">
        <f>AR69/12*Occupancy!$B$65</f>
        <v>0</v>
      </c>
      <c r="AR69" s="202"/>
      <c r="AS69" s="202" t="str">
        <f>IF(AP69="","",AP69/VLOOKUP(Occupancy!$B$65,Occupancy!$B$68:$B$79,1)*12/$B69)</f>
        <v/>
      </c>
      <c r="AT69" s="202" t="e">
        <f>IF(AQ69="","",AQ69/VLOOKUP(Occupancy!$B$65,Occupancy!$B$68:$B$79,1)*12/$B69)</f>
        <v>#DIV/0!</v>
      </c>
      <c r="AU69" s="179"/>
      <c r="AV69" s="179">
        <f>AW69/12*Occupancy!$B$65</f>
        <v>0</v>
      </c>
      <c r="AW69" s="179"/>
      <c r="AX69" s="179" t="str">
        <f>IF(AU69="","",AU69/VLOOKUP(Occupancy!$B$65,Occupancy!$B$68:$B$79,1)*12/$B69)</f>
        <v/>
      </c>
      <c r="AY69" s="179" t="e">
        <f>IF(AV69="","",AV69/VLOOKUP(Occupancy!$B$65,Occupancy!$B$68:$B$79,1)*12/$B69)</f>
        <v>#DIV/0!</v>
      </c>
      <c r="AZ69" s="180">
        <f t="shared" si="18"/>
        <v>0</v>
      </c>
      <c r="BA69" s="180">
        <f t="shared" si="19"/>
        <v>0</v>
      </c>
      <c r="BB69" s="180">
        <f t="shared" si="20"/>
        <v>0</v>
      </c>
      <c r="BC69" s="180" t="e">
        <f t="shared" si="21"/>
        <v>#VALUE!</v>
      </c>
      <c r="BD69" s="203" t="e">
        <f>IF(BA69="","",BA69/VLOOKUP(Occupancy!$B$65,Occupancy!$B$68:$B$79,1)*12/$B69)</f>
        <v>#DIV/0!</v>
      </c>
    </row>
    <row r="70" spans="1:56" s="16" customFormat="1" x14ac:dyDescent="0.25">
      <c r="A70" s="23"/>
      <c r="B70" s="23"/>
      <c r="C70" s="23"/>
      <c r="D70"/>
      <c r="E70" s="30"/>
      <c r="F70" s="30"/>
      <c r="G70" s="30"/>
      <c r="H70" s="30"/>
      <c r="I70" s="30"/>
      <c r="J70" s="25"/>
      <c r="K70" s="25"/>
      <c r="L70"/>
      <c r="M70"/>
      <c r="N70"/>
      <c r="O70"/>
      <c r="P70" s="27"/>
      <c r="Q70" s="20"/>
      <c r="R70" s="20"/>
      <c r="S70" s="20"/>
      <c r="T70" s="20"/>
      <c r="U70" s="21"/>
      <c r="V70" s="21"/>
      <c r="W70" s="21"/>
      <c r="X70" s="21"/>
      <c r="Y70" s="21"/>
      <c r="Z70" s="21"/>
      <c r="AA70" s="63"/>
      <c r="AB70" s="20"/>
      <c r="AC70" s="20"/>
      <c r="AD70" s="20"/>
      <c r="AE70" s="20"/>
      <c r="AF70" s="21"/>
      <c r="AG70" s="21"/>
      <c r="AH70" s="21"/>
      <c r="AI70" s="21"/>
      <c r="AJ70" s="21"/>
      <c r="AK70" s="20"/>
      <c r="AL70" s="20"/>
      <c r="AM70" s="20"/>
      <c r="AN70" s="20"/>
      <c r="AO70" s="20"/>
      <c r="AP70" s="21"/>
      <c r="AQ70" s="21"/>
      <c r="AR70" s="21"/>
      <c r="AS70" s="21"/>
      <c r="AT70" s="21"/>
      <c r="AU70" s="20"/>
      <c r="AV70" s="20"/>
      <c r="AW70" s="20"/>
      <c r="AX70" s="20"/>
      <c r="AY70" s="20"/>
      <c r="AZ70" s="19"/>
      <c r="BA70" s="19"/>
      <c r="BB70" s="19"/>
      <c r="BC70" s="19"/>
      <c r="BD70" s="22"/>
    </row>
    <row r="71" spans="1:56" s="16" customFormat="1" ht="12.75" x14ac:dyDescent="0.2">
      <c r="A71" s="29" t="s">
        <v>37</v>
      </c>
      <c r="B71" s="125">
        <f>SUM(B44:B69)</f>
        <v>0</v>
      </c>
      <c r="C71" s="208"/>
      <c r="D71" s="130">
        <f>SUM(D44:D69)</f>
        <v>0</v>
      </c>
      <c r="E71" s="128">
        <f>SUM(E44:E69)</f>
        <v>0</v>
      </c>
      <c r="F71" s="128">
        <f>SUM(F44:F69)</f>
        <v>0</v>
      </c>
      <c r="G71" s="128">
        <f>SUM(G44:G69)</f>
        <v>0</v>
      </c>
      <c r="H71" s="128">
        <f>SUM(H44:H69)</f>
        <v>0</v>
      </c>
      <c r="I71" s="128">
        <f>SUM(I44:I69)</f>
        <v>0</v>
      </c>
      <c r="J71" s="25" t="e">
        <f>AVERAGE(J44:J69)</f>
        <v>#DIV/0!</v>
      </c>
      <c r="K71" s="25" t="e">
        <f>AVERAGE(K44:K69)</f>
        <v>#N/A</v>
      </c>
      <c r="L71" s="130">
        <f>SUM(L44:L69)</f>
        <v>0</v>
      </c>
      <c r="M71" s="130">
        <f>SUM(M44:M69)</f>
        <v>0</v>
      </c>
      <c r="N71" s="130">
        <f>SUM(N44:N69)</f>
        <v>0</v>
      </c>
      <c r="O71" s="131">
        <f>SUM(O44:O69)</f>
        <v>0</v>
      </c>
      <c r="P71" s="132">
        <f>SUM(P44:P69)</f>
        <v>0</v>
      </c>
      <c r="Q71" s="138">
        <f>R71/12*Occupancy!$B$65</f>
        <v>0</v>
      </c>
      <c r="R71" s="133">
        <f>SUM(R44:R69)</f>
        <v>0</v>
      </c>
      <c r="S71" s="138" t="e">
        <f>IF(P71="","",P71/VLOOKUP(Occupancy!$B$65,Occupancy!$B$68:$B$79,1)*12/$B71)</f>
        <v>#DIV/0!</v>
      </c>
      <c r="T71" s="138" t="e">
        <f>IF(Q71="","",Q71/VLOOKUP(Occupancy!$B$65,Occupancy!$B$68:$B$79,1)*12/$B71)</f>
        <v>#DIV/0!</v>
      </c>
      <c r="U71" s="197">
        <f>SUM(U44:U69)</f>
        <v>0</v>
      </c>
      <c r="V71" s="197">
        <f>SUM(V44:V69)</f>
        <v>0</v>
      </c>
      <c r="W71" s="197">
        <f>SUM(W44:W69)</f>
        <v>0</v>
      </c>
      <c r="X71" s="210" t="e">
        <f>Expenses!BE66</f>
        <v>#DIV/0!</v>
      </c>
      <c r="Y71" s="210" t="e">
        <f>Expenses!BF66</f>
        <v>#DIV/0!</v>
      </c>
      <c r="Z71" s="211" t="e">
        <f>U71/P71</f>
        <v>#DIV/0!</v>
      </c>
      <c r="AA71" s="138">
        <f>P71-U71</f>
        <v>0</v>
      </c>
      <c r="AB71" s="138">
        <f>Q71-V71</f>
        <v>0</v>
      </c>
      <c r="AC71" s="138">
        <f>R71-W71</f>
        <v>0</v>
      </c>
      <c r="AD71" s="138" t="e">
        <f>S71-X71</f>
        <v>#DIV/0!</v>
      </c>
      <c r="AE71" s="138" t="e">
        <f>T71-Y71</f>
        <v>#DIV/0!</v>
      </c>
      <c r="AF71" s="134">
        <f>SUM(AF44:AF69)</f>
        <v>0</v>
      </c>
      <c r="AG71" s="134">
        <f>SUM(AG44:AG69)</f>
        <v>0</v>
      </c>
      <c r="AH71" s="134">
        <f>SUM(AH44:AH69)</f>
        <v>0</v>
      </c>
      <c r="AI71" s="134" t="e">
        <f>IF(AF71="","",AF71/VLOOKUP(Occupancy!$B$65,Occupancy!$B$68:$B$79,1)*12/$B71)</f>
        <v>#DIV/0!</v>
      </c>
      <c r="AJ71" s="134" t="e">
        <f>IF(AG71="","",AG71/VLOOKUP(Occupancy!$B$65,Occupancy!$B$68:$B$79,1)*12/$B71)</f>
        <v>#DIV/0!</v>
      </c>
      <c r="AK71" s="133">
        <f>SUM(AK44:AK69)</f>
        <v>0</v>
      </c>
      <c r="AL71" s="133">
        <f>AM71/12*Occupancy!$B$65</f>
        <v>0</v>
      </c>
      <c r="AM71" s="133">
        <f>SUM(AM44:AM69)</f>
        <v>0</v>
      </c>
      <c r="AN71" s="133" t="e">
        <f>IF(AK71="","",AK71/VLOOKUP(Occupancy!$B$65,Occupancy!$B$68:$B$79,1)*12/$B71)</f>
        <v>#DIV/0!</v>
      </c>
      <c r="AO71" s="133" t="e">
        <f>IF(AL71="","",AL71/VLOOKUP(Occupancy!$B$65,Occupancy!$B$68:$B$79,1)*12/$B71)</f>
        <v>#DIV/0!</v>
      </c>
      <c r="AP71" s="134">
        <f>SUM(AP44:AP69)</f>
        <v>0</v>
      </c>
      <c r="AQ71" s="134">
        <f>SUM(AQ44:AQ69)</f>
        <v>0</v>
      </c>
      <c r="AR71" s="134">
        <f>SUM(AR44:AR69)</f>
        <v>0</v>
      </c>
      <c r="AS71" s="134" t="e">
        <f>IF(AP71="","",AP71/VLOOKUP(Occupancy!$B$65,Occupancy!$B$68:$B$79,1)*12/$B71)</f>
        <v>#DIV/0!</v>
      </c>
      <c r="AT71" s="134" t="e">
        <f>IF(AQ71="","",AQ71/VLOOKUP(Occupancy!$B$65,Occupancy!$B$68:$B$79,1)*12/$B71)</f>
        <v>#DIV/0!</v>
      </c>
      <c r="AU71" s="133">
        <f>SUM(AU44:AU69)</f>
        <v>0</v>
      </c>
      <c r="AV71" s="133">
        <f>SUM(AV44:AV69)</f>
        <v>0</v>
      </c>
      <c r="AW71" s="133">
        <f>SUM(AW44:AW69)</f>
        <v>0</v>
      </c>
      <c r="AX71" s="133" t="e">
        <f>IF(AU71="","",AU71/VLOOKUP(Occupancy!$B$65,Occupancy!$B$68:$B$79,1)*12/$B71)</f>
        <v>#DIV/0!</v>
      </c>
      <c r="AY71" s="133" t="e">
        <f>IF(AV71="","",AV71/VLOOKUP(Occupancy!$B$65,Occupancy!$B$68:$B$79,1)*12/$B71)</f>
        <v>#DIV/0!</v>
      </c>
      <c r="AZ71" s="135">
        <f>SUM(AZ44:AZ69)</f>
        <v>0</v>
      </c>
      <c r="BA71" s="135">
        <f>SUM(BA44:BA69)</f>
        <v>0</v>
      </c>
      <c r="BB71" s="135">
        <f>SUM(BB44:BB69)</f>
        <v>0</v>
      </c>
      <c r="BC71" s="135" t="e">
        <f>IF(AZ71="","",AZ71/VLOOKUP(Occupancy!$B$65,Occupancy!$B$68:$B$79,1)*12/$B71)</f>
        <v>#DIV/0!</v>
      </c>
      <c r="BD71" s="136" t="e">
        <f>IF(BA71="","",BA71/VLOOKUP(Occupancy!$B$65,Occupancy!$B$68:$B$79,1)*12/$B71)</f>
        <v>#DIV/0!</v>
      </c>
    </row>
    <row r="72" spans="1:56" s="16" customFormat="1" x14ac:dyDescent="0.25">
      <c r="A72" s="184"/>
      <c r="B72" s="186"/>
      <c r="C72" s="188"/>
      <c r="D72" s="185"/>
      <c r="E72" s="187"/>
      <c r="F72" s="187"/>
      <c r="G72" s="187"/>
      <c r="H72" s="187"/>
      <c r="I72" s="187"/>
      <c r="J72" s="196"/>
      <c r="K72" s="196"/>
      <c r="L72"/>
      <c r="M72"/>
      <c r="N72"/>
      <c r="O72"/>
      <c r="P72" s="189"/>
      <c r="Q72" s="191"/>
      <c r="R72" s="191"/>
      <c r="S72" s="191"/>
      <c r="T72" s="191"/>
      <c r="U72" s="192"/>
      <c r="V72" s="192"/>
      <c r="W72" s="192"/>
      <c r="X72" s="192"/>
      <c r="Y72" s="192"/>
      <c r="Z72" s="192"/>
      <c r="AA72" s="193"/>
      <c r="AB72" s="191"/>
      <c r="AC72" s="191"/>
      <c r="AD72" s="191"/>
      <c r="AE72" s="191"/>
      <c r="AF72" s="192"/>
      <c r="AG72" s="192"/>
      <c r="AH72" s="192"/>
      <c r="AI72" s="192"/>
      <c r="AJ72" s="192"/>
      <c r="AK72" s="191"/>
      <c r="AL72" s="191"/>
      <c r="AM72" s="191"/>
      <c r="AN72" s="191"/>
      <c r="AO72" s="191"/>
      <c r="AP72" s="192"/>
      <c r="AQ72" s="192"/>
      <c r="AR72" s="192"/>
      <c r="AS72" s="192"/>
      <c r="AT72" s="192"/>
      <c r="AU72" s="191"/>
      <c r="AV72" s="191"/>
      <c r="AW72" s="191"/>
      <c r="AX72" s="191"/>
      <c r="AY72" s="191"/>
      <c r="AZ72" s="194"/>
      <c r="BA72" s="194"/>
      <c r="BB72" s="194"/>
      <c r="BC72" s="194"/>
      <c r="BD72" s="190"/>
    </row>
    <row r="73" spans="1:56" s="16" customFormat="1" ht="13.5" thickBot="1" x14ac:dyDescent="0.25">
      <c r="A73" s="195" t="s">
        <v>38</v>
      </c>
      <c r="B73" s="24">
        <f>B71+B41</f>
        <v>105</v>
      </c>
      <c r="C73" s="209"/>
      <c r="D73" s="209">
        <f>D71+D41</f>
        <v>0</v>
      </c>
      <c r="E73" s="30">
        <f>E71+E41</f>
        <v>189967</v>
      </c>
      <c r="F73" s="30">
        <f>F71+F41</f>
        <v>161005</v>
      </c>
      <c r="G73" s="30">
        <f>G71+G41</f>
        <v>370332</v>
      </c>
      <c r="H73" s="30">
        <f>H71+H41</f>
        <v>24215</v>
      </c>
      <c r="I73" s="30">
        <f>I71+I41</f>
        <v>745519</v>
      </c>
      <c r="J73" s="25" t="e">
        <f>AVERAGE(J44:J69,J11:J39)</f>
        <v>#DIV/0!</v>
      </c>
      <c r="K73" s="25" t="e">
        <f>AVERAGE(K44:K69,K11:K39)</f>
        <v>#N/A</v>
      </c>
      <c r="L73" s="24">
        <f>L71+L41</f>
        <v>0</v>
      </c>
      <c r="M73" s="24">
        <f>M71+M41</f>
        <v>0</v>
      </c>
      <c r="N73" s="24">
        <f>N71+N41</f>
        <v>0</v>
      </c>
      <c r="O73" s="26">
        <f>O71+O41</f>
        <v>0</v>
      </c>
      <c r="P73" s="31">
        <f>P71+P41</f>
        <v>2707681</v>
      </c>
      <c r="Q73" s="32">
        <f>R73/12*Occupancy!$B$65</f>
        <v>239359.25</v>
      </c>
      <c r="R73" s="32">
        <f>R71+R41</f>
        <v>957437</v>
      </c>
      <c r="S73" s="32">
        <f>IF(P73="","",P73/VLOOKUP(Occupancy!$B$65,Occupancy!$B$68:$B$79,1)*12/$B73)</f>
        <v>103149.75238095238</v>
      </c>
      <c r="T73" s="32">
        <f>IF(Q73="","",Q73/VLOOKUP(Occupancy!$B$65,Occupancy!$B$68:$B$79,1)*12/$B73)</f>
        <v>9118.4476190476198</v>
      </c>
      <c r="U73" s="33">
        <f>U71+U41</f>
        <v>3353430</v>
      </c>
      <c r="V73" s="33">
        <f>V71+V41</f>
        <v>176294</v>
      </c>
      <c r="W73" s="33">
        <f>W71+W41</f>
        <v>705176</v>
      </c>
      <c r="X73" s="112">
        <f>IF(U73="","",U73/VLOOKUP(Occupancy!$B$65,Occupancy!$B$68:$B$79,1)*12/$B73)</f>
        <v>127749.71428571429</v>
      </c>
      <c r="Y73" s="112">
        <f>IF(V73="","",V73/VLOOKUP(Occupancy!$B$65,Occupancy!$B$68:$B$79,1)*12/$B73)</f>
        <v>6715.9619047619044</v>
      </c>
      <c r="Z73" s="112">
        <f>U73/P73</f>
        <v>1.2384878425486607</v>
      </c>
      <c r="AA73" s="32">
        <f>P73-U73</f>
        <v>-645749</v>
      </c>
      <c r="AB73" s="32">
        <f>Q73-V73</f>
        <v>63065.25</v>
      </c>
      <c r="AC73" s="32">
        <f>R73-W73</f>
        <v>252261</v>
      </c>
      <c r="AD73" s="32">
        <f>IF(AA73="","",AA73/VLOOKUP(Occupancy!$B$65,Occupancy!$B$68:$B$79,1)*12/$B73)</f>
        <v>-24599.961904761905</v>
      </c>
      <c r="AE73" s="32">
        <f>T73-Y73</f>
        <v>2402.4857142857154</v>
      </c>
      <c r="AF73" s="33">
        <f>AF71+AF41</f>
        <v>13966</v>
      </c>
      <c r="AG73" s="33">
        <f>AG71+AG41</f>
        <v>0</v>
      </c>
      <c r="AH73" s="33">
        <f>AH71+AH41</f>
        <v>0</v>
      </c>
      <c r="AI73" s="33">
        <f>IF(AF73="","",AF73/VLOOKUP(Occupancy!$B$65,Occupancy!$B$68:$B$79,1)*12/$B73)</f>
        <v>532.03809523809525</v>
      </c>
      <c r="AJ73" s="33">
        <f>IF(AG73="","",AG73/VLOOKUP(Occupancy!$B$65,Occupancy!$B$68:$B$79,1)*12/$B73)</f>
        <v>0</v>
      </c>
      <c r="AK73" s="32">
        <f>AK71+AK41</f>
        <v>0</v>
      </c>
      <c r="AL73" s="32">
        <f>AM73/12*Occupancy!$B$65</f>
        <v>0</v>
      </c>
      <c r="AM73" s="32">
        <f>AM71+AM41</f>
        <v>0</v>
      </c>
      <c r="AN73" s="32">
        <f>IF(AK73="","",AK73/VLOOKUP(Occupancy!$B$65,Occupancy!$B$68:$B$79,1)*12/$B73)</f>
        <v>0</v>
      </c>
      <c r="AO73" s="32">
        <f>IF(AL73="","",AL73/VLOOKUP(Occupancy!$B$65,Occupancy!$B$68:$B$79,1)*12/$B73)</f>
        <v>0</v>
      </c>
      <c r="AP73" s="33">
        <f>AP71+AP41</f>
        <v>0</v>
      </c>
      <c r="AQ73" s="33">
        <f>AQ71+AQ41</f>
        <v>12852.5</v>
      </c>
      <c r="AR73" s="33">
        <f>AR71+AR41</f>
        <v>51410</v>
      </c>
      <c r="AS73" s="33">
        <f>IF(AP73="","",AP73/VLOOKUP(Occupancy!$B$65,Occupancy!$B$68:$B$79,1)*12/$B73)</f>
        <v>0</v>
      </c>
      <c r="AT73" s="33">
        <f>IF(AQ73="","",AQ73/VLOOKUP(Occupancy!$B$65,Occupancy!$B$68:$B$79,1)*12/$B73)</f>
        <v>489.61904761904759</v>
      </c>
      <c r="AU73" s="32">
        <f>AU71+AU41</f>
        <v>0</v>
      </c>
      <c r="AV73" s="32">
        <f>AV71+AV41</f>
        <v>0</v>
      </c>
      <c r="AW73" s="32">
        <f>AW71+AW41</f>
        <v>0</v>
      </c>
      <c r="AX73" s="32">
        <f>IF(AU73="","",AU73/VLOOKUP(Occupancy!$B$65,Occupancy!$B$68:$B$79,1)*12/$B73)</f>
        <v>0</v>
      </c>
      <c r="AY73" s="32">
        <f>IF(AV73="","",AV73/VLOOKUP(Occupancy!$B$65,Occupancy!$B$68:$B$79,1)*12/$B73)</f>
        <v>0</v>
      </c>
      <c r="AZ73" s="34">
        <f>AZ71+AZ41</f>
        <v>-659715</v>
      </c>
      <c r="BA73" s="34">
        <f>BA71+BA41</f>
        <v>50212.75</v>
      </c>
      <c r="BB73" s="34">
        <f>BB71+BB41</f>
        <v>200851</v>
      </c>
      <c r="BC73" s="35">
        <f>IF(AZ73="","",AZ73/VLOOKUP(Occupancy!$B$65,Occupancy!$B$68:$B$79,1)*12/$B73)</f>
        <v>-25132</v>
      </c>
      <c r="BD73" s="36">
        <f>IF(BA73="","",BA73/VLOOKUP(Occupancy!$B$65,Occupancy!$B$68:$B$79,1)*12/$B73)</f>
        <v>1912.8666666666666</v>
      </c>
    </row>
    <row r="74" spans="1:56" s="16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16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16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16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16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16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16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16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16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16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16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16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16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16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16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16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16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16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16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16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16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16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16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16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16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16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16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16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16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16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16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16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16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16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16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16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16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16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16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16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16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16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16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16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16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16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16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16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16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16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16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16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16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16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16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16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16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16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16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16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16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16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16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16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16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1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16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16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1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16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16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16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16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16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16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16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16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16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16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16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16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16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1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16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16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16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16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16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16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16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16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16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16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16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16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16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16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16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16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16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16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16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16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16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16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16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16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16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16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16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16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16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16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16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16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16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16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16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16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16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16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16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16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16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16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16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16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16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16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16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16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16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16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16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16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16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16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16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16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16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16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16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16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16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16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16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16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16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16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16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16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16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16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16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16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16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16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16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16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1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16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16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16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16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16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16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16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16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16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16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16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16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16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16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16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16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16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16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16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16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16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16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16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16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16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16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16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16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16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16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16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16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16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16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16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16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16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16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16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16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16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16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16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16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16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16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16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16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16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16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16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16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16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16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16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16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16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16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16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16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16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16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16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16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16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16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16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16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16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16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16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16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16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16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16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16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16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16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16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16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16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16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16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16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16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16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16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16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16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16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16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16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16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16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16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16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16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16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16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16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16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16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16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16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16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16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16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16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16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16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16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16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16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16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16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16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16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16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16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16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16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16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16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16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16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16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16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16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16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16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16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16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16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16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16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16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16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16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16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16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16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16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16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16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16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16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16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16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16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16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16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16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16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16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16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16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16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16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16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16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16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16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16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16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16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16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16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16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16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16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16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16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16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16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16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16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16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16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16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16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16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16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16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16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16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16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16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16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16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16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16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16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16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16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16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16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16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16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16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16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16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16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16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16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16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16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16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16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16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16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16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16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16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16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16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16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16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16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16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16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16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16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16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16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16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16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16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16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16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16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16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16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16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16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16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16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16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16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16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16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16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16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16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16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16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16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16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16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16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16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16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16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16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16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16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16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16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16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16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16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16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16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16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16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16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16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16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16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16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16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16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16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16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16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16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16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16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16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16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16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16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16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16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16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16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16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16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16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16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16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16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16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16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16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16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16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16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16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16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16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16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16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16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16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16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16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16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16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16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16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16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16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16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16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16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16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16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16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16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16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16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16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16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16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16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16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16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16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16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16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16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16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16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16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16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16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16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16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16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16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16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16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16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16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16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16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16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16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16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16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16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16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16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16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16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16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16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16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16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16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16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16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16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16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16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16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16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16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16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16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16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16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16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16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16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16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16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16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16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16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16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16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16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16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16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16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16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16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16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16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16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16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16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16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16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16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16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16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16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16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16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16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16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16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16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16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16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16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16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16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16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16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16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16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16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16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16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16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16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16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16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16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16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16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16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16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16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16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16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16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16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16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16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16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16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16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16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16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16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16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16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16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16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16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16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16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16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16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16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16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16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16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16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16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16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16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16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16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16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16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16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16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16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16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16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16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16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16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16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16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16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16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16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16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16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16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16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16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16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16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16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16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16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16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16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16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16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16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16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16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16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16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16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16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16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16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16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16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16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16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16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16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16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16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16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16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16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16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16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16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16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16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16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16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16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16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16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16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16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16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16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16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16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16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16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16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16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16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16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16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16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16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16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16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16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16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16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16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16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16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16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16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16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16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16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16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16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16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16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16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16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16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16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16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16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16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16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16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16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16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16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16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16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16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16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16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16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16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16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16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16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16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16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16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16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16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16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16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16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16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16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16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16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16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16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16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16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16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16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16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16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16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16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16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16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16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16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16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16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16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16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16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16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16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16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16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16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16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16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16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16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16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16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16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16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16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16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16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16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16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16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16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16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16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16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16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16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16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16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16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16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16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16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16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16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16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16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16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16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16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16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16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16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16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16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16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16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16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16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16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16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16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16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16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16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16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16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16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16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16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16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16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16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16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16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16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16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16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16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16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16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16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16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16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16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16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16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16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16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16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16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16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16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16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16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16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16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16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16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16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16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16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16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16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16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16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16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16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16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16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16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16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16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16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16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16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16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16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16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16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16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16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16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16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16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16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16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16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16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16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16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16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16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16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16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16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16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16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16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16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16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16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16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16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16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16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16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16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16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16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16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16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16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16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16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16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16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16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16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16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16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16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16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16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16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16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16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16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16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16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16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16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16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16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16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16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16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16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16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16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16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16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16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16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16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16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16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16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16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16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16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16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16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16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16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16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16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16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16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16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16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16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16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16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16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16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16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16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16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16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16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16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16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16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16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16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16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16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16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16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16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16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16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16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16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16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16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16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16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16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16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16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16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16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16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16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16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16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16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16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16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16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16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16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16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16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16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16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16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16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16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16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16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16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16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16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16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16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16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16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16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16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16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16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16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16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16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16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16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16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16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16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16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16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16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16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16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16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16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16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16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16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16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16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16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16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16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16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16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16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16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16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16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16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16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16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16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16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16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16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16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16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16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16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16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16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16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16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16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16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16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16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16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16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16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16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16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16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16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16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16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16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16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16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16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16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16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16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16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16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16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16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16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16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16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16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16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16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16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16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16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16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16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16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16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16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16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16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16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16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16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16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16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16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16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16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16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16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16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16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16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16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16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16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16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16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16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16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16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16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16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16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16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16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16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16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16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16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16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16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16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16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16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16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16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16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16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16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16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16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16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16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16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16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16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16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16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16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16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16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16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16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16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16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16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16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16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16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16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16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16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16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16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16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16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16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16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16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16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16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16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16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16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16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16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16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16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16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16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16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16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16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16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16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16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16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16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16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16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16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16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16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16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16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16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16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16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16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16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16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16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16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16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16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16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16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16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16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16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16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16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16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16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16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16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16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16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16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16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16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16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16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16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16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16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16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16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16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16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16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16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16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16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16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16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16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16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16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16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16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16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16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16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16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16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16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16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16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16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16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16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16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16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16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16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16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16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16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16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16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16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16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16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16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16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16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16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16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16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16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16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16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16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16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16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16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16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16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16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16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16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16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16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16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16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16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16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16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16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16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16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16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16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16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16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16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16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16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16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16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16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16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16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16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16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16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16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16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16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16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16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16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16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16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16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16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16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16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16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16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16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16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16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16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16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16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16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16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16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16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16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16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16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16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16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16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16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16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16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16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16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16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16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16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16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16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16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16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16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16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16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16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16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16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16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16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16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16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16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16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16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16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16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16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16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16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16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16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16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16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16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16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16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16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16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16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16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16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16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16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16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16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16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16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16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16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16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16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16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16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16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16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16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16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16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16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16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16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16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16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16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16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16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16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16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16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16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16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16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16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16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16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16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16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16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16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16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16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16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16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16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16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16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16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16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16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16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16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16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16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16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16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16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16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16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16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16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16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16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16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16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16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16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16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16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16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16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16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16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16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16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16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16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16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16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16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16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16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16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16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16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16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16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16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16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16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16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16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16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16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16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16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16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16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16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16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16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16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16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16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16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16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16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16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16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16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16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16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16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16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16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16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16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16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16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16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16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16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16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16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16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16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16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16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16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16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16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16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16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16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16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16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16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16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16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16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16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16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16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16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16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16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16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16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16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16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16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16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16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16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16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16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16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16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16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16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16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16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16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16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16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16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16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16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16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16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16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16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16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16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16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16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16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16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16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16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16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16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16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16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16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16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16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16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16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16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16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16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16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16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16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16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16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16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16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16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16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16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16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16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16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16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16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16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16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16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16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16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16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16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16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16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16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16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16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16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16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16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16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16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16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16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16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16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16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16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16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16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16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16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16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16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16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16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16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16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16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16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16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16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16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16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16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16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16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16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16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16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16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16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16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16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16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16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16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16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16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16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16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16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16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16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16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16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16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16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16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16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16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16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16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16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16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16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16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16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16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16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16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16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16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16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16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16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16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16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16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16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16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16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16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16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16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16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16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16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16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16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16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16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16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16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16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16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16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16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16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16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16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16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16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16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16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16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16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16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16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16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16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16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16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16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16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16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16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16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16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16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16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16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16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16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16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16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16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16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16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16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16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16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16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16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16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16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16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16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16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16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16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16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16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16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16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16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16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16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16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16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16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16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16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16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16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16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16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16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16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16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16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16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16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16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16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16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16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16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16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16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16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16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16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16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16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16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16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16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16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16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16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16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16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16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16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16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16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16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16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16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16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16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16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16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16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16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16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16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16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16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16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16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16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16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16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16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16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16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16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16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16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16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16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16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16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16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16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16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16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16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16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16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16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16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16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16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16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16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16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16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16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16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16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16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16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16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16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16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16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16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16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16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16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16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16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16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16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16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16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16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16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16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16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16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16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16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16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16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16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16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16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16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16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16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16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16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16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16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16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16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16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16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16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16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16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16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16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16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16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16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16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16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16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16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16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16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16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16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16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16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16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16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16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16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16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16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16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16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16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16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16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16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16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16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16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16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16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16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16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16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16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16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16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16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16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16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16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16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16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16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16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16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16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16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16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16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16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16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16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16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16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16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16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16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16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16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16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16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16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16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16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16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16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16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16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16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16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16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16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16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16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16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16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16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16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16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16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16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16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16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16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16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16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16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16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16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16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16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16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16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16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16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16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16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16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16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16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16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16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16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16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16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16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16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16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16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16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16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16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16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16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16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16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16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16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16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16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16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16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16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16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16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16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16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16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16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16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16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16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16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16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16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16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16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16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16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16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16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16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16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16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16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16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16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16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16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16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16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16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16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16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16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16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16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16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16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16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16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16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16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16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16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16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16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16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16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16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16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16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16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16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16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16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16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16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16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16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16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16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16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16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16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16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16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16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16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16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16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16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16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16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16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16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16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16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16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16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16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16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16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16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16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16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16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16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16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16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16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16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16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16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16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16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16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16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16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16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16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16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16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16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16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16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16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16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16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16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16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16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16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16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16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16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16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16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16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16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16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16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16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16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16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16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16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16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16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16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16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16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16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16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16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16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16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16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16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16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16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16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16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16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16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16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16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16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16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16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16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16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16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16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16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16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16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16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16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16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16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16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16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16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16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16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16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16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16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16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16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16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16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16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16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16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16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16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16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16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16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16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16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16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16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16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16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16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16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16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16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16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16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16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16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16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16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16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16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16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16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16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16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16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16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16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16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16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16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16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16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16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16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16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16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16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16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16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16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16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16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16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16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16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16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16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16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16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16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16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16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16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16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16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16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16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16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16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16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16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16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16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16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16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16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16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16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16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16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16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16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16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16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16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16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16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16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16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16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16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16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16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16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16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16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16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16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16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16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16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16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16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16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16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16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16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16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16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16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16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16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16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16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16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16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16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16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16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16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16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16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16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16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16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16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16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16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16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16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16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16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16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16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16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16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16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16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16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16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16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16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16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16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16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16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16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16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16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16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16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16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16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16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16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16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16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16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16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16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16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16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16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16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16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16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16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16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16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16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16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16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16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16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16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16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16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16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16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16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16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16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16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16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16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16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16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16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16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16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16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16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16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16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16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16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16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16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16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16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16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16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16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16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16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16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16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16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16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16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16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16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16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16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16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16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16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16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16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16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16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16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16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16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16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16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16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16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16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16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16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16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16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16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16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16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16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16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16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16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16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16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16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16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16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16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16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16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16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16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16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16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16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16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16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16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16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16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16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16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16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16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16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16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16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16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16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16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16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16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16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16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16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16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16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16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16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16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16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16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16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16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16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16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16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16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16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16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16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16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16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16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16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16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16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16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16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16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16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16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16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16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16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16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16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16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16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16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16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16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16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16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16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16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16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16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16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16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16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16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16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16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16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16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16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16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16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16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16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16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16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16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16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16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16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16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16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16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16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16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16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16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16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16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16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16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16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16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16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16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16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16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16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16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16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16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16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16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16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16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16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16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16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16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16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16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16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16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16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16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16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16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16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16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16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16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16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16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16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16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16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16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16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16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16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16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16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16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16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16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16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16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16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16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16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16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16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16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16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16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16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16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16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16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16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16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16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16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16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16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16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16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16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16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16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16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16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16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16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16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16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16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16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16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16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16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16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16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16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16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16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16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16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16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16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16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16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16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16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16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16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16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16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16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16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16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16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16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16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16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16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16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16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16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16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16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16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16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16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16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16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16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16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16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16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16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16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16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16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16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16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16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16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16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16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16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16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16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16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16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16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16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16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16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16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16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16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16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16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16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16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16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16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16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16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16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16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16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16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16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16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16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16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16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16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16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16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16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16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16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16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16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16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16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16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16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16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16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16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16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16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16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16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16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16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16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16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16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16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16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16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16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16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16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16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16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16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16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16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16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16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16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16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16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16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16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16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16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16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16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16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16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16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16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16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16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16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16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16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16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16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16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16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16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16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16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16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16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16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16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16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16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16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16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16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16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16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16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16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16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16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16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16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16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16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16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16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16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16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16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16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16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16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16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16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16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16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16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16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16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16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16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16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16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16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16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16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16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16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16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16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16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16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16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16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16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16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16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16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16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16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16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16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16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16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16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16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16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16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16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16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16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16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16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16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16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16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16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16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16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16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16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16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16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16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16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16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16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16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16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16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16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16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16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16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16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16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16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16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16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16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16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16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16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16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16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16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16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16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16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16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16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16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16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16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16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16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16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16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16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16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16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16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16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16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16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16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16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16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16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16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16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16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16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16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16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16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16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16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16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16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16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16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16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16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16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16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16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16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16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16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16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16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16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16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16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16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16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16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16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16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16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16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16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16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16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16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16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16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16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16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16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16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16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16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16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16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16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16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16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16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16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16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16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16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16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16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16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16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16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16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16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16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16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16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16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16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16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16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16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16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16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16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16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16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16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16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16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16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16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16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16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16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16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16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16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16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16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16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16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16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16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16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16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16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16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16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16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16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16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16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16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16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16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16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16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16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16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16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16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16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16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16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16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16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16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16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16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16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16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16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16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16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16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16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16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16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16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16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16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16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16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16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16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16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16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16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16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16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16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16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16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16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16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16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16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16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16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16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16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16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16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16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16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16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16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16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16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16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16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16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16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16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16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16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16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16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16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16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16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16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16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16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16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16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16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16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16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16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16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16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16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16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16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16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16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16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16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16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16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16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16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16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16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16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16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16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16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16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16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16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16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16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16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16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16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16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16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16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16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16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16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16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16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16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16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16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16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16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16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16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16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16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16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16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16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16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16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16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16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16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16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16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16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16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16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16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16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16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16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16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16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16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16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16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16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16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16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16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16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16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16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16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16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16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16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16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16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16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16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16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16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16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16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16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16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16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16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16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16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16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16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16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16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16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16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16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16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16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16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16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16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16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16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16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16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16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16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16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16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16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16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16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16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16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16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16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16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16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16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16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16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16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16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16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16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16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16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16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16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16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16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16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16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16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16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16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16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16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16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16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16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16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16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16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16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16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16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16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16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16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16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16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16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16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16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16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16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16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16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16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16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16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16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16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16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16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16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16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16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16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16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16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16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16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16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16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16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16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16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16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16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16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16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16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16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16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16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16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16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16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16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16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16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16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16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16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16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16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16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16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16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16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16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16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16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16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16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16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16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16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16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16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16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16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16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16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16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16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16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16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16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16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16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16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16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16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16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16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16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16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16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16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16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16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16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16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16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16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16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16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16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16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16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16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16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16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16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16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16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16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16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16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16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16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16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16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16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16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16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16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16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16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16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16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16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16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16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16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16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16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16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16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16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16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16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16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16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16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16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16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16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16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16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16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16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16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16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16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16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16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16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16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16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16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16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16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16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16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16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16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16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16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16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16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16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16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16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16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16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16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16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16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16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16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16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16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16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16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16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16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16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16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16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16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16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16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16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16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16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16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16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16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16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16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16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16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16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16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16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16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16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16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16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16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16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16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16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16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16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16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16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16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16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16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16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16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16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16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16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16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16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16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16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16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16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16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16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16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16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16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16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16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16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16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16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16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16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16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16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16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16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16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16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16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16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16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16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16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16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16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16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16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16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16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16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16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16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16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16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16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16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16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16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16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16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16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16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16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16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16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16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16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16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16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16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16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16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16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16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16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16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16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16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16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16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16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16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16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16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16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16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16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16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16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16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16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16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16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16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16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16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16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16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16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16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16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16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16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16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16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16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16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16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16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16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16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16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16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16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16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16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16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16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16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16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16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16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16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16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16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16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16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16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16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16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16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16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16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16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16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16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16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16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16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16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16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16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16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16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16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16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16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16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16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16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16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16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16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16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16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16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16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16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16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16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16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16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16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16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16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16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16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16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16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16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16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16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16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16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16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16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16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16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16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16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16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16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16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16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16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16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16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16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16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16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16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16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16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16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16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16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16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16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16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16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16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16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16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16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16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16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16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16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16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16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16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16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16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16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16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16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16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16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16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16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16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16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16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16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16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16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16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16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16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16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16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16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16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16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16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16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16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16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16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16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16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16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16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16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16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16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16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16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16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16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16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16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16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16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16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16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16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16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16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16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16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16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16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16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16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16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16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16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16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16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16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16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16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16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16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16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16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16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16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16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16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16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16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16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16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16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16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16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16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16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16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16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16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16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16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16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16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16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16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16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16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16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16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16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16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16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16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16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16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16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16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16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16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16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16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16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16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16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16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16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16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16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16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16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16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16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16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16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16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16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16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16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16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16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16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16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16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16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16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16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16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16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16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16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16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16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16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16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16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16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16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16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16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16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16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16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16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16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16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16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16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16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16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16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16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16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16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16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16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16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16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16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16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16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16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16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16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16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16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16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16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16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16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16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16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16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16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16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16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16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16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16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16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16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16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16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16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16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16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16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16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16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16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16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16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16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16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16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16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16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16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16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16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16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16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16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16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16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16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16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16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16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16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16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16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16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16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16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16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16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16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16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16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16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16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16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16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16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16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16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16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16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16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16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16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16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16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16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16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16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16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16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16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16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16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16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16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16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16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16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16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16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16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16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16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16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16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16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16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16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16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16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16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16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16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16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16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16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16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16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16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16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16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16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16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16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16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16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16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16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16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16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16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16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16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16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16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16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16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16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16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16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16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16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16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16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16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16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16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16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16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16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16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16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16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16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16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16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16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16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16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16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16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16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16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16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16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16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16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16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16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16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16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16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16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16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16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16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16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16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16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16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16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16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16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16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16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16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16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16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16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16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16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16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16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16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16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16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16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16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16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16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16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16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16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16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16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16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16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16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16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16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16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16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16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16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16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16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16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16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16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16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16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16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16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16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16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16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16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16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16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16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16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16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16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16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16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16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16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16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16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16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16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16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16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16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16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16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16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16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16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16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16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16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16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16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16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16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16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16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16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16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16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16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16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16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16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16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16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16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16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16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16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16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16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16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16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16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16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16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16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16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16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16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16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16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16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16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16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16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16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16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16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16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16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16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16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16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16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16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16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16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16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16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16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16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16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16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16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16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16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16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16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16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16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16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16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16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16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16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16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16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16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16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16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16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16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16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16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16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16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16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16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16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16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16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16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16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16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16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16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16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16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16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16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16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16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16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16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16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16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16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16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16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16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16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16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16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16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16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16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16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16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16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16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16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16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16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16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16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16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16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16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16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16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16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16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16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16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16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16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16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16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16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16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16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16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16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16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16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16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16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16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16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16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16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16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16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16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16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16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16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16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16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16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16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16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16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16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16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16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16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16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16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16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16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16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16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16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16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16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16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16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16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16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16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16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16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16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16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16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16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16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16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16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16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16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16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16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16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16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16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16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16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16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16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16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16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16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16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16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16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16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16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16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16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16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16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16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16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16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16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16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16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16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16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16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16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16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16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16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16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16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16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16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16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16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16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16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16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16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16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16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16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16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16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16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16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16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16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16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16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16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16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16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16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16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16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16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16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16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16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16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16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16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16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16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16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16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16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16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16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16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16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16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16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16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16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16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16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16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16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16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16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16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16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16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16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16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16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16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16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16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16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16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16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16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16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16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16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16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16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16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16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16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16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16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16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16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16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16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16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16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16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16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16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16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16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16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16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16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16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16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16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16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16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16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16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16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16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16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16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16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16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16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16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16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16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16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16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16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16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16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16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16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16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16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16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16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16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16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16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16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16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16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16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16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16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16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16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16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16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16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16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16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16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16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16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16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16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16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16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16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16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16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16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16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16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16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16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16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16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16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16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16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16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16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16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16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16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16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16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16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16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16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16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16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16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16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16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16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16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16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16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16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16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16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16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16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16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16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16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16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16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16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16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16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16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16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16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16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16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16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16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16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16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16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16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16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16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16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16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16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16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16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16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16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16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16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16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16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16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16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16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16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16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16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16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16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16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16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16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16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16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16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16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16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16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16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16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16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16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16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16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16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16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16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16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16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16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16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16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16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16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16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16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16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16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16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16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16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16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16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16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16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16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16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16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16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16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16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16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16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16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16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16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16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16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16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16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16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16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16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16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16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16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16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16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16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16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16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16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16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16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16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16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16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16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16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16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16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16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16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16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16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16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16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16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16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16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16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16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16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16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16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16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16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16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16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16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16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16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16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16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16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16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16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16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16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16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16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16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16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16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16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16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16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16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16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16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16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16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16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16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16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16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16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16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16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16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16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16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16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16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16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16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16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16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16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16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16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16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16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16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16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16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16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16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16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16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16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16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16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16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16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16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16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16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16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16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16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16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16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16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16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16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16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16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16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16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16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16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16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16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16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16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16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16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16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16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16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16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16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16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16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16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16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16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16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16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16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16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16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16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16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16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16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16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16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16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16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16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16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16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16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16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16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16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16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16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16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16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16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16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16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16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16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16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16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16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16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16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16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16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16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16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16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16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16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16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16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16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16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16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16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16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16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16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16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16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16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16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16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16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16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16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16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16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16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16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16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16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16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16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16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16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16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16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16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16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16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16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16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16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16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16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16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16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16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16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16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16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16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16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16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16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16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16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16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16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16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16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16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16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16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16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16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16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16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16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16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16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16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16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16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16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16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16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16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16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16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16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16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16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16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16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16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16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16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16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16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16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16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16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16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16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16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16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16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16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16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16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16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16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16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16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16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16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16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16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16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16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16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16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16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16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16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16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16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16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16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16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16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16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16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16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16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16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16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16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16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16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16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16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16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16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16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16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16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16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16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16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16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16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16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16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16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16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16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16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16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16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16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16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16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16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16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16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16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16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16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16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16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16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16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16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16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16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16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16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16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16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16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16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16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16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16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16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16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16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16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16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16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16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16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16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16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16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16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16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16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16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16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16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16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16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16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16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16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16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16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16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16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16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16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16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16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16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16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16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16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16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16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16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16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16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16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16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16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16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16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16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16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16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16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16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16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16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16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16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16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16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16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16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16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16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16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16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16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16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16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16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16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16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16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16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16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16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16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16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16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16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16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16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16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16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16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16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16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16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16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16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16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16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16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16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16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16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16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16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16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16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16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16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16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16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16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16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16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16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16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16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16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16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16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16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16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16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16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16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16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16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16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16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16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16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16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16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16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16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16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16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16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16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16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16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16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16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16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16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16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16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16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16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16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16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16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16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16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16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16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16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16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16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16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16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16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16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16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16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16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16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16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16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16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16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16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16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16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16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16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16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16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16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16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16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16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16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16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16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16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16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16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16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16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16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16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16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16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16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16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16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16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16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16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16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16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16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16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16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16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16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16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16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16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16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16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16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16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16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16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16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16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16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16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16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16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16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16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16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16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16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16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16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16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16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16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16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16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16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16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16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16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16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16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16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16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16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16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16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16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16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16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16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16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16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16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16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16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16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16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16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16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16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16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16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16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16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16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16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16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16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16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16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16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16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16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16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16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16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16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16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16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16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16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16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16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16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16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16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16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16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16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16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16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16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16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16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16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16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16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16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16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16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16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16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16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16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16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16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16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16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16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16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16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16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16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16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16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16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16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16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16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16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16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16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16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16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16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16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16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16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16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16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16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16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16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16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16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16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16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16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16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16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16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16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16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16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16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16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16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16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16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16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16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16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16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16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16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16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16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16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16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16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16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16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16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16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16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16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16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16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16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16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16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16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16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16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16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16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16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16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16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16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16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16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16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16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16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16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16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16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16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16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16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16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16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16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16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16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16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16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16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16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16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16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16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16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16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16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16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16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16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16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16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16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16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16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16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16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16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16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16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16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16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16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16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16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16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16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16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16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16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16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16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16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16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16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16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16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16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16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16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16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16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16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16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16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16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16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16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16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16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16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16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16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16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16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16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16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16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16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16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16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16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16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16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16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16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16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16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16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16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16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16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16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16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16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16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16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16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16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16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16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16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16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16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16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16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16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16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16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16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16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16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16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16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16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16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16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16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16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16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16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16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16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16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16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16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16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16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16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16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16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16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16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16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16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16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16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16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16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16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16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16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16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16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16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16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16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16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16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16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16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16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16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16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16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16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16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16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16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16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16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16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16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16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16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16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16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16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16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16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16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16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16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16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16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16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16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16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16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16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16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16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16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16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16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16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16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16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16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16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16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16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16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16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16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16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16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16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16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16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16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16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16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16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16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16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16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16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16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16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16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16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16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16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16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16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16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16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16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16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16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16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16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16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16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16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16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16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16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16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16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16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16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16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16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16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16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16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16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16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16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16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16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16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16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16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16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16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16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16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16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16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16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16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16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16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16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16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16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16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16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16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16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16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16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16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16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16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16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16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16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16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16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16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16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16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16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16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16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16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16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16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16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16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16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16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16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16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16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16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16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16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16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16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16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16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16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16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16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16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16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16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16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16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16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16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16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16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16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16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16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16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16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16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16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16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16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16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16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16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16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16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16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16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16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16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16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16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16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16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16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16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16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16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16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16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16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16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16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16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16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16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16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16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16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16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16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16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16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16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16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16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16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16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16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16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16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16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16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16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16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16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16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16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16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16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16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16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16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16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16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16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16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16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16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16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16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16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16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16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16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16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16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16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16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16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16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16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16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16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16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16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16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16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16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16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16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16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16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16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16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16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16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16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16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16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16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16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16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16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16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16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16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16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16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16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16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16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16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16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16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16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16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16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16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16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16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16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16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16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16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16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16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16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16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16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16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16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16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16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16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16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16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16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16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16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16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16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16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16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16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16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16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16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16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16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16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16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16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16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16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16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16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16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16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16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16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16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16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16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16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16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16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16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16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16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16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16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16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16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16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16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16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16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16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16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16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16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16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16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16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16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16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16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16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16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16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16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16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16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16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16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16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16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16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16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16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16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16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16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16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16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16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16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16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16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16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16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16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16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16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16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16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16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16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16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16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16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16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16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16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16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16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16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16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16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16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16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16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16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16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16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16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16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16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16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16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16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16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16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16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16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16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16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16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16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16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16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16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16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16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16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16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16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16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16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16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16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16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16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16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16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16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16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16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16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16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16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16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16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16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16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16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16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16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16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16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16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16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16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16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16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16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16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16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16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16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16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16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16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16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16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16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16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16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16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16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16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16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16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16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16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16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16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16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16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16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16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16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16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16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16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16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16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16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16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16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16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16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16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16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16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16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16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16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16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16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16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16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16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16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16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16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16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16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16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16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16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16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  <row r="5897" spans="1:56" s="16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</row>
    <row r="5898" spans="1:56" s="16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</row>
    <row r="5899" spans="1:56" s="16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</row>
    <row r="5900" spans="1:56" s="16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</row>
    <row r="5901" spans="1:56" s="16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</row>
    <row r="5902" spans="1:56" s="16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</row>
    <row r="5903" spans="1:56" s="16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</row>
    <row r="5904" spans="1:56" s="16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</row>
    <row r="5905" spans="1:56" s="16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</row>
    <row r="5906" spans="1:56" s="16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</row>
    <row r="5907" spans="1:56" s="16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</row>
    <row r="5908" spans="1:56" s="16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</row>
    <row r="5909" spans="1:56" s="16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</row>
    <row r="5910" spans="1:56" s="16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</row>
    <row r="5911" spans="1:56" s="16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</row>
    <row r="5912" spans="1:56" s="16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</row>
    <row r="5913" spans="1:56" s="16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</row>
    <row r="5914" spans="1:56" s="16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</row>
    <row r="5915" spans="1:56" s="16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</row>
    <row r="5916" spans="1:56" s="16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</row>
    <row r="5917" spans="1:56" s="16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</row>
    <row r="5918" spans="1:56" s="16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</row>
    <row r="5919" spans="1:56" s="16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</row>
    <row r="5920" spans="1:56" s="16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</row>
    <row r="5921" spans="1:56" s="16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</row>
    <row r="5922" spans="1:56" s="16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</row>
    <row r="5923" spans="1:56" s="16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</row>
    <row r="5924" spans="1:56" s="16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</row>
    <row r="5925" spans="1:56" s="16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</row>
    <row r="5926" spans="1:56" s="16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</row>
    <row r="5927" spans="1:56" s="16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</row>
    <row r="5928" spans="1:56" s="16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</row>
    <row r="5929" spans="1:56" s="16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</row>
    <row r="5930" spans="1:56" s="16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</row>
    <row r="5931" spans="1:56" s="16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</row>
    <row r="5932" spans="1:56" s="16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</row>
    <row r="5933" spans="1:56" s="16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</row>
    <row r="5934" spans="1:56" s="16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</row>
    <row r="5935" spans="1:56" s="16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</row>
    <row r="5936" spans="1:56" s="16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</row>
    <row r="5937" spans="1:56" s="16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</row>
    <row r="5938" spans="1:56" s="16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</row>
    <row r="5939" spans="1:56" s="16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</row>
    <row r="5940" spans="1:56" s="16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</row>
    <row r="5941" spans="1:56" s="16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</row>
    <row r="5942" spans="1:56" s="16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</row>
    <row r="5943" spans="1:56" s="16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</row>
    <row r="5944" spans="1:56" s="16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</row>
    <row r="5945" spans="1:56" s="16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</row>
    <row r="5946" spans="1:56" s="16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</row>
    <row r="5947" spans="1:56" s="16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</row>
    <row r="5948" spans="1:56" s="16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</row>
    <row r="5949" spans="1:56" s="16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</row>
    <row r="5950" spans="1:56" s="16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</row>
    <row r="5951" spans="1:56" s="16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</row>
    <row r="5952" spans="1:56" s="16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</row>
    <row r="5953" spans="1:56" s="16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</row>
    <row r="5954" spans="1:56" s="16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</row>
    <row r="5955" spans="1:56" s="16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</row>
    <row r="5956" spans="1:56" s="16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</row>
    <row r="5957" spans="1:56" s="16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</row>
    <row r="5958" spans="1:56" s="16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</row>
    <row r="5959" spans="1:56" s="16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</row>
    <row r="5960" spans="1:56" s="16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</row>
    <row r="5961" spans="1:56" s="16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</row>
    <row r="5962" spans="1:56" s="16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</row>
    <row r="5963" spans="1:56" s="16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</row>
    <row r="5964" spans="1:56" s="16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</row>
    <row r="5965" spans="1:56" s="16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</row>
    <row r="5966" spans="1:56" s="16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</row>
    <row r="5967" spans="1:56" s="16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</row>
    <row r="5968" spans="1:56" s="16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</row>
    <row r="5969" spans="1:56" s="16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</row>
    <row r="5970" spans="1:56" s="16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</row>
    <row r="5971" spans="1:56" s="16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</row>
    <row r="5972" spans="1:56" s="16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</row>
    <row r="5973" spans="1:56" s="16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</row>
    <row r="5974" spans="1:56" s="16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</row>
    <row r="5975" spans="1:56" s="16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</row>
    <row r="5976" spans="1:56" s="16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</row>
    <row r="5977" spans="1:56" s="16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</row>
    <row r="5978" spans="1:56" s="16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</row>
    <row r="5979" spans="1:56" s="16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</row>
    <row r="5980" spans="1:56" s="16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</row>
    <row r="5981" spans="1:56" s="16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</row>
    <row r="5982" spans="1:56" s="16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</row>
    <row r="5983" spans="1:56" s="16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</row>
    <row r="5984" spans="1:56" s="16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</row>
    <row r="5985" spans="1:56" s="16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</row>
    <row r="5986" spans="1:56" s="16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</row>
    <row r="5987" spans="1:56" s="16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</row>
    <row r="5988" spans="1:56" s="16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</row>
    <row r="5989" spans="1:56" s="16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</row>
    <row r="5990" spans="1:56" s="16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</row>
    <row r="5991" spans="1:56" s="16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</row>
    <row r="5992" spans="1:56" s="16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</row>
    <row r="5993" spans="1:56" s="16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</row>
    <row r="5994" spans="1:56" s="16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</row>
    <row r="5995" spans="1:56" s="16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</row>
    <row r="5996" spans="1:56" s="16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</row>
    <row r="5997" spans="1:56" s="16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</row>
    <row r="5998" spans="1:56" s="16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</row>
    <row r="5999" spans="1:56" s="16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</row>
    <row r="6000" spans="1:56" s="16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</row>
    <row r="6001" spans="1:56" s="16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</row>
    <row r="6002" spans="1:56" s="16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</row>
    <row r="6003" spans="1:56" s="16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</row>
    <row r="6004" spans="1:56" s="16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</row>
    <row r="6005" spans="1:56" s="16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</row>
    <row r="6006" spans="1:56" s="16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</row>
    <row r="6007" spans="1:56" s="16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</row>
    <row r="6008" spans="1:56" s="16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</row>
    <row r="6009" spans="1:56" s="16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</row>
    <row r="6010" spans="1:56" s="16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</row>
    <row r="6011" spans="1:56" s="16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</row>
    <row r="6012" spans="1:56" s="16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</row>
    <row r="6013" spans="1:56" s="16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</row>
    <row r="6014" spans="1:56" s="16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</row>
    <row r="6015" spans="1:56" s="16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</row>
    <row r="6016" spans="1:56" s="16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</row>
    <row r="6017" spans="1:56" s="16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</row>
    <row r="6018" spans="1:56" s="16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</row>
    <row r="6019" spans="1:56" s="16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</row>
    <row r="6020" spans="1:56" s="16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</row>
    <row r="6021" spans="1:56" s="16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</row>
    <row r="6022" spans="1:56" s="16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</row>
    <row r="6023" spans="1:56" s="16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</row>
    <row r="6024" spans="1:56" s="16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</row>
    <row r="6025" spans="1:56" s="16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</row>
    <row r="6026" spans="1:56" s="16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</row>
    <row r="6027" spans="1:56" s="16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</row>
    <row r="6028" spans="1:56" s="16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</row>
    <row r="6029" spans="1:56" s="16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</row>
    <row r="6030" spans="1:56" s="16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</row>
    <row r="6031" spans="1:56" s="16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</row>
    <row r="6032" spans="1:56" s="16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</row>
    <row r="6033" spans="1:56" s="16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</row>
    <row r="6034" spans="1:56" s="16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</row>
    <row r="6035" spans="1:56" s="16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</row>
    <row r="6036" spans="1:56" s="16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</row>
    <row r="6037" spans="1:56" s="16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</row>
    <row r="6038" spans="1:56" s="16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</row>
    <row r="6039" spans="1:56" s="16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</row>
    <row r="6040" spans="1:56" s="16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</row>
    <row r="6041" spans="1:56" s="16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</row>
    <row r="6042" spans="1:56" s="16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</row>
    <row r="6043" spans="1:56" s="16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</row>
    <row r="6044" spans="1:56" s="16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</row>
    <row r="6045" spans="1:56" s="16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</row>
    <row r="6046" spans="1:56" s="16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</row>
    <row r="6047" spans="1:56" s="16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</row>
    <row r="6048" spans="1:56" s="16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</row>
    <row r="6049" spans="1:56" s="16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</row>
    <row r="6050" spans="1:56" s="16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</row>
    <row r="6051" spans="1:56" s="16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</row>
    <row r="6052" spans="1:56" s="16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</row>
    <row r="6053" spans="1:56" s="16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</row>
    <row r="6054" spans="1:56" s="16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</row>
    <row r="6055" spans="1:56" s="16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</row>
    <row r="6056" spans="1:56" s="16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</row>
    <row r="6057" spans="1:56" s="16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</row>
    <row r="6058" spans="1:56" s="16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</row>
    <row r="6059" spans="1:56" s="16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</row>
    <row r="6060" spans="1:56" s="16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</row>
    <row r="6061" spans="1:56" s="16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</row>
    <row r="6062" spans="1:56" s="16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</row>
    <row r="6063" spans="1:56" s="16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</row>
    <row r="6064" spans="1:56" s="16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</row>
    <row r="6065" spans="1:56" s="16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</row>
    <row r="6066" spans="1:56" s="16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</row>
    <row r="6067" spans="1:56" s="16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</row>
    <row r="6068" spans="1:56" s="16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</row>
    <row r="6069" spans="1:56" s="16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</row>
    <row r="6070" spans="1:56" s="16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</row>
    <row r="6071" spans="1:56" s="16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</row>
    <row r="6072" spans="1:56" s="16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</row>
    <row r="6073" spans="1:56" s="16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</row>
    <row r="6074" spans="1:56" s="16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</row>
    <row r="6075" spans="1:56" s="16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</row>
    <row r="6076" spans="1:56" s="16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</row>
    <row r="6077" spans="1:56" s="16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</row>
    <row r="6078" spans="1:56" s="16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</row>
    <row r="6079" spans="1:56" s="16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</row>
    <row r="6080" spans="1:56" s="16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</row>
    <row r="6081" spans="1:56" s="16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</row>
    <row r="6082" spans="1:56" s="16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</row>
    <row r="6083" spans="1:56" s="16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</row>
    <row r="6084" spans="1:56" s="16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</row>
    <row r="6085" spans="1:56" s="16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</row>
    <row r="6086" spans="1:56" s="16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</row>
    <row r="6087" spans="1:56" s="16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</row>
    <row r="6088" spans="1:56" s="16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</row>
    <row r="6089" spans="1:56" s="16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</row>
    <row r="6090" spans="1:56" s="16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</row>
    <row r="6091" spans="1:56" s="16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</row>
    <row r="6092" spans="1:56" s="16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</row>
    <row r="6093" spans="1:56" s="16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</row>
    <row r="6094" spans="1:56" s="16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</row>
    <row r="6095" spans="1:56" s="16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</row>
    <row r="6096" spans="1:56" s="16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</row>
    <row r="6097" spans="1:56" s="16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</row>
    <row r="6098" spans="1:56" s="16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</row>
    <row r="6099" spans="1:56" s="16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</row>
    <row r="6100" spans="1:56" s="16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</row>
    <row r="6101" spans="1:56" s="16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</row>
    <row r="6102" spans="1:56" s="16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</row>
    <row r="6103" spans="1:56" s="16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</row>
    <row r="6104" spans="1:56" s="16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</row>
    <row r="6105" spans="1:56" s="16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</row>
    <row r="6106" spans="1:56" s="16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</row>
    <row r="6107" spans="1:56" s="16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</row>
    <row r="6108" spans="1:56" s="16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</row>
    <row r="6109" spans="1:56" s="16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</row>
    <row r="6110" spans="1:56" s="16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</row>
    <row r="6111" spans="1:56" s="16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</row>
    <row r="6112" spans="1:56" s="16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</row>
    <row r="6113" spans="1:56" s="16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</row>
    <row r="6114" spans="1:56" s="16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</row>
    <row r="6115" spans="1:56" s="16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</row>
    <row r="6116" spans="1:56" s="16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</row>
    <row r="6117" spans="1:56" s="16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</row>
    <row r="6118" spans="1:56" s="16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</row>
    <row r="6119" spans="1:56" s="16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</row>
    <row r="6120" spans="1:56" s="16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</row>
    <row r="6121" spans="1:56" s="16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</row>
    <row r="6122" spans="1:56" s="16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</row>
    <row r="6123" spans="1:56" s="16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</row>
    <row r="6124" spans="1:56" s="16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</row>
    <row r="6125" spans="1:56" s="16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</row>
    <row r="6126" spans="1:56" s="16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</row>
    <row r="6127" spans="1:56" s="16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</row>
    <row r="6128" spans="1:56" s="16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</row>
    <row r="6129" spans="1:56" s="16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</row>
    <row r="6130" spans="1:56" s="16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</row>
    <row r="6131" spans="1:56" s="16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</row>
    <row r="6132" spans="1:56" s="16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</row>
    <row r="6133" spans="1:56" s="16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</row>
    <row r="6134" spans="1:56" s="16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</row>
    <row r="6135" spans="1:56" s="16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</row>
    <row r="6136" spans="1:56" s="16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</row>
    <row r="6137" spans="1:56" s="16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</row>
    <row r="6138" spans="1:56" s="16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</row>
    <row r="6139" spans="1:56" s="16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</row>
    <row r="6140" spans="1:56" s="16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</row>
    <row r="6141" spans="1:56" s="16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</row>
    <row r="6142" spans="1:56" s="16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</row>
    <row r="6143" spans="1:56" s="16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</row>
    <row r="6144" spans="1:56" s="16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</row>
    <row r="6145" spans="1:56" s="16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</row>
    <row r="6146" spans="1:56" s="16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</row>
    <row r="6147" spans="1:56" s="16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</row>
    <row r="6148" spans="1:56" s="16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</row>
    <row r="6149" spans="1:56" s="16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</row>
    <row r="6150" spans="1:56" s="16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</row>
    <row r="6151" spans="1:56" s="16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</row>
    <row r="6152" spans="1:56" s="16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</row>
    <row r="6153" spans="1:56" s="16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</row>
    <row r="6154" spans="1:56" s="16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</row>
    <row r="6155" spans="1:56" s="16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</row>
    <row r="6156" spans="1:56" s="16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</row>
    <row r="6157" spans="1:56" s="16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</row>
    <row r="6158" spans="1:56" s="16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</row>
    <row r="6159" spans="1:56" s="16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</row>
    <row r="6160" spans="1:56" s="16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</row>
    <row r="6161" spans="1:56" s="16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</row>
    <row r="6162" spans="1:56" s="16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</row>
    <row r="6163" spans="1:56" s="16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</row>
    <row r="6164" spans="1:56" s="16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</row>
    <row r="6165" spans="1:56" s="16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</row>
    <row r="6166" spans="1:56" s="16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</row>
    <row r="6167" spans="1:56" s="16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</row>
    <row r="6168" spans="1:56" s="16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</row>
    <row r="6169" spans="1:56" s="16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</row>
    <row r="6170" spans="1:56" s="16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</row>
    <row r="6171" spans="1:56" s="16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</row>
    <row r="6172" spans="1:56" s="16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</row>
    <row r="6173" spans="1:56" s="16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</row>
    <row r="6174" spans="1:56" s="16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</row>
    <row r="6175" spans="1:56" s="16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</row>
    <row r="6176" spans="1:56" s="16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</row>
    <row r="6177" spans="1:56" s="16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</row>
    <row r="6178" spans="1:56" s="16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</row>
    <row r="6179" spans="1:56" s="16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</row>
    <row r="6180" spans="1:56" s="16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</row>
    <row r="6181" spans="1:56" s="16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</row>
    <row r="6182" spans="1:56" s="16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</row>
    <row r="6183" spans="1:56" s="16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</row>
    <row r="6184" spans="1:56" s="16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</row>
    <row r="6185" spans="1:56" s="16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</row>
    <row r="6186" spans="1:56" s="16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</row>
    <row r="6187" spans="1:56" s="16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</row>
    <row r="6188" spans="1:56" s="16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</row>
    <row r="6189" spans="1:56" s="16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</row>
    <row r="6190" spans="1:56" s="16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</row>
    <row r="6191" spans="1:56" s="16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</row>
    <row r="6192" spans="1:56" s="16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</row>
    <row r="6193" spans="1:56" s="16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</row>
    <row r="6194" spans="1:56" s="16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</row>
    <row r="6195" spans="1:56" s="16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</row>
    <row r="6196" spans="1:56" s="16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</row>
    <row r="6197" spans="1:56" s="16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</row>
    <row r="6198" spans="1:56" s="16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</row>
    <row r="6199" spans="1:56" s="16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</row>
    <row r="6200" spans="1:56" s="16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</row>
    <row r="6201" spans="1:56" s="16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</row>
    <row r="6202" spans="1:56" s="16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</row>
    <row r="6203" spans="1:56" s="16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</row>
    <row r="6204" spans="1:56" s="16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</row>
    <row r="6205" spans="1:56" s="16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</row>
    <row r="6206" spans="1:56" s="16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</row>
    <row r="6207" spans="1:56" s="16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</row>
    <row r="6208" spans="1:56" s="16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</row>
    <row r="6209" spans="1:56" s="16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</row>
    <row r="6210" spans="1:56" s="16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</row>
    <row r="6211" spans="1:56" s="16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</row>
    <row r="6212" spans="1:56" s="16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</row>
    <row r="6213" spans="1:56" s="16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</row>
    <row r="6214" spans="1:56" s="16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</row>
    <row r="6215" spans="1:56" s="16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</row>
    <row r="6216" spans="1:56" s="16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</row>
    <row r="6217" spans="1:56" s="16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</row>
    <row r="6218" spans="1:56" s="16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</row>
    <row r="6219" spans="1:56" s="16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</row>
    <row r="6220" spans="1:56" s="16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</row>
    <row r="6221" spans="1:56" s="16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</row>
    <row r="6222" spans="1:56" s="16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</row>
    <row r="6223" spans="1:56" s="16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</row>
    <row r="6224" spans="1:56" s="16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</row>
    <row r="6225" spans="1:56" s="16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</row>
    <row r="6226" spans="1:56" s="16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</row>
    <row r="6227" spans="1:56" s="16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</row>
    <row r="6228" spans="1:56" s="16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</row>
    <row r="6229" spans="1:56" s="16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</row>
    <row r="6230" spans="1:56" s="16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</row>
    <row r="6231" spans="1:56" s="16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</row>
    <row r="6232" spans="1:56" s="16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</row>
    <row r="6233" spans="1:56" s="16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</row>
    <row r="6234" spans="1:56" s="16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</row>
    <row r="6235" spans="1:56" s="16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</row>
    <row r="6236" spans="1:56" s="16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</row>
    <row r="6237" spans="1:56" s="16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</row>
    <row r="6238" spans="1:56" s="16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</row>
    <row r="6239" spans="1:56" s="16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</row>
    <row r="6240" spans="1:56" s="16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</row>
    <row r="6241" spans="1:56" s="16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</row>
    <row r="6242" spans="1:56" s="16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</row>
    <row r="6243" spans="1:56" s="16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</row>
    <row r="6244" spans="1:56" s="16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</row>
    <row r="6245" spans="1:56" s="16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</row>
    <row r="6246" spans="1:56" s="16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</row>
    <row r="6247" spans="1:56" s="16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</row>
    <row r="6248" spans="1:56" s="16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</row>
    <row r="6249" spans="1:56" s="16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</row>
    <row r="6250" spans="1:56" s="16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</row>
    <row r="6251" spans="1:56" s="16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</row>
    <row r="6252" spans="1:56" s="16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</row>
    <row r="6253" spans="1:56" s="16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</row>
    <row r="6254" spans="1:56" s="16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</row>
    <row r="6255" spans="1:56" s="16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</row>
    <row r="6256" spans="1:56" s="16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</row>
    <row r="6257" spans="1:56" s="16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</row>
    <row r="6258" spans="1:56" s="16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</row>
    <row r="6259" spans="1:56" s="16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</row>
    <row r="6260" spans="1:56" s="16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</row>
    <row r="6261" spans="1:56" s="16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</row>
    <row r="6262" spans="1:56" s="16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</row>
    <row r="6263" spans="1:56" s="16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</row>
    <row r="6264" spans="1:56" s="16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</row>
    <row r="6265" spans="1:56" s="16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</row>
    <row r="6266" spans="1:56" s="16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</row>
    <row r="6267" spans="1:56" s="16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</row>
    <row r="6268" spans="1:56" s="16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</row>
    <row r="6269" spans="1:56" s="16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</row>
    <row r="6270" spans="1:56" s="16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</row>
    <row r="6271" spans="1:56" s="16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</row>
    <row r="6272" spans="1:56" s="16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</row>
    <row r="6273" spans="1:56" s="16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</row>
    <row r="6274" spans="1:56" s="16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</row>
    <row r="6275" spans="1:56" s="16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</row>
    <row r="6276" spans="1:56" s="16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</row>
    <row r="6277" spans="1:56" s="16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</row>
    <row r="6278" spans="1:56" s="16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</row>
    <row r="6279" spans="1:56" s="16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</row>
    <row r="6280" spans="1:56" s="16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</row>
    <row r="6281" spans="1:56" s="16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</row>
    <row r="6282" spans="1:56" s="16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</row>
    <row r="6283" spans="1:56" s="16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</row>
    <row r="6284" spans="1:56" s="16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</row>
    <row r="6285" spans="1:56" s="16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</row>
    <row r="6286" spans="1:56" s="16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</row>
    <row r="6287" spans="1:56" s="16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</row>
    <row r="6288" spans="1:56" s="16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</row>
    <row r="6289" spans="1:56" s="16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</row>
    <row r="6290" spans="1:56" s="16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</row>
    <row r="6291" spans="1:56" s="16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</row>
    <row r="6292" spans="1:56" s="16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</row>
    <row r="6293" spans="1:56" s="16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</row>
    <row r="6294" spans="1:56" s="16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</row>
    <row r="6295" spans="1:56" s="16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</row>
    <row r="6296" spans="1:56" s="16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</row>
    <row r="6297" spans="1:56" s="16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</row>
    <row r="6298" spans="1:56" s="16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</row>
    <row r="6299" spans="1:56" s="16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</row>
    <row r="6300" spans="1:56" s="16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</row>
    <row r="6301" spans="1:56" s="16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</row>
    <row r="6302" spans="1:56" s="16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</row>
    <row r="6303" spans="1:56" s="16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</row>
    <row r="6304" spans="1:56" s="16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</row>
    <row r="6305" spans="1:56" s="16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</row>
    <row r="6306" spans="1:56" s="16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</row>
    <row r="6307" spans="1:56" s="16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</row>
    <row r="6308" spans="1:56" s="16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</row>
    <row r="6309" spans="1:56" s="16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</row>
    <row r="6310" spans="1:56" s="16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</row>
    <row r="6311" spans="1:56" s="16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</row>
    <row r="6312" spans="1:56" s="16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</row>
    <row r="6313" spans="1:56" s="16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</row>
    <row r="6314" spans="1:56" s="16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</row>
    <row r="6315" spans="1:56" s="16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</row>
    <row r="6316" spans="1:56" s="16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</row>
    <row r="6317" spans="1:56" s="16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</row>
    <row r="6318" spans="1:56" s="16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</row>
    <row r="6319" spans="1:56" s="16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</row>
    <row r="6320" spans="1:56" s="16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</row>
    <row r="6321" spans="1:56" s="16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</row>
    <row r="6322" spans="1:56" s="16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</row>
    <row r="6323" spans="1:56" s="16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</row>
    <row r="6324" spans="1:56" s="16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</row>
    <row r="6325" spans="1:56" s="16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</row>
    <row r="6326" spans="1:56" s="16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</row>
    <row r="6327" spans="1:56" s="16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</row>
    <row r="6328" spans="1:56" s="16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</row>
    <row r="6329" spans="1:56" s="16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</row>
    <row r="6330" spans="1:56" s="16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</row>
    <row r="6331" spans="1:56" s="16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</row>
    <row r="6332" spans="1:56" s="16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</row>
    <row r="6333" spans="1:56" s="16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</row>
    <row r="6334" spans="1:56" s="16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</row>
    <row r="6335" spans="1:56" s="16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</row>
    <row r="6336" spans="1:56" s="16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</row>
    <row r="6337" spans="1:56" s="16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</row>
    <row r="6338" spans="1:56" s="16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</row>
    <row r="6339" spans="1:56" s="16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</row>
    <row r="6340" spans="1:56" s="16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</row>
    <row r="6341" spans="1:56" s="16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</row>
    <row r="6342" spans="1:56" s="16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</row>
    <row r="6343" spans="1:56" s="16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</row>
    <row r="6344" spans="1:56" s="16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</row>
    <row r="6345" spans="1:56" s="16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</row>
    <row r="6346" spans="1:56" s="16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</row>
    <row r="6347" spans="1:56" s="16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</row>
    <row r="6348" spans="1:56" s="16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</row>
    <row r="6349" spans="1:56" s="16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</row>
    <row r="6350" spans="1:56" s="16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</row>
    <row r="6351" spans="1:56" s="16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</row>
    <row r="6352" spans="1:56" s="16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</row>
    <row r="6353" spans="1:56" s="16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</row>
    <row r="6354" spans="1:56" s="16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</row>
    <row r="6355" spans="1:56" s="16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</row>
    <row r="6356" spans="1:56" s="16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</row>
    <row r="6357" spans="1:56" s="16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</row>
    <row r="6358" spans="1:56" s="16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</row>
    <row r="6359" spans="1:56" s="16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</row>
    <row r="6360" spans="1:56" s="16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</row>
    <row r="6361" spans="1:56" s="16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</row>
    <row r="6362" spans="1:56" s="16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</row>
    <row r="6363" spans="1:56" s="16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</row>
    <row r="6364" spans="1:56" s="16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</row>
    <row r="6365" spans="1:56" s="16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</row>
    <row r="6366" spans="1:56" s="16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</row>
    <row r="6367" spans="1:56" s="16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</row>
    <row r="6368" spans="1:56" s="16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</row>
    <row r="6369" spans="1:56" s="16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</row>
    <row r="6370" spans="1:56" s="16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</row>
    <row r="6371" spans="1:56" s="16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</row>
    <row r="6372" spans="1:56" s="16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</row>
    <row r="6373" spans="1:56" s="16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</row>
    <row r="6374" spans="1:56" s="16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</row>
    <row r="6375" spans="1:56" s="16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</row>
    <row r="6376" spans="1:56" s="16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</row>
    <row r="6377" spans="1:56" s="16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</row>
    <row r="6378" spans="1:56" s="16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</row>
    <row r="6379" spans="1:56" s="16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</row>
    <row r="6380" spans="1:56" s="16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</row>
    <row r="6381" spans="1:56" s="16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</row>
    <row r="6382" spans="1:56" s="16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</row>
    <row r="6383" spans="1:56" s="16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</row>
    <row r="6384" spans="1:56" s="16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</row>
    <row r="6385" spans="1:56" s="16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</row>
    <row r="6386" spans="1:56" s="16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</row>
    <row r="6387" spans="1:56" s="16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</row>
    <row r="6388" spans="1:56" s="16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</row>
    <row r="6389" spans="1:56" s="16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</row>
    <row r="6390" spans="1:56" s="16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</row>
    <row r="6391" spans="1:56" s="16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</row>
    <row r="6392" spans="1:56" s="16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</row>
    <row r="6393" spans="1:56" s="16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</row>
    <row r="6394" spans="1:56" s="16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</row>
    <row r="6395" spans="1:56" s="16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</row>
    <row r="6396" spans="1:56" s="16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</row>
    <row r="6397" spans="1:56" s="16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</row>
    <row r="6398" spans="1:56" s="16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</row>
    <row r="6399" spans="1:56" s="16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</row>
    <row r="6400" spans="1:56" s="16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</row>
    <row r="6401" spans="1:56" s="16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</row>
    <row r="6402" spans="1:56" s="16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</row>
    <row r="6403" spans="1:56" s="16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</row>
    <row r="6404" spans="1:56" s="16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</row>
    <row r="6405" spans="1:56" s="16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</row>
    <row r="6406" spans="1:56" s="16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</row>
    <row r="6407" spans="1:56" s="16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</row>
    <row r="6408" spans="1:56" s="16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</row>
    <row r="6409" spans="1:56" s="16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</row>
    <row r="6410" spans="1:56" s="16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</row>
    <row r="6411" spans="1:56" s="16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</row>
    <row r="6412" spans="1:56" s="16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</row>
    <row r="6413" spans="1:56" s="16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</row>
    <row r="6414" spans="1:56" s="16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</row>
    <row r="6415" spans="1:56" s="16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</row>
    <row r="6416" spans="1:56" s="16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</row>
    <row r="6417" spans="1:56" s="16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</row>
    <row r="6418" spans="1:56" s="16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</row>
    <row r="6419" spans="1:56" s="16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</row>
    <row r="6420" spans="1:56" s="16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</row>
    <row r="6421" spans="1:56" s="16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</row>
    <row r="6422" spans="1:56" s="16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</row>
    <row r="6423" spans="1:56" s="16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</row>
    <row r="6424" spans="1:56" s="16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</row>
    <row r="6425" spans="1:56" s="16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</row>
    <row r="6426" spans="1:56" s="16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</row>
    <row r="6427" spans="1:56" s="16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</row>
    <row r="6428" spans="1:56" s="16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</row>
    <row r="6429" spans="1:56" s="16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</row>
    <row r="6430" spans="1:56" s="16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</row>
    <row r="6431" spans="1:56" s="16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</row>
    <row r="6432" spans="1:56" s="16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</row>
    <row r="6433" spans="1:56" s="16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</row>
    <row r="6434" spans="1:56" s="16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</row>
    <row r="6435" spans="1:56" s="16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</row>
    <row r="6436" spans="1:56" s="16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</row>
    <row r="6437" spans="1:56" s="16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</row>
    <row r="6438" spans="1:56" s="16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</row>
    <row r="6439" spans="1:56" s="16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</row>
    <row r="6440" spans="1:56" s="16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</row>
    <row r="6441" spans="1:56" s="16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</row>
    <row r="6442" spans="1:56" s="16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</row>
    <row r="6443" spans="1:56" s="16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</row>
    <row r="6444" spans="1:56" s="16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</row>
    <row r="6445" spans="1:56" s="16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</row>
    <row r="6446" spans="1:56" s="16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</row>
    <row r="6447" spans="1:56" s="16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</row>
    <row r="6448" spans="1:56" s="16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</row>
    <row r="6449" spans="1:56" s="16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</row>
    <row r="6450" spans="1:56" s="16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</row>
    <row r="6451" spans="1:56" s="16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</row>
    <row r="6452" spans="1:56" s="16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</row>
    <row r="6453" spans="1:56" s="16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</row>
    <row r="6454" spans="1:56" s="16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</row>
    <row r="6455" spans="1:56" s="16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</row>
    <row r="6456" spans="1:56" s="16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</row>
    <row r="6457" spans="1:56" s="16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</row>
    <row r="6458" spans="1:56" s="16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</row>
    <row r="6459" spans="1:56" s="16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</row>
    <row r="6460" spans="1:56" s="16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</row>
    <row r="6461" spans="1:56" s="16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</row>
    <row r="6462" spans="1:56" s="16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</row>
    <row r="6463" spans="1:56" s="16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</row>
    <row r="6464" spans="1:56" s="16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</row>
    <row r="6465" spans="1:56" s="16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</row>
    <row r="6466" spans="1:56" s="16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</row>
    <row r="6467" spans="1:56" s="16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</row>
    <row r="6468" spans="1:56" s="16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</row>
    <row r="6469" spans="1:56" s="16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</row>
    <row r="6470" spans="1:56" s="16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</row>
    <row r="6471" spans="1:56" s="16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</row>
    <row r="6472" spans="1:56" s="16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</row>
    <row r="6473" spans="1:56" s="16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</row>
    <row r="6474" spans="1:56" s="16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</row>
    <row r="6475" spans="1:56" s="16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</row>
    <row r="6476" spans="1:56" s="16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</row>
    <row r="6477" spans="1:56" s="16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</row>
    <row r="6478" spans="1:56" s="16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</row>
    <row r="6479" spans="1:56" s="16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</row>
    <row r="6480" spans="1:56" s="16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</row>
    <row r="6481" spans="1:56" s="16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</row>
    <row r="6482" spans="1:56" s="16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</row>
    <row r="6483" spans="1:56" s="16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</row>
    <row r="6484" spans="1:56" s="16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</row>
    <row r="6485" spans="1:56" s="16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</row>
    <row r="6486" spans="1:56" s="16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</row>
    <row r="6487" spans="1:56" s="16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</row>
    <row r="6488" spans="1:56" s="16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</row>
    <row r="6489" spans="1:56" s="16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</row>
    <row r="6490" spans="1:56" s="16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</row>
    <row r="6491" spans="1:56" s="16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</row>
    <row r="6492" spans="1:56" s="16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</row>
    <row r="6493" spans="1:56" s="16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</row>
    <row r="6494" spans="1:56" s="16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</row>
    <row r="6495" spans="1:56" s="16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</row>
    <row r="6496" spans="1:56" s="16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</row>
    <row r="6497" spans="1:56" s="16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</row>
    <row r="6498" spans="1:56" s="16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</row>
    <row r="6499" spans="1:56" s="16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</row>
    <row r="6500" spans="1:56" s="16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</row>
    <row r="6501" spans="1:56" s="16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</row>
    <row r="6502" spans="1:56" s="16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</row>
    <row r="6503" spans="1:56" s="16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</row>
    <row r="6504" spans="1:56" s="16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</row>
    <row r="6505" spans="1:56" s="16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</row>
    <row r="6506" spans="1:56" s="16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</row>
    <row r="6507" spans="1:56" s="16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</row>
    <row r="6508" spans="1:56" s="16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</row>
    <row r="6509" spans="1:56" s="16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</row>
    <row r="6510" spans="1:56" s="16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</row>
    <row r="6511" spans="1:56" s="16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</row>
    <row r="6512" spans="1:56" s="16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</row>
    <row r="6513" spans="1:56" s="16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</row>
    <row r="6514" spans="1:56" s="16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</row>
    <row r="6515" spans="1:56" s="16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</row>
    <row r="6516" spans="1:56" s="16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</row>
    <row r="6517" spans="1:56" s="16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</row>
    <row r="6518" spans="1:56" s="16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</row>
    <row r="6519" spans="1:56" s="16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</row>
    <row r="6520" spans="1:56" s="16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</row>
    <row r="6521" spans="1:56" s="16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</row>
    <row r="6522" spans="1:56" s="16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</row>
    <row r="6523" spans="1:56" s="16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</row>
    <row r="6524" spans="1:56" s="16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</row>
    <row r="6525" spans="1:56" s="16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</row>
    <row r="6526" spans="1:56" s="16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</row>
    <row r="6527" spans="1:56" s="16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</row>
    <row r="6528" spans="1:56" s="16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</row>
    <row r="6529" spans="1:56" s="16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</row>
    <row r="6530" spans="1:56" s="16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</row>
    <row r="6531" spans="1:56" s="16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</row>
    <row r="6532" spans="1:56" s="16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</row>
    <row r="6533" spans="1:56" s="16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</row>
    <row r="6534" spans="1:56" s="16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</row>
    <row r="6535" spans="1:56" s="16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</row>
    <row r="6536" spans="1:56" s="16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</row>
    <row r="6537" spans="1:56" s="16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</row>
    <row r="6538" spans="1:56" s="16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</row>
    <row r="6539" spans="1:56" s="16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</row>
    <row r="6540" spans="1:56" s="16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</row>
    <row r="6541" spans="1:56" s="16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</row>
    <row r="6542" spans="1:56" s="16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</row>
    <row r="6543" spans="1:56" s="16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</row>
    <row r="6544" spans="1:56" s="16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</row>
    <row r="6545" spans="1:56" s="16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</row>
    <row r="6546" spans="1:56" s="16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</row>
    <row r="6547" spans="1:56" s="16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</row>
    <row r="6548" spans="1:56" s="16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</row>
    <row r="6549" spans="1:56" s="16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</row>
    <row r="6550" spans="1:56" s="16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</row>
    <row r="6551" spans="1:56" s="16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</row>
    <row r="6552" spans="1:56" s="16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</row>
    <row r="6553" spans="1:56" s="16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</row>
    <row r="6554" spans="1:56" s="16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</row>
    <row r="6555" spans="1:56" s="16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</row>
    <row r="6556" spans="1:56" s="16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</row>
    <row r="6557" spans="1:56" s="16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</row>
    <row r="6558" spans="1:56" s="16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</row>
    <row r="6559" spans="1:56" s="16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</row>
    <row r="6560" spans="1:56" s="16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</row>
    <row r="6561" spans="1:56" s="16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</row>
    <row r="6562" spans="1:56" s="16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</row>
    <row r="6563" spans="1:56" s="16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</row>
    <row r="6564" spans="1:56" s="16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</row>
    <row r="6565" spans="1:56" s="16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</row>
    <row r="6566" spans="1:56" s="16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</row>
    <row r="6567" spans="1:56" s="16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</row>
    <row r="6568" spans="1:56" s="16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</row>
    <row r="6569" spans="1:56" s="16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</row>
    <row r="6570" spans="1:56" s="16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</row>
    <row r="6571" spans="1:56" s="16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</row>
    <row r="6572" spans="1:56" s="16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</row>
    <row r="6573" spans="1:56" s="16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</row>
    <row r="6574" spans="1:56" s="16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</row>
    <row r="6575" spans="1:56" s="16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</row>
    <row r="6576" spans="1:56" s="16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</row>
    <row r="6577" spans="1:56" s="16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</row>
    <row r="6578" spans="1:56" s="16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</row>
    <row r="6579" spans="1:56" s="16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</row>
    <row r="6580" spans="1:56" s="16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</row>
    <row r="6581" spans="1:56" s="16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</row>
    <row r="6582" spans="1:56" s="16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</row>
    <row r="6583" spans="1:56" s="16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</row>
    <row r="6584" spans="1:56" s="16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</row>
    <row r="6585" spans="1:56" s="16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</row>
    <row r="6586" spans="1:56" s="16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</row>
    <row r="6587" spans="1:56" s="16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</row>
    <row r="6588" spans="1:56" s="16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</row>
    <row r="6589" spans="1:56" s="16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</row>
    <row r="6590" spans="1:56" s="16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</row>
    <row r="6591" spans="1:56" s="16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</row>
    <row r="6592" spans="1:56" s="16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</row>
    <row r="6593" spans="1:56" s="16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</row>
    <row r="6594" spans="1:56" s="16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</row>
    <row r="6595" spans="1:56" s="16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</row>
    <row r="6596" spans="1:56" s="16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</row>
    <row r="6597" spans="1:56" s="16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</row>
    <row r="6598" spans="1:56" s="16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</row>
    <row r="6599" spans="1:56" s="16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</row>
    <row r="6600" spans="1:56" s="16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</row>
    <row r="6601" spans="1:56" s="16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</row>
    <row r="6602" spans="1:56" s="16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</row>
    <row r="6603" spans="1:56" s="16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</row>
    <row r="6604" spans="1:56" s="16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</row>
    <row r="6605" spans="1:56" s="16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</row>
    <row r="6606" spans="1:56" s="16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</row>
    <row r="6607" spans="1:56" s="16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</row>
    <row r="6608" spans="1:56" s="16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</row>
    <row r="6609" spans="1:56" s="16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</row>
    <row r="6610" spans="1:56" s="16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</row>
    <row r="6611" spans="1:56" s="16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</row>
    <row r="6612" spans="1:56" s="16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</row>
    <row r="6613" spans="1:56" s="16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</row>
    <row r="6614" spans="1:56" s="16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</row>
    <row r="6615" spans="1:56" s="16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</row>
    <row r="6616" spans="1:56" s="16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</row>
    <row r="6617" spans="1:56" s="16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</row>
    <row r="6618" spans="1:56" s="16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</row>
    <row r="6619" spans="1:56" s="16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</row>
    <row r="6620" spans="1:56" s="16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</row>
    <row r="6621" spans="1:56" s="16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</row>
    <row r="6622" spans="1:56" s="16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</row>
    <row r="6623" spans="1:56" s="16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</row>
    <row r="6624" spans="1:56" s="16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</row>
    <row r="6625" spans="1:56" s="16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</row>
    <row r="6626" spans="1:56" s="16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</row>
    <row r="6627" spans="1:56" s="16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</row>
    <row r="6628" spans="1:56" s="16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</row>
    <row r="6629" spans="1:56" s="16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</row>
    <row r="6630" spans="1:56" s="16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</row>
    <row r="6631" spans="1:56" s="16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</row>
    <row r="6632" spans="1:56" s="16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</row>
    <row r="6633" spans="1:56" s="16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</row>
    <row r="6634" spans="1:56" s="16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</row>
    <row r="6635" spans="1:56" s="16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</row>
    <row r="6636" spans="1:56" s="16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</row>
    <row r="6637" spans="1:56" s="16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</row>
    <row r="6638" spans="1:56" s="16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</row>
    <row r="6639" spans="1:56" s="16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</row>
    <row r="6640" spans="1:56" s="16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</row>
    <row r="6641" spans="1:56" s="16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</row>
    <row r="6642" spans="1:56" s="16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</row>
    <row r="6643" spans="1:56" s="16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</row>
    <row r="6644" spans="1:56" s="16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</row>
    <row r="6645" spans="1:56" s="16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</row>
    <row r="6646" spans="1:56" s="16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</row>
    <row r="6647" spans="1:56" s="16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</row>
    <row r="6648" spans="1:56" s="16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</row>
    <row r="6649" spans="1:56" s="16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</row>
    <row r="6650" spans="1:56" s="16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</row>
    <row r="6651" spans="1:56" s="16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</row>
    <row r="6652" spans="1:56" s="16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</row>
    <row r="6653" spans="1:56" s="16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</row>
    <row r="6654" spans="1:56" s="16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</row>
    <row r="6655" spans="1:56" s="16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</row>
    <row r="6656" spans="1:56" s="16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</row>
    <row r="6657" spans="1:56" s="16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</row>
    <row r="6658" spans="1:56" s="16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</row>
    <row r="6659" spans="1:56" s="16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</row>
    <row r="6660" spans="1:56" s="16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</row>
    <row r="6661" spans="1:56" s="16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</row>
    <row r="6662" spans="1:56" s="16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</row>
    <row r="6663" spans="1:56" s="16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</row>
    <row r="6664" spans="1:56" s="16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</row>
    <row r="6665" spans="1:56" s="16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</row>
    <row r="6666" spans="1:56" s="16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</row>
    <row r="6667" spans="1:56" s="16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</row>
    <row r="6668" spans="1:56" s="16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</row>
    <row r="6669" spans="1:56" s="16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</row>
    <row r="6670" spans="1:56" s="16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</row>
    <row r="6671" spans="1:56" s="16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</row>
    <row r="6672" spans="1:56" s="16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</row>
    <row r="6673" spans="1:56" s="16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</row>
    <row r="6674" spans="1:56" s="16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</row>
    <row r="6675" spans="1:56" s="16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</row>
    <row r="6676" spans="1:56" s="16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</row>
    <row r="6677" spans="1:56" s="16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</row>
    <row r="6678" spans="1:56" s="16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</row>
    <row r="6679" spans="1:56" s="16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</row>
    <row r="6680" spans="1:56" s="16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</row>
    <row r="6681" spans="1:56" s="16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</row>
    <row r="6682" spans="1:56" s="16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</row>
    <row r="6683" spans="1:56" s="16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</row>
    <row r="6684" spans="1:56" s="16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</row>
    <row r="6685" spans="1:56" s="16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</row>
    <row r="6686" spans="1:56" s="16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</row>
    <row r="6687" spans="1:56" s="16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</row>
    <row r="6688" spans="1:56" s="16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</row>
    <row r="6689" spans="1:56" s="16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</row>
    <row r="6690" spans="1:56" s="16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</row>
    <row r="6691" spans="1:56" s="16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</row>
    <row r="6692" spans="1:56" s="16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</row>
    <row r="6693" spans="1:56" s="16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</row>
    <row r="6694" spans="1:56" s="16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</row>
    <row r="6695" spans="1:56" s="16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</row>
    <row r="6696" spans="1:56" s="16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</row>
    <row r="6697" spans="1:56" s="16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</row>
    <row r="6698" spans="1:56" s="16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</row>
    <row r="6699" spans="1:56" s="16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</row>
    <row r="6700" spans="1:56" s="16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</row>
    <row r="6701" spans="1:56" s="16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</row>
    <row r="6702" spans="1:56" s="16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</row>
    <row r="6703" spans="1:56" s="16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</row>
    <row r="6704" spans="1:56" s="16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</row>
    <row r="6705" spans="1:56" s="16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</row>
    <row r="6706" spans="1:56" s="16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</row>
    <row r="6707" spans="1:56" s="16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</row>
    <row r="6708" spans="1:56" s="16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</row>
    <row r="6709" spans="1:56" s="16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</row>
    <row r="6710" spans="1:56" s="16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</row>
    <row r="6711" spans="1:56" s="16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</row>
    <row r="6712" spans="1:56" s="16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</row>
    <row r="6713" spans="1:56" s="16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</row>
    <row r="6714" spans="1:56" s="16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</row>
    <row r="6715" spans="1:56" s="16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</row>
    <row r="6716" spans="1:56" s="16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</row>
    <row r="6717" spans="1:56" s="16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</row>
    <row r="6718" spans="1:56" s="16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</row>
    <row r="6719" spans="1:56" s="16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</row>
    <row r="6720" spans="1:56" s="16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</row>
    <row r="6721" spans="1:56" s="16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</row>
    <row r="6722" spans="1:56" s="16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</row>
    <row r="6723" spans="1:56" s="16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</row>
    <row r="6724" spans="1:56" s="16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</row>
    <row r="6725" spans="1:56" s="16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</row>
    <row r="6726" spans="1:56" s="16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</row>
    <row r="6727" spans="1:56" s="16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</row>
    <row r="6728" spans="1:56" s="16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</row>
    <row r="6729" spans="1:56" s="16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</row>
    <row r="6730" spans="1:56" s="16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</row>
    <row r="6731" spans="1:56" s="16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</row>
    <row r="6732" spans="1:56" s="16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</row>
    <row r="6733" spans="1:56" s="16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</row>
    <row r="6734" spans="1:56" s="16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</row>
    <row r="6735" spans="1:56" s="16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</row>
    <row r="6736" spans="1:56" s="16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</row>
    <row r="6737" spans="1:56" s="16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</row>
    <row r="6738" spans="1:56" s="16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</row>
    <row r="6739" spans="1:56" s="16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</row>
    <row r="6740" spans="1:56" s="16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</row>
    <row r="6741" spans="1:56" s="16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</row>
    <row r="6742" spans="1:56" s="16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</row>
    <row r="6743" spans="1:56" s="16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</row>
    <row r="6744" spans="1:56" s="16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</row>
    <row r="6745" spans="1:56" s="16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</row>
    <row r="6746" spans="1:56" s="16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</row>
    <row r="6747" spans="1:56" s="16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</row>
    <row r="6748" spans="1:56" s="16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</row>
    <row r="6749" spans="1:56" s="16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</row>
    <row r="6750" spans="1:56" s="16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</row>
    <row r="6751" spans="1:56" s="16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</row>
    <row r="6752" spans="1:56" s="16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</row>
    <row r="6753" spans="1:56" s="16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</row>
    <row r="6754" spans="1:56" s="16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</row>
    <row r="6755" spans="1:56" s="16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</row>
    <row r="6756" spans="1:56" s="16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</row>
    <row r="6757" spans="1:56" s="16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</row>
    <row r="6758" spans="1:56" s="16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</row>
    <row r="6759" spans="1:56" s="16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</row>
    <row r="6760" spans="1:56" s="16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</row>
    <row r="6761" spans="1:56" s="16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</row>
    <row r="6762" spans="1:56" s="16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</row>
    <row r="6763" spans="1:56" s="16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</row>
    <row r="6764" spans="1:56" s="16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</row>
    <row r="6765" spans="1:56" s="16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</row>
    <row r="6766" spans="1:56" s="16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</row>
    <row r="6767" spans="1:56" s="16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</row>
    <row r="6768" spans="1:56" s="16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</row>
    <row r="6769" spans="1:56" s="16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</row>
    <row r="6770" spans="1:56" s="16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</row>
    <row r="6771" spans="1:56" s="16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</row>
    <row r="6772" spans="1:56" s="16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</row>
    <row r="6773" spans="1:56" s="16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</row>
    <row r="6774" spans="1:56" s="16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</row>
    <row r="6775" spans="1:56" s="16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</row>
    <row r="6776" spans="1:56" s="16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</row>
    <row r="6777" spans="1:56" s="16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</row>
    <row r="6778" spans="1:56" s="16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</row>
    <row r="6779" spans="1:56" s="16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</row>
    <row r="6780" spans="1:56" s="16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</row>
    <row r="6781" spans="1:56" s="16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</row>
    <row r="6782" spans="1:56" s="16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</row>
    <row r="6783" spans="1:56" s="16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</row>
    <row r="6784" spans="1:56" s="16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</row>
    <row r="6785" spans="1:56" s="16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</row>
    <row r="6786" spans="1:56" s="16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</row>
    <row r="6787" spans="1:56" s="16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</row>
    <row r="6788" spans="1:56" s="16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</row>
    <row r="6789" spans="1:56" s="16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</row>
    <row r="6790" spans="1:56" s="16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</row>
    <row r="6791" spans="1:56" s="16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</row>
    <row r="6792" spans="1:56" s="16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</row>
    <row r="6793" spans="1:56" s="16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</row>
    <row r="6794" spans="1:56" s="16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</row>
    <row r="6795" spans="1:56" s="16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</row>
    <row r="6796" spans="1:56" s="16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</row>
    <row r="6797" spans="1:56" s="16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</row>
    <row r="6798" spans="1:56" s="16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</row>
    <row r="6799" spans="1:56" s="16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</row>
    <row r="6800" spans="1:56" s="16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</row>
    <row r="6801" spans="1:56" s="16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</row>
    <row r="6802" spans="1:56" s="16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</row>
    <row r="6803" spans="1:56" s="16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</row>
    <row r="6804" spans="1:56" s="16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</row>
    <row r="6805" spans="1:56" s="16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</row>
    <row r="6806" spans="1:56" s="16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</row>
    <row r="6807" spans="1:56" s="16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</row>
    <row r="6808" spans="1:56" s="16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</row>
    <row r="6809" spans="1:56" s="16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</row>
    <row r="6810" spans="1:56" s="16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</row>
    <row r="6811" spans="1:56" s="16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</row>
    <row r="6812" spans="1:56" s="16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</row>
    <row r="6813" spans="1:56" s="16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</row>
    <row r="6814" spans="1:56" s="16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</row>
    <row r="6815" spans="1:56" s="16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</row>
    <row r="6816" spans="1:56" s="16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</row>
    <row r="6817" spans="1:56" s="16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</row>
    <row r="6818" spans="1:56" s="16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</row>
    <row r="6819" spans="1:56" s="16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</row>
    <row r="6820" spans="1:56" s="16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</row>
    <row r="6821" spans="1:56" s="16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</row>
    <row r="6822" spans="1:56" s="16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</row>
    <row r="6823" spans="1:56" s="16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</row>
    <row r="6824" spans="1:56" s="16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</row>
    <row r="6825" spans="1:56" s="16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</row>
    <row r="6826" spans="1:56" s="16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</row>
    <row r="6827" spans="1:56" s="16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</row>
    <row r="6828" spans="1:56" s="16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</row>
    <row r="6829" spans="1:56" s="16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</row>
    <row r="6830" spans="1:56" s="16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</row>
    <row r="6831" spans="1:56" s="16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</row>
    <row r="6832" spans="1:56" s="16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</row>
    <row r="6833" spans="1:56" s="16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</row>
    <row r="6834" spans="1:56" s="16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</row>
    <row r="6835" spans="1:56" s="16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</row>
    <row r="6836" spans="1:56" s="16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</row>
    <row r="6837" spans="1:56" s="16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</row>
    <row r="6838" spans="1:56" s="16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</row>
    <row r="6839" spans="1:56" s="16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</row>
    <row r="6840" spans="1:56" s="16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</row>
    <row r="6841" spans="1:56" s="16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</row>
    <row r="6842" spans="1:56" s="16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</row>
    <row r="6843" spans="1:56" s="16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</row>
    <row r="6844" spans="1:56" s="16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</row>
    <row r="6845" spans="1:56" s="16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</row>
    <row r="6846" spans="1:56" s="16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</row>
    <row r="6847" spans="1:56" s="16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</row>
    <row r="6848" spans="1:56" s="16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</row>
    <row r="6849" spans="1:56" s="16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</row>
    <row r="6850" spans="1:56" s="16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</row>
    <row r="6851" spans="1:56" s="16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</row>
    <row r="6852" spans="1:56" s="16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</row>
    <row r="6853" spans="1:56" s="16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</row>
    <row r="6854" spans="1:56" s="16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</row>
    <row r="6855" spans="1:56" s="16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</row>
    <row r="6856" spans="1:56" s="16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</row>
    <row r="6857" spans="1:56" s="16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</row>
    <row r="6858" spans="1:56" s="16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</row>
    <row r="6859" spans="1:56" s="16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</row>
    <row r="6860" spans="1:56" s="16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</row>
    <row r="6861" spans="1:56" s="16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</row>
    <row r="6862" spans="1:56" s="16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</row>
    <row r="6863" spans="1:56" s="16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</row>
    <row r="6864" spans="1:56" s="16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</row>
    <row r="6865" spans="1:56" s="16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</row>
    <row r="6866" spans="1:56" s="16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</row>
    <row r="6867" spans="1:56" s="16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</row>
    <row r="6868" spans="1:56" s="16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</row>
    <row r="6869" spans="1:56" s="16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</row>
    <row r="6870" spans="1:56" s="16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</row>
    <row r="6871" spans="1:56" s="16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</row>
    <row r="6872" spans="1:56" s="16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</row>
    <row r="6873" spans="1:56" s="16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</row>
    <row r="6874" spans="1:56" s="16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</row>
    <row r="6875" spans="1:56" s="16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</row>
    <row r="6876" spans="1:56" s="16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</row>
    <row r="6877" spans="1:56" s="16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</row>
    <row r="6878" spans="1:56" s="16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</row>
    <row r="6879" spans="1:56" s="16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</row>
    <row r="6880" spans="1:56" s="16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</row>
    <row r="6881" spans="1:56" s="16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</row>
    <row r="6882" spans="1:56" s="16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</row>
    <row r="6883" spans="1:56" s="16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</row>
    <row r="6884" spans="1:56" s="16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</row>
    <row r="6885" spans="1:56" s="16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</row>
    <row r="6886" spans="1:56" s="16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</row>
    <row r="6887" spans="1:56" s="16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</row>
    <row r="6888" spans="1:56" s="16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</row>
    <row r="6889" spans="1:56" s="16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</row>
    <row r="6890" spans="1:56" s="16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</row>
    <row r="6891" spans="1:56" s="16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</row>
    <row r="6892" spans="1:56" s="16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</row>
    <row r="6893" spans="1:56" s="16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</row>
    <row r="6894" spans="1:56" s="16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</row>
    <row r="6895" spans="1:56" s="16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</row>
    <row r="6896" spans="1:56" s="16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</row>
    <row r="6897" spans="1:56" s="16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</row>
    <row r="6898" spans="1:56" s="16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</row>
    <row r="6899" spans="1:56" s="16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</row>
    <row r="6900" spans="1:56" s="16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</row>
    <row r="6901" spans="1:56" s="16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</row>
    <row r="6902" spans="1:56" s="16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</row>
    <row r="6903" spans="1:56" s="16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</row>
    <row r="6904" spans="1:56" s="16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</row>
    <row r="6905" spans="1:56" s="16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</row>
    <row r="6906" spans="1:56" s="16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</row>
    <row r="6907" spans="1:56" s="16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</row>
    <row r="6908" spans="1:56" s="16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</row>
    <row r="6909" spans="1:56" s="16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</row>
    <row r="6910" spans="1:56" s="16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</row>
    <row r="6911" spans="1:56" s="16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</row>
    <row r="6912" spans="1:56" s="16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</row>
    <row r="6913" spans="1:56" s="16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</row>
    <row r="6914" spans="1:56" s="16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</row>
    <row r="6915" spans="1:56" s="16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</row>
    <row r="6916" spans="1:56" s="16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</row>
    <row r="6917" spans="1:56" s="16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</row>
    <row r="6918" spans="1:56" s="16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</row>
    <row r="6919" spans="1:56" s="16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</row>
    <row r="6920" spans="1:56" s="16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</row>
    <row r="6921" spans="1:56" s="16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</row>
    <row r="6922" spans="1:56" s="16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</row>
    <row r="6923" spans="1:56" s="16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</row>
    <row r="6924" spans="1:56" s="16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</row>
    <row r="6925" spans="1:56" s="16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</row>
    <row r="6926" spans="1:56" s="16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</row>
    <row r="6927" spans="1:56" s="16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</row>
    <row r="6928" spans="1:56" s="16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</row>
    <row r="6929" spans="1:56" s="16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</row>
    <row r="6930" spans="1:56" s="16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</row>
    <row r="6931" spans="1:56" s="16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</row>
    <row r="6932" spans="1:56" s="16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</row>
    <row r="6933" spans="1:56" s="16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</row>
    <row r="6934" spans="1:56" s="16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</row>
    <row r="6935" spans="1:56" s="16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</row>
    <row r="6936" spans="1:56" s="16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</row>
    <row r="6937" spans="1:56" s="16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</row>
    <row r="6938" spans="1:56" s="16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</row>
    <row r="6939" spans="1:56" s="16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</row>
    <row r="6940" spans="1:56" s="16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</row>
    <row r="6941" spans="1:56" s="16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</row>
    <row r="6942" spans="1:56" s="16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</row>
    <row r="6943" spans="1:56" s="16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</row>
    <row r="6944" spans="1:56" s="16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</row>
    <row r="6945" spans="1:56" s="16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</row>
    <row r="6946" spans="1:56" s="16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</row>
    <row r="6947" spans="1:56" s="16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</row>
    <row r="6948" spans="1:56" s="16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</row>
    <row r="6949" spans="1:56" s="16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</row>
    <row r="6950" spans="1:56" s="16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</row>
    <row r="6951" spans="1:56" s="16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</row>
    <row r="6952" spans="1:56" s="16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</row>
    <row r="6953" spans="1:56" s="16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</row>
    <row r="6954" spans="1:56" s="16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</row>
    <row r="6955" spans="1:56" s="16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</row>
    <row r="6956" spans="1:56" s="16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</row>
    <row r="6957" spans="1:56" s="16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</row>
    <row r="6958" spans="1:56" s="16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</row>
    <row r="6959" spans="1:56" s="16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</row>
    <row r="6960" spans="1:56" s="16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</row>
    <row r="6961" spans="1:56" s="16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</row>
    <row r="6962" spans="1:56" s="16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</row>
    <row r="6963" spans="1:56" s="16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</row>
    <row r="6964" spans="1:56" s="16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</row>
    <row r="6965" spans="1:56" s="16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</row>
    <row r="6966" spans="1:56" s="16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</row>
    <row r="6967" spans="1:56" s="16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</row>
    <row r="6968" spans="1:56" s="16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</row>
    <row r="6969" spans="1:56" s="16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</row>
    <row r="6970" spans="1:56" s="16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</row>
    <row r="6971" spans="1:56" s="16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</row>
    <row r="6972" spans="1:56" s="16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</row>
    <row r="6973" spans="1:56" s="16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</row>
    <row r="6974" spans="1:56" s="16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</row>
    <row r="6975" spans="1:56" s="16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</row>
    <row r="6976" spans="1:56" s="16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</row>
    <row r="6977" spans="1:56" s="16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</row>
    <row r="6978" spans="1:56" s="16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</row>
    <row r="6979" spans="1:56" s="16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</row>
    <row r="6980" spans="1:56" s="16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</row>
    <row r="6981" spans="1:56" s="16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</row>
    <row r="6982" spans="1:56" s="16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</row>
    <row r="6983" spans="1:56" s="16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</row>
    <row r="6984" spans="1:56" s="16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</row>
    <row r="6985" spans="1:56" s="16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</row>
    <row r="6986" spans="1:56" s="16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</row>
    <row r="6987" spans="1:56" s="16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</row>
    <row r="6988" spans="1:56" s="16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</row>
    <row r="6989" spans="1:56" s="16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</row>
    <row r="6990" spans="1:56" s="16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</row>
    <row r="6991" spans="1:56" s="16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</row>
    <row r="6992" spans="1:56" s="16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</row>
    <row r="6993" spans="1:56" s="16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</row>
    <row r="6994" spans="1:56" s="16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</row>
    <row r="6995" spans="1:56" s="16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</row>
    <row r="6996" spans="1:56" s="16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</row>
    <row r="6997" spans="1:56" s="16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</row>
    <row r="6998" spans="1:56" s="16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</row>
    <row r="6999" spans="1:56" s="16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</row>
    <row r="7000" spans="1:56" s="16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</row>
    <row r="7001" spans="1:56" s="16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</row>
    <row r="7002" spans="1:56" s="16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</row>
    <row r="7003" spans="1:56" s="16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</row>
    <row r="7004" spans="1:56" s="16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</row>
    <row r="7005" spans="1:56" s="16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</row>
    <row r="7006" spans="1:56" s="16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</row>
    <row r="7007" spans="1:56" s="16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</row>
    <row r="7008" spans="1:56" s="16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</row>
    <row r="7009" spans="1:56" s="16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</row>
    <row r="7010" spans="1:56" s="16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</row>
    <row r="7011" spans="1:56" s="16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</row>
    <row r="7012" spans="1:56" s="16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</row>
    <row r="7013" spans="1:56" s="16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</row>
    <row r="7014" spans="1:56" s="16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</row>
    <row r="7015" spans="1:56" s="16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</row>
    <row r="7016" spans="1:56" s="16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</row>
    <row r="7017" spans="1:56" s="16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</row>
    <row r="7018" spans="1:56" s="16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</row>
    <row r="7019" spans="1:56" s="16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</row>
    <row r="7020" spans="1:56" s="16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</row>
    <row r="7021" spans="1:56" s="16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</row>
    <row r="7022" spans="1:56" s="16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</row>
    <row r="7023" spans="1:56" s="16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</row>
    <row r="7024" spans="1:56" s="16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</row>
    <row r="7025" spans="1:56" s="16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</row>
    <row r="7026" spans="1:56" s="16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</row>
    <row r="7027" spans="1:56" s="16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</row>
    <row r="7028" spans="1:56" s="16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</row>
    <row r="7029" spans="1:56" s="16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</row>
    <row r="7030" spans="1:56" s="16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</row>
    <row r="7031" spans="1:56" s="16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</row>
    <row r="7032" spans="1:56" s="16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</row>
    <row r="7033" spans="1:56" s="16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</row>
    <row r="7034" spans="1:56" s="16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</row>
    <row r="7035" spans="1:56" s="16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</row>
    <row r="7036" spans="1:56" s="16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</row>
    <row r="7037" spans="1:56" s="16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</row>
    <row r="7038" spans="1:56" s="16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</row>
    <row r="7039" spans="1:56" s="16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</row>
    <row r="7040" spans="1:56" s="16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</row>
    <row r="7041" spans="1:56" s="16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</row>
    <row r="7042" spans="1:56" s="16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</row>
    <row r="7043" spans="1:56" s="16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</row>
    <row r="7044" spans="1:56" s="16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</row>
    <row r="7045" spans="1:56" s="16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</row>
    <row r="7046" spans="1:56" s="16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</row>
    <row r="7047" spans="1:56" s="16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</row>
    <row r="7048" spans="1:56" s="16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</row>
    <row r="7049" spans="1:56" s="16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</row>
    <row r="7050" spans="1:56" s="16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</row>
    <row r="7051" spans="1:56" s="16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</row>
    <row r="7052" spans="1:56" s="16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</row>
    <row r="7053" spans="1:56" s="16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</row>
    <row r="7054" spans="1:56" s="16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</row>
    <row r="7055" spans="1:56" s="16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</row>
    <row r="7056" spans="1:56" s="16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</row>
    <row r="7057" spans="1:56" s="16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</row>
    <row r="7058" spans="1:56" s="16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</row>
    <row r="7059" spans="1:56" s="16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</row>
    <row r="7060" spans="1:56" s="16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</row>
    <row r="7061" spans="1:56" s="16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</row>
    <row r="7062" spans="1:56" s="16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</row>
    <row r="7063" spans="1:56" s="16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</row>
    <row r="7064" spans="1:56" s="16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</row>
    <row r="7065" spans="1:56" s="16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</row>
    <row r="7066" spans="1:56" s="16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</row>
    <row r="7067" spans="1:56" s="16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</row>
    <row r="7068" spans="1:56" s="16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</row>
    <row r="7069" spans="1:56" s="16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</row>
    <row r="7070" spans="1:56" s="16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</row>
    <row r="7071" spans="1:56" s="16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</row>
    <row r="7072" spans="1:56" s="16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</row>
    <row r="7073" spans="1:56" s="16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</row>
    <row r="7074" spans="1:56" s="16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</row>
    <row r="7075" spans="1:56" s="16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</row>
    <row r="7076" spans="1:56" s="16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</row>
    <row r="7077" spans="1:56" s="16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</row>
    <row r="7078" spans="1:56" s="16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</row>
    <row r="7079" spans="1:56" s="16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</row>
    <row r="7080" spans="1:56" s="16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</row>
    <row r="7081" spans="1:56" s="16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</row>
    <row r="7082" spans="1:56" s="16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</row>
    <row r="7083" spans="1:56" s="16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</row>
    <row r="7084" spans="1:56" s="16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</row>
    <row r="7085" spans="1:56" s="16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</row>
    <row r="7086" spans="1:56" s="16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</row>
    <row r="7087" spans="1:56" s="16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</row>
    <row r="7088" spans="1:56" s="16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</row>
    <row r="7089" spans="1:56" s="16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</row>
    <row r="7090" spans="1:56" s="16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</row>
    <row r="7091" spans="1:56" s="16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</row>
    <row r="7092" spans="1:56" s="16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</row>
    <row r="7093" spans="1:56" s="16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</row>
    <row r="7094" spans="1:56" s="16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</row>
    <row r="7095" spans="1:56" s="16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</row>
    <row r="7096" spans="1:56" s="16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</row>
    <row r="7097" spans="1:56" s="16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</row>
    <row r="7098" spans="1:56" s="16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</row>
    <row r="7099" spans="1:56" s="16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</row>
    <row r="7100" spans="1:56" s="16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</row>
    <row r="7101" spans="1:56" s="16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</row>
    <row r="7102" spans="1:56" s="16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</row>
    <row r="7103" spans="1:56" s="16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</row>
    <row r="7104" spans="1:56" s="16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</row>
    <row r="7105" spans="1:56" s="16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</row>
    <row r="7106" spans="1:56" s="16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</row>
    <row r="7107" spans="1:56" s="16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</row>
    <row r="7108" spans="1:56" s="16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</row>
    <row r="7109" spans="1:56" s="16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</row>
    <row r="7110" spans="1:56" s="16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</row>
    <row r="7111" spans="1:56" s="16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</row>
    <row r="7112" spans="1:56" s="16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</row>
    <row r="7113" spans="1:56" s="16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</row>
    <row r="7114" spans="1:56" s="16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</row>
    <row r="7115" spans="1:56" s="16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</row>
    <row r="7116" spans="1:56" s="16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</row>
    <row r="7117" spans="1:56" s="16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</row>
    <row r="7118" spans="1:56" s="16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</row>
    <row r="7119" spans="1:56" s="16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</row>
    <row r="7120" spans="1:56" s="16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</row>
    <row r="7121" spans="1:56" s="16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</row>
    <row r="7122" spans="1:56" s="16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</row>
    <row r="7123" spans="1:56" s="16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</row>
    <row r="7124" spans="1:56" s="16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</row>
    <row r="7125" spans="1:56" s="16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</row>
    <row r="7126" spans="1:56" s="16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</row>
    <row r="7127" spans="1:56" s="16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</row>
    <row r="7128" spans="1:56" s="16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</row>
    <row r="7129" spans="1:56" s="16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</row>
    <row r="7130" spans="1:56" s="16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</row>
    <row r="7131" spans="1:56" s="16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</row>
    <row r="7132" spans="1:56" s="16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</row>
    <row r="7133" spans="1:56" s="16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</row>
    <row r="7134" spans="1:56" s="16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</row>
    <row r="7135" spans="1:56" s="16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</row>
    <row r="7136" spans="1:56" s="16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</row>
    <row r="7137" spans="1:56" s="16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</row>
    <row r="7138" spans="1:56" s="16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</row>
    <row r="7139" spans="1:56" s="16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</row>
    <row r="7140" spans="1:56" s="16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</row>
    <row r="7141" spans="1:56" s="16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</row>
    <row r="7142" spans="1:56" s="16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</row>
    <row r="7143" spans="1:56" s="16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</row>
    <row r="7144" spans="1:56" s="16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</row>
    <row r="7145" spans="1:56" s="16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</row>
    <row r="7146" spans="1:56" s="16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</row>
    <row r="7147" spans="1:56" s="16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</row>
    <row r="7148" spans="1:56" s="16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</row>
    <row r="7149" spans="1:56" s="16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</row>
    <row r="7150" spans="1:56" s="16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</row>
    <row r="7151" spans="1:56" s="16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</row>
    <row r="7152" spans="1:56" s="16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</row>
    <row r="7153" spans="1:56" s="16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</row>
    <row r="7154" spans="1:56" s="16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</row>
    <row r="7155" spans="1:56" s="16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</row>
    <row r="7156" spans="1:56" s="16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</row>
    <row r="7157" spans="1:56" s="16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</row>
    <row r="7158" spans="1:56" s="16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</row>
    <row r="7159" spans="1:56" s="16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</row>
    <row r="7160" spans="1:56" s="16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</row>
    <row r="7161" spans="1:56" s="16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</row>
    <row r="7162" spans="1:56" s="16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</row>
    <row r="7163" spans="1:56" s="16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</row>
    <row r="7164" spans="1:56" s="16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</row>
    <row r="7165" spans="1:56" s="16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</row>
    <row r="7166" spans="1:56" s="16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</row>
    <row r="7167" spans="1:56" s="16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</row>
    <row r="7168" spans="1:56" s="16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</row>
    <row r="7169" spans="1:56" s="16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</row>
    <row r="7170" spans="1:56" s="16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</row>
    <row r="7171" spans="1:56" s="16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</row>
    <row r="7172" spans="1:56" s="16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</row>
    <row r="7173" spans="1:56" s="16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</row>
    <row r="7174" spans="1:56" s="16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</row>
    <row r="7175" spans="1:56" s="16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</row>
    <row r="7176" spans="1:56" s="16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</row>
    <row r="7177" spans="1:56" s="16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</row>
    <row r="7178" spans="1:56" s="16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</row>
    <row r="7179" spans="1:56" s="16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</row>
    <row r="7180" spans="1:56" s="16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</row>
    <row r="7181" spans="1:56" s="16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</row>
    <row r="7182" spans="1:56" s="16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</row>
    <row r="7183" spans="1:56" s="16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</row>
    <row r="7184" spans="1:56" s="16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</row>
    <row r="7185" spans="1:56" s="16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</row>
    <row r="7186" spans="1:56" s="16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</row>
    <row r="7187" spans="1:56" s="16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</row>
    <row r="7188" spans="1:56" s="16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</row>
    <row r="7189" spans="1:56" s="16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</row>
    <row r="7190" spans="1:56" s="16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</row>
    <row r="7191" spans="1:56" s="16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</row>
    <row r="7192" spans="1:56" s="16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</row>
    <row r="7193" spans="1:56" s="16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</row>
    <row r="7194" spans="1:56" s="16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</row>
    <row r="7195" spans="1:56" s="16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</row>
    <row r="7196" spans="1:56" s="16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</row>
    <row r="7197" spans="1:56" s="16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</row>
    <row r="7198" spans="1:56" s="16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</row>
    <row r="7199" spans="1:56" s="16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</row>
    <row r="7200" spans="1:56" s="16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</row>
    <row r="7201" spans="1:56" s="16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</row>
    <row r="7202" spans="1:56" s="16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</row>
    <row r="7203" spans="1:56" s="16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</row>
    <row r="7204" spans="1:56" s="16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</row>
    <row r="7205" spans="1:56" s="16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</row>
    <row r="7206" spans="1:56" s="16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</row>
    <row r="7207" spans="1:56" s="16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</row>
    <row r="7208" spans="1:56" s="16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</row>
    <row r="7209" spans="1:56" s="16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</row>
    <row r="7210" spans="1:56" s="16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</row>
    <row r="7211" spans="1:56" s="16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</row>
    <row r="7212" spans="1:56" s="16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</row>
    <row r="7213" spans="1:56" s="16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</row>
    <row r="7214" spans="1:56" s="16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</row>
    <row r="7215" spans="1:56" s="16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</row>
    <row r="7216" spans="1:56" s="16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</row>
    <row r="7217" spans="1:56" s="16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</row>
    <row r="7218" spans="1:56" s="16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</row>
    <row r="7219" spans="1:56" s="16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</row>
    <row r="7220" spans="1:56" s="16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</row>
    <row r="7221" spans="1:56" s="16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</row>
    <row r="7222" spans="1:56" s="16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</row>
    <row r="7223" spans="1:56" s="16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</row>
    <row r="7224" spans="1:56" s="16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</row>
    <row r="7225" spans="1:56" s="16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</row>
    <row r="7226" spans="1:56" s="16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</row>
    <row r="7227" spans="1:56" s="16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</row>
    <row r="7228" spans="1:56" s="16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</row>
    <row r="7229" spans="1:56" s="16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</row>
    <row r="7230" spans="1:56" s="16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</row>
    <row r="7231" spans="1:56" s="16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</row>
    <row r="7232" spans="1:56" s="16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</row>
    <row r="7233" spans="1:56" s="16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</row>
    <row r="7234" spans="1:56" s="16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</row>
    <row r="7235" spans="1:56" s="16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</row>
    <row r="7236" spans="1:56" s="16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</row>
    <row r="7237" spans="1:56" s="16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</row>
    <row r="7238" spans="1:56" s="16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</row>
    <row r="7239" spans="1:56" s="16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</row>
    <row r="7240" spans="1:56" s="16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</row>
    <row r="7241" spans="1:56" s="16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</row>
    <row r="7242" spans="1:56" s="16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</row>
    <row r="7243" spans="1:56" s="16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</row>
    <row r="7244" spans="1:56" s="16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</row>
    <row r="7245" spans="1:56" s="16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</row>
    <row r="7246" spans="1:56" s="16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</row>
    <row r="7247" spans="1:56" s="16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</row>
    <row r="7248" spans="1:56" s="16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</row>
    <row r="7249" spans="1:56" s="16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</row>
    <row r="7250" spans="1:56" s="16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</row>
    <row r="7251" spans="1:56" s="16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</row>
    <row r="7252" spans="1:56" s="16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</row>
    <row r="7253" spans="1:56" s="16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</row>
    <row r="7254" spans="1:56" s="16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</row>
    <row r="7255" spans="1:56" s="16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</row>
    <row r="7256" spans="1:56" s="16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</row>
    <row r="7257" spans="1:56" s="16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</row>
    <row r="7258" spans="1:56" s="16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</row>
    <row r="7259" spans="1:56" s="16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</row>
    <row r="7260" spans="1:56" s="16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</row>
    <row r="7261" spans="1:56" s="16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</row>
    <row r="7262" spans="1:56" s="16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</row>
    <row r="7263" spans="1:56" s="16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</row>
    <row r="7264" spans="1:56" s="16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</row>
    <row r="7265" spans="1:56" s="16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</row>
    <row r="7266" spans="1:56" s="16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</row>
    <row r="7267" spans="1:56" s="16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</row>
    <row r="7268" spans="1:56" s="16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</row>
    <row r="7269" spans="1:56" s="16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</row>
    <row r="7270" spans="1:56" s="16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</row>
    <row r="7271" spans="1:56" s="16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</row>
    <row r="7272" spans="1:56" s="16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</row>
    <row r="7273" spans="1:56" s="16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</row>
    <row r="7274" spans="1:56" s="16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</row>
    <row r="7275" spans="1:56" s="16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</row>
    <row r="7276" spans="1:56" s="16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</row>
    <row r="7277" spans="1:56" s="16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</row>
    <row r="7278" spans="1:56" s="16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</row>
    <row r="7279" spans="1:56" s="16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</row>
    <row r="7280" spans="1:56" s="16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</row>
    <row r="7281" spans="1:56" s="16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</row>
    <row r="7282" spans="1:56" s="16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</row>
    <row r="7283" spans="1:56" s="16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</row>
    <row r="7284" spans="1:56" s="16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</row>
    <row r="7285" spans="1:56" s="16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</row>
    <row r="7286" spans="1:56" s="16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</row>
    <row r="7287" spans="1:56" s="16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</row>
    <row r="7288" spans="1:56" s="16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</row>
    <row r="7289" spans="1:56" s="16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</row>
    <row r="7290" spans="1:56" s="16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</row>
    <row r="7291" spans="1:56" s="16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</row>
    <row r="7292" spans="1:56" s="16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</row>
    <row r="7293" spans="1:56" s="16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</row>
    <row r="7294" spans="1:56" s="16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</row>
    <row r="7295" spans="1:56" s="16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</row>
    <row r="7296" spans="1:56" s="16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</row>
    <row r="7297" spans="1:56" s="16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</row>
    <row r="7298" spans="1:56" s="16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</row>
    <row r="7299" spans="1:56" s="16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</row>
    <row r="7300" spans="1:56" s="16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</row>
    <row r="7301" spans="1:56" s="16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</row>
    <row r="7302" spans="1:56" s="16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</row>
    <row r="7303" spans="1:56" s="16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</row>
    <row r="7304" spans="1:56" s="16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</row>
    <row r="7305" spans="1:56" s="16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</row>
    <row r="7306" spans="1:56" s="16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</row>
    <row r="7307" spans="1:56" s="16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</row>
    <row r="7308" spans="1:56" s="16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</row>
    <row r="7309" spans="1:56" s="16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</row>
    <row r="7310" spans="1:56" s="16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</row>
    <row r="7311" spans="1:56" s="16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</row>
    <row r="7312" spans="1:56" s="16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</row>
    <row r="7313" spans="1:56" s="16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</row>
    <row r="7314" spans="1:56" s="16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</row>
    <row r="7315" spans="1:56" s="16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</row>
    <row r="7316" spans="1:56" s="16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</row>
    <row r="7317" spans="1:56" s="16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</row>
    <row r="7318" spans="1:56" s="16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</row>
    <row r="7319" spans="1:56" s="16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</row>
    <row r="7320" spans="1:56" s="16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</row>
    <row r="7321" spans="1:56" s="16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</row>
    <row r="7322" spans="1:56" s="16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</row>
    <row r="7323" spans="1:56" s="16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</row>
    <row r="7324" spans="1:56" s="16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</row>
    <row r="7325" spans="1:56" s="16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</row>
    <row r="7326" spans="1:56" s="16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</row>
    <row r="7327" spans="1:56" s="16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</row>
    <row r="7328" spans="1:56" s="16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</row>
    <row r="7329" spans="1:56" s="16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</row>
    <row r="7330" spans="1:56" s="16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</row>
    <row r="7331" spans="1:56" s="16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</row>
    <row r="7332" spans="1:56" s="16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</row>
    <row r="7333" spans="1:56" s="16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</row>
    <row r="7334" spans="1:56" s="16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</row>
    <row r="7335" spans="1:56" s="16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</row>
    <row r="7336" spans="1:56" s="16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</row>
    <row r="7337" spans="1:56" s="16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</row>
    <row r="7338" spans="1:56" s="16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</row>
    <row r="7339" spans="1:56" s="16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</row>
    <row r="7340" spans="1:56" s="16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</row>
    <row r="7341" spans="1:56" s="16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</row>
    <row r="7342" spans="1:56" s="16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</row>
    <row r="7343" spans="1:56" s="16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</row>
    <row r="7344" spans="1:56" s="16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</row>
    <row r="7345" spans="1:56" s="16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</row>
    <row r="7346" spans="1:56" s="16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</row>
    <row r="7347" spans="1:56" s="16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</row>
    <row r="7348" spans="1:56" s="16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</row>
    <row r="7349" spans="1:56" s="16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</row>
    <row r="7350" spans="1:56" s="16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</row>
    <row r="7351" spans="1:56" s="16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</row>
    <row r="7352" spans="1:56" s="16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</row>
    <row r="7353" spans="1:56" s="16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</row>
    <row r="7354" spans="1:56" s="16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</row>
    <row r="7355" spans="1:56" s="16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</row>
    <row r="7356" spans="1:56" s="16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</row>
    <row r="7357" spans="1:56" s="16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</row>
    <row r="7358" spans="1:56" s="16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</row>
    <row r="7359" spans="1:56" s="16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</row>
    <row r="7360" spans="1:56" s="16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</row>
    <row r="7361" spans="1:56" s="16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</row>
    <row r="7362" spans="1:56" s="16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</row>
    <row r="7363" spans="1:56" s="16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</row>
    <row r="7364" spans="1:56" s="16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</row>
    <row r="7365" spans="1:56" s="16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</row>
    <row r="7366" spans="1:56" s="16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</row>
    <row r="7367" spans="1:56" s="16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</row>
    <row r="7368" spans="1:56" s="16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</row>
    <row r="7369" spans="1:56" s="16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</row>
    <row r="7370" spans="1:56" s="16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</row>
    <row r="7371" spans="1:56" s="16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</row>
    <row r="7372" spans="1:56" s="16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</row>
    <row r="7373" spans="1:56" s="16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</row>
    <row r="7374" spans="1:56" s="16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</row>
    <row r="7375" spans="1:56" s="16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</row>
    <row r="7376" spans="1:56" s="16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</row>
    <row r="7377" spans="1:56" s="16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</row>
    <row r="7378" spans="1:56" s="16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</row>
    <row r="7379" spans="1:56" s="16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</row>
    <row r="7380" spans="1:56" s="16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</row>
    <row r="7381" spans="1:56" s="16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</row>
    <row r="7382" spans="1:56" s="16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</row>
    <row r="7383" spans="1:56" s="16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</row>
    <row r="7384" spans="1:56" s="16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</row>
    <row r="7385" spans="1:56" s="16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</row>
    <row r="7386" spans="1:56" s="16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</row>
    <row r="7387" spans="1:56" s="16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</row>
    <row r="7388" spans="1:56" s="16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</row>
    <row r="7389" spans="1:56" s="16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</row>
    <row r="7390" spans="1:56" s="16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</row>
    <row r="7391" spans="1:56" s="16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</row>
    <row r="7392" spans="1:56" s="16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</row>
    <row r="7393" spans="1:56" s="16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</row>
    <row r="7394" spans="1:56" s="16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</row>
    <row r="7395" spans="1:56" s="16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</row>
    <row r="7396" spans="1:56" s="16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</row>
    <row r="7397" spans="1:56" s="16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</row>
    <row r="7398" spans="1:56" s="16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</row>
    <row r="7399" spans="1:56" s="16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</row>
    <row r="7400" spans="1:56" s="16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</row>
    <row r="7401" spans="1:56" s="16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</row>
    <row r="7402" spans="1:56" s="16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</row>
    <row r="7403" spans="1:56" s="16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</row>
    <row r="7404" spans="1:56" s="16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</row>
    <row r="7405" spans="1:56" s="16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</row>
    <row r="7406" spans="1:56" s="16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</row>
    <row r="7407" spans="1:56" s="16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</row>
    <row r="7408" spans="1:56" s="16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</row>
    <row r="7409" spans="1:56" s="16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</row>
    <row r="7410" spans="1:56" s="16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</row>
    <row r="7411" spans="1:56" s="16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</row>
    <row r="7412" spans="1:56" s="16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</row>
    <row r="7413" spans="1:56" s="16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</row>
    <row r="7414" spans="1:56" s="16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</row>
    <row r="7415" spans="1:56" s="16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</row>
    <row r="7416" spans="1:56" s="16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</row>
    <row r="7417" spans="1:56" s="16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</row>
    <row r="7418" spans="1:56" s="16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</row>
    <row r="7419" spans="1:56" s="16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</row>
    <row r="7420" spans="1:56" s="16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</row>
    <row r="7421" spans="1:56" s="16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</row>
    <row r="7422" spans="1:56" s="16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</row>
    <row r="7423" spans="1:56" s="16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</row>
    <row r="7424" spans="1:56" s="16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</row>
    <row r="7425" spans="1:56" s="16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</row>
    <row r="7426" spans="1:56" s="16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</row>
    <row r="7427" spans="1:56" s="16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</row>
    <row r="7428" spans="1:56" s="16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</row>
    <row r="7429" spans="1:56" s="16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</row>
    <row r="7430" spans="1:56" s="16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</row>
    <row r="7431" spans="1:56" s="16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</row>
    <row r="7432" spans="1:56" s="16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</row>
    <row r="7433" spans="1:56" s="16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</row>
    <row r="7434" spans="1:56" s="16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</row>
    <row r="7435" spans="1:56" s="16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</row>
    <row r="7436" spans="1:56" s="16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</row>
    <row r="7437" spans="1:56" s="16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</row>
    <row r="7438" spans="1:56" s="16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</row>
    <row r="7439" spans="1:56" s="16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</row>
    <row r="7440" spans="1:56" s="16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</row>
    <row r="7441" spans="1:56" s="16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</row>
    <row r="7442" spans="1:56" s="16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</row>
    <row r="7443" spans="1:56" s="16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</row>
    <row r="7444" spans="1:56" s="16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</row>
    <row r="7445" spans="1:56" s="16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</row>
    <row r="7446" spans="1:56" s="16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</row>
    <row r="7447" spans="1:56" s="16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</row>
    <row r="7448" spans="1:56" s="16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</row>
    <row r="7449" spans="1:56" s="16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</row>
    <row r="7450" spans="1:56" s="16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</row>
    <row r="7451" spans="1:56" s="16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</row>
    <row r="7452" spans="1:56" s="16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</row>
    <row r="7453" spans="1:56" s="16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</row>
    <row r="7454" spans="1:56" s="16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</row>
    <row r="7455" spans="1:56" s="16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</row>
    <row r="7456" spans="1:56" s="16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</row>
    <row r="7457" spans="1:56" s="16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</row>
    <row r="7458" spans="1:56" s="16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</row>
    <row r="7459" spans="1:56" s="16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</row>
    <row r="7460" spans="1:56" s="16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</row>
    <row r="7461" spans="1:56" s="16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</row>
    <row r="7462" spans="1:56" s="16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</row>
    <row r="7463" spans="1:56" s="16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</row>
    <row r="7464" spans="1:56" s="16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</row>
    <row r="7465" spans="1:56" s="16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</row>
    <row r="7466" spans="1:56" s="16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</row>
    <row r="7467" spans="1:56" s="16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</row>
    <row r="7468" spans="1:56" s="16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</row>
    <row r="7469" spans="1:56" s="16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</row>
    <row r="7470" spans="1:56" s="16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</row>
    <row r="7471" spans="1:56" s="16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</row>
    <row r="7472" spans="1:56" s="16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</row>
    <row r="7473" spans="1:56" s="16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</row>
    <row r="7474" spans="1:56" s="16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</row>
    <row r="7475" spans="1:56" s="16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</row>
    <row r="7476" spans="1:56" s="16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</row>
    <row r="7477" spans="1:56" s="16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</row>
    <row r="7478" spans="1:56" s="16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</row>
    <row r="7479" spans="1:56" s="16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</row>
    <row r="7480" spans="1:56" s="16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</row>
    <row r="7481" spans="1:56" s="16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</row>
    <row r="7482" spans="1:56" s="16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</row>
    <row r="7483" spans="1:56" s="16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</row>
    <row r="7484" spans="1:56" s="16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</row>
    <row r="7485" spans="1:56" s="16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</row>
    <row r="7486" spans="1:56" s="16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</row>
    <row r="7487" spans="1:56" s="16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</row>
    <row r="7488" spans="1:56" s="16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</row>
    <row r="7489" spans="1:56" s="16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</row>
    <row r="7490" spans="1:56" s="16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</row>
    <row r="7491" spans="1:56" s="16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</row>
    <row r="7492" spans="1:56" s="16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</row>
    <row r="7493" spans="1:56" s="16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</row>
    <row r="7494" spans="1:56" s="16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</row>
    <row r="7495" spans="1:56" s="16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</row>
    <row r="7496" spans="1:56" s="16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</row>
    <row r="7497" spans="1:56" s="16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</row>
    <row r="7498" spans="1:56" s="16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</row>
    <row r="7499" spans="1:56" s="16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</row>
    <row r="7500" spans="1:56" s="16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</row>
    <row r="7501" spans="1:56" s="16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</row>
    <row r="7502" spans="1:56" s="16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</row>
    <row r="7503" spans="1:56" s="16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</row>
    <row r="7504" spans="1:56" s="16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</row>
    <row r="7505" spans="1:56" s="16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</row>
    <row r="7506" spans="1:56" s="16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</row>
    <row r="7507" spans="1:56" s="16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</row>
    <row r="7508" spans="1:56" s="16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</row>
    <row r="7509" spans="1:56" s="16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</row>
    <row r="7510" spans="1:56" s="16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</row>
    <row r="7511" spans="1:56" s="16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</row>
    <row r="7512" spans="1:56" s="16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</row>
    <row r="7513" spans="1:56" s="16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</row>
    <row r="7514" spans="1:56" s="16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</row>
    <row r="7515" spans="1:56" s="16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</row>
    <row r="7516" spans="1:56" s="16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</row>
    <row r="7517" spans="1:56" s="16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</row>
    <row r="7518" spans="1:56" s="16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</row>
    <row r="7519" spans="1:56" s="16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</row>
    <row r="7520" spans="1:56" s="16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</row>
    <row r="7521" spans="1:56" s="16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</row>
    <row r="7522" spans="1:56" s="16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</row>
    <row r="7523" spans="1:56" s="16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</row>
    <row r="7524" spans="1:56" s="16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</row>
    <row r="7525" spans="1:56" s="16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</row>
    <row r="7526" spans="1:56" s="16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</row>
    <row r="7527" spans="1:56" s="16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</row>
    <row r="7528" spans="1:56" s="16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</row>
    <row r="7529" spans="1:56" s="16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</row>
    <row r="7530" spans="1:56" s="16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</row>
    <row r="7531" spans="1:56" s="16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</row>
    <row r="7532" spans="1:56" s="16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</row>
    <row r="7533" spans="1:56" s="16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</row>
    <row r="7534" spans="1:56" s="16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</row>
    <row r="7535" spans="1:56" s="16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</row>
    <row r="7536" spans="1:56" s="16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</row>
    <row r="7537" spans="1:56" s="16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</row>
    <row r="7538" spans="1:56" s="16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</row>
    <row r="7539" spans="1:56" s="16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</row>
    <row r="7540" spans="1:56" s="16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</row>
    <row r="7541" spans="1:56" s="16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</row>
    <row r="7542" spans="1:56" s="16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</row>
    <row r="7543" spans="1:56" s="16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</row>
    <row r="7544" spans="1:56" s="16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</row>
    <row r="7545" spans="1:56" s="16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</row>
    <row r="7546" spans="1:56" s="16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</row>
    <row r="7547" spans="1:56" s="16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</row>
    <row r="7548" spans="1:56" s="16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</row>
    <row r="7549" spans="1:56" s="16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</row>
    <row r="7550" spans="1:56" s="16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</row>
    <row r="7551" spans="1:56" s="16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</row>
    <row r="7552" spans="1:56" s="16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</row>
    <row r="7553" spans="1:56" s="16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</row>
    <row r="7554" spans="1:56" s="16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</row>
    <row r="7555" spans="1:56" s="16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</row>
    <row r="7556" spans="1:56" s="16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</row>
    <row r="7557" spans="1:56" s="16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</row>
    <row r="7558" spans="1:56" s="16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</row>
    <row r="7559" spans="1:56" s="16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</row>
    <row r="7560" spans="1:56" s="16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</row>
    <row r="7561" spans="1:56" s="16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</row>
    <row r="7562" spans="1:56" s="16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</row>
    <row r="7563" spans="1:56" s="16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</row>
    <row r="7564" spans="1:56" s="16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</row>
    <row r="7565" spans="1:56" s="16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</row>
    <row r="7566" spans="1:56" s="16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</row>
    <row r="7567" spans="1:56" s="16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</row>
    <row r="7568" spans="1:56" s="16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</row>
    <row r="7569" spans="1:56" s="16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</row>
    <row r="7570" spans="1:56" s="16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</row>
    <row r="7571" spans="1:56" s="16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</row>
    <row r="7572" spans="1:56" s="16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</row>
    <row r="7573" spans="1:56" s="16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</row>
    <row r="7574" spans="1:56" s="16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</row>
    <row r="7575" spans="1:56" s="16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</row>
    <row r="7576" spans="1:56" s="16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</row>
    <row r="7577" spans="1:56" s="16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</row>
    <row r="7578" spans="1:56" s="16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</row>
    <row r="7579" spans="1:56" s="16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</row>
    <row r="7580" spans="1:56" s="16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</row>
    <row r="7581" spans="1:56" s="16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</row>
    <row r="7582" spans="1:56" s="16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</row>
    <row r="7583" spans="1:56" s="16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</row>
    <row r="7584" spans="1:56" s="16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</row>
    <row r="7585" spans="1:56" s="16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</row>
    <row r="7586" spans="1:56" s="16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</row>
    <row r="7587" spans="1:56" s="16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</row>
    <row r="7588" spans="1:56" s="16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</row>
    <row r="7589" spans="1:56" s="16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</row>
    <row r="7590" spans="1:56" s="16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</row>
    <row r="7591" spans="1:56" s="16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</row>
    <row r="7592" spans="1:56" s="16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</row>
    <row r="7593" spans="1:56" s="16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</row>
    <row r="7595" spans="1:56" s="28" customFormat="1" ht="16.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</row>
    <row r="7596" spans="1:56" s="60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</row>
    <row r="7597" spans="1:56" ht="16.5" customHeight="1" x14ac:dyDescent="0.25"/>
    <row r="7598" spans="1:56" ht="16.5" customHeight="1" x14ac:dyDescent="0.25"/>
    <row r="7599" spans="1:56" ht="16.5" customHeight="1" x14ac:dyDescent="0.25"/>
    <row r="7600" spans="1:56" ht="16.5" customHeight="1" x14ac:dyDescent="0.25"/>
    <row r="7601" spans="1:56" ht="16.5" customHeight="1" x14ac:dyDescent="0.25"/>
    <row r="7603" spans="1:56" s="28" customFormat="1" ht="16.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</row>
    <row r="7605" spans="1:56" s="28" customFormat="1" ht="18.7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1834"/>
  <sheetViews>
    <sheetView topLeftCell="A2" zoomScale="90" zoomScaleNormal="90" zoomScaleSheetLayoutView="55" workbookViewId="0">
      <pane xSplit="1" topLeftCell="B1" activePane="topRight" state="frozen"/>
      <selection activeCell="A2" sqref="A2"/>
      <selection pane="topRight" activeCell="BF66" sqref="BF66"/>
    </sheetView>
  </sheetViews>
  <sheetFormatPr defaultRowHeight="15" x14ac:dyDescent="0.25"/>
  <cols>
    <col min="1" max="1" width="38.85546875" bestFit="1" customWidth="1"/>
    <col min="2" max="2" width="7.42578125" customWidth="1"/>
    <col min="3" max="3" width="15.42578125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7.140625" customWidth="1"/>
    <col min="14" max="14" width="11.28515625" bestFit="1" customWidth="1"/>
    <col min="15" max="15" width="10.42578125" customWidth="1"/>
    <col min="16" max="16" width="10.140625" customWidth="1"/>
    <col min="17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39</v>
      </c>
    </row>
    <row r="3" spans="1:58" ht="19.5" customHeight="1" thickBot="1" x14ac:dyDescent="0.3">
      <c r="B3" t="s">
        <v>4</v>
      </c>
      <c r="D3" s="268" t="s">
        <v>341</v>
      </c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  <c r="P3" s="269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0"/>
      <c r="AC3" s="37"/>
      <c r="AD3" s="37"/>
      <c r="AE3" s="37"/>
      <c r="AF3" s="37"/>
      <c r="AG3" s="37"/>
      <c r="AH3" s="271" t="str">
        <f>D3</f>
        <v>June 2018 YTD Operating and Budgeted Results</v>
      </c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72"/>
      <c r="BD3" s="272"/>
      <c r="BE3" s="272"/>
      <c r="BF3" s="273"/>
    </row>
    <row r="4" spans="1:58" x14ac:dyDescent="0.25">
      <c r="A4" s="50"/>
      <c r="B4" s="279" t="s">
        <v>14</v>
      </c>
      <c r="C4" s="279" t="s">
        <v>40</v>
      </c>
      <c r="D4" s="281" t="s">
        <v>41</v>
      </c>
      <c r="E4" s="275"/>
      <c r="F4" s="275"/>
      <c r="G4" s="275"/>
      <c r="H4" s="275"/>
      <c r="I4" s="274" t="s">
        <v>42</v>
      </c>
      <c r="J4" s="275"/>
      <c r="K4" s="275"/>
      <c r="L4" s="275"/>
      <c r="M4" s="282"/>
      <c r="N4" s="278" t="s">
        <v>43</v>
      </c>
      <c r="O4" s="262"/>
      <c r="P4" s="262"/>
      <c r="Q4" s="262"/>
      <c r="R4" s="276"/>
      <c r="S4" s="263" t="s">
        <v>44</v>
      </c>
      <c r="T4" s="264"/>
      <c r="U4" s="264"/>
      <c r="V4" s="264"/>
      <c r="W4" s="265"/>
      <c r="X4" s="274" t="s">
        <v>45</v>
      </c>
      <c r="Y4" s="275"/>
      <c r="Z4" s="275"/>
      <c r="AA4" s="275"/>
      <c r="AB4" s="275"/>
      <c r="AC4" s="51"/>
      <c r="AD4" s="52"/>
      <c r="AE4" s="52" t="s">
        <v>46</v>
      </c>
      <c r="AF4" s="52"/>
      <c r="AG4" s="53"/>
      <c r="AH4" s="276" t="s">
        <v>47</v>
      </c>
      <c r="AI4" s="277"/>
      <c r="AJ4" s="277"/>
      <c r="AK4" s="277"/>
      <c r="AL4" s="278"/>
      <c r="AM4" s="54"/>
      <c r="AN4" s="65"/>
      <c r="AO4" s="38" t="s">
        <v>48</v>
      </c>
      <c r="AP4" s="52"/>
      <c r="AQ4" s="55"/>
      <c r="AR4" s="262" t="s">
        <v>49</v>
      </c>
      <c r="AS4" s="262"/>
      <c r="AT4" s="262"/>
      <c r="AU4" s="262"/>
      <c r="AV4" s="262"/>
      <c r="AW4" s="263" t="s">
        <v>50</v>
      </c>
      <c r="AX4" s="264"/>
      <c r="AY4" s="264"/>
      <c r="AZ4" s="264"/>
      <c r="BA4" s="265"/>
      <c r="BB4" s="266" t="s">
        <v>51</v>
      </c>
      <c r="BC4" s="266"/>
      <c r="BD4" s="266"/>
      <c r="BE4" s="266"/>
      <c r="BF4" s="267"/>
    </row>
    <row r="5" spans="1:58" ht="64.5" x14ac:dyDescent="0.25">
      <c r="A5" s="144" t="s">
        <v>34</v>
      </c>
      <c r="B5" s="280"/>
      <c r="C5" s="280"/>
      <c r="D5" s="86" t="s">
        <v>52</v>
      </c>
      <c r="E5" s="87" t="s">
        <v>53</v>
      </c>
      <c r="F5" s="88" t="s">
        <v>29</v>
      </c>
      <c r="G5" s="87" t="s">
        <v>54</v>
      </c>
      <c r="H5" s="89" t="s">
        <v>55</v>
      </c>
      <c r="I5" s="90" t="s">
        <v>52</v>
      </c>
      <c r="J5" s="90" t="s">
        <v>53</v>
      </c>
      <c r="K5" s="91" t="s">
        <v>29</v>
      </c>
      <c r="L5" s="90" t="s">
        <v>54</v>
      </c>
      <c r="M5" s="90" t="s">
        <v>55</v>
      </c>
      <c r="N5" s="87" t="s">
        <v>52</v>
      </c>
      <c r="O5" s="87" t="s">
        <v>53</v>
      </c>
      <c r="P5" s="88" t="s">
        <v>29</v>
      </c>
      <c r="Q5" s="87" t="s">
        <v>54</v>
      </c>
      <c r="R5" s="87" t="s">
        <v>55</v>
      </c>
      <c r="S5" s="91" t="s">
        <v>52</v>
      </c>
      <c r="T5" s="90" t="s">
        <v>53</v>
      </c>
      <c r="U5" s="91" t="s">
        <v>29</v>
      </c>
      <c r="V5" s="90" t="s">
        <v>54</v>
      </c>
      <c r="W5" s="92" t="s">
        <v>55</v>
      </c>
      <c r="X5" s="87" t="s">
        <v>52</v>
      </c>
      <c r="Y5" s="87" t="s">
        <v>53</v>
      </c>
      <c r="Z5" s="88" t="s">
        <v>29</v>
      </c>
      <c r="AA5" s="87" t="s">
        <v>54</v>
      </c>
      <c r="AB5" s="93" t="s">
        <v>55</v>
      </c>
      <c r="AC5" s="94" t="s">
        <v>52</v>
      </c>
      <c r="AD5" s="90" t="s">
        <v>53</v>
      </c>
      <c r="AE5" s="91" t="s">
        <v>29</v>
      </c>
      <c r="AF5" s="90" t="s">
        <v>54</v>
      </c>
      <c r="AG5" s="95" t="s">
        <v>55</v>
      </c>
      <c r="AH5" s="88" t="s">
        <v>52</v>
      </c>
      <c r="AI5" s="87" t="s">
        <v>53</v>
      </c>
      <c r="AJ5" s="88" t="s">
        <v>29</v>
      </c>
      <c r="AK5" s="87" t="s">
        <v>54</v>
      </c>
      <c r="AL5" s="96" t="s">
        <v>55</v>
      </c>
      <c r="AM5" s="90" t="s">
        <v>52</v>
      </c>
      <c r="AN5" s="90" t="s">
        <v>53</v>
      </c>
      <c r="AO5" s="91" t="s">
        <v>29</v>
      </c>
      <c r="AP5" s="90" t="s">
        <v>54</v>
      </c>
      <c r="AQ5" s="92" t="s">
        <v>55</v>
      </c>
      <c r="AR5" s="97" t="s">
        <v>52</v>
      </c>
      <c r="AS5" s="87" t="s">
        <v>53</v>
      </c>
      <c r="AT5" s="88" t="s">
        <v>29</v>
      </c>
      <c r="AU5" s="87" t="s">
        <v>54</v>
      </c>
      <c r="AV5" s="93" t="s">
        <v>55</v>
      </c>
      <c r="AW5" s="90" t="s">
        <v>52</v>
      </c>
      <c r="AX5" s="90" t="s">
        <v>53</v>
      </c>
      <c r="AY5" s="91" t="s">
        <v>29</v>
      </c>
      <c r="AZ5" s="90" t="s">
        <v>54</v>
      </c>
      <c r="BA5" s="90" t="s">
        <v>55</v>
      </c>
      <c r="BB5" s="98" t="s">
        <v>52</v>
      </c>
      <c r="BC5" s="99" t="s">
        <v>53</v>
      </c>
      <c r="BD5" s="98" t="s">
        <v>29</v>
      </c>
      <c r="BE5" s="99" t="s">
        <v>54</v>
      </c>
      <c r="BF5" s="100" t="s">
        <v>55</v>
      </c>
    </row>
    <row r="6" spans="1:58" x14ac:dyDescent="0.25">
      <c r="A6" s="177" t="s">
        <v>81</v>
      </c>
      <c r="B6" s="198">
        <f>Operating!B11</f>
        <v>0</v>
      </c>
      <c r="C6" s="172"/>
      <c r="D6" s="86"/>
      <c r="E6" s="87">
        <f>F6/12*Occupancy!$B$65</f>
        <v>0</v>
      </c>
      <c r="F6" s="88"/>
      <c r="G6" s="87" t="str">
        <f>IF(D6="","",D6/VLOOKUP(Occupancy!$B$65,Occupancy!$BJ$68:'Occupancy'!$B$79,1)*12/$B6)</f>
        <v/>
      </c>
      <c r="H6" s="89" t="e">
        <f>IF(E6="","",E6/VLOOKUP(Occupancy!$B$65,Occupancy!$BJ$68:'Occupancy'!$B$79,1)*12/$B6)</f>
        <v>#DIV/0!</v>
      </c>
      <c r="I6" s="90"/>
      <c r="J6" s="90">
        <f>K6/12*Occupancy!$B$65</f>
        <v>0</v>
      </c>
      <c r="K6" s="91"/>
      <c r="L6" s="90" t="str">
        <f>IF(I6="","",I6/VLOOKUP(Occupancy!$B$65,Occupancy!$BJ$68:'Occupancy'!$B$79,1)*12/$B6)</f>
        <v/>
      </c>
      <c r="M6" s="90" t="e">
        <f>IF(J6="","",J6/VLOOKUP(Occupancy!$B$65,Occupancy!$BJ$68:'Occupancy'!$B$79,1)*12/$B6)</f>
        <v>#DIV/0!</v>
      </c>
      <c r="N6" s="87"/>
      <c r="O6" s="87">
        <f>P6/12*Occupancy!$B$65</f>
        <v>0</v>
      </c>
      <c r="P6" s="88"/>
      <c r="Q6" s="87" t="str">
        <f>IF(N6="","",N6/VLOOKUP(Occupancy!$B$65,Occupancy!$BJ$68:'Occupancy'!$B$79,1)*12/$B6)</f>
        <v/>
      </c>
      <c r="R6" s="87" t="e">
        <f>IF(O6="","",O6/VLOOKUP(Occupancy!$B$65,Occupancy!$BJ$68:'Occupancy'!$B$79,1)*12/$B6)</f>
        <v>#DIV/0!</v>
      </c>
      <c r="S6" s="91"/>
      <c r="T6" s="90">
        <f>U6/12*Occupancy!$B$65</f>
        <v>0</v>
      </c>
      <c r="U6" s="91"/>
      <c r="V6" s="90" t="str">
        <f>IF(S6="","",S6/VLOOKUP(Occupancy!$B$65,Occupancy!$BJ$68:'Occupancy'!$B$79,1)*12/$B6)</f>
        <v/>
      </c>
      <c r="W6" s="92" t="e">
        <f>IF(T6="","",T6/VLOOKUP(Occupancy!$B$65,Occupancy!$BJ$68:'Occupancy'!$B$79,1)*12/$B6)</f>
        <v>#DIV/0!</v>
      </c>
      <c r="X6" s="87"/>
      <c r="Y6" s="87">
        <f>Z6/12*Occupancy!$B$65</f>
        <v>0</v>
      </c>
      <c r="Z6" s="88"/>
      <c r="AA6" s="87" t="str">
        <f>IF(X6="","",X6/VLOOKUP(Occupancy!$B$65,Occupancy!$BJ$68:'Occupancy'!$B$79,1)*12/$B6)</f>
        <v/>
      </c>
      <c r="AB6" s="93" t="e">
        <f>IF(Y6="","",Y6/VLOOKUP(Occupancy!$B$65,Occupancy!$BJ$68:'Occupancy'!$B$79,1)*12/$B6)</f>
        <v>#DIV/0!</v>
      </c>
      <c r="AC6" s="94"/>
      <c r="AD6" s="90">
        <f>AE6/12*Occupancy!$B$65</f>
        <v>0</v>
      </c>
      <c r="AE6" s="91"/>
      <c r="AF6" s="90" t="str">
        <f>IF(AC6="","",AC6/VLOOKUP(Occupancy!$B$65,Occupancy!$BJ$68:'Occupancy'!$B$79,1)*12/$B6)</f>
        <v/>
      </c>
      <c r="AG6" s="95" t="e">
        <f>IF(AD6="","",AD6/VLOOKUP(Occupancy!$B$65,Occupancy!$BJ$68:'Occupancy'!$B$79,1)*12/$B6)</f>
        <v>#DIV/0!</v>
      </c>
      <c r="AH6" s="88"/>
      <c r="AI6" s="87">
        <f>AJ6/12*Occupancy!$B$65</f>
        <v>0</v>
      </c>
      <c r="AJ6" s="88"/>
      <c r="AK6" s="87" t="str">
        <f>IF(AH6="","",AH6/VLOOKUP(Occupancy!$B$65,Occupancy!$BJ$68:'Occupancy'!$B$79,1)*12/$B6)</f>
        <v/>
      </c>
      <c r="AL6" s="96" t="e">
        <f>IF(AI6="","",AI6/VLOOKUP(Occupancy!$B$65,Occupancy!$BJ$68:'Occupancy'!$B$79,1)*12/$B6)</f>
        <v>#DIV/0!</v>
      </c>
      <c r="AM6" s="90"/>
      <c r="AN6" s="90">
        <f>AO6/12*Occupancy!$B$65</f>
        <v>0</v>
      </c>
      <c r="AO6" s="91"/>
      <c r="AP6" s="90" t="str">
        <f>IF(AM6="","",AM6/VLOOKUP(Occupancy!$B$65,Occupancy!$BJ$68:'Occupancy'!$B$79,1)*12/$B6)</f>
        <v/>
      </c>
      <c r="AQ6" s="92" t="e">
        <f>IF(AN6="","",AN6/VLOOKUP(Occupancy!$B$65,Occupancy!$BJ$68:'Occupancy'!$B$79,1)*12/$B6)</f>
        <v>#DIV/0!</v>
      </c>
      <c r="AR6" s="97"/>
      <c r="AS6" s="87">
        <f>AT6/12*Occupancy!$B$65</f>
        <v>0</v>
      </c>
      <c r="AT6" s="88"/>
      <c r="AU6" s="87" t="str">
        <f>IF(AR6="","",AR6/VLOOKUP(Occupancy!$B$65,Occupancy!$BJ$68:'Occupancy'!$B$79,1)*12/$B6)</f>
        <v/>
      </c>
      <c r="AV6" s="93" t="e">
        <f>IF(AS6="","",AS6/VLOOKUP(Occupancy!$B$65,Occupancy!$BJ$68:'Occupancy'!$B$79,1)*12/$B6)</f>
        <v>#DIV/0!</v>
      </c>
      <c r="AW6" s="90"/>
      <c r="AX6" s="90">
        <f>AY6/12*Occupancy!$B$65</f>
        <v>0</v>
      </c>
      <c r="AY6" s="91"/>
      <c r="AZ6" s="90" t="str">
        <f>IF(AW6="","",AW6/VLOOKUP(Occupancy!$B$65,Occupancy!$BJ$68:'Occupancy'!$B$79,1)*12/$B6)</f>
        <v/>
      </c>
      <c r="BA6" s="90" t="e">
        <f>IF(AX6="","",AX6/VLOOKUP(Occupancy!$B$65,Occupancy!$BJ$68:'Occupancy'!$B$79,1)*12/$B6)</f>
        <v>#DIV/0!</v>
      </c>
      <c r="BB6" s="98">
        <f>+D6+I6+N6+S6+X6+AC6+AM6+AH6+AR6+AW6</f>
        <v>0</v>
      </c>
      <c r="BC6" s="99">
        <f>+E6+J6+O6+T6+Y6+AD6+AN6+AI6+AS6+AX6</f>
        <v>0</v>
      </c>
      <c r="BD6" s="98">
        <f>+F6+K6+P6+U6+Z6+AE6+AO6+AJ6+AT6+AY6</f>
        <v>0</v>
      </c>
      <c r="BE6" s="99" t="e">
        <f>IF(BB6="","",BB6/VLOOKUP(Occupancy!$B$65,Occupancy!$BJ$68:'Occupancy'!$B$79,1)*12/$B6)</f>
        <v>#DIV/0!</v>
      </c>
      <c r="BF6" s="100" t="e">
        <f>IF(BC6="","",BC6/VLOOKUP(Occupancy!$B$65,Occupancy!$BJ$68:'Occupancy'!$B$79,1)*12/$B6)</f>
        <v>#DIV/0!</v>
      </c>
    </row>
    <row r="7" spans="1:58" x14ac:dyDescent="0.25">
      <c r="A7" s="177" t="s">
        <v>83</v>
      </c>
      <c r="B7" s="198">
        <f>Operating!B12</f>
        <v>0</v>
      </c>
      <c r="C7" s="172"/>
      <c r="D7" s="86"/>
      <c r="E7" s="87">
        <f>F7/12*Occupancy!$B$65</f>
        <v>0</v>
      </c>
      <c r="F7" s="88"/>
      <c r="G7" s="87" t="str">
        <f>IF(D7="","",D7/VLOOKUP(Occupancy!$B$65,Occupancy!$BJ$68:'Occupancy'!$B$79,1)*12/$B7)</f>
        <v/>
      </c>
      <c r="H7" s="89" t="e">
        <f>IF(E7="","",E7/VLOOKUP(Occupancy!$B$65,Occupancy!$BJ$68:'Occupancy'!$B$79,1)*12/$B7)</f>
        <v>#DIV/0!</v>
      </c>
      <c r="I7" s="90"/>
      <c r="J7" s="90">
        <f>K7/12*Occupancy!$B$65</f>
        <v>0</v>
      </c>
      <c r="K7" s="91"/>
      <c r="L7" s="90" t="str">
        <f>IF(I7="","",I7/VLOOKUP(Occupancy!$B$65,Occupancy!$BJ$68:'Occupancy'!$B$79,1)*12/$B7)</f>
        <v/>
      </c>
      <c r="M7" s="90" t="e">
        <f>IF(J7="","",J7/VLOOKUP(Occupancy!$B$65,Occupancy!$BJ$68:'Occupancy'!$B$79,1)*12/$B7)</f>
        <v>#DIV/0!</v>
      </c>
      <c r="N7" s="87"/>
      <c r="O7" s="87">
        <f>P7/12*Occupancy!$B$65</f>
        <v>0</v>
      </c>
      <c r="P7" s="88"/>
      <c r="Q7" s="87" t="str">
        <f>IF(N7="","",N7/VLOOKUP(Occupancy!$B$65,Occupancy!$BJ$68:'Occupancy'!$B$79,1)*12/$B7)</f>
        <v/>
      </c>
      <c r="R7" s="87" t="e">
        <f>IF(O7="","",O7/VLOOKUP(Occupancy!$B$65,Occupancy!$BJ$68:'Occupancy'!$B$79,1)*12/$B7)</f>
        <v>#DIV/0!</v>
      </c>
      <c r="S7" s="91"/>
      <c r="T7" s="90">
        <f>U7/12*Occupancy!$B$65</f>
        <v>0</v>
      </c>
      <c r="U7" s="91"/>
      <c r="V7" s="90" t="str">
        <f>IF(S7="","",S7/VLOOKUP(Occupancy!$B$65,Occupancy!$BJ$68:'Occupancy'!$B$79,1)*12/$B7)</f>
        <v/>
      </c>
      <c r="W7" s="92" t="e">
        <f>IF(T7="","",T7/VLOOKUP(Occupancy!$B$65,Occupancy!$BJ$68:'Occupancy'!$B$79,1)*12/$B7)</f>
        <v>#DIV/0!</v>
      </c>
      <c r="X7" s="87"/>
      <c r="Y7" s="87">
        <f>Z7/12*Occupancy!$B$65</f>
        <v>0</v>
      </c>
      <c r="Z7" s="88"/>
      <c r="AA7" s="87" t="str">
        <f>IF(X7="","",X7/VLOOKUP(Occupancy!$B$65,Occupancy!$BJ$68:'Occupancy'!$B$79,1)*12/$B7)</f>
        <v/>
      </c>
      <c r="AB7" s="93" t="e">
        <f>IF(Y7="","",Y7/VLOOKUP(Occupancy!$B$65,Occupancy!$BJ$68:'Occupancy'!$B$79,1)*12/$B7)</f>
        <v>#DIV/0!</v>
      </c>
      <c r="AC7" s="94"/>
      <c r="AD7" s="90">
        <f>AE7/12*Occupancy!$B$65</f>
        <v>0</v>
      </c>
      <c r="AE7" s="91"/>
      <c r="AF7" s="90" t="str">
        <f>IF(AC7="","",AC7/VLOOKUP(Occupancy!$B$65,Occupancy!$BJ$68:'Occupancy'!$B$79,1)*12/$B7)</f>
        <v/>
      </c>
      <c r="AG7" s="95" t="e">
        <f>IF(AD7="","",AD7/VLOOKUP(Occupancy!$B$65,Occupancy!$BJ$68:'Occupancy'!$B$79,1)*12/$B7)</f>
        <v>#DIV/0!</v>
      </c>
      <c r="AH7" s="88"/>
      <c r="AI7" s="87">
        <f>AJ7/12*Occupancy!$B$65</f>
        <v>0</v>
      </c>
      <c r="AJ7" s="88"/>
      <c r="AK7" s="87" t="str">
        <f>IF(AH7="","",AH7/VLOOKUP(Occupancy!$B$65,Occupancy!$BJ$68:'Occupancy'!$B$79,1)*12/$B7)</f>
        <v/>
      </c>
      <c r="AL7" s="96" t="e">
        <f>IF(AI7="","",AI7/VLOOKUP(Occupancy!$B$65,Occupancy!$BJ$68:'Occupancy'!$B$79,1)*12/$B7)</f>
        <v>#DIV/0!</v>
      </c>
      <c r="AM7" s="90"/>
      <c r="AN7" s="90">
        <f>AO7/12*Occupancy!$B$65</f>
        <v>0</v>
      </c>
      <c r="AO7" s="91"/>
      <c r="AP7" s="90" t="str">
        <f>IF(AM7="","",AM7/VLOOKUP(Occupancy!$B$65,Occupancy!$BJ$68:'Occupancy'!$B$79,1)*12/$B7)</f>
        <v/>
      </c>
      <c r="AQ7" s="92" t="e">
        <f>IF(AN7="","",AN7/VLOOKUP(Occupancy!$B$65,Occupancy!$BJ$68:'Occupancy'!$B$79,1)*12/$B7)</f>
        <v>#DIV/0!</v>
      </c>
      <c r="AR7" s="97"/>
      <c r="AS7" s="87">
        <f>AT7/12*Occupancy!$B$65</f>
        <v>0</v>
      </c>
      <c r="AT7" s="88"/>
      <c r="AU7" s="87" t="str">
        <f>IF(AR7="","",AR7/VLOOKUP(Occupancy!$B$65,Occupancy!$BJ$68:'Occupancy'!$B$79,1)*12/$B7)</f>
        <v/>
      </c>
      <c r="AV7" s="93" t="e">
        <f>IF(AS7="","",AS7/VLOOKUP(Occupancy!$B$65,Occupancy!$BJ$68:'Occupancy'!$B$79,1)*12/$B7)</f>
        <v>#DIV/0!</v>
      </c>
      <c r="AW7" s="90"/>
      <c r="AX7" s="90">
        <f>AY7/12*Occupancy!$B$65</f>
        <v>0</v>
      </c>
      <c r="AY7" s="91"/>
      <c r="AZ7" s="90" t="str">
        <f>IF(AW7="","",AW7/VLOOKUP(Occupancy!$B$65,Occupancy!$BJ$68:'Occupancy'!$B$79,1)*12/$B7)</f>
        <v/>
      </c>
      <c r="BA7" s="90" t="e">
        <f>IF(AX7="","",AX7/VLOOKUP(Occupancy!$B$65,Occupancy!$BJ$68:'Occupancy'!$B$79,1)*12/$B7)</f>
        <v>#DIV/0!</v>
      </c>
      <c r="BB7" s="98">
        <f t="shared" ref="BB7:BB34" si="0">+D7+I7+N7+S7+X7+AC7+AM7+AH7+AR7+AW7</f>
        <v>0</v>
      </c>
      <c r="BC7" s="99">
        <f t="shared" ref="BC7:BC34" si="1">+E7+J7+O7+T7+Y7+AD7+AN7+AI7+AS7+AX7</f>
        <v>0</v>
      </c>
      <c r="BD7" s="98">
        <f t="shared" ref="BD7:BD34" si="2">+F7+K7+P7+U7+Z7+AE7+AO7+AJ7+AT7+AY7</f>
        <v>0</v>
      </c>
      <c r="BE7" s="99" t="e">
        <f>IF(BB7="","",BB7/VLOOKUP(Occupancy!$B$65,Occupancy!$BJ$68:'Occupancy'!$B$79,1)*12/$B7)</f>
        <v>#DIV/0!</v>
      </c>
      <c r="BF7" s="100" t="e">
        <f>IF(BC7="","",BC7/VLOOKUP(Occupancy!$B$65,Occupancy!$BJ$68:'Occupancy'!$B$79,1)*12/$B7)</f>
        <v>#DIV/0!</v>
      </c>
    </row>
    <row r="8" spans="1:58" x14ac:dyDescent="0.25">
      <c r="A8" s="177" t="s">
        <v>85</v>
      </c>
      <c r="B8" s="198">
        <f>Operating!B13</f>
        <v>0</v>
      </c>
      <c r="C8" s="172"/>
      <c r="D8" s="86"/>
      <c r="E8" s="87">
        <f>F8/12*Occupancy!$B$65</f>
        <v>0</v>
      </c>
      <c r="F8" s="88"/>
      <c r="G8" s="87" t="str">
        <f>IF(D8="","",D8/VLOOKUP(Occupancy!$B$65,Occupancy!$BJ$68:'Occupancy'!$B$79,1)*12/$B8)</f>
        <v/>
      </c>
      <c r="H8" s="89" t="e">
        <f>IF(E8="","",E8/VLOOKUP(Occupancy!$B$65,Occupancy!$BJ$68:'Occupancy'!$B$79,1)*12/$B8)</f>
        <v>#DIV/0!</v>
      </c>
      <c r="I8" s="90"/>
      <c r="J8" s="90">
        <f>K8/12*Occupancy!$B$65</f>
        <v>0</v>
      </c>
      <c r="K8" s="91"/>
      <c r="L8" s="90" t="str">
        <f>IF(I8="","",I8/VLOOKUP(Occupancy!$B$65,Occupancy!$BJ$68:'Occupancy'!$B$79,1)*12/$B8)</f>
        <v/>
      </c>
      <c r="M8" s="90" t="e">
        <f>IF(J8="","",J8/VLOOKUP(Occupancy!$B$65,Occupancy!$BJ$68:'Occupancy'!$B$79,1)*12/$B8)</f>
        <v>#DIV/0!</v>
      </c>
      <c r="N8" s="87"/>
      <c r="O8" s="87">
        <f>P8/12*Occupancy!$B$65</f>
        <v>0</v>
      </c>
      <c r="P8" s="88"/>
      <c r="Q8" s="87" t="str">
        <f>IF(N8="","",N8/VLOOKUP(Occupancy!$B$65,Occupancy!$BJ$68:'Occupancy'!$B$79,1)*12/$B8)</f>
        <v/>
      </c>
      <c r="R8" s="87" t="e">
        <f>IF(O8="","",O8/VLOOKUP(Occupancy!$B$65,Occupancy!$BJ$68:'Occupancy'!$B$79,1)*12/$B8)</f>
        <v>#DIV/0!</v>
      </c>
      <c r="S8" s="91"/>
      <c r="T8" s="90">
        <f>U8/12*Occupancy!$B$65</f>
        <v>0</v>
      </c>
      <c r="U8" s="91"/>
      <c r="V8" s="90" t="str">
        <f>IF(S8="","",S8/VLOOKUP(Occupancy!$B$65,Occupancy!$BJ$68:'Occupancy'!$B$79,1)*12/$B8)</f>
        <v/>
      </c>
      <c r="W8" s="92" t="e">
        <f>IF(T8="","",T8/VLOOKUP(Occupancy!$B$65,Occupancy!$BJ$68:'Occupancy'!$B$79,1)*12/$B8)</f>
        <v>#DIV/0!</v>
      </c>
      <c r="X8" s="87"/>
      <c r="Y8" s="87">
        <f>Z8/12*Occupancy!$B$65</f>
        <v>0</v>
      </c>
      <c r="Z8" s="88"/>
      <c r="AA8" s="87" t="str">
        <f>IF(X8="","",X8/VLOOKUP(Occupancy!$B$65,Occupancy!$BJ$68:'Occupancy'!$B$79,1)*12/$B8)</f>
        <v/>
      </c>
      <c r="AB8" s="93" t="e">
        <f>IF(Y8="","",Y8/VLOOKUP(Occupancy!$B$65,Occupancy!$BJ$68:'Occupancy'!$B$79,1)*12/$B8)</f>
        <v>#DIV/0!</v>
      </c>
      <c r="AC8" s="94"/>
      <c r="AD8" s="90">
        <f>AE8/12*Occupancy!$B$65</f>
        <v>0</v>
      </c>
      <c r="AE8" s="91"/>
      <c r="AF8" s="90" t="str">
        <f>IF(AC8="","",AC8/VLOOKUP(Occupancy!$B$65,Occupancy!$BJ$68:'Occupancy'!$B$79,1)*12/$B8)</f>
        <v/>
      </c>
      <c r="AG8" s="95" t="e">
        <f>IF(AD8="","",AD8/VLOOKUP(Occupancy!$B$65,Occupancy!$BJ$68:'Occupancy'!$B$79,1)*12/$B8)</f>
        <v>#DIV/0!</v>
      </c>
      <c r="AH8" s="88"/>
      <c r="AI8" s="87">
        <f>AJ8/12*Occupancy!$B$65</f>
        <v>0</v>
      </c>
      <c r="AJ8" s="88"/>
      <c r="AK8" s="87" t="str">
        <f>IF(AH8="","",AH8/VLOOKUP(Occupancy!$B$65,Occupancy!$BJ$68:'Occupancy'!$B$79,1)*12/$B8)</f>
        <v/>
      </c>
      <c r="AL8" s="96" t="e">
        <f>IF(AI8="","",AI8/VLOOKUP(Occupancy!$B$65,Occupancy!$BJ$68:'Occupancy'!$B$79,1)*12/$B8)</f>
        <v>#DIV/0!</v>
      </c>
      <c r="AM8" s="90"/>
      <c r="AN8" s="90">
        <f>AO8/12*Occupancy!$B$65</f>
        <v>0</v>
      </c>
      <c r="AO8" s="91"/>
      <c r="AP8" s="90" t="str">
        <f>IF(AM8="","",AM8/VLOOKUP(Occupancy!$B$65,Occupancy!$BJ$68:'Occupancy'!$B$79,1)*12/$B8)</f>
        <v/>
      </c>
      <c r="AQ8" s="92" t="e">
        <f>IF(AN8="","",AN8/VLOOKUP(Occupancy!$B$65,Occupancy!$BJ$68:'Occupancy'!$B$79,1)*12/$B8)</f>
        <v>#DIV/0!</v>
      </c>
      <c r="AR8" s="97"/>
      <c r="AS8" s="87">
        <f>AT8/12*Occupancy!$B$65</f>
        <v>0</v>
      </c>
      <c r="AT8" s="88"/>
      <c r="AU8" s="87" t="str">
        <f>IF(AR8="","",AR8/VLOOKUP(Occupancy!$B$65,Occupancy!$BJ$68:'Occupancy'!$B$79,1)*12/$B8)</f>
        <v/>
      </c>
      <c r="AV8" s="93" t="e">
        <f>IF(AS8="","",AS8/VLOOKUP(Occupancy!$B$65,Occupancy!$BJ$68:'Occupancy'!$B$79,1)*12/$B8)</f>
        <v>#DIV/0!</v>
      </c>
      <c r="AW8" s="90"/>
      <c r="AX8" s="90">
        <f>AY8/12*Occupancy!$B$65</f>
        <v>0</v>
      </c>
      <c r="AY8" s="91"/>
      <c r="AZ8" s="90" t="str">
        <f>IF(AW8="","",AW8/VLOOKUP(Occupancy!$B$65,Occupancy!$BJ$68:'Occupancy'!$B$79,1)*12/$B8)</f>
        <v/>
      </c>
      <c r="BA8" s="90" t="e">
        <f>IF(AX8="","",AX8/VLOOKUP(Occupancy!$B$65,Occupancy!$BJ$68:'Occupancy'!$B$79,1)*12/$B8)</f>
        <v>#DIV/0!</v>
      </c>
      <c r="BB8" s="98">
        <f t="shared" si="0"/>
        <v>0</v>
      </c>
      <c r="BC8" s="99">
        <f t="shared" si="1"/>
        <v>0</v>
      </c>
      <c r="BD8" s="98">
        <f t="shared" si="2"/>
        <v>0</v>
      </c>
      <c r="BE8" s="99" t="e">
        <f>IF(BB8="","",BB8/VLOOKUP(Occupancy!$B$65,Occupancy!$BJ$68:'Occupancy'!$B$79,1)*12/$B8)</f>
        <v>#DIV/0!</v>
      </c>
      <c r="BF8" s="100" t="e">
        <f>IF(BC8="","",BC8/VLOOKUP(Occupancy!$B$65,Occupancy!$BJ$68:'Occupancy'!$B$79,1)*12/$B8)</f>
        <v>#DIV/0!</v>
      </c>
    </row>
    <row r="9" spans="1:58" x14ac:dyDescent="0.25">
      <c r="A9" s="177" t="s">
        <v>87</v>
      </c>
      <c r="B9" s="198">
        <f>Operating!B14</f>
        <v>0</v>
      </c>
      <c r="C9" s="172"/>
      <c r="D9" s="86"/>
      <c r="E9" s="87">
        <f>F9/12*Occupancy!$B$65</f>
        <v>0</v>
      </c>
      <c r="F9" s="88"/>
      <c r="G9" s="87" t="str">
        <f>IF(D9="","",D9/VLOOKUP(Occupancy!$B$65,Occupancy!$BJ$68:'Occupancy'!$B$79,1)*12/$B9)</f>
        <v/>
      </c>
      <c r="H9" s="89" t="e">
        <f>IF(E9="","",E9/VLOOKUP(Occupancy!$B$65,Occupancy!$BJ$68:'Occupancy'!$B$79,1)*12/$B9)</f>
        <v>#DIV/0!</v>
      </c>
      <c r="I9" s="90"/>
      <c r="J9" s="90">
        <f>K9/12*Occupancy!$B$65</f>
        <v>0</v>
      </c>
      <c r="K9" s="91"/>
      <c r="L9" s="90" t="str">
        <f>IF(I9="","",I9/VLOOKUP(Occupancy!$B$65,Occupancy!$BJ$68:'Occupancy'!$B$79,1)*12/$B9)</f>
        <v/>
      </c>
      <c r="M9" s="90" t="e">
        <f>IF(J9="","",J9/VLOOKUP(Occupancy!$B$65,Occupancy!$BJ$68:'Occupancy'!$B$79,1)*12/$B9)</f>
        <v>#DIV/0!</v>
      </c>
      <c r="N9" s="87"/>
      <c r="O9" s="87">
        <f>P9/12*Occupancy!$B$65</f>
        <v>0</v>
      </c>
      <c r="P9" s="88"/>
      <c r="Q9" s="87" t="str">
        <f>IF(N9="","",N9/VLOOKUP(Occupancy!$B$65,Occupancy!$BJ$68:'Occupancy'!$B$79,1)*12/$B9)</f>
        <v/>
      </c>
      <c r="R9" s="87" t="e">
        <f>IF(O9="","",O9/VLOOKUP(Occupancy!$B$65,Occupancy!$BJ$68:'Occupancy'!$B$79,1)*12/$B9)</f>
        <v>#DIV/0!</v>
      </c>
      <c r="S9" s="91"/>
      <c r="T9" s="90">
        <f>U9/12*Occupancy!$B$65</f>
        <v>0</v>
      </c>
      <c r="U9" s="91"/>
      <c r="V9" s="90" t="str">
        <f>IF(S9="","",S9/VLOOKUP(Occupancy!$B$65,Occupancy!$BJ$68:'Occupancy'!$B$79,1)*12/$B9)</f>
        <v/>
      </c>
      <c r="W9" s="92" t="e">
        <f>IF(T9="","",T9/VLOOKUP(Occupancy!$B$65,Occupancy!$BJ$68:'Occupancy'!$B$79,1)*12/$B9)</f>
        <v>#DIV/0!</v>
      </c>
      <c r="X9" s="87"/>
      <c r="Y9" s="87">
        <f>Z9/12*Occupancy!$B$65</f>
        <v>0</v>
      </c>
      <c r="Z9" s="88"/>
      <c r="AA9" s="87" t="str">
        <f>IF(X9="","",X9/VLOOKUP(Occupancy!$B$65,Occupancy!$BJ$68:'Occupancy'!$B$79,1)*12/$B9)</f>
        <v/>
      </c>
      <c r="AB9" s="93" t="e">
        <f>IF(Y9="","",Y9/VLOOKUP(Occupancy!$B$65,Occupancy!$BJ$68:'Occupancy'!$B$79,1)*12/$B9)</f>
        <v>#DIV/0!</v>
      </c>
      <c r="AC9" s="94"/>
      <c r="AD9" s="90">
        <f>AE9/12*Occupancy!$B$65</f>
        <v>0</v>
      </c>
      <c r="AE9" s="91"/>
      <c r="AF9" s="90" t="str">
        <f>IF(AC9="","",AC9/VLOOKUP(Occupancy!$B$65,Occupancy!$BJ$68:'Occupancy'!$B$79,1)*12/$B9)</f>
        <v/>
      </c>
      <c r="AG9" s="95" t="e">
        <f>IF(AD9="","",AD9/VLOOKUP(Occupancy!$B$65,Occupancy!$BJ$68:'Occupancy'!$B$79,1)*12/$B9)</f>
        <v>#DIV/0!</v>
      </c>
      <c r="AH9" s="88"/>
      <c r="AI9" s="87">
        <f>AJ9/12*Occupancy!$B$65</f>
        <v>0</v>
      </c>
      <c r="AJ9" s="88"/>
      <c r="AK9" s="87" t="str">
        <f>IF(AH9="","",AH9/VLOOKUP(Occupancy!$B$65,Occupancy!$BJ$68:'Occupancy'!$B$79,1)*12/$B9)</f>
        <v/>
      </c>
      <c r="AL9" s="96" t="e">
        <f>IF(AI9="","",AI9/VLOOKUP(Occupancy!$B$65,Occupancy!$BJ$68:'Occupancy'!$B$79,1)*12/$B9)</f>
        <v>#DIV/0!</v>
      </c>
      <c r="AM9" s="90"/>
      <c r="AN9" s="90">
        <f>AO9/12*Occupancy!$B$65</f>
        <v>0</v>
      </c>
      <c r="AO9" s="91"/>
      <c r="AP9" s="90" t="str">
        <f>IF(AM9="","",AM9/VLOOKUP(Occupancy!$B$65,Occupancy!$BJ$68:'Occupancy'!$B$79,1)*12/$B9)</f>
        <v/>
      </c>
      <c r="AQ9" s="92" t="e">
        <f>IF(AN9="","",AN9/VLOOKUP(Occupancy!$B$65,Occupancy!$BJ$68:'Occupancy'!$B$79,1)*12/$B9)</f>
        <v>#DIV/0!</v>
      </c>
      <c r="AR9" s="97"/>
      <c r="AS9" s="87">
        <f>AT9/12*Occupancy!$B$65</f>
        <v>0</v>
      </c>
      <c r="AT9" s="88"/>
      <c r="AU9" s="87" t="str">
        <f>IF(AR9="","",AR9/VLOOKUP(Occupancy!$B$65,Occupancy!$BJ$68:'Occupancy'!$B$79,1)*12/$B9)</f>
        <v/>
      </c>
      <c r="AV9" s="93" t="e">
        <f>IF(AS9="","",AS9/VLOOKUP(Occupancy!$B$65,Occupancy!$BJ$68:'Occupancy'!$B$79,1)*12/$B9)</f>
        <v>#DIV/0!</v>
      </c>
      <c r="AW9" s="90"/>
      <c r="AX9" s="90">
        <f>AY9/12*Occupancy!$B$65</f>
        <v>0</v>
      </c>
      <c r="AY9" s="91"/>
      <c r="AZ9" s="90" t="str">
        <f>IF(AW9="","",AW9/VLOOKUP(Occupancy!$B$65,Occupancy!$BJ$68:'Occupancy'!$B$79,1)*12/$B9)</f>
        <v/>
      </c>
      <c r="BA9" s="90" t="e">
        <f>IF(AX9="","",AX9/VLOOKUP(Occupancy!$B$65,Occupancy!$BJ$68:'Occupancy'!$B$79,1)*12/$B9)</f>
        <v>#DIV/0!</v>
      </c>
      <c r="BB9" s="98">
        <f t="shared" si="0"/>
        <v>0</v>
      </c>
      <c r="BC9" s="99">
        <f t="shared" si="1"/>
        <v>0</v>
      </c>
      <c r="BD9" s="98">
        <f t="shared" si="2"/>
        <v>0</v>
      </c>
      <c r="BE9" s="99" t="e">
        <f>IF(BB9="","",BB9/VLOOKUP(Occupancy!$B$65,Occupancy!$BJ$68:'Occupancy'!$B$79,1)*12/$B9)</f>
        <v>#DIV/0!</v>
      </c>
      <c r="BF9" s="100" t="e">
        <f>IF(BC9="","",BC9/VLOOKUP(Occupancy!$B$65,Occupancy!$BJ$68:'Occupancy'!$B$79,1)*12/$B9)</f>
        <v>#DIV/0!</v>
      </c>
    </row>
    <row r="10" spans="1:58" x14ac:dyDescent="0.25">
      <c r="A10" s="177" t="s">
        <v>89</v>
      </c>
      <c r="B10" s="198">
        <f>Operating!B15</f>
        <v>0</v>
      </c>
      <c r="C10" s="172"/>
      <c r="D10" s="86"/>
      <c r="E10" s="87">
        <f>F10/12*Occupancy!$B$65</f>
        <v>0</v>
      </c>
      <c r="F10" s="88"/>
      <c r="G10" s="87" t="str">
        <f>IF(D10="","",D10/VLOOKUP(Occupancy!$B$65,Occupancy!$BJ$68:'Occupancy'!$B$79,1)*12/$B10)</f>
        <v/>
      </c>
      <c r="H10" s="89" t="e">
        <f>IF(E10="","",E10/VLOOKUP(Occupancy!$B$65,Occupancy!$BJ$68:'Occupancy'!$B$79,1)*12/$B10)</f>
        <v>#DIV/0!</v>
      </c>
      <c r="I10" s="90"/>
      <c r="J10" s="90">
        <f>K10/12*Occupancy!$B$65</f>
        <v>0</v>
      </c>
      <c r="K10" s="91"/>
      <c r="L10" s="90" t="str">
        <f>IF(I10="","",I10/VLOOKUP(Occupancy!$B$65,Occupancy!$BJ$68:'Occupancy'!$B$79,1)*12/$B10)</f>
        <v/>
      </c>
      <c r="M10" s="90" t="e">
        <f>IF(J10="","",J10/VLOOKUP(Occupancy!$B$65,Occupancy!$BJ$68:'Occupancy'!$B$79,1)*12/$B10)</f>
        <v>#DIV/0!</v>
      </c>
      <c r="N10" s="87"/>
      <c r="O10" s="87">
        <f>P10/12*Occupancy!$B$65</f>
        <v>0</v>
      </c>
      <c r="P10" s="88"/>
      <c r="Q10" s="87" t="str">
        <f>IF(N10="","",N10/VLOOKUP(Occupancy!$B$65,Occupancy!$BJ$68:'Occupancy'!$B$79,1)*12/$B10)</f>
        <v/>
      </c>
      <c r="R10" s="87" t="e">
        <f>IF(O10="","",O10/VLOOKUP(Occupancy!$B$65,Occupancy!$BJ$68:'Occupancy'!$B$79,1)*12/$B10)</f>
        <v>#DIV/0!</v>
      </c>
      <c r="S10" s="91"/>
      <c r="T10" s="90">
        <f>U10/12*Occupancy!$B$65</f>
        <v>0</v>
      </c>
      <c r="U10" s="91"/>
      <c r="V10" s="90" t="str">
        <f>IF(S10="","",S10/VLOOKUP(Occupancy!$B$65,Occupancy!$BJ$68:'Occupancy'!$B$79,1)*12/$B10)</f>
        <v/>
      </c>
      <c r="W10" s="92" t="e">
        <f>IF(T10="","",T10/VLOOKUP(Occupancy!$B$65,Occupancy!$BJ$68:'Occupancy'!$B$79,1)*12/$B10)</f>
        <v>#DIV/0!</v>
      </c>
      <c r="X10" s="87"/>
      <c r="Y10" s="87">
        <f>Z10/12*Occupancy!$B$65</f>
        <v>0</v>
      </c>
      <c r="Z10" s="88"/>
      <c r="AA10" s="87" t="str">
        <f>IF(X10="","",X10/VLOOKUP(Occupancy!$B$65,Occupancy!$BJ$68:'Occupancy'!$B$79,1)*12/$B10)</f>
        <v/>
      </c>
      <c r="AB10" s="93" t="e">
        <f>IF(Y10="","",Y10/VLOOKUP(Occupancy!$B$65,Occupancy!$BJ$68:'Occupancy'!$B$79,1)*12/$B10)</f>
        <v>#DIV/0!</v>
      </c>
      <c r="AC10" s="94"/>
      <c r="AD10" s="90">
        <f>AE10/12*Occupancy!$B$65</f>
        <v>0</v>
      </c>
      <c r="AE10" s="91"/>
      <c r="AF10" s="90" t="str">
        <f>IF(AC10="","",AC10/VLOOKUP(Occupancy!$B$65,Occupancy!$BJ$68:'Occupancy'!$B$79,1)*12/$B10)</f>
        <v/>
      </c>
      <c r="AG10" s="95" t="e">
        <f>IF(AD10="","",AD10/VLOOKUP(Occupancy!$B$65,Occupancy!$BJ$68:'Occupancy'!$B$79,1)*12/$B10)</f>
        <v>#DIV/0!</v>
      </c>
      <c r="AH10" s="88"/>
      <c r="AI10" s="87">
        <f>AJ10/12*Occupancy!$B$65</f>
        <v>0</v>
      </c>
      <c r="AJ10" s="88"/>
      <c r="AK10" s="87" t="str">
        <f>IF(AH10="","",AH10/VLOOKUP(Occupancy!$B$65,Occupancy!$BJ$68:'Occupancy'!$B$79,1)*12/$B10)</f>
        <v/>
      </c>
      <c r="AL10" s="96" t="e">
        <f>IF(AI10="","",AI10/VLOOKUP(Occupancy!$B$65,Occupancy!$BJ$68:'Occupancy'!$B$79,1)*12/$B10)</f>
        <v>#DIV/0!</v>
      </c>
      <c r="AM10" s="90"/>
      <c r="AN10" s="90">
        <f>AO10/12*Occupancy!$B$65</f>
        <v>0</v>
      </c>
      <c r="AO10" s="91"/>
      <c r="AP10" s="90" t="str">
        <f>IF(AM10="","",AM10/VLOOKUP(Occupancy!$B$65,Occupancy!$BJ$68:'Occupancy'!$B$79,1)*12/$B10)</f>
        <v/>
      </c>
      <c r="AQ10" s="92" t="e">
        <f>IF(AN10="","",AN10/VLOOKUP(Occupancy!$B$65,Occupancy!$BJ$68:'Occupancy'!$B$79,1)*12/$B10)</f>
        <v>#DIV/0!</v>
      </c>
      <c r="AR10" s="97"/>
      <c r="AS10" s="87">
        <f>AT10/12*Occupancy!$B$65</f>
        <v>0</v>
      </c>
      <c r="AT10" s="88"/>
      <c r="AU10" s="87" t="str">
        <f>IF(AR10="","",AR10/VLOOKUP(Occupancy!$B$65,Occupancy!$BJ$68:'Occupancy'!$B$79,1)*12/$B10)</f>
        <v/>
      </c>
      <c r="AV10" s="93" t="e">
        <f>IF(AS10="","",AS10/VLOOKUP(Occupancy!$B$65,Occupancy!$BJ$68:'Occupancy'!$B$79,1)*12/$B10)</f>
        <v>#DIV/0!</v>
      </c>
      <c r="AW10" s="90"/>
      <c r="AX10" s="90">
        <f>AY10/12*Occupancy!$B$65</f>
        <v>0</v>
      </c>
      <c r="AY10" s="91"/>
      <c r="AZ10" s="90" t="str">
        <f>IF(AW10="","",AW10/VLOOKUP(Occupancy!$B$65,Occupancy!$BJ$68:'Occupancy'!$B$79,1)*12/$B10)</f>
        <v/>
      </c>
      <c r="BA10" s="90" t="e">
        <f>IF(AX10="","",AX10/VLOOKUP(Occupancy!$B$65,Occupancy!$BJ$68:'Occupancy'!$B$79,1)*12/$B10)</f>
        <v>#DIV/0!</v>
      </c>
      <c r="BB10" s="98">
        <f t="shared" si="0"/>
        <v>0</v>
      </c>
      <c r="BC10" s="99">
        <f t="shared" si="1"/>
        <v>0</v>
      </c>
      <c r="BD10" s="98">
        <f t="shared" si="2"/>
        <v>0</v>
      </c>
      <c r="BE10" s="99" t="e">
        <f>IF(BB10="","",BB10/VLOOKUP(Occupancy!$B$65,Occupancy!$BJ$68:'Occupancy'!$B$79,1)*12/$B10)</f>
        <v>#DIV/0!</v>
      </c>
      <c r="BF10" s="100" t="e">
        <f>IF(BC10="","",BC10/VLOOKUP(Occupancy!$B$65,Occupancy!$BJ$68:'Occupancy'!$B$79,1)*12/$B10)</f>
        <v>#DIV/0!</v>
      </c>
    </row>
    <row r="11" spans="1:58" x14ac:dyDescent="0.25">
      <c r="A11" s="177" t="s">
        <v>91</v>
      </c>
      <c r="B11" s="198">
        <f>Operating!B16</f>
        <v>0</v>
      </c>
      <c r="C11" s="172"/>
      <c r="D11" s="86"/>
      <c r="E11" s="87">
        <f>F11/12*Occupancy!$B$65</f>
        <v>0</v>
      </c>
      <c r="F11" s="88"/>
      <c r="G11" s="87" t="str">
        <f>IF(D11="","",D11/VLOOKUP(Occupancy!$B$65,Occupancy!$BJ$68:'Occupancy'!$B$79,1)*12/$B11)</f>
        <v/>
      </c>
      <c r="H11" s="89" t="e">
        <f>IF(E11="","",E11/VLOOKUP(Occupancy!$B$65,Occupancy!$BJ$68:'Occupancy'!$B$79,1)*12/$B11)</f>
        <v>#DIV/0!</v>
      </c>
      <c r="I11" s="90">
        <v>1500000</v>
      </c>
      <c r="J11" s="90">
        <f>K11/12*Occupancy!$B$65</f>
        <v>0</v>
      </c>
      <c r="K11" s="91"/>
      <c r="L11" s="90" t="e">
        <f>IF(I11="","",I11/VLOOKUP(Occupancy!$B$65,Occupancy!$BJ$68:'Occupancy'!$B$79,1)*12/$B11)</f>
        <v>#DIV/0!</v>
      </c>
      <c r="M11" s="90" t="e">
        <f>IF(J11="","",J11/VLOOKUP(Occupancy!$B$65,Occupancy!$BJ$68:'Occupancy'!$B$79,1)*12/$B11)</f>
        <v>#DIV/0!</v>
      </c>
      <c r="N11" s="87">
        <v>1500000</v>
      </c>
      <c r="O11" s="87">
        <f>P11/12*Occupancy!$B$65</f>
        <v>0</v>
      </c>
      <c r="P11" s="88"/>
      <c r="Q11" s="87" t="e">
        <f>IF(N11="","",N11/VLOOKUP(Occupancy!$B$65,Occupancy!$BJ$68:'Occupancy'!$B$79,1)*12/$B11)</f>
        <v>#DIV/0!</v>
      </c>
      <c r="R11" s="87" t="e">
        <f>IF(O11="","",O11/VLOOKUP(Occupancy!$B$65,Occupancy!$BJ$68:'Occupancy'!$B$79,1)*12/$B11)</f>
        <v>#DIV/0!</v>
      </c>
      <c r="S11" s="91"/>
      <c r="T11" s="90">
        <f>U11/12*Occupancy!$B$65</f>
        <v>0</v>
      </c>
      <c r="U11" s="91"/>
      <c r="V11" s="90" t="str">
        <f>IF(S11="","",S11/VLOOKUP(Occupancy!$B$65,Occupancy!$BJ$68:'Occupancy'!$B$79,1)*12/$B11)</f>
        <v/>
      </c>
      <c r="W11" s="92" t="e">
        <f>IF(T11="","",T11/VLOOKUP(Occupancy!$B$65,Occupancy!$BJ$68:'Occupancy'!$B$79,1)*12/$B11)</f>
        <v>#DIV/0!</v>
      </c>
      <c r="X11" s="87">
        <v>0</v>
      </c>
      <c r="Y11" s="87">
        <f>Z11/12*Occupancy!$B$65</f>
        <v>0</v>
      </c>
      <c r="Z11" s="88"/>
      <c r="AA11" s="87" t="e">
        <f>IF(X11="","",X11/VLOOKUP(Occupancy!$B$65,Occupancy!$BJ$68:'Occupancy'!$B$79,1)*12/$B11)</f>
        <v>#DIV/0!</v>
      </c>
      <c r="AB11" s="93" t="e">
        <f>IF(Y11="","",Y11/VLOOKUP(Occupancy!$B$65,Occupancy!$BJ$68:'Occupancy'!$B$79,1)*12/$B11)</f>
        <v>#DIV/0!</v>
      </c>
      <c r="AC11" s="94"/>
      <c r="AD11" s="90">
        <f>AE11/12*Occupancy!$B$65</f>
        <v>0</v>
      </c>
      <c r="AE11" s="91"/>
      <c r="AF11" s="90" t="str">
        <f>IF(AC11="","",AC11/VLOOKUP(Occupancy!$B$65,Occupancy!$BJ$68:'Occupancy'!$B$79,1)*12/$B11)</f>
        <v/>
      </c>
      <c r="AG11" s="95" t="e">
        <f>IF(AD11="","",AD11/VLOOKUP(Occupancy!$B$65,Occupancy!$BJ$68:'Occupancy'!$B$79,1)*12/$B11)</f>
        <v>#DIV/0!</v>
      </c>
      <c r="AH11" s="88">
        <v>0</v>
      </c>
      <c r="AI11" s="87">
        <f>AJ11/12*Occupancy!$B$65</f>
        <v>0</v>
      </c>
      <c r="AJ11" s="88"/>
      <c r="AK11" s="87" t="e">
        <f>IF(AH11="","",AH11/VLOOKUP(Occupancy!$B$65,Occupancy!$BJ$68:'Occupancy'!$B$79,1)*12/$B11)</f>
        <v>#DIV/0!</v>
      </c>
      <c r="AL11" s="96" t="e">
        <f>IF(AI11="","",AI11/VLOOKUP(Occupancy!$B$65,Occupancy!$BJ$68:'Occupancy'!$B$79,1)*12/$B11)</f>
        <v>#DIV/0!</v>
      </c>
      <c r="AM11" s="90"/>
      <c r="AN11" s="90">
        <f>AO11/12*Occupancy!$B$65</f>
        <v>0</v>
      </c>
      <c r="AO11" s="91"/>
      <c r="AP11" s="90" t="str">
        <f>IF(AM11="","",AM11/VLOOKUP(Occupancy!$B$65,Occupancy!$BJ$68:'Occupancy'!$B$79,1)*12/$B11)</f>
        <v/>
      </c>
      <c r="AQ11" s="92" t="e">
        <f>IF(AN11="","",AN11/VLOOKUP(Occupancy!$B$65,Occupancy!$BJ$68:'Occupancy'!$B$79,1)*12/$B11)</f>
        <v>#DIV/0!</v>
      </c>
      <c r="AR11" s="97"/>
      <c r="AS11" s="87">
        <f>AT11/12*Occupancy!$B$65</f>
        <v>0</v>
      </c>
      <c r="AT11" s="88"/>
      <c r="AU11" s="87" t="str">
        <f>IF(AR11="","",AR11/VLOOKUP(Occupancy!$B$65,Occupancy!$BJ$68:'Occupancy'!$B$79,1)*12/$B11)</f>
        <v/>
      </c>
      <c r="AV11" s="93" t="e">
        <f>IF(AS11="","",AS11/VLOOKUP(Occupancy!$B$65,Occupancy!$BJ$68:'Occupancy'!$B$79,1)*12/$B11)</f>
        <v>#DIV/0!</v>
      </c>
      <c r="AW11" s="90"/>
      <c r="AX11" s="90">
        <f>AY11/12*Occupancy!$B$65</f>
        <v>0</v>
      </c>
      <c r="AY11" s="91"/>
      <c r="AZ11" s="90" t="str">
        <f>IF(AW11="","",AW11/VLOOKUP(Occupancy!$B$65,Occupancy!$BJ$68:'Occupancy'!$B$79,1)*12/$B11)</f>
        <v/>
      </c>
      <c r="BA11" s="90" t="e">
        <f>IF(AX11="","",AX11/VLOOKUP(Occupancy!$B$65,Occupancy!$BJ$68:'Occupancy'!$B$79,1)*12/$B11)</f>
        <v>#DIV/0!</v>
      </c>
      <c r="BB11" s="98">
        <f t="shared" si="0"/>
        <v>3000000</v>
      </c>
      <c r="BC11" s="99">
        <f t="shared" si="1"/>
        <v>0</v>
      </c>
      <c r="BD11" s="98">
        <f t="shared" si="2"/>
        <v>0</v>
      </c>
      <c r="BE11" s="99" t="e">
        <f>IF(BB11="","",BB11/VLOOKUP(Occupancy!$B$65,Occupancy!$BJ$68:'Occupancy'!$B$79,1)*12/$B11)</f>
        <v>#DIV/0!</v>
      </c>
      <c r="BF11" s="100" t="e">
        <f>IF(BC11="","",BC11/VLOOKUP(Occupancy!$B$65,Occupancy!$BJ$68:'Occupancy'!$B$79,1)*12/$B11)</f>
        <v>#DIV/0!</v>
      </c>
    </row>
    <row r="12" spans="1:58" x14ac:dyDescent="0.25">
      <c r="A12" s="177" t="s">
        <v>93</v>
      </c>
      <c r="B12" s="198">
        <f>Operating!B17</f>
        <v>0</v>
      </c>
      <c r="C12" s="172"/>
      <c r="D12" s="86"/>
      <c r="E12" s="87">
        <f>F12/12*Occupancy!$B$65</f>
        <v>0</v>
      </c>
      <c r="F12" s="88"/>
      <c r="G12" s="87" t="str">
        <f>IF(D12="","",D12/VLOOKUP(Occupancy!$B$65,Occupancy!$BJ$68:'Occupancy'!$B$79,1)*12/$B12)</f>
        <v/>
      </c>
      <c r="H12" s="89" t="e">
        <f>IF(E12="","",E12/VLOOKUP(Occupancy!$B$65,Occupancy!$BJ$68:'Occupancy'!$B$79,1)*12/$B12)</f>
        <v>#DIV/0!</v>
      </c>
      <c r="I12" s="90"/>
      <c r="J12" s="90">
        <f>K12/12*Occupancy!$B$65</f>
        <v>0</v>
      </c>
      <c r="K12" s="91"/>
      <c r="L12" s="90" t="str">
        <f>IF(I12="","",I12/VLOOKUP(Occupancy!$B$65,Occupancy!$BJ$68:'Occupancy'!$B$79,1)*12/$B12)</f>
        <v/>
      </c>
      <c r="M12" s="90" t="e">
        <f>IF(J12="","",J12/VLOOKUP(Occupancy!$B$65,Occupancy!$BJ$68:'Occupancy'!$B$79,1)*12/$B12)</f>
        <v>#DIV/0!</v>
      </c>
      <c r="N12" s="87"/>
      <c r="O12" s="87">
        <f>P12/12*Occupancy!$B$65</f>
        <v>0</v>
      </c>
      <c r="P12" s="88"/>
      <c r="Q12" s="87" t="str">
        <f>IF(N12="","",N12/VLOOKUP(Occupancy!$B$65,Occupancy!$BJ$68:'Occupancy'!$B$79,1)*12/$B12)</f>
        <v/>
      </c>
      <c r="R12" s="87" t="e">
        <f>IF(O12="","",O12/VLOOKUP(Occupancy!$B$65,Occupancy!$BJ$68:'Occupancy'!$B$79,1)*12/$B12)</f>
        <v>#DIV/0!</v>
      </c>
      <c r="S12" s="91"/>
      <c r="T12" s="90">
        <f>U12/12*Occupancy!$B$65</f>
        <v>0</v>
      </c>
      <c r="U12" s="91"/>
      <c r="V12" s="90" t="str">
        <f>IF(S12="","",S12/VLOOKUP(Occupancy!$B$65,Occupancy!$BJ$68:'Occupancy'!$B$79,1)*12/$B12)</f>
        <v/>
      </c>
      <c r="W12" s="92" t="e">
        <f>IF(T12="","",T12/VLOOKUP(Occupancy!$B$65,Occupancy!$BJ$68:'Occupancy'!$B$79,1)*12/$B12)</f>
        <v>#DIV/0!</v>
      </c>
      <c r="X12" s="87"/>
      <c r="Y12" s="87">
        <f>Z12/12*Occupancy!$B$65</f>
        <v>0</v>
      </c>
      <c r="Z12" s="88"/>
      <c r="AA12" s="87" t="str">
        <f>IF(X12="","",X12/VLOOKUP(Occupancy!$B$65,Occupancy!$BJ$68:'Occupancy'!$B$79,1)*12/$B12)</f>
        <v/>
      </c>
      <c r="AB12" s="93" t="e">
        <f>IF(Y12="","",Y12/VLOOKUP(Occupancy!$B$65,Occupancy!$BJ$68:'Occupancy'!$B$79,1)*12/$B12)</f>
        <v>#DIV/0!</v>
      </c>
      <c r="AC12" s="94"/>
      <c r="AD12" s="90">
        <f>AE12/12*Occupancy!$B$65</f>
        <v>0</v>
      </c>
      <c r="AE12" s="91"/>
      <c r="AF12" s="90" t="str">
        <f>IF(AC12="","",AC12/VLOOKUP(Occupancy!$B$65,Occupancy!$BJ$68:'Occupancy'!$B$79,1)*12/$B12)</f>
        <v/>
      </c>
      <c r="AG12" s="95" t="e">
        <f>IF(AD12="","",AD12/VLOOKUP(Occupancy!$B$65,Occupancy!$BJ$68:'Occupancy'!$B$79,1)*12/$B12)</f>
        <v>#DIV/0!</v>
      </c>
      <c r="AH12" s="88"/>
      <c r="AI12" s="87">
        <f>AJ12/12*Occupancy!$B$65</f>
        <v>0</v>
      </c>
      <c r="AJ12" s="88"/>
      <c r="AK12" s="87" t="str">
        <f>IF(AH12="","",AH12/VLOOKUP(Occupancy!$B$65,Occupancy!$BJ$68:'Occupancy'!$B$79,1)*12/$B12)</f>
        <v/>
      </c>
      <c r="AL12" s="96" t="e">
        <f>IF(AI12="","",AI12/VLOOKUP(Occupancy!$B$65,Occupancy!$BJ$68:'Occupancy'!$B$79,1)*12/$B12)</f>
        <v>#DIV/0!</v>
      </c>
      <c r="AM12" s="90"/>
      <c r="AN12" s="90">
        <f>AO12/12*Occupancy!$B$65</f>
        <v>0</v>
      </c>
      <c r="AO12" s="91"/>
      <c r="AP12" s="90" t="str">
        <f>IF(AM12="","",AM12/VLOOKUP(Occupancy!$B$65,Occupancy!$BJ$68:'Occupancy'!$B$79,1)*12/$B12)</f>
        <v/>
      </c>
      <c r="AQ12" s="92" t="e">
        <f>IF(AN12="","",AN12/VLOOKUP(Occupancy!$B$65,Occupancy!$BJ$68:'Occupancy'!$B$79,1)*12/$B12)</f>
        <v>#DIV/0!</v>
      </c>
      <c r="AR12" s="97"/>
      <c r="AS12" s="87">
        <f>AT12/12*Occupancy!$B$65</f>
        <v>0</v>
      </c>
      <c r="AT12" s="88"/>
      <c r="AU12" s="87" t="str">
        <f>IF(AR12="","",AR12/VLOOKUP(Occupancy!$B$65,Occupancy!$BJ$68:'Occupancy'!$B$79,1)*12/$B12)</f>
        <v/>
      </c>
      <c r="AV12" s="93" t="e">
        <f>IF(AS12="","",AS12/VLOOKUP(Occupancy!$B$65,Occupancy!$BJ$68:'Occupancy'!$B$79,1)*12/$B12)</f>
        <v>#DIV/0!</v>
      </c>
      <c r="AW12" s="90"/>
      <c r="AX12" s="90">
        <f>AY12/12*Occupancy!$B$65</f>
        <v>0</v>
      </c>
      <c r="AY12" s="91"/>
      <c r="AZ12" s="90" t="str">
        <f>IF(AW12="","",AW12/VLOOKUP(Occupancy!$B$65,Occupancy!$BJ$68:'Occupancy'!$B$79,1)*12/$B12)</f>
        <v/>
      </c>
      <c r="BA12" s="90" t="e">
        <f>IF(AX12="","",AX12/VLOOKUP(Occupancy!$B$65,Occupancy!$BJ$68:'Occupancy'!$B$79,1)*12/$B12)</f>
        <v>#DIV/0!</v>
      </c>
      <c r="BB12" s="98">
        <f t="shared" si="0"/>
        <v>0</v>
      </c>
      <c r="BC12" s="99">
        <f t="shared" si="1"/>
        <v>0</v>
      </c>
      <c r="BD12" s="98">
        <f t="shared" si="2"/>
        <v>0</v>
      </c>
      <c r="BE12" s="99" t="e">
        <f>IF(BB12="","",BB12/VLOOKUP(Occupancy!$B$65,Occupancy!$BJ$68:'Occupancy'!$B$79,1)*12/$B12)</f>
        <v>#DIV/0!</v>
      </c>
      <c r="BF12" s="100" t="e">
        <f>IF(BC12="","",BC12/VLOOKUP(Occupancy!$B$65,Occupancy!$BJ$68:'Occupancy'!$B$79,1)*12/$B12)</f>
        <v>#DIV/0!</v>
      </c>
    </row>
    <row r="13" spans="1:58" x14ac:dyDescent="0.25">
      <c r="A13" s="177" t="s">
        <v>95</v>
      </c>
      <c r="B13" s="198">
        <f>Operating!B18</f>
        <v>0</v>
      </c>
      <c r="C13" s="172"/>
      <c r="D13" s="86"/>
      <c r="E13" s="87">
        <f>F13/12*Occupancy!$B$65</f>
        <v>0</v>
      </c>
      <c r="F13" s="88"/>
      <c r="G13" s="87" t="str">
        <f>IF(D13="","",D13/VLOOKUP(Occupancy!$B$65,Occupancy!$BJ$68:'Occupancy'!$B$79,1)*12/$B13)</f>
        <v/>
      </c>
      <c r="H13" s="89" t="e">
        <f>IF(E13="","",E13/VLOOKUP(Occupancy!$B$65,Occupancy!$BJ$68:'Occupancy'!$B$79,1)*12/$B13)</f>
        <v>#DIV/0!</v>
      </c>
      <c r="I13" s="90"/>
      <c r="J13" s="90">
        <f>K13/12*Occupancy!$B$65</f>
        <v>0</v>
      </c>
      <c r="K13" s="91"/>
      <c r="L13" s="90" t="str">
        <f>IF(I13="","",I13/VLOOKUP(Occupancy!$B$65,Occupancy!$BJ$68:'Occupancy'!$B$79,1)*12/$B13)</f>
        <v/>
      </c>
      <c r="M13" s="90" t="e">
        <f>IF(J13="","",J13/VLOOKUP(Occupancy!$B$65,Occupancy!$BJ$68:'Occupancy'!$B$79,1)*12/$B13)</f>
        <v>#DIV/0!</v>
      </c>
      <c r="N13" s="87"/>
      <c r="O13" s="87">
        <f>P13/12*Occupancy!$B$65</f>
        <v>0</v>
      </c>
      <c r="P13" s="88"/>
      <c r="Q13" s="87" t="str">
        <f>IF(N13="","",N13/VLOOKUP(Occupancy!$B$65,Occupancy!$BJ$68:'Occupancy'!$B$79,1)*12/$B13)</f>
        <v/>
      </c>
      <c r="R13" s="87" t="e">
        <f>IF(O13="","",O13/VLOOKUP(Occupancy!$B$65,Occupancy!$BJ$68:'Occupancy'!$B$79,1)*12/$B13)</f>
        <v>#DIV/0!</v>
      </c>
      <c r="S13" s="91"/>
      <c r="T13" s="90">
        <f>U13/12*Occupancy!$B$65</f>
        <v>0</v>
      </c>
      <c r="U13" s="91"/>
      <c r="V13" s="90" t="str">
        <f>IF(S13="","",S13/VLOOKUP(Occupancy!$B$65,Occupancy!$BJ$68:'Occupancy'!$B$79,1)*12/$B13)</f>
        <v/>
      </c>
      <c r="W13" s="92" t="e">
        <f>IF(T13="","",T13/VLOOKUP(Occupancy!$B$65,Occupancy!$BJ$68:'Occupancy'!$B$79,1)*12/$B13)</f>
        <v>#DIV/0!</v>
      </c>
      <c r="X13" s="87"/>
      <c r="Y13" s="87">
        <f>Z13/12*Occupancy!$B$65</f>
        <v>0</v>
      </c>
      <c r="Z13" s="88"/>
      <c r="AA13" s="87" t="str">
        <f>IF(X13="","",X13/VLOOKUP(Occupancy!$B$65,Occupancy!$BJ$68:'Occupancy'!$B$79,1)*12/$B13)</f>
        <v/>
      </c>
      <c r="AB13" s="93" t="e">
        <f>IF(Y13="","",Y13/VLOOKUP(Occupancy!$B$65,Occupancy!$BJ$68:'Occupancy'!$B$79,1)*12/$B13)</f>
        <v>#DIV/0!</v>
      </c>
      <c r="AC13" s="94"/>
      <c r="AD13" s="90">
        <f>AE13/12*Occupancy!$B$65</f>
        <v>0</v>
      </c>
      <c r="AE13" s="91"/>
      <c r="AF13" s="90" t="str">
        <f>IF(AC13="","",AC13/VLOOKUP(Occupancy!$B$65,Occupancy!$BJ$68:'Occupancy'!$B$79,1)*12/$B13)</f>
        <v/>
      </c>
      <c r="AG13" s="95" t="e">
        <f>IF(AD13="","",AD13/VLOOKUP(Occupancy!$B$65,Occupancy!$BJ$68:'Occupancy'!$B$79,1)*12/$B13)</f>
        <v>#DIV/0!</v>
      </c>
      <c r="AH13" s="88"/>
      <c r="AI13" s="87">
        <f>AJ13/12*Occupancy!$B$65</f>
        <v>0</v>
      </c>
      <c r="AJ13" s="88"/>
      <c r="AK13" s="87" t="str">
        <f>IF(AH13="","",AH13/VLOOKUP(Occupancy!$B$65,Occupancy!$BJ$68:'Occupancy'!$B$79,1)*12/$B13)</f>
        <v/>
      </c>
      <c r="AL13" s="96" t="e">
        <f>IF(AI13="","",AI13/VLOOKUP(Occupancy!$B$65,Occupancy!$BJ$68:'Occupancy'!$B$79,1)*12/$B13)</f>
        <v>#DIV/0!</v>
      </c>
      <c r="AM13" s="90"/>
      <c r="AN13" s="90">
        <f>AO13/12*Occupancy!$B$65</f>
        <v>0</v>
      </c>
      <c r="AO13" s="91"/>
      <c r="AP13" s="90" t="str">
        <f>IF(AM13="","",AM13/VLOOKUP(Occupancy!$B$65,Occupancy!$BJ$68:'Occupancy'!$B$79,1)*12/$B13)</f>
        <v/>
      </c>
      <c r="AQ13" s="92" t="e">
        <f>IF(AN13="","",AN13/VLOOKUP(Occupancy!$B$65,Occupancy!$BJ$68:'Occupancy'!$B$79,1)*12/$B13)</f>
        <v>#DIV/0!</v>
      </c>
      <c r="AR13" s="97"/>
      <c r="AS13" s="87">
        <f>AT13/12*Occupancy!$B$65</f>
        <v>0</v>
      </c>
      <c r="AT13" s="88"/>
      <c r="AU13" s="87" t="str">
        <f>IF(AR13="","",AR13/VLOOKUP(Occupancy!$B$65,Occupancy!$BJ$68:'Occupancy'!$B$79,1)*12/$B13)</f>
        <v/>
      </c>
      <c r="AV13" s="93" t="e">
        <f>IF(AS13="","",AS13/VLOOKUP(Occupancy!$B$65,Occupancy!$BJ$68:'Occupancy'!$B$79,1)*12/$B13)</f>
        <v>#DIV/0!</v>
      </c>
      <c r="AW13" s="90"/>
      <c r="AX13" s="90">
        <f>AY13/12*Occupancy!$B$65</f>
        <v>0</v>
      </c>
      <c r="AY13" s="91"/>
      <c r="AZ13" s="90" t="str">
        <f>IF(AW13="","",AW13/VLOOKUP(Occupancy!$B$65,Occupancy!$BJ$68:'Occupancy'!$B$79,1)*12/$B13)</f>
        <v/>
      </c>
      <c r="BA13" s="90" t="e">
        <f>IF(AX13="","",AX13/VLOOKUP(Occupancy!$B$65,Occupancy!$BJ$68:'Occupancy'!$B$79,1)*12/$B13)</f>
        <v>#DIV/0!</v>
      </c>
      <c r="BB13" s="98">
        <f t="shared" si="0"/>
        <v>0</v>
      </c>
      <c r="BC13" s="99">
        <f t="shared" si="1"/>
        <v>0</v>
      </c>
      <c r="BD13" s="98">
        <f t="shared" si="2"/>
        <v>0</v>
      </c>
      <c r="BE13" s="99" t="e">
        <f>IF(BB13="","",BB13/VLOOKUP(Occupancy!$B$65,Occupancy!$BJ$68:'Occupancy'!$B$79,1)*12/$B13)</f>
        <v>#DIV/0!</v>
      </c>
      <c r="BF13" s="100" t="e">
        <f>IF(BC13="","",BC13/VLOOKUP(Occupancy!$B$65,Occupancy!$BJ$68:'Occupancy'!$B$79,1)*12/$B13)</f>
        <v>#DIV/0!</v>
      </c>
    </row>
    <row r="14" spans="1:58" x14ac:dyDescent="0.25">
      <c r="A14" s="177" t="s">
        <v>97</v>
      </c>
      <c r="B14" s="198">
        <f>Operating!B19</f>
        <v>0</v>
      </c>
      <c r="C14" s="172"/>
      <c r="D14" s="86"/>
      <c r="E14" s="87">
        <f>F14/12*Occupancy!$B$65</f>
        <v>0</v>
      </c>
      <c r="F14" s="88"/>
      <c r="G14" s="87" t="str">
        <f>IF(D14="","",D14/VLOOKUP(Occupancy!$B$65,Occupancy!$BJ$68:'Occupancy'!$B$79,1)*12/$B14)</f>
        <v/>
      </c>
      <c r="H14" s="89" t="e">
        <f>IF(E14="","",E14/VLOOKUP(Occupancy!$B$65,Occupancy!$BJ$68:'Occupancy'!$B$79,1)*12/$B14)</f>
        <v>#DIV/0!</v>
      </c>
      <c r="I14" s="90"/>
      <c r="J14" s="90">
        <f>K14/12*Occupancy!$B$65</f>
        <v>0</v>
      </c>
      <c r="K14" s="91"/>
      <c r="L14" s="90" t="str">
        <f>IF(I14="","",I14/VLOOKUP(Occupancy!$B$65,Occupancy!$BJ$68:'Occupancy'!$B$79,1)*12/$B14)</f>
        <v/>
      </c>
      <c r="M14" s="90" t="e">
        <f>IF(J14="","",J14/VLOOKUP(Occupancy!$B$65,Occupancy!$BJ$68:'Occupancy'!$B$79,1)*12/$B14)</f>
        <v>#DIV/0!</v>
      </c>
      <c r="N14" s="87"/>
      <c r="O14" s="87">
        <f>P14/12*Occupancy!$B$65</f>
        <v>0</v>
      </c>
      <c r="P14" s="88"/>
      <c r="Q14" s="87" t="str">
        <f>IF(N14="","",N14/VLOOKUP(Occupancy!$B$65,Occupancy!$BJ$68:'Occupancy'!$B$79,1)*12/$B14)</f>
        <v/>
      </c>
      <c r="R14" s="87" t="e">
        <f>IF(O14="","",O14/VLOOKUP(Occupancy!$B$65,Occupancy!$BJ$68:'Occupancy'!$B$79,1)*12/$B14)</f>
        <v>#DIV/0!</v>
      </c>
      <c r="S14" s="91"/>
      <c r="T14" s="90">
        <f>U14/12*Occupancy!$B$65</f>
        <v>0</v>
      </c>
      <c r="U14" s="91"/>
      <c r="V14" s="90" t="str">
        <f>IF(S14="","",S14/VLOOKUP(Occupancy!$B$65,Occupancy!$BJ$68:'Occupancy'!$B$79,1)*12/$B14)</f>
        <v/>
      </c>
      <c r="W14" s="92" t="e">
        <f>IF(T14="","",T14/VLOOKUP(Occupancy!$B$65,Occupancy!$BJ$68:'Occupancy'!$B$79,1)*12/$B14)</f>
        <v>#DIV/0!</v>
      </c>
      <c r="X14" s="87"/>
      <c r="Y14" s="87">
        <f>Z14/12*Occupancy!$B$65</f>
        <v>0</v>
      </c>
      <c r="Z14" s="88"/>
      <c r="AA14" s="87" t="str">
        <f>IF(X14="","",X14/VLOOKUP(Occupancy!$B$65,Occupancy!$BJ$68:'Occupancy'!$B$79,1)*12/$B14)</f>
        <v/>
      </c>
      <c r="AB14" s="93" t="e">
        <f>IF(Y14="","",Y14/VLOOKUP(Occupancy!$B$65,Occupancy!$BJ$68:'Occupancy'!$B$79,1)*12/$B14)</f>
        <v>#DIV/0!</v>
      </c>
      <c r="AC14" s="94"/>
      <c r="AD14" s="90">
        <f>AE14/12*Occupancy!$B$65</f>
        <v>0</v>
      </c>
      <c r="AE14" s="91"/>
      <c r="AF14" s="90" t="str">
        <f>IF(AC14="","",AC14/VLOOKUP(Occupancy!$B$65,Occupancy!$BJ$68:'Occupancy'!$B$79,1)*12/$B14)</f>
        <v/>
      </c>
      <c r="AG14" s="95" t="e">
        <f>IF(AD14="","",AD14/VLOOKUP(Occupancy!$B$65,Occupancy!$BJ$68:'Occupancy'!$B$79,1)*12/$B14)</f>
        <v>#DIV/0!</v>
      </c>
      <c r="AH14" s="88"/>
      <c r="AI14" s="87">
        <f>AJ14/12*Occupancy!$B$65</f>
        <v>0</v>
      </c>
      <c r="AJ14" s="88"/>
      <c r="AK14" s="87" t="str">
        <f>IF(AH14="","",AH14/VLOOKUP(Occupancy!$B$65,Occupancy!$BJ$68:'Occupancy'!$B$79,1)*12/$B14)</f>
        <v/>
      </c>
      <c r="AL14" s="96" t="e">
        <f>IF(AI14="","",AI14/VLOOKUP(Occupancy!$B$65,Occupancy!$BJ$68:'Occupancy'!$B$79,1)*12/$B14)</f>
        <v>#DIV/0!</v>
      </c>
      <c r="AM14" s="90"/>
      <c r="AN14" s="90">
        <f>AO14/12*Occupancy!$B$65</f>
        <v>0</v>
      </c>
      <c r="AO14" s="91"/>
      <c r="AP14" s="90" t="str">
        <f>IF(AM14="","",AM14/VLOOKUP(Occupancy!$B$65,Occupancy!$BJ$68:'Occupancy'!$B$79,1)*12/$B14)</f>
        <v/>
      </c>
      <c r="AQ14" s="92" t="e">
        <f>IF(AN14="","",AN14/VLOOKUP(Occupancy!$B$65,Occupancy!$BJ$68:'Occupancy'!$B$79,1)*12/$B14)</f>
        <v>#DIV/0!</v>
      </c>
      <c r="AR14" s="97"/>
      <c r="AS14" s="87">
        <f>AT14/12*Occupancy!$B$65</f>
        <v>0</v>
      </c>
      <c r="AT14" s="88"/>
      <c r="AU14" s="87" t="str">
        <f>IF(AR14="","",AR14/VLOOKUP(Occupancy!$B$65,Occupancy!$BJ$68:'Occupancy'!$B$79,1)*12/$B14)</f>
        <v/>
      </c>
      <c r="AV14" s="93" t="e">
        <f>IF(AS14="","",AS14/VLOOKUP(Occupancy!$B$65,Occupancy!$BJ$68:'Occupancy'!$B$79,1)*12/$B14)</f>
        <v>#DIV/0!</v>
      </c>
      <c r="AW14" s="90"/>
      <c r="AX14" s="90">
        <f>AY14/12*Occupancy!$B$65</f>
        <v>0</v>
      </c>
      <c r="AY14" s="91"/>
      <c r="AZ14" s="90" t="str">
        <f>IF(AW14="","",AW14/VLOOKUP(Occupancy!$B$65,Occupancy!$BJ$68:'Occupancy'!$B$79,1)*12/$B14)</f>
        <v/>
      </c>
      <c r="BA14" s="90" t="e">
        <f>IF(AX14="","",AX14/VLOOKUP(Occupancy!$B$65,Occupancy!$BJ$68:'Occupancy'!$B$79,1)*12/$B14)</f>
        <v>#DIV/0!</v>
      </c>
      <c r="BB14" s="98">
        <f t="shared" si="0"/>
        <v>0</v>
      </c>
      <c r="BC14" s="99">
        <f t="shared" si="1"/>
        <v>0</v>
      </c>
      <c r="BD14" s="98">
        <f t="shared" si="2"/>
        <v>0</v>
      </c>
      <c r="BE14" s="99" t="e">
        <f>IF(BB14="","",BB14/VLOOKUP(Occupancy!$B$65,Occupancy!$BJ$68:'Occupancy'!$B$79,1)*12/$B14)</f>
        <v>#DIV/0!</v>
      </c>
      <c r="BF14" s="100" t="e">
        <f>IF(BC14="","",BC14/VLOOKUP(Occupancy!$B$65,Occupancy!$BJ$68:'Occupancy'!$B$79,1)*12/$B14)</f>
        <v>#DIV/0!</v>
      </c>
    </row>
    <row r="15" spans="1:58" x14ac:dyDescent="0.25">
      <c r="A15" s="177" t="s">
        <v>99</v>
      </c>
      <c r="B15" s="198">
        <f>Operating!B20</f>
        <v>0</v>
      </c>
      <c r="C15" s="172"/>
      <c r="D15" s="86"/>
      <c r="E15" s="87">
        <f>F15/12*Occupancy!$B$65</f>
        <v>0</v>
      </c>
      <c r="F15" s="88"/>
      <c r="G15" s="87" t="str">
        <f>IF(D15="","",D15/VLOOKUP(Occupancy!$B$65,Occupancy!$BJ$68:'Occupancy'!$B$79,1)*12/$B15)</f>
        <v/>
      </c>
      <c r="H15" s="89" t="e">
        <f>IF(E15="","",E15/VLOOKUP(Occupancy!$B$65,Occupancy!$BJ$68:'Occupancy'!$B$79,1)*12/$B15)</f>
        <v>#DIV/0!</v>
      </c>
      <c r="I15" s="90"/>
      <c r="J15" s="90">
        <f>K15/12*Occupancy!$B$65</f>
        <v>0</v>
      </c>
      <c r="K15" s="91"/>
      <c r="L15" s="90" t="str">
        <f>IF(I15="","",I15/VLOOKUP(Occupancy!$B$65,Occupancy!$BJ$68:'Occupancy'!$B$79,1)*12/$B15)</f>
        <v/>
      </c>
      <c r="M15" s="90" t="e">
        <f>IF(J15="","",J15/VLOOKUP(Occupancy!$B$65,Occupancy!$BJ$68:'Occupancy'!$B$79,1)*12/$B15)</f>
        <v>#DIV/0!</v>
      </c>
      <c r="N15" s="87"/>
      <c r="O15" s="87">
        <f>P15/12*Occupancy!$B$65</f>
        <v>0</v>
      </c>
      <c r="P15" s="88"/>
      <c r="Q15" s="87" t="str">
        <f>IF(N15="","",N15/VLOOKUP(Occupancy!$B$65,Occupancy!$BJ$68:'Occupancy'!$B$79,1)*12/$B15)</f>
        <v/>
      </c>
      <c r="R15" s="87" t="e">
        <f>IF(O15="","",O15/VLOOKUP(Occupancy!$B$65,Occupancy!$BJ$68:'Occupancy'!$B$79,1)*12/$B15)</f>
        <v>#DIV/0!</v>
      </c>
      <c r="S15" s="91"/>
      <c r="T15" s="90">
        <f>U15/12*Occupancy!$B$65</f>
        <v>0</v>
      </c>
      <c r="U15" s="91"/>
      <c r="V15" s="90" t="str">
        <f>IF(S15="","",S15/VLOOKUP(Occupancy!$B$65,Occupancy!$BJ$68:'Occupancy'!$B$79,1)*12/$B15)</f>
        <v/>
      </c>
      <c r="W15" s="92" t="e">
        <f>IF(T15="","",T15/VLOOKUP(Occupancy!$B$65,Occupancy!$BJ$68:'Occupancy'!$B$79,1)*12/$B15)</f>
        <v>#DIV/0!</v>
      </c>
      <c r="X15" s="87"/>
      <c r="Y15" s="87">
        <f>Z15/12*Occupancy!$B$65</f>
        <v>0</v>
      </c>
      <c r="Z15" s="88"/>
      <c r="AA15" s="87" t="str">
        <f>IF(X15="","",X15/VLOOKUP(Occupancy!$B$65,Occupancy!$BJ$68:'Occupancy'!$B$79,1)*12/$B15)</f>
        <v/>
      </c>
      <c r="AB15" s="93" t="e">
        <f>IF(Y15="","",Y15/VLOOKUP(Occupancy!$B$65,Occupancy!$BJ$68:'Occupancy'!$B$79,1)*12/$B15)</f>
        <v>#DIV/0!</v>
      </c>
      <c r="AC15" s="94"/>
      <c r="AD15" s="90">
        <f>AE15/12*Occupancy!$B$65</f>
        <v>0</v>
      </c>
      <c r="AE15" s="91"/>
      <c r="AF15" s="90" t="str">
        <f>IF(AC15="","",AC15/VLOOKUP(Occupancy!$B$65,Occupancy!$BJ$68:'Occupancy'!$B$79,1)*12/$B15)</f>
        <v/>
      </c>
      <c r="AG15" s="95" t="e">
        <f>IF(AD15="","",AD15/VLOOKUP(Occupancy!$B$65,Occupancy!$BJ$68:'Occupancy'!$B$79,1)*12/$B15)</f>
        <v>#DIV/0!</v>
      </c>
      <c r="AH15" s="88"/>
      <c r="AI15" s="87">
        <f>AJ15/12*Occupancy!$B$65</f>
        <v>0</v>
      </c>
      <c r="AJ15" s="88"/>
      <c r="AK15" s="87" t="str">
        <f>IF(AH15="","",AH15/VLOOKUP(Occupancy!$B$65,Occupancy!$BJ$68:'Occupancy'!$B$79,1)*12/$B15)</f>
        <v/>
      </c>
      <c r="AL15" s="96" t="e">
        <f>IF(AI15="","",AI15/VLOOKUP(Occupancy!$B$65,Occupancy!$BJ$68:'Occupancy'!$B$79,1)*12/$B15)</f>
        <v>#DIV/0!</v>
      </c>
      <c r="AM15" s="90"/>
      <c r="AN15" s="90">
        <f>AO15/12*Occupancy!$B$65</f>
        <v>0</v>
      </c>
      <c r="AO15" s="91"/>
      <c r="AP15" s="90" t="str">
        <f>IF(AM15="","",AM15/VLOOKUP(Occupancy!$B$65,Occupancy!$BJ$68:'Occupancy'!$B$79,1)*12/$B15)</f>
        <v/>
      </c>
      <c r="AQ15" s="92" t="e">
        <f>IF(AN15="","",AN15/VLOOKUP(Occupancy!$B$65,Occupancy!$BJ$68:'Occupancy'!$B$79,1)*12/$B15)</f>
        <v>#DIV/0!</v>
      </c>
      <c r="AR15" s="97"/>
      <c r="AS15" s="87">
        <f>AT15/12*Occupancy!$B$65</f>
        <v>0</v>
      </c>
      <c r="AT15" s="88"/>
      <c r="AU15" s="87" t="str">
        <f>IF(AR15="","",AR15/VLOOKUP(Occupancy!$B$65,Occupancy!$BJ$68:'Occupancy'!$B$79,1)*12/$B15)</f>
        <v/>
      </c>
      <c r="AV15" s="93" t="e">
        <f>IF(AS15="","",AS15/VLOOKUP(Occupancy!$B$65,Occupancy!$BJ$68:'Occupancy'!$B$79,1)*12/$B15)</f>
        <v>#DIV/0!</v>
      </c>
      <c r="AW15" s="90"/>
      <c r="AX15" s="90">
        <f>AY15/12*Occupancy!$B$65</f>
        <v>0</v>
      </c>
      <c r="AY15" s="91"/>
      <c r="AZ15" s="90" t="str">
        <f>IF(AW15="","",AW15/VLOOKUP(Occupancy!$B$65,Occupancy!$BJ$68:'Occupancy'!$B$79,1)*12/$B15)</f>
        <v/>
      </c>
      <c r="BA15" s="90" t="e">
        <f>IF(AX15="","",AX15/VLOOKUP(Occupancy!$B$65,Occupancy!$BJ$68:'Occupancy'!$B$79,1)*12/$B15)</f>
        <v>#DIV/0!</v>
      </c>
      <c r="BB15" s="98">
        <f t="shared" si="0"/>
        <v>0</v>
      </c>
      <c r="BC15" s="99">
        <f t="shared" si="1"/>
        <v>0</v>
      </c>
      <c r="BD15" s="98">
        <f t="shared" si="2"/>
        <v>0</v>
      </c>
      <c r="BE15" s="99" t="e">
        <f>IF(BB15="","",BB15/VLOOKUP(Occupancy!$B$65,Occupancy!$BJ$68:'Occupancy'!$B$79,1)*12/$B15)</f>
        <v>#DIV/0!</v>
      </c>
      <c r="BF15" s="100" t="e">
        <f>IF(BC15="","",BC15/VLOOKUP(Occupancy!$B$65,Occupancy!$BJ$68:'Occupancy'!$B$79,1)*12/$B15)</f>
        <v>#DIV/0!</v>
      </c>
    </row>
    <row r="16" spans="1:58" x14ac:dyDescent="0.25">
      <c r="A16" s="177" t="s">
        <v>103</v>
      </c>
      <c r="B16" s="198">
        <f>Operating!B21</f>
        <v>0</v>
      </c>
      <c r="C16" s="172"/>
      <c r="D16" s="86"/>
      <c r="E16" s="87">
        <f>F16/12*Occupancy!$B$65</f>
        <v>0</v>
      </c>
      <c r="F16" s="88"/>
      <c r="G16" s="87" t="str">
        <f>IF(D16="","",D16/VLOOKUP(Occupancy!$B$65,Occupancy!$BJ$68:'Occupancy'!$B$79,1)*12/$B16)</f>
        <v/>
      </c>
      <c r="H16" s="89" t="e">
        <f>IF(E16="","",E16/VLOOKUP(Occupancy!$B$65,Occupancy!$BJ$68:'Occupancy'!$B$79,1)*12/$B16)</f>
        <v>#DIV/0!</v>
      </c>
      <c r="I16" s="90"/>
      <c r="J16" s="90">
        <f>K16/12*Occupancy!$B$65</f>
        <v>0</v>
      </c>
      <c r="K16" s="91"/>
      <c r="L16" s="90" t="str">
        <f>IF(I16="","",I16/VLOOKUP(Occupancy!$B$65,Occupancy!$BJ$68:'Occupancy'!$B$79,1)*12/$B16)</f>
        <v/>
      </c>
      <c r="M16" s="90" t="e">
        <f>IF(J16="","",J16/VLOOKUP(Occupancy!$B$65,Occupancy!$BJ$68:'Occupancy'!$B$79,1)*12/$B16)</f>
        <v>#DIV/0!</v>
      </c>
      <c r="N16" s="87"/>
      <c r="O16" s="87">
        <f>P16/12*Occupancy!$B$65</f>
        <v>0</v>
      </c>
      <c r="P16" s="88"/>
      <c r="Q16" s="87" t="str">
        <f>IF(N16="","",N16/VLOOKUP(Occupancy!$B$65,Occupancy!$BJ$68:'Occupancy'!$B$79,1)*12/$B16)</f>
        <v/>
      </c>
      <c r="R16" s="87" t="e">
        <f>IF(O16="","",O16/VLOOKUP(Occupancy!$B$65,Occupancy!$BJ$68:'Occupancy'!$B$79,1)*12/$B16)</f>
        <v>#DIV/0!</v>
      </c>
      <c r="S16" s="91"/>
      <c r="T16" s="90">
        <f>U16/12*Occupancy!$B$65</f>
        <v>0</v>
      </c>
      <c r="U16" s="91"/>
      <c r="V16" s="90" t="str">
        <f>IF(S16="","",S16/VLOOKUP(Occupancy!$B$65,Occupancy!$BJ$68:'Occupancy'!$B$79,1)*12/$B16)</f>
        <v/>
      </c>
      <c r="W16" s="92" t="e">
        <f>IF(T16="","",T16/VLOOKUP(Occupancy!$B$65,Occupancy!$BJ$68:'Occupancy'!$B$79,1)*12/$B16)</f>
        <v>#DIV/0!</v>
      </c>
      <c r="X16" s="87"/>
      <c r="Y16" s="87">
        <f>Z16/12*Occupancy!$B$65</f>
        <v>0</v>
      </c>
      <c r="Z16" s="88"/>
      <c r="AA16" s="87" t="str">
        <f>IF(X16="","",X16/VLOOKUP(Occupancy!$B$65,Occupancy!$BJ$68:'Occupancy'!$B$79,1)*12/$B16)</f>
        <v/>
      </c>
      <c r="AB16" s="93" t="e">
        <f>IF(Y16="","",Y16/VLOOKUP(Occupancy!$B$65,Occupancy!$BJ$68:'Occupancy'!$B$79,1)*12/$B16)</f>
        <v>#DIV/0!</v>
      </c>
      <c r="AC16" s="94"/>
      <c r="AD16" s="90">
        <f>AE16/12*Occupancy!$B$65</f>
        <v>0</v>
      </c>
      <c r="AE16" s="91"/>
      <c r="AF16" s="90" t="str">
        <f>IF(AC16="","",AC16/VLOOKUP(Occupancy!$B$65,Occupancy!$BJ$68:'Occupancy'!$B$79,1)*12/$B16)</f>
        <v/>
      </c>
      <c r="AG16" s="95" t="e">
        <f>IF(AD16="","",AD16/VLOOKUP(Occupancy!$B$65,Occupancy!$BJ$68:'Occupancy'!$B$79,1)*12/$B16)</f>
        <v>#DIV/0!</v>
      </c>
      <c r="AH16" s="88"/>
      <c r="AI16" s="87">
        <f>AJ16/12*Occupancy!$B$65</f>
        <v>0</v>
      </c>
      <c r="AJ16" s="88"/>
      <c r="AK16" s="87" t="str">
        <f>IF(AH16="","",AH16/VLOOKUP(Occupancy!$B$65,Occupancy!$BJ$68:'Occupancy'!$B$79,1)*12/$B16)</f>
        <v/>
      </c>
      <c r="AL16" s="96" t="e">
        <f>IF(AI16="","",AI16/VLOOKUP(Occupancy!$B$65,Occupancy!$BJ$68:'Occupancy'!$B$79,1)*12/$B16)</f>
        <v>#DIV/0!</v>
      </c>
      <c r="AM16" s="90"/>
      <c r="AN16" s="90">
        <f>AO16/12*Occupancy!$B$65</f>
        <v>0</v>
      </c>
      <c r="AO16" s="91"/>
      <c r="AP16" s="90" t="str">
        <f>IF(AM16="","",AM16/VLOOKUP(Occupancy!$B$65,Occupancy!$BJ$68:'Occupancy'!$B$79,1)*12/$B16)</f>
        <v/>
      </c>
      <c r="AQ16" s="92" t="e">
        <f>IF(AN16="","",AN16/VLOOKUP(Occupancy!$B$65,Occupancy!$BJ$68:'Occupancy'!$B$79,1)*12/$B16)</f>
        <v>#DIV/0!</v>
      </c>
      <c r="AR16" s="97"/>
      <c r="AS16" s="87">
        <f>AT16/12*Occupancy!$B$65</f>
        <v>0</v>
      </c>
      <c r="AT16" s="88"/>
      <c r="AU16" s="87" t="str">
        <f>IF(AR16="","",AR16/VLOOKUP(Occupancy!$B$65,Occupancy!$BJ$68:'Occupancy'!$B$79,1)*12/$B16)</f>
        <v/>
      </c>
      <c r="AV16" s="93" t="e">
        <f>IF(AS16="","",AS16/VLOOKUP(Occupancy!$B$65,Occupancy!$BJ$68:'Occupancy'!$B$79,1)*12/$B16)</f>
        <v>#DIV/0!</v>
      </c>
      <c r="AW16" s="90"/>
      <c r="AX16" s="90">
        <f>AY16/12*Occupancy!$B$65</f>
        <v>0</v>
      </c>
      <c r="AY16" s="91"/>
      <c r="AZ16" s="90" t="str">
        <f>IF(AW16="","",AW16/VLOOKUP(Occupancy!$B$65,Occupancy!$BJ$68:'Occupancy'!$B$79,1)*12/$B16)</f>
        <v/>
      </c>
      <c r="BA16" s="90" t="e">
        <f>IF(AX16="","",AX16/VLOOKUP(Occupancy!$B$65,Occupancy!$BJ$68:'Occupancy'!$B$79,1)*12/$B16)</f>
        <v>#DIV/0!</v>
      </c>
      <c r="BB16" s="98">
        <f t="shared" si="0"/>
        <v>0</v>
      </c>
      <c r="BC16" s="99">
        <f t="shared" si="1"/>
        <v>0</v>
      </c>
      <c r="BD16" s="98">
        <f t="shared" si="2"/>
        <v>0</v>
      </c>
      <c r="BE16" s="99" t="e">
        <f>IF(BB16="","",BB16/VLOOKUP(Occupancy!$B$65,Occupancy!$BJ$68:'Occupancy'!$B$79,1)*12/$B16)</f>
        <v>#DIV/0!</v>
      </c>
      <c r="BF16" s="100" t="e">
        <f>IF(BC16="","",BC16/VLOOKUP(Occupancy!$B$65,Occupancy!$BJ$68:'Occupancy'!$B$79,1)*12/$B16)</f>
        <v>#DIV/0!</v>
      </c>
    </row>
    <row r="17" spans="1:58" x14ac:dyDescent="0.25">
      <c r="A17" s="177" t="s">
        <v>105</v>
      </c>
      <c r="B17" s="198">
        <f>Operating!B22</f>
        <v>0</v>
      </c>
      <c r="C17" s="172"/>
      <c r="D17" s="86"/>
      <c r="E17" s="87">
        <f>F17/12*Occupancy!$B$65</f>
        <v>0</v>
      </c>
      <c r="F17" s="88"/>
      <c r="G17" s="87" t="str">
        <f>IF(D17="","",D17/VLOOKUP(Occupancy!$B$65,Occupancy!$BJ$68:'Occupancy'!$B$79,1)*12/$B17)</f>
        <v/>
      </c>
      <c r="H17" s="89" t="e">
        <f>IF(E17="","",E17/VLOOKUP(Occupancy!$B$65,Occupancy!$BJ$68:'Occupancy'!$B$79,1)*12/$B17)</f>
        <v>#DIV/0!</v>
      </c>
      <c r="I17" s="90"/>
      <c r="J17" s="90">
        <f>K17/12*Occupancy!$B$65</f>
        <v>0</v>
      </c>
      <c r="K17" s="91"/>
      <c r="L17" s="90" t="str">
        <f>IF(I17="","",I17/VLOOKUP(Occupancy!$B$65,Occupancy!$BJ$68:'Occupancy'!$B$79,1)*12/$B17)</f>
        <v/>
      </c>
      <c r="M17" s="90" t="e">
        <f>IF(J17="","",J17/VLOOKUP(Occupancy!$B$65,Occupancy!$BJ$68:'Occupancy'!$B$79,1)*12/$B17)</f>
        <v>#DIV/0!</v>
      </c>
      <c r="N17" s="87"/>
      <c r="O17" s="87">
        <f>P17/12*Occupancy!$B$65</f>
        <v>0</v>
      </c>
      <c r="P17" s="88"/>
      <c r="Q17" s="87" t="str">
        <f>IF(N17="","",N17/VLOOKUP(Occupancy!$B$65,Occupancy!$BJ$68:'Occupancy'!$B$79,1)*12/$B17)</f>
        <v/>
      </c>
      <c r="R17" s="87" t="e">
        <f>IF(O17="","",O17/VLOOKUP(Occupancy!$B$65,Occupancy!$BJ$68:'Occupancy'!$B$79,1)*12/$B17)</f>
        <v>#DIV/0!</v>
      </c>
      <c r="S17" s="91"/>
      <c r="T17" s="90">
        <f>U17/12*Occupancy!$B$65</f>
        <v>0</v>
      </c>
      <c r="U17" s="91"/>
      <c r="V17" s="90" t="str">
        <f>IF(S17="","",S17/VLOOKUP(Occupancy!$B$65,Occupancy!$BJ$68:'Occupancy'!$B$79,1)*12/$B17)</f>
        <v/>
      </c>
      <c r="W17" s="92" t="e">
        <f>IF(T17="","",T17/VLOOKUP(Occupancy!$B$65,Occupancy!$BJ$68:'Occupancy'!$B$79,1)*12/$B17)</f>
        <v>#DIV/0!</v>
      </c>
      <c r="X17" s="87"/>
      <c r="Y17" s="87">
        <f>Z17/12*Occupancy!$B$65</f>
        <v>0</v>
      </c>
      <c r="Z17" s="88"/>
      <c r="AA17" s="87" t="str">
        <f>IF(X17="","",X17/VLOOKUP(Occupancy!$B$65,Occupancy!$BJ$68:'Occupancy'!$B$79,1)*12/$B17)</f>
        <v/>
      </c>
      <c r="AB17" s="93" t="e">
        <f>IF(Y17="","",Y17/VLOOKUP(Occupancy!$B$65,Occupancy!$BJ$68:'Occupancy'!$B$79,1)*12/$B17)</f>
        <v>#DIV/0!</v>
      </c>
      <c r="AC17" s="94"/>
      <c r="AD17" s="90">
        <f>AE17/12*Occupancy!$B$65</f>
        <v>0</v>
      </c>
      <c r="AE17" s="91"/>
      <c r="AF17" s="90" t="str">
        <f>IF(AC17="","",AC17/VLOOKUP(Occupancy!$B$65,Occupancy!$BJ$68:'Occupancy'!$B$79,1)*12/$B17)</f>
        <v/>
      </c>
      <c r="AG17" s="95" t="e">
        <f>IF(AD17="","",AD17/VLOOKUP(Occupancy!$B$65,Occupancy!$BJ$68:'Occupancy'!$B$79,1)*12/$B17)</f>
        <v>#DIV/0!</v>
      </c>
      <c r="AH17" s="88"/>
      <c r="AI17" s="87">
        <f>AJ17/12*Occupancy!$B$65</f>
        <v>0</v>
      </c>
      <c r="AJ17" s="88"/>
      <c r="AK17" s="87" t="str">
        <f>IF(AH17="","",AH17/VLOOKUP(Occupancy!$B$65,Occupancy!$BJ$68:'Occupancy'!$B$79,1)*12/$B17)</f>
        <v/>
      </c>
      <c r="AL17" s="96" t="e">
        <f>IF(AI17="","",AI17/VLOOKUP(Occupancy!$B$65,Occupancy!$BJ$68:'Occupancy'!$B$79,1)*12/$B17)</f>
        <v>#DIV/0!</v>
      </c>
      <c r="AM17" s="90"/>
      <c r="AN17" s="90">
        <f>AO17/12*Occupancy!$B$65</f>
        <v>0</v>
      </c>
      <c r="AO17" s="91"/>
      <c r="AP17" s="90" t="str">
        <f>IF(AM17="","",AM17/VLOOKUP(Occupancy!$B$65,Occupancy!$BJ$68:'Occupancy'!$B$79,1)*12/$B17)</f>
        <v/>
      </c>
      <c r="AQ17" s="92" t="e">
        <f>IF(AN17="","",AN17/VLOOKUP(Occupancy!$B$65,Occupancy!$BJ$68:'Occupancy'!$B$79,1)*12/$B17)</f>
        <v>#DIV/0!</v>
      </c>
      <c r="AR17" s="97"/>
      <c r="AS17" s="87">
        <f>AT17/12*Occupancy!$B$65</f>
        <v>0</v>
      </c>
      <c r="AT17" s="88"/>
      <c r="AU17" s="87" t="str">
        <f>IF(AR17="","",AR17/VLOOKUP(Occupancy!$B$65,Occupancy!$BJ$68:'Occupancy'!$B$79,1)*12/$B17)</f>
        <v/>
      </c>
      <c r="AV17" s="93" t="e">
        <f>IF(AS17="","",AS17/VLOOKUP(Occupancy!$B$65,Occupancy!$BJ$68:'Occupancy'!$B$79,1)*12/$B17)</f>
        <v>#DIV/0!</v>
      </c>
      <c r="AW17" s="90"/>
      <c r="AX17" s="90">
        <f>AY17/12*Occupancy!$B$65</f>
        <v>0</v>
      </c>
      <c r="AY17" s="91"/>
      <c r="AZ17" s="90" t="str">
        <f>IF(AW17="","",AW17/VLOOKUP(Occupancy!$B$65,Occupancy!$BJ$68:'Occupancy'!$B$79,1)*12/$B17)</f>
        <v/>
      </c>
      <c r="BA17" s="90" t="e">
        <f>IF(AX17="","",AX17/VLOOKUP(Occupancy!$B$65,Occupancy!$BJ$68:'Occupancy'!$B$79,1)*12/$B17)</f>
        <v>#DIV/0!</v>
      </c>
      <c r="BB17" s="98">
        <f t="shared" si="0"/>
        <v>0</v>
      </c>
      <c r="BC17" s="99">
        <f t="shared" si="1"/>
        <v>0</v>
      </c>
      <c r="BD17" s="98">
        <f t="shared" si="2"/>
        <v>0</v>
      </c>
      <c r="BE17" s="99" t="e">
        <f>IF(BB17="","",BB17/VLOOKUP(Occupancy!$B$65,Occupancy!$BJ$68:'Occupancy'!$B$79,1)*12/$B17)</f>
        <v>#DIV/0!</v>
      </c>
      <c r="BF17" s="100" t="e">
        <f>IF(BC17="","",BC17/VLOOKUP(Occupancy!$B$65,Occupancy!$BJ$68:'Occupancy'!$B$79,1)*12/$B17)</f>
        <v>#DIV/0!</v>
      </c>
    </row>
    <row r="18" spans="1:58" x14ac:dyDescent="0.25">
      <c r="A18" s="177" t="s">
        <v>107</v>
      </c>
      <c r="B18" s="198">
        <f>Operating!B23</f>
        <v>0</v>
      </c>
      <c r="C18" s="172"/>
      <c r="D18" s="86"/>
      <c r="E18" s="87">
        <f>F18/12*Occupancy!$B$65</f>
        <v>0</v>
      </c>
      <c r="F18" s="88"/>
      <c r="G18" s="87" t="str">
        <f>IF(D18="","",D18/VLOOKUP(Occupancy!$B$65,Occupancy!$BJ$68:'Occupancy'!$B$79,1)*12/$B18)</f>
        <v/>
      </c>
      <c r="H18" s="89" t="e">
        <f>IF(E18="","",E18/VLOOKUP(Occupancy!$B$65,Occupancy!$BJ$68:'Occupancy'!$B$79,1)*12/$B18)</f>
        <v>#DIV/0!</v>
      </c>
      <c r="I18" s="90"/>
      <c r="J18" s="90">
        <f>K18/12*Occupancy!$B$65</f>
        <v>0</v>
      </c>
      <c r="K18" s="91"/>
      <c r="L18" s="90" t="str">
        <f>IF(I18="","",I18/VLOOKUP(Occupancy!$B$65,Occupancy!$BJ$68:'Occupancy'!$B$79,1)*12/$B18)</f>
        <v/>
      </c>
      <c r="M18" s="90" t="e">
        <f>IF(J18="","",J18/VLOOKUP(Occupancy!$B$65,Occupancy!$BJ$68:'Occupancy'!$B$79,1)*12/$B18)</f>
        <v>#DIV/0!</v>
      </c>
      <c r="N18" s="87"/>
      <c r="O18" s="87">
        <f>P18/12*Occupancy!$B$65</f>
        <v>0</v>
      </c>
      <c r="P18" s="88"/>
      <c r="Q18" s="87" t="str">
        <f>IF(N18="","",N18/VLOOKUP(Occupancy!$B$65,Occupancy!$BJ$68:'Occupancy'!$B$79,1)*12/$B18)</f>
        <v/>
      </c>
      <c r="R18" s="87" t="e">
        <f>IF(O18="","",O18/VLOOKUP(Occupancy!$B$65,Occupancy!$BJ$68:'Occupancy'!$B$79,1)*12/$B18)</f>
        <v>#DIV/0!</v>
      </c>
      <c r="S18" s="91"/>
      <c r="T18" s="90">
        <f>U18/12*Occupancy!$B$65</f>
        <v>0</v>
      </c>
      <c r="U18" s="91"/>
      <c r="V18" s="90" t="str">
        <f>IF(S18="","",S18/VLOOKUP(Occupancy!$B$65,Occupancy!$BJ$68:'Occupancy'!$B$79,1)*12/$B18)</f>
        <v/>
      </c>
      <c r="W18" s="92" t="e">
        <f>IF(T18="","",T18/VLOOKUP(Occupancy!$B$65,Occupancy!$BJ$68:'Occupancy'!$B$79,1)*12/$B18)</f>
        <v>#DIV/0!</v>
      </c>
      <c r="X18" s="87"/>
      <c r="Y18" s="87">
        <f>Z18/12*Occupancy!$B$65</f>
        <v>0</v>
      </c>
      <c r="Z18" s="88"/>
      <c r="AA18" s="87" t="str">
        <f>IF(X18="","",X18/VLOOKUP(Occupancy!$B$65,Occupancy!$BJ$68:'Occupancy'!$B$79,1)*12/$B18)</f>
        <v/>
      </c>
      <c r="AB18" s="93" t="e">
        <f>IF(Y18="","",Y18/VLOOKUP(Occupancy!$B$65,Occupancy!$BJ$68:'Occupancy'!$B$79,1)*12/$B18)</f>
        <v>#DIV/0!</v>
      </c>
      <c r="AC18" s="94"/>
      <c r="AD18" s="90">
        <f>AE18/12*Occupancy!$B$65</f>
        <v>0</v>
      </c>
      <c r="AE18" s="91"/>
      <c r="AF18" s="90" t="str">
        <f>IF(AC18="","",AC18/VLOOKUP(Occupancy!$B$65,Occupancy!$BJ$68:'Occupancy'!$B$79,1)*12/$B18)</f>
        <v/>
      </c>
      <c r="AG18" s="95" t="e">
        <f>IF(AD18="","",AD18/VLOOKUP(Occupancy!$B$65,Occupancy!$BJ$68:'Occupancy'!$B$79,1)*12/$B18)</f>
        <v>#DIV/0!</v>
      </c>
      <c r="AH18" s="88"/>
      <c r="AI18" s="87">
        <f>AJ18/12*Occupancy!$B$65</f>
        <v>0</v>
      </c>
      <c r="AJ18" s="88"/>
      <c r="AK18" s="87" t="str">
        <f>IF(AH18="","",AH18/VLOOKUP(Occupancy!$B$65,Occupancy!$BJ$68:'Occupancy'!$B$79,1)*12/$B18)</f>
        <v/>
      </c>
      <c r="AL18" s="96" t="e">
        <f>IF(AI18="","",AI18/VLOOKUP(Occupancy!$B$65,Occupancy!$BJ$68:'Occupancy'!$B$79,1)*12/$B18)</f>
        <v>#DIV/0!</v>
      </c>
      <c r="AM18" s="90"/>
      <c r="AN18" s="90">
        <f>AO18/12*Occupancy!$B$65</f>
        <v>0</v>
      </c>
      <c r="AO18" s="91"/>
      <c r="AP18" s="90" t="str">
        <f>IF(AM18="","",AM18/VLOOKUP(Occupancy!$B$65,Occupancy!$BJ$68:'Occupancy'!$B$79,1)*12/$B18)</f>
        <v/>
      </c>
      <c r="AQ18" s="92" t="e">
        <f>IF(AN18="","",AN18/VLOOKUP(Occupancy!$B$65,Occupancy!$BJ$68:'Occupancy'!$B$79,1)*12/$B18)</f>
        <v>#DIV/0!</v>
      </c>
      <c r="AR18" s="97"/>
      <c r="AS18" s="87">
        <f>AT18/12*Occupancy!$B$65</f>
        <v>0</v>
      </c>
      <c r="AT18" s="88"/>
      <c r="AU18" s="87" t="str">
        <f>IF(AR18="","",AR18/VLOOKUP(Occupancy!$B$65,Occupancy!$BJ$68:'Occupancy'!$B$79,1)*12/$B18)</f>
        <v/>
      </c>
      <c r="AV18" s="93" t="e">
        <f>IF(AS18="","",AS18/VLOOKUP(Occupancy!$B$65,Occupancy!$BJ$68:'Occupancy'!$B$79,1)*12/$B18)</f>
        <v>#DIV/0!</v>
      </c>
      <c r="AW18" s="90"/>
      <c r="AX18" s="90">
        <f>AY18/12*Occupancy!$B$65</f>
        <v>0</v>
      </c>
      <c r="AY18" s="91"/>
      <c r="AZ18" s="90" t="str">
        <f>IF(AW18="","",AW18/VLOOKUP(Occupancy!$B$65,Occupancy!$BJ$68:'Occupancy'!$B$79,1)*12/$B18)</f>
        <v/>
      </c>
      <c r="BA18" s="90" t="e">
        <f>IF(AX18="","",AX18/VLOOKUP(Occupancy!$B$65,Occupancy!$BJ$68:'Occupancy'!$B$79,1)*12/$B18)</f>
        <v>#DIV/0!</v>
      </c>
      <c r="BB18" s="98">
        <f t="shared" si="0"/>
        <v>0</v>
      </c>
      <c r="BC18" s="99">
        <f t="shared" si="1"/>
        <v>0</v>
      </c>
      <c r="BD18" s="98">
        <f t="shared" si="2"/>
        <v>0</v>
      </c>
      <c r="BE18" s="99" t="e">
        <f>IF(BB18="","",BB18/VLOOKUP(Occupancy!$B$65,Occupancy!$BJ$68:'Occupancy'!$B$79,1)*12/$B18)</f>
        <v>#DIV/0!</v>
      </c>
      <c r="BF18" s="100" t="e">
        <f>IF(BC18="","",BC18/VLOOKUP(Occupancy!$B$65,Occupancy!$BJ$68:'Occupancy'!$B$79,1)*12/$B18)</f>
        <v>#DIV/0!</v>
      </c>
    </row>
    <row r="19" spans="1:58" x14ac:dyDescent="0.25">
      <c r="A19" s="177" t="s">
        <v>111</v>
      </c>
      <c r="B19" s="198">
        <f>Operating!B24</f>
        <v>0</v>
      </c>
      <c r="C19" s="172"/>
      <c r="D19" s="86"/>
      <c r="E19" s="87">
        <f>F19/12*Occupancy!$B$65</f>
        <v>0</v>
      </c>
      <c r="F19" s="88"/>
      <c r="G19" s="87" t="str">
        <f>IF(D19="","",D19/VLOOKUP(Occupancy!$B$65,Occupancy!$BJ$68:'Occupancy'!$B$79,1)*12/$B19)</f>
        <v/>
      </c>
      <c r="H19" s="89" t="e">
        <f>IF(E19="","",E19/VLOOKUP(Occupancy!$B$65,Occupancy!$BJ$68:'Occupancy'!$B$79,1)*12/$B19)</f>
        <v>#DIV/0!</v>
      </c>
      <c r="I19" s="90"/>
      <c r="J19" s="90">
        <f>K19/12*Occupancy!$B$65</f>
        <v>0</v>
      </c>
      <c r="K19" s="91"/>
      <c r="L19" s="90" t="str">
        <f>IF(I19="","",I19/VLOOKUP(Occupancy!$B$65,Occupancy!$BJ$68:'Occupancy'!$B$79,1)*12/$B19)</f>
        <v/>
      </c>
      <c r="M19" s="90" t="e">
        <f>IF(J19="","",J19/VLOOKUP(Occupancy!$B$65,Occupancy!$BJ$68:'Occupancy'!$B$79,1)*12/$B19)</f>
        <v>#DIV/0!</v>
      </c>
      <c r="N19" s="87"/>
      <c r="O19" s="87">
        <f>P19/12*Occupancy!$B$65</f>
        <v>0</v>
      </c>
      <c r="P19" s="88"/>
      <c r="Q19" s="87" t="str">
        <f>IF(N19="","",N19/VLOOKUP(Occupancy!$B$65,Occupancy!$BJ$68:'Occupancy'!$B$79,1)*12/$B19)</f>
        <v/>
      </c>
      <c r="R19" s="87" t="e">
        <f>IF(O19="","",O19/VLOOKUP(Occupancy!$B$65,Occupancy!$BJ$68:'Occupancy'!$B$79,1)*12/$B19)</f>
        <v>#DIV/0!</v>
      </c>
      <c r="S19" s="91"/>
      <c r="T19" s="90">
        <f>U19/12*Occupancy!$B$65</f>
        <v>0</v>
      </c>
      <c r="U19" s="91"/>
      <c r="V19" s="90" t="str">
        <f>IF(S19="","",S19/VLOOKUP(Occupancy!$B$65,Occupancy!$BJ$68:'Occupancy'!$B$79,1)*12/$B19)</f>
        <v/>
      </c>
      <c r="W19" s="92" t="e">
        <f>IF(T19="","",T19/VLOOKUP(Occupancy!$B$65,Occupancy!$BJ$68:'Occupancy'!$B$79,1)*12/$B19)</f>
        <v>#DIV/0!</v>
      </c>
      <c r="X19" s="87"/>
      <c r="Y19" s="87">
        <f>Z19/12*Occupancy!$B$65</f>
        <v>0</v>
      </c>
      <c r="Z19" s="88"/>
      <c r="AA19" s="87" t="str">
        <f>IF(X19="","",X19/VLOOKUP(Occupancy!$B$65,Occupancy!$BJ$68:'Occupancy'!$B$79,1)*12/$B19)</f>
        <v/>
      </c>
      <c r="AB19" s="93" t="e">
        <f>IF(Y19="","",Y19/VLOOKUP(Occupancy!$B$65,Occupancy!$BJ$68:'Occupancy'!$B$79,1)*12/$B19)</f>
        <v>#DIV/0!</v>
      </c>
      <c r="AC19" s="94"/>
      <c r="AD19" s="90">
        <f>AE19/12*Occupancy!$B$65</f>
        <v>0</v>
      </c>
      <c r="AE19" s="91"/>
      <c r="AF19" s="90" t="str">
        <f>IF(AC19="","",AC19/VLOOKUP(Occupancy!$B$65,Occupancy!$BJ$68:'Occupancy'!$B$79,1)*12/$B19)</f>
        <v/>
      </c>
      <c r="AG19" s="95" t="e">
        <f>IF(AD19="","",AD19/VLOOKUP(Occupancy!$B$65,Occupancy!$BJ$68:'Occupancy'!$B$79,1)*12/$B19)</f>
        <v>#DIV/0!</v>
      </c>
      <c r="AH19" s="88"/>
      <c r="AI19" s="87">
        <f>AJ19/12*Occupancy!$B$65</f>
        <v>0</v>
      </c>
      <c r="AJ19" s="88"/>
      <c r="AK19" s="87" t="str">
        <f>IF(AH19="","",AH19/VLOOKUP(Occupancy!$B$65,Occupancy!$BJ$68:'Occupancy'!$B$79,1)*12/$B19)</f>
        <v/>
      </c>
      <c r="AL19" s="96" t="e">
        <f>IF(AI19="","",AI19/VLOOKUP(Occupancy!$B$65,Occupancy!$BJ$68:'Occupancy'!$B$79,1)*12/$B19)</f>
        <v>#DIV/0!</v>
      </c>
      <c r="AM19" s="90"/>
      <c r="AN19" s="90">
        <f>AO19/12*Occupancy!$B$65</f>
        <v>0</v>
      </c>
      <c r="AO19" s="91"/>
      <c r="AP19" s="90" t="str">
        <f>IF(AM19="","",AM19/VLOOKUP(Occupancy!$B$65,Occupancy!$BJ$68:'Occupancy'!$B$79,1)*12/$B19)</f>
        <v/>
      </c>
      <c r="AQ19" s="92" t="e">
        <f>IF(AN19="","",AN19/VLOOKUP(Occupancy!$B$65,Occupancy!$BJ$68:'Occupancy'!$B$79,1)*12/$B19)</f>
        <v>#DIV/0!</v>
      </c>
      <c r="AR19" s="97"/>
      <c r="AS19" s="87">
        <f>AT19/12*Occupancy!$B$65</f>
        <v>0</v>
      </c>
      <c r="AT19" s="88"/>
      <c r="AU19" s="87" t="str">
        <f>IF(AR19="","",AR19/VLOOKUP(Occupancy!$B$65,Occupancy!$BJ$68:'Occupancy'!$B$79,1)*12/$B19)</f>
        <v/>
      </c>
      <c r="AV19" s="93" t="e">
        <f>IF(AS19="","",AS19/VLOOKUP(Occupancy!$B$65,Occupancy!$BJ$68:'Occupancy'!$B$79,1)*12/$B19)</f>
        <v>#DIV/0!</v>
      </c>
      <c r="AW19" s="90"/>
      <c r="AX19" s="90">
        <f>AY19/12*Occupancy!$B$65</f>
        <v>0</v>
      </c>
      <c r="AY19" s="91"/>
      <c r="AZ19" s="90" t="str">
        <f>IF(AW19="","",AW19/VLOOKUP(Occupancy!$B$65,Occupancy!$BJ$68:'Occupancy'!$B$79,1)*12/$B19)</f>
        <v/>
      </c>
      <c r="BA19" s="90" t="e">
        <f>IF(AX19="","",AX19/VLOOKUP(Occupancy!$B$65,Occupancy!$BJ$68:'Occupancy'!$B$79,1)*12/$B19)</f>
        <v>#DIV/0!</v>
      </c>
      <c r="BB19" s="98">
        <f t="shared" si="0"/>
        <v>0</v>
      </c>
      <c r="BC19" s="99">
        <f t="shared" si="1"/>
        <v>0</v>
      </c>
      <c r="BD19" s="98">
        <f t="shared" si="2"/>
        <v>0</v>
      </c>
      <c r="BE19" s="99" t="e">
        <f>IF(BB19="","",BB19/VLOOKUP(Occupancy!$B$65,Occupancy!$BJ$68:'Occupancy'!$B$79,1)*12/$B19)</f>
        <v>#DIV/0!</v>
      </c>
      <c r="BF19" s="100" t="e">
        <f>IF(BC19="","",BC19/VLOOKUP(Occupancy!$B$65,Occupancy!$BJ$68:'Occupancy'!$B$79,1)*12/$B19)</f>
        <v>#DIV/0!</v>
      </c>
    </row>
    <row r="20" spans="1:58" x14ac:dyDescent="0.25">
      <c r="A20" s="177" t="s">
        <v>113</v>
      </c>
      <c r="B20" s="198">
        <f>Operating!B25</f>
        <v>0</v>
      </c>
      <c r="C20" s="172"/>
      <c r="D20" s="86"/>
      <c r="E20" s="87">
        <f>F20/12*Occupancy!$B$65</f>
        <v>0</v>
      </c>
      <c r="F20" s="88"/>
      <c r="G20" s="87" t="str">
        <f>IF(D20="","",D20/VLOOKUP(Occupancy!$B$65,Occupancy!$BJ$68:'Occupancy'!$B$79,1)*12/$B20)</f>
        <v/>
      </c>
      <c r="H20" s="89" t="e">
        <f>IF(E20="","",E20/VLOOKUP(Occupancy!$B$65,Occupancy!$BJ$68:'Occupancy'!$B$79,1)*12/$B20)</f>
        <v>#DIV/0!</v>
      </c>
      <c r="I20" s="90"/>
      <c r="J20" s="90">
        <f>K20/12*Occupancy!$B$65</f>
        <v>0</v>
      </c>
      <c r="K20" s="91"/>
      <c r="L20" s="90" t="str">
        <f>IF(I20="","",I20/VLOOKUP(Occupancy!$B$65,Occupancy!$BJ$68:'Occupancy'!$B$79,1)*12/$B20)</f>
        <v/>
      </c>
      <c r="M20" s="90" t="e">
        <f>IF(J20="","",J20/VLOOKUP(Occupancy!$B$65,Occupancy!$BJ$68:'Occupancy'!$B$79,1)*12/$B20)</f>
        <v>#DIV/0!</v>
      </c>
      <c r="N20" s="87"/>
      <c r="O20" s="87">
        <f>P20/12*Occupancy!$B$65</f>
        <v>0</v>
      </c>
      <c r="P20" s="88"/>
      <c r="Q20" s="87" t="str">
        <f>IF(N20="","",N20/VLOOKUP(Occupancy!$B$65,Occupancy!$BJ$68:'Occupancy'!$B$79,1)*12/$B20)</f>
        <v/>
      </c>
      <c r="R20" s="87" t="e">
        <f>IF(O20="","",O20/VLOOKUP(Occupancy!$B$65,Occupancy!$BJ$68:'Occupancy'!$B$79,1)*12/$B20)</f>
        <v>#DIV/0!</v>
      </c>
      <c r="S20" s="91"/>
      <c r="T20" s="90">
        <f>U20/12*Occupancy!$B$65</f>
        <v>0</v>
      </c>
      <c r="U20" s="91"/>
      <c r="V20" s="90" t="str">
        <f>IF(S20="","",S20/VLOOKUP(Occupancy!$B$65,Occupancy!$BJ$68:'Occupancy'!$B$79,1)*12/$B20)</f>
        <v/>
      </c>
      <c r="W20" s="92" t="e">
        <f>IF(T20="","",T20/VLOOKUP(Occupancy!$B$65,Occupancy!$BJ$68:'Occupancy'!$B$79,1)*12/$B20)</f>
        <v>#DIV/0!</v>
      </c>
      <c r="X20" s="87"/>
      <c r="Y20" s="87">
        <f>Z20/12*Occupancy!$B$65</f>
        <v>0</v>
      </c>
      <c r="Z20" s="88"/>
      <c r="AA20" s="87" t="str">
        <f>IF(X20="","",X20/VLOOKUP(Occupancy!$B$65,Occupancy!$BJ$68:'Occupancy'!$B$79,1)*12/$B20)</f>
        <v/>
      </c>
      <c r="AB20" s="93" t="e">
        <f>IF(Y20="","",Y20/VLOOKUP(Occupancy!$B$65,Occupancy!$BJ$68:'Occupancy'!$B$79,1)*12/$B20)</f>
        <v>#DIV/0!</v>
      </c>
      <c r="AC20" s="94"/>
      <c r="AD20" s="90">
        <f>AE20/12*Occupancy!$B$65</f>
        <v>0</v>
      </c>
      <c r="AE20" s="91"/>
      <c r="AF20" s="90" t="str">
        <f>IF(AC20="","",AC20/VLOOKUP(Occupancy!$B$65,Occupancy!$BJ$68:'Occupancy'!$B$79,1)*12/$B20)</f>
        <v/>
      </c>
      <c r="AG20" s="95" t="e">
        <f>IF(AD20="","",AD20/VLOOKUP(Occupancy!$B$65,Occupancy!$BJ$68:'Occupancy'!$B$79,1)*12/$B20)</f>
        <v>#DIV/0!</v>
      </c>
      <c r="AH20" s="88"/>
      <c r="AI20" s="87">
        <f>AJ20/12*Occupancy!$B$65</f>
        <v>0</v>
      </c>
      <c r="AJ20" s="88"/>
      <c r="AK20" s="87" t="str">
        <f>IF(AH20="","",AH20/VLOOKUP(Occupancy!$B$65,Occupancy!$BJ$68:'Occupancy'!$B$79,1)*12/$B20)</f>
        <v/>
      </c>
      <c r="AL20" s="96" t="e">
        <f>IF(AI20="","",AI20/VLOOKUP(Occupancy!$B$65,Occupancy!$BJ$68:'Occupancy'!$B$79,1)*12/$B20)</f>
        <v>#DIV/0!</v>
      </c>
      <c r="AM20" s="90"/>
      <c r="AN20" s="90">
        <f>AO20/12*Occupancy!$B$65</f>
        <v>0</v>
      </c>
      <c r="AO20" s="91"/>
      <c r="AP20" s="90" t="str">
        <f>IF(AM20="","",AM20/VLOOKUP(Occupancy!$B$65,Occupancy!$BJ$68:'Occupancy'!$B$79,1)*12/$B20)</f>
        <v/>
      </c>
      <c r="AQ20" s="92" t="e">
        <f>IF(AN20="","",AN20/VLOOKUP(Occupancy!$B$65,Occupancy!$BJ$68:'Occupancy'!$B$79,1)*12/$B20)</f>
        <v>#DIV/0!</v>
      </c>
      <c r="AR20" s="97"/>
      <c r="AS20" s="87">
        <f>AT20/12*Occupancy!$B$65</f>
        <v>0</v>
      </c>
      <c r="AT20" s="88"/>
      <c r="AU20" s="87" t="str">
        <f>IF(AR20="","",AR20/VLOOKUP(Occupancy!$B$65,Occupancy!$BJ$68:'Occupancy'!$B$79,1)*12/$B20)</f>
        <v/>
      </c>
      <c r="AV20" s="93" t="e">
        <f>IF(AS20="","",AS20/VLOOKUP(Occupancy!$B$65,Occupancy!$BJ$68:'Occupancy'!$B$79,1)*12/$B20)</f>
        <v>#DIV/0!</v>
      </c>
      <c r="AW20" s="90"/>
      <c r="AX20" s="90">
        <f>AY20/12*Occupancy!$B$65</f>
        <v>0</v>
      </c>
      <c r="AY20" s="91"/>
      <c r="AZ20" s="90" t="str">
        <f>IF(AW20="","",AW20/VLOOKUP(Occupancy!$B$65,Occupancy!$BJ$68:'Occupancy'!$B$79,1)*12/$B20)</f>
        <v/>
      </c>
      <c r="BA20" s="90" t="e">
        <f>IF(AX20="","",AX20/VLOOKUP(Occupancy!$B$65,Occupancy!$BJ$68:'Occupancy'!$B$79,1)*12/$B20)</f>
        <v>#DIV/0!</v>
      </c>
      <c r="BB20" s="98">
        <f t="shared" si="0"/>
        <v>0</v>
      </c>
      <c r="BC20" s="99">
        <f t="shared" si="1"/>
        <v>0</v>
      </c>
      <c r="BD20" s="98">
        <f t="shared" si="2"/>
        <v>0</v>
      </c>
      <c r="BE20" s="99" t="e">
        <f>IF(BB20="","",BB20/VLOOKUP(Occupancy!$B$65,Occupancy!$BJ$68:'Occupancy'!$B$79,1)*12/$B20)</f>
        <v>#DIV/0!</v>
      </c>
      <c r="BF20" s="100" t="e">
        <f>IF(BC20="","",BC20/VLOOKUP(Occupancy!$B$65,Occupancy!$BJ$68:'Occupancy'!$B$79,1)*12/$B20)</f>
        <v>#DIV/0!</v>
      </c>
    </row>
    <row r="21" spans="1:58" x14ac:dyDescent="0.25">
      <c r="A21" s="177" t="s">
        <v>115</v>
      </c>
      <c r="B21" s="198">
        <f>Operating!B26</f>
        <v>0</v>
      </c>
      <c r="C21" s="172"/>
      <c r="D21" s="86"/>
      <c r="E21" s="87">
        <f>F21/12*Occupancy!$B$65</f>
        <v>0</v>
      </c>
      <c r="F21" s="88"/>
      <c r="G21" s="87" t="str">
        <f>IF(D21="","",D21/VLOOKUP(Occupancy!$B$65,Occupancy!$BJ$68:'Occupancy'!$B$79,1)*12/$B21)</f>
        <v/>
      </c>
      <c r="H21" s="89" t="e">
        <f>IF(E21="","",E21/VLOOKUP(Occupancy!$B$65,Occupancy!$BJ$68:'Occupancy'!$B$79,1)*12/$B21)</f>
        <v>#DIV/0!</v>
      </c>
      <c r="I21" s="90"/>
      <c r="J21" s="90">
        <f>K21/12*Occupancy!$B$65</f>
        <v>0</v>
      </c>
      <c r="K21" s="91"/>
      <c r="L21" s="90" t="str">
        <f>IF(I21="","",I21/VLOOKUP(Occupancy!$B$65,Occupancy!$BJ$68:'Occupancy'!$B$79,1)*12/$B21)</f>
        <v/>
      </c>
      <c r="M21" s="90" t="e">
        <f>IF(J21="","",J21/VLOOKUP(Occupancy!$B$65,Occupancy!$BJ$68:'Occupancy'!$B$79,1)*12/$B21)</f>
        <v>#DIV/0!</v>
      </c>
      <c r="N21" s="87"/>
      <c r="O21" s="87">
        <f>P21/12*Occupancy!$B$65</f>
        <v>0</v>
      </c>
      <c r="P21" s="88"/>
      <c r="Q21" s="87" t="str">
        <f>IF(N21="","",N21/VLOOKUP(Occupancy!$B$65,Occupancy!$BJ$68:'Occupancy'!$B$79,1)*12/$B21)</f>
        <v/>
      </c>
      <c r="R21" s="87" t="e">
        <f>IF(O21="","",O21/VLOOKUP(Occupancy!$B$65,Occupancy!$BJ$68:'Occupancy'!$B$79,1)*12/$B21)</f>
        <v>#DIV/0!</v>
      </c>
      <c r="S21" s="91"/>
      <c r="T21" s="90">
        <f>U21/12*Occupancy!$B$65</f>
        <v>0</v>
      </c>
      <c r="U21" s="91"/>
      <c r="V21" s="90" t="str">
        <f>IF(S21="","",S21/VLOOKUP(Occupancy!$B$65,Occupancy!$BJ$68:'Occupancy'!$B$79,1)*12/$B21)</f>
        <v/>
      </c>
      <c r="W21" s="92" t="e">
        <f>IF(T21="","",T21/VLOOKUP(Occupancy!$B$65,Occupancy!$BJ$68:'Occupancy'!$B$79,1)*12/$B21)</f>
        <v>#DIV/0!</v>
      </c>
      <c r="X21" s="87"/>
      <c r="Y21" s="87">
        <f>Z21/12*Occupancy!$B$65</f>
        <v>0</v>
      </c>
      <c r="Z21" s="88"/>
      <c r="AA21" s="87" t="str">
        <f>IF(X21="","",X21/VLOOKUP(Occupancy!$B$65,Occupancy!$BJ$68:'Occupancy'!$B$79,1)*12/$B21)</f>
        <v/>
      </c>
      <c r="AB21" s="93" t="e">
        <f>IF(Y21="","",Y21/VLOOKUP(Occupancy!$B$65,Occupancy!$BJ$68:'Occupancy'!$B$79,1)*12/$B21)</f>
        <v>#DIV/0!</v>
      </c>
      <c r="AC21" s="94"/>
      <c r="AD21" s="90">
        <f>AE21/12*Occupancy!$B$65</f>
        <v>0</v>
      </c>
      <c r="AE21" s="91"/>
      <c r="AF21" s="90" t="str">
        <f>IF(AC21="","",AC21/VLOOKUP(Occupancy!$B$65,Occupancy!$BJ$68:'Occupancy'!$B$79,1)*12/$B21)</f>
        <v/>
      </c>
      <c r="AG21" s="95" t="e">
        <f>IF(AD21="","",AD21/VLOOKUP(Occupancy!$B$65,Occupancy!$BJ$68:'Occupancy'!$B$79,1)*12/$B21)</f>
        <v>#DIV/0!</v>
      </c>
      <c r="AH21" s="88"/>
      <c r="AI21" s="87">
        <f>AJ21/12*Occupancy!$B$65</f>
        <v>0</v>
      </c>
      <c r="AJ21" s="88"/>
      <c r="AK21" s="87" t="str">
        <f>IF(AH21="","",AH21/VLOOKUP(Occupancy!$B$65,Occupancy!$BJ$68:'Occupancy'!$B$79,1)*12/$B21)</f>
        <v/>
      </c>
      <c r="AL21" s="96" t="e">
        <f>IF(AI21="","",AI21/VLOOKUP(Occupancy!$B$65,Occupancy!$BJ$68:'Occupancy'!$B$79,1)*12/$B21)</f>
        <v>#DIV/0!</v>
      </c>
      <c r="AM21" s="90"/>
      <c r="AN21" s="90">
        <f>AO21/12*Occupancy!$B$65</f>
        <v>0</v>
      </c>
      <c r="AO21" s="91"/>
      <c r="AP21" s="90" t="str">
        <f>IF(AM21="","",AM21/VLOOKUP(Occupancy!$B$65,Occupancy!$BJ$68:'Occupancy'!$B$79,1)*12/$B21)</f>
        <v/>
      </c>
      <c r="AQ21" s="92" t="e">
        <f>IF(AN21="","",AN21/VLOOKUP(Occupancy!$B$65,Occupancy!$BJ$68:'Occupancy'!$B$79,1)*12/$B21)</f>
        <v>#DIV/0!</v>
      </c>
      <c r="AR21" s="97"/>
      <c r="AS21" s="87">
        <f>AT21/12*Occupancy!$B$65</f>
        <v>0</v>
      </c>
      <c r="AT21" s="88"/>
      <c r="AU21" s="87" t="str">
        <f>IF(AR21="","",AR21/VLOOKUP(Occupancy!$B$65,Occupancy!$BJ$68:'Occupancy'!$B$79,1)*12/$B21)</f>
        <v/>
      </c>
      <c r="AV21" s="93" t="e">
        <f>IF(AS21="","",AS21/VLOOKUP(Occupancy!$B$65,Occupancy!$BJ$68:'Occupancy'!$B$79,1)*12/$B21)</f>
        <v>#DIV/0!</v>
      </c>
      <c r="AW21" s="90"/>
      <c r="AX21" s="90">
        <f>AY21/12*Occupancy!$B$65</f>
        <v>0</v>
      </c>
      <c r="AY21" s="91"/>
      <c r="AZ21" s="90" t="str">
        <f>IF(AW21="","",AW21/VLOOKUP(Occupancy!$B$65,Occupancy!$BJ$68:'Occupancy'!$B$79,1)*12/$B21)</f>
        <v/>
      </c>
      <c r="BA21" s="90" t="e">
        <f>IF(AX21="","",AX21/VLOOKUP(Occupancy!$B$65,Occupancy!$BJ$68:'Occupancy'!$B$79,1)*12/$B21)</f>
        <v>#DIV/0!</v>
      </c>
      <c r="BB21" s="98">
        <f t="shared" si="0"/>
        <v>0</v>
      </c>
      <c r="BC21" s="99">
        <f t="shared" si="1"/>
        <v>0</v>
      </c>
      <c r="BD21" s="98">
        <f t="shared" si="2"/>
        <v>0</v>
      </c>
      <c r="BE21" s="99" t="e">
        <f>IF(BB21="","",BB21/VLOOKUP(Occupancy!$B$65,Occupancy!$BJ$68:'Occupancy'!$B$79,1)*12/$B21)</f>
        <v>#DIV/0!</v>
      </c>
      <c r="BF21" s="100" t="e">
        <f>IF(BC21="","",BC21/VLOOKUP(Occupancy!$B$65,Occupancy!$BJ$68:'Occupancy'!$B$79,1)*12/$B21)</f>
        <v>#DIV/0!</v>
      </c>
    </row>
    <row r="22" spans="1:58" x14ac:dyDescent="0.25">
      <c r="A22" s="177" t="s">
        <v>117</v>
      </c>
      <c r="B22" s="198">
        <f>Operating!B27</f>
        <v>0</v>
      </c>
      <c r="C22" s="172"/>
      <c r="D22" s="86"/>
      <c r="E22" s="87">
        <f>F22/12*Occupancy!$B$65</f>
        <v>0</v>
      </c>
      <c r="F22" s="88"/>
      <c r="G22" s="87" t="str">
        <f>IF(D22="","",D22/VLOOKUP(Occupancy!$B$65,Occupancy!$BJ$68:'Occupancy'!$B$79,1)*12/$B22)</f>
        <v/>
      </c>
      <c r="H22" s="89" t="e">
        <f>IF(E22="","",E22/VLOOKUP(Occupancy!$B$65,Occupancy!$BJ$68:'Occupancy'!$B$79,1)*12/$B22)</f>
        <v>#DIV/0!</v>
      </c>
      <c r="I22" s="90"/>
      <c r="J22" s="90">
        <f>K22/12*Occupancy!$B$65</f>
        <v>0</v>
      </c>
      <c r="K22" s="91"/>
      <c r="L22" s="90" t="str">
        <f>IF(I22="","",I22/VLOOKUP(Occupancy!$B$65,Occupancy!$BJ$68:'Occupancy'!$B$79,1)*12/$B22)</f>
        <v/>
      </c>
      <c r="M22" s="90" t="e">
        <f>IF(J22="","",J22/VLOOKUP(Occupancy!$B$65,Occupancy!$BJ$68:'Occupancy'!$B$79,1)*12/$B22)</f>
        <v>#DIV/0!</v>
      </c>
      <c r="N22" s="87"/>
      <c r="O22" s="87">
        <f>P22/12*Occupancy!$B$65</f>
        <v>0</v>
      </c>
      <c r="P22" s="88"/>
      <c r="Q22" s="87" t="str">
        <f>IF(N22="","",N22/VLOOKUP(Occupancy!$B$65,Occupancy!$BJ$68:'Occupancy'!$B$79,1)*12/$B22)</f>
        <v/>
      </c>
      <c r="R22" s="87" t="e">
        <f>IF(O22="","",O22/VLOOKUP(Occupancy!$B$65,Occupancy!$BJ$68:'Occupancy'!$B$79,1)*12/$B22)</f>
        <v>#DIV/0!</v>
      </c>
      <c r="S22" s="91"/>
      <c r="T22" s="90">
        <f>U22/12*Occupancy!$B$65</f>
        <v>0</v>
      </c>
      <c r="U22" s="91"/>
      <c r="V22" s="90" t="str">
        <f>IF(S22="","",S22/VLOOKUP(Occupancy!$B$65,Occupancy!$BJ$68:'Occupancy'!$B$79,1)*12/$B22)</f>
        <v/>
      </c>
      <c r="W22" s="92" t="e">
        <f>IF(T22="","",T22/VLOOKUP(Occupancy!$B$65,Occupancy!$BJ$68:'Occupancy'!$B$79,1)*12/$B22)</f>
        <v>#DIV/0!</v>
      </c>
      <c r="X22" s="87"/>
      <c r="Y22" s="87">
        <f>Z22/12*Occupancy!$B$65</f>
        <v>0</v>
      </c>
      <c r="Z22" s="88"/>
      <c r="AA22" s="87" t="str">
        <f>IF(X22="","",X22/VLOOKUP(Occupancy!$B$65,Occupancy!$BJ$68:'Occupancy'!$B$79,1)*12/$B22)</f>
        <v/>
      </c>
      <c r="AB22" s="93" t="e">
        <f>IF(Y22="","",Y22/VLOOKUP(Occupancy!$B$65,Occupancy!$BJ$68:'Occupancy'!$B$79,1)*12/$B22)</f>
        <v>#DIV/0!</v>
      </c>
      <c r="AC22" s="94"/>
      <c r="AD22" s="90">
        <f>AE22/12*Occupancy!$B$65</f>
        <v>0</v>
      </c>
      <c r="AE22" s="91"/>
      <c r="AF22" s="90" t="str">
        <f>IF(AC22="","",AC22/VLOOKUP(Occupancy!$B$65,Occupancy!$BJ$68:'Occupancy'!$B$79,1)*12/$B22)</f>
        <v/>
      </c>
      <c r="AG22" s="95" t="e">
        <f>IF(AD22="","",AD22/VLOOKUP(Occupancy!$B$65,Occupancy!$BJ$68:'Occupancy'!$B$79,1)*12/$B22)</f>
        <v>#DIV/0!</v>
      </c>
      <c r="AH22" s="88"/>
      <c r="AI22" s="87">
        <f>AJ22/12*Occupancy!$B$65</f>
        <v>0</v>
      </c>
      <c r="AJ22" s="88"/>
      <c r="AK22" s="87" t="str">
        <f>IF(AH22="","",AH22/VLOOKUP(Occupancy!$B$65,Occupancy!$BJ$68:'Occupancy'!$B$79,1)*12/$B22)</f>
        <v/>
      </c>
      <c r="AL22" s="96" t="e">
        <f>IF(AI22="","",AI22/VLOOKUP(Occupancy!$B$65,Occupancy!$BJ$68:'Occupancy'!$B$79,1)*12/$B22)</f>
        <v>#DIV/0!</v>
      </c>
      <c r="AM22" s="90"/>
      <c r="AN22" s="90">
        <f>AO22/12*Occupancy!$B$65</f>
        <v>0</v>
      </c>
      <c r="AO22" s="91"/>
      <c r="AP22" s="90" t="str">
        <f>IF(AM22="","",AM22/VLOOKUP(Occupancy!$B$65,Occupancy!$BJ$68:'Occupancy'!$B$79,1)*12/$B22)</f>
        <v/>
      </c>
      <c r="AQ22" s="92" t="e">
        <f>IF(AN22="","",AN22/VLOOKUP(Occupancy!$B$65,Occupancy!$BJ$68:'Occupancy'!$B$79,1)*12/$B22)</f>
        <v>#DIV/0!</v>
      </c>
      <c r="AR22" s="97"/>
      <c r="AS22" s="87">
        <f>AT22/12*Occupancy!$B$65</f>
        <v>0</v>
      </c>
      <c r="AT22" s="88"/>
      <c r="AU22" s="87" t="str">
        <f>IF(AR22="","",AR22/VLOOKUP(Occupancy!$B$65,Occupancy!$BJ$68:'Occupancy'!$B$79,1)*12/$B22)</f>
        <v/>
      </c>
      <c r="AV22" s="93" t="e">
        <f>IF(AS22="","",AS22/VLOOKUP(Occupancy!$B$65,Occupancy!$BJ$68:'Occupancy'!$B$79,1)*12/$B22)</f>
        <v>#DIV/0!</v>
      </c>
      <c r="AW22" s="90"/>
      <c r="AX22" s="90">
        <f>AY22/12*Occupancy!$B$65</f>
        <v>0</v>
      </c>
      <c r="AY22" s="91"/>
      <c r="AZ22" s="90" t="str">
        <f>IF(AW22="","",AW22/VLOOKUP(Occupancy!$B$65,Occupancy!$BJ$68:'Occupancy'!$B$79,1)*12/$B22)</f>
        <v/>
      </c>
      <c r="BA22" s="90" t="e">
        <f>IF(AX22="","",AX22/VLOOKUP(Occupancy!$B$65,Occupancy!$BJ$68:'Occupancy'!$B$79,1)*12/$B22)</f>
        <v>#DIV/0!</v>
      </c>
      <c r="BB22" s="98">
        <f t="shared" si="0"/>
        <v>0</v>
      </c>
      <c r="BC22" s="99">
        <f t="shared" si="1"/>
        <v>0</v>
      </c>
      <c r="BD22" s="98">
        <f t="shared" si="2"/>
        <v>0</v>
      </c>
      <c r="BE22" s="99" t="e">
        <f>IF(BB22="","",BB22/VLOOKUP(Occupancy!$B$65,Occupancy!$BJ$68:'Occupancy'!$B$79,1)*12/$B22)</f>
        <v>#DIV/0!</v>
      </c>
      <c r="BF22" s="100" t="e">
        <f>IF(BC22="","",BC22/VLOOKUP(Occupancy!$B$65,Occupancy!$BJ$68:'Occupancy'!$B$79,1)*12/$B22)</f>
        <v>#DIV/0!</v>
      </c>
    </row>
    <row r="23" spans="1:58" x14ac:dyDescent="0.25">
      <c r="A23" s="177" t="s">
        <v>119</v>
      </c>
      <c r="B23" s="198">
        <f>Operating!B28</f>
        <v>0</v>
      </c>
      <c r="C23" s="172"/>
      <c r="D23" s="86"/>
      <c r="E23" s="87">
        <f>F23/12*Occupancy!$B$65</f>
        <v>0</v>
      </c>
      <c r="F23" s="88"/>
      <c r="G23" s="87" t="str">
        <f>IF(D23="","",D23/VLOOKUP(Occupancy!$B$65,Occupancy!$BJ$68:'Occupancy'!$B$79,1)*12/$B23)</f>
        <v/>
      </c>
      <c r="H23" s="89" t="e">
        <f>IF(E23="","",E23/VLOOKUP(Occupancy!$B$65,Occupancy!$BJ$68:'Occupancy'!$B$79,1)*12/$B23)</f>
        <v>#DIV/0!</v>
      </c>
      <c r="I23" s="90"/>
      <c r="J23" s="90">
        <f>K23/12*Occupancy!$B$65</f>
        <v>0</v>
      </c>
      <c r="K23" s="91"/>
      <c r="L23" s="90" t="str">
        <f>IF(I23="","",I23/VLOOKUP(Occupancy!$B$65,Occupancy!$BJ$68:'Occupancy'!$B$79,1)*12/$B23)</f>
        <v/>
      </c>
      <c r="M23" s="90" t="e">
        <f>IF(J23="","",J23/VLOOKUP(Occupancy!$B$65,Occupancy!$BJ$68:'Occupancy'!$B$79,1)*12/$B23)</f>
        <v>#DIV/0!</v>
      </c>
      <c r="N23" s="87"/>
      <c r="O23" s="87">
        <f>P23/12*Occupancy!$B$65</f>
        <v>0</v>
      </c>
      <c r="P23" s="88"/>
      <c r="Q23" s="87" t="str">
        <f>IF(N23="","",N23/VLOOKUP(Occupancy!$B$65,Occupancy!$BJ$68:'Occupancy'!$B$79,1)*12/$B23)</f>
        <v/>
      </c>
      <c r="R23" s="87" t="e">
        <f>IF(O23="","",O23/VLOOKUP(Occupancy!$B$65,Occupancy!$BJ$68:'Occupancy'!$B$79,1)*12/$B23)</f>
        <v>#DIV/0!</v>
      </c>
      <c r="S23" s="91"/>
      <c r="T23" s="90">
        <f>U23/12*Occupancy!$B$65</f>
        <v>0</v>
      </c>
      <c r="U23" s="91"/>
      <c r="V23" s="90" t="str">
        <f>IF(S23="","",S23/VLOOKUP(Occupancy!$B$65,Occupancy!$BJ$68:'Occupancy'!$B$79,1)*12/$B23)</f>
        <v/>
      </c>
      <c r="W23" s="92" t="e">
        <f>IF(T23="","",T23/VLOOKUP(Occupancy!$B$65,Occupancy!$BJ$68:'Occupancy'!$B$79,1)*12/$B23)</f>
        <v>#DIV/0!</v>
      </c>
      <c r="X23" s="87"/>
      <c r="Y23" s="87">
        <f>Z23/12*Occupancy!$B$65</f>
        <v>0</v>
      </c>
      <c r="Z23" s="88"/>
      <c r="AA23" s="87" t="str">
        <f>IF(X23="","",X23/VLOOKUP(Occupancy!$B$65,Occupancy!$BJ$68:'Occupancy'!$B$79,1)*12/$B23)</f>
        <v/>
      </c>
      <c r="AB23" s="93" t="e">
        <f>IF(Y23="","",Y23/VLOOKUP(Occupancy!$B$65,Occupancy!$BJ$68:'Occupancy'!$B$79,1)*12/$B23)</f>
        <v>#DIV/0!</v>
      </c>
      <c r="AC23" s="94"/>
      <c r="AD23" s="90">
        <f>AE23/12*Occupancy!$B$65</f>
        <v>0</v>
      </c>
      <c r="AE23" s="91"/>
      <c r="AF23" s="90" t="str">
        <f>IF(AC23="","",AC23/VLOOKUP(Occupancy!$B$65,Occupancy!$BJ$68:'Occupancy'!$B$79,1)*12/$B23)</f>
        <v/>
      </c>
      <c r="AG23" s="95" t="e">
        <f>IF(AD23="","",AD23/VLOOKUP(Occupancy!$B$65,Occupancy!$BJ$68:'Occupancy'!$B$79,1)*12/$B23)</f>
        <v>#DIV/0!</v>
      </c>
      <c r="AH23" s="88"/>
      <c r="AI23" s="87">
        <f>AJ23/12*Occupancy!$B$65</f>
        <v>0</v>
      </c>
      <c r="AJ23" s="88"/>
      <c r="AK23" s="87" t="str">
        <f>IF(AH23="","",AH23/VLOOKUP(Occupancy!$B$65,Occupancy!$BJ$68:'Occupancy'!$B$79,1)*12/$B23)</f>
        <v/>
      </c>
      <c r="AL23" s="96" t="e">
        <f>IF(AI23="","",AI23/VLOOKUP(Occupancy!$B$65,Occupancy!$BJ$68:'Occupancy'!$B$79,1)*12/$B23)</f>
        <v>#DIV/0!</v>
      </c>
      <c r="AM23" s="90"/>
      <c r="AN23" s="90">
        <f>AO23/12*Occupancy!$B$65</f>
        <v>0</v>
      </c>
      <c r="AO23" s="91"/>
      <c r="AP23" s="90" t="str">
        <f>IF(AM23="","",AM23/VLOOKUP(Occupancy!$B$65,Occupancy!$BJ$68:'Occupancy'!$B$79,1)*12/$B23)</f>
        <v/>
      </c>
      <c r="AQ23" s="92" t="e">
        <f>IF(AN23="","",AN23/VLOOKUP(Occupancy!$B$65,Occupancy!$BJ$68:'Occupancy'!$B$79,1)*12/$B23)</f>
        <v>#DIV/0!</v>
      </c>
      <c r="AR23" s="97"/>
      <c r="AS23" s="87">
        <f>AT23/12*Occupancy!$B$65</f>
        <v>0</v>
      </c>
      <c r="AT23" s="88"/>
      <c r="AU23" s="87" t="str">
        <f>IF(AR23="","",AR23/VLOOKUP(Occupancy!$B$65,Occupancy!$BJ$68:'Occupancy'!$B$79,1)*12/$B23)</f>
        <v/>
      </c>
      <c r="AV23" s="93" t="e">
        <f>IF(AS23="","",AS23/VLOOKUP(Occupancy!$B$65,Occupancy!$BJ$68:'Occupancy'!$B$79,1)*12/$B23)</f>
        <v>#DIV/0!</v>
      </c>
      <c r="AW23" s="90"/>
      <c r="AX23" s="90">
        <f>AY23/12*Occupancy!$B$65</f>
        <v>0</v>
      </c>
      <c r="AY23" s="91"/>
      <c r="AZ23" s="90" t="str">
        <f>IF(AW23="","",AW23/VLOOKUP(Occupancy!$B$65,Occupancy!$BJ$68:'Occupancy'!$B$79,1)*12/$B23)</f>
        <v/>
      </c>
      <c r="BA23" s="90" t="e">
        <f>IF(AX23="","",AX23/VLOOKUP(Occupancy!$B$65,Occupancy!$BJ$68:'Occupancy'!$B$79,1)*12/$B23)</f>
        <v>#DIV/0!</v>
      </c>
      <c r="BB23" s="98">
        <f t="shared" si="0"/>
        <v>0</v>
      </c>
      <c r="BC23" s="99">
        <f t="shared" si="1"/>
        <v>0</v>
      </c>
      <c r="BD23" s="98">
        <f t="shared" si="2"/>
        <v>0</v>
      </c>
      <c r="BE23" s="99" t="e">
        <f>IF(BB23="","",BB23/VLOOKUP(Occupancy!$B$65,Occupancy!$BJ$68:'Occupancy'!$B$79,1)*12/$B23)</f>
        <v>#DIV/0!</v>
      </c>
      <c r="BF23" s="100" t="e">
        <f>IF(BC23="","",BC23/VLOOKUP(Occupancy!$B$65,Occupancy!$BJ$68:'Occupancy'!$B$79,1)*12/$B23)</f>
        <v>#DIV/0!</v>
      </c>
    </row>
    <row r="24" spans="1:58" x14ac:dyDescent="0.25">
      <c r="A24" s="177" t="s">
        <v>77</v>
      </c>
      <c r="B24" s="198">
        <f>Operating!B29</f>
        <v>105</v>
      </c>
      <c r="C24" s="172"/>
      <c r="D24" s="86"/>
      <c r="E24" s="87">
        <f>F24/12*Occupancy!$B$65</f>
        <v>0</v>
      </c>
      <c r="F24" s="88"/>
      <c r="G24" s="87" t="str">
        <f>IF(D24="","",D24/VLOOKUP(Occupancy!$B$65,Occupancy!$BJ$68:'Occupancy'!$B$79,1)*12/$B24)</f>
        <v/>
      </c>
      <c r="H24" s="89">
        <f>IF(E24="","",E24/VLOOKUP(Occupancy!$B$65,Occupancy!$BJ$68:'Occupancy'!$B$79,1)*12/$B24)</f>
        <v>0</v>
      </c>
      <c r="I24" s="90">
        <v>118767</v>
      </c>
      <c r="J24" s="90">
        <f>K24/12*Occupancy!$B$65</f>
        <v>64602.5</v>
      </c>
      <c r="K24" s="91">
        <v>258410</v>
      </c>
      <c r="L24" s="90">
        <f>IF(I24="","",I24/VLOOKUP(Occupancy!$B$65,Occupancy!$BJ$68:'Occupancy'!$B$79,1)*12/$B24)</f>
        <v>4524.4571428571426</v>
      </c>
      <c r="M24" s="90">
        <f>IF(J24="","",J24/VLOOKUP(Occupancy!$B$65,Occupancy!$BJ$68:'Occupancy'!$B$79,1)*12/$B24)</f>
        <v>2461.0476190476193</v>
      </c>
      <c r="N24" s="87"/>
      <c r="O24" s="87">
        <f>P24/12*Occupancy!$B$65</f>
        <v>468.75</v>
      </c>
      <c r="P24" s="88">
        <v>1875</v>
      </c>
      <c r="Q24" s="87" t="str">
        <f>IF(N24="","",N24/VLOOKUP(Occupancy!$B$65,Occupancy!$BJ$68:'Occupancy'!$B$79,1)*12/$B24)</f>
        <v/>
      </c>
      <c r="R24" s="87">
        <f>IF(O24="","",O24/VLOOKUP(Occupancy!$B$65,Occupancy!$BJ$68:'Occupancy'!$B$79,1)*12/$B24)</f>
        <v>17.857142857142858</v>
      </c>
      <c r="S24" s="91">
        <v>38978</v>
      </c>
      <c r="T24" s="90">
        <f>U24/12*Occupancy!$B$65</f>
        <v>11944.5</v>
      </c>
      <c r="U24" s="91">
        <v>47778</v>
      </c>
      <c r="V24" s="90">
        <f>IF(S24="","",S24/VLOOKUP(Occupancy!$B$65,Occupancy!$BJ$68:'Occupancy'!$B$79,1)*12/$B24)</f>
        <v>1484.8761904761905</v>
      </c>
      <c r="W24" s="92">
        <f>IF(T24="","",T24/VLOOKUP(Occupancy!$B$65,Occupancy!$BJ$68:'Occupancy'!$B$79,1)*12/$B24)</f>
        <v>455.02857142857141</v>
      </c>
      <c r="X24" s="87">
        <v>105584</v>
      </c>
      <c r="Y24" s="87">
        <f>Z24/12*Occupancy!$B$65</f>
        <v>54868.5</v>
      </c>
      <c r="Z24" s="88">
        <v>219474</v>
      </c>
      <c r="AA24" s="87">
        <f>IF(X24="","",X24/VLOOKUP(Occupancy!$B$65,Occupancy!$BJ$68:'Occupancy'!$B$79,1)*12/$B24)</f>
        <v>4022.2476190476191</v>
      </c>
      <c r="AB24" s="93">
        <f>IF(Y24="","",Y24/VLOOKUP(Occupancy!$B$65,Occupancy!$BJ$68:'Occupancy'!$B$79,1)*12/$B24)</f>
        <v>2090.2285714285713</v>
      </c>
      <c r="AC24" s="94"/>
      <c r="AD24" s="90">
        <f>AE24/12*Occupancy!$B$65</f>
        <v>0</v>
      </c>
      <c r="AE24" s="91"/>
      <c r="AF24" s="90" t="str">
        <f>IF(AC24="","",AC24/VLOOKUP(Occupancy!$B$65,Occupancy!$BJ$68:'Occupancy'!$B$79,1)*12/$B24)</f>
        <v/>
      </c>
      <c r="AG24" s="95">
        <f>IF(AD24="","",AD24/VLOOKUP(Occupancy!$B$65,Occupancy!$BJ$68:'Occupancy'!$B$79,1)*12/$B24)</f>
        <v>0</v>
      </c>
      <c r="AH24" s="88">
        <v>22496</v>
      </c>
      <c r="AI24" s="87">
        <f>AJ24/12*Occupancy!$B$65</f>
        <v>21066</v>
      </c>
      <c r="AJ24" s="88">
        <v>84264</v>
      </c>
      <c r="AK24" s="87">
        <f>IF(AH24="","",AH24/VLOOKUP(Occupancy!$B$65,Occupancy!$BJ$68:'Occupancy'!$B$79,1)*12/$B24)</f>
        <v>856.99047619047622</v>
      </c>
      <c r="AL24" s="96">
        <f>IF(AI24="","",AI24/VLOOKUP(Occupancy!$B$65,Occupancy!$BJ$68:'Occupancy'!$B$79,1)*12/$B24)</f>
        <v>802.51428571428573</v>
      </c>
      <c r="AM24" s="90"/>
      <c r="AN24" s="90">
        <f>AO24/12*Occupancy!$B$65</f>
        <v>8898.25</v>
      </c>
      <c r="AO24" s="91">
        <v>35593</v>
      </c>
      <c r="AP24" s="90" t="str">
        <f>IF(AM24="","",AM24/VLOOKUP(Occupancy!$B$65,Occupancy!$BJ$68:'Occupancy'!$B$79,1)*12/$B24)</f>
        <v/>
      </c>
      <c r="AQ24" s="92">
        <f>IF(AN24="","",AN24/VLOOKUP(Occupancy!$B$65,Occupancy!$BJ$68:'Occupancy'!$B$79,1)*12/$B24)</f>
        <v>338.98095238095237</v>
      </c>
      <c r="AR24" s="97">
        <v>46070</v>
      </c>
      <c r="AS24" s="87">
        <f>AT24/12*Occupancy!$B$65</f>
        <v>8471.75</v>
      </c>
      <c r="AT24" s="88">
        <v>33887</v>
      </c>
      <c r="AU24" s="87">
        <f>IF(AR24="","",AR24/VLOOKUP(Occupancy!$B$65,Occupancy!$BJ$68:'Occupancy'!$B$79,1)*12/$B24)</f>
        <v>1755.047619047619</v>
      </c>
      <c r="AV24" s="93">
        <f>IF(AS24="","",AS24/VLOOKUP(Occupancy!$B$65,Occupancy!$BJ$68:'Occupancy'!$B$79,1)*12/$B24)</f>
        <v>322.73333333333335</v>
      </c>
      <c r="AW24" s="90">
        <v>21535</v>
      </c>
      <c r="AX24" s="90">
        <f>AY24/12*Occupancy!$B$65</f>
        <v>5973.75</v>
      </c>
      <c r="AY24" s="91">
        <v>23895</v>
      </c>
      <c r="AZ24" s="90">
        <f>IF(AW24="","",AW24/VLOOKUP(Occupancy!$B$65,Occupancy!$BJ$68:'Occupancy'!$B$79,1)*12/$B24)</f>
        <v>820.38095238095241</v>
      </c>
      <c r="BA24" s="90">
        <f>IF(AX24="","",AX24/VLOOKUP(Occupancy!$B$65,Occupancy!$BJ$68:'Occupancy'!$B$79,1)*12/$B24)</f>
        <v>227.57142857142858</v>
      </c>
      <c r="BB24" s="98">
        <f t="shared" si="0"/>
        <v>353430</v>
      </c>
      <c r="BC24" s="99">
        <f t="shared" si="1"/>
        <v>176294</v>
      </c>
      <c r="BD24" s="98">
        <f t="shared" si="2"/>
        <v>705176</v>
      </c>
      <c r="BE24" s="99">
        <f>IF(BB24="","",BB24/VLOOKUP(Occupancy!$B$65,Occupancy!$BJ$68:'Occupancy'!$B$79,1)*12/$B24)</f>
        <v>13464</v>
      </c>
      <c r="BF24" s="100">
        <f>IF(BC24="","",BC24/VLOOKUP(Occupancy!$B$65,Occupancy!$BJ$68:'Occupancy'!$B$79,1)*12/$B24)</f>
        <v>6715.9619047619044</v>
      </c>
    </row>
    <row r="25" spans="1:58" x14ac:dyDescent="0.25">
      <c r="A25" s="177" t="s">
        <v>121</v>
      </c>
      <c r="B25" s="198">
        <f>Operating!B30</f>
        <v>0</v>
      </c>
      <c r="C25" s="172"/>
      <c r="D25" s="86"/>
      <c r="E25" s="87">
        <f>F25/12*Occupancy!$B$65</f>
        <v>0</v>
      </c>
      <c r="F25" s="88"/>
      <c r="G25" s="87" t="str">
        <f>IF(D25="","",D25/VLOOKUP(Occupancy!$B$65,Occupancy!$BJ$68:'Occupancy'!$B$79,1)*12/$B25)</f>
        <v/>
      </c>
      <c r="H25" s="89" t="e">
        <f>IF(E25="","",E25/VLOOKUP(Occupancy!$B$65,Occupancy!$BJ$68:'Occupancy'!$B$79,1)*12/$B25)</f>
        <v>#DIV/0!</v>
      </c>
      <c r="I25" s="90"/>
      <c r="J25" s="90">
        <f>K25/12*Occupancy!$B$65</f>
        <v>0</v>
      </c>
      <c r="K25" s="91"/>
      <c r="L25" s="90" t="str">
        <f>IF(I25="","",I25/VLOOKUP(Occupancy!$B$65,Occupancy!$BJ$68:'Occupancy'!$B$79,1)*12/$B25)</f>
        <v/>
      </c>
      <c r="M25" s="90" t="e">
        <f>IF(J25="","",J25/VLOOKUP(Occupancy!$B$65,Occupancy!$BJ$68:'Occupancy'!$B$79,1)*12/$B25)</f>
        <v>#DIV/0!</v>
      </c>
      <c r="N25" s="87"/>
      <c r="O25" s="87">
        <f>P25/12*Occupancy!$B$65</f>
        <v>0</v>
      </c>
      <c r="P25" s="88"/>
      <c r="Q25" s="87" t="str">
        <f>IF(N25="","",N25/VLOOKUP(Occupancy!$B$65,Occupancy!$BJ$68:'Occupancy'!$B$79,1)*12/$B25)</f>
        <v/>
      </c>
      <c r="R25" s="87" t="e">
        <f>IF(O25="","",O25/VLOOKUP(Occupancy!$B$65,Occupancy!$BJ$68:'Occupancy'!$B$79,1)*12/$B25)</f>
        <v>#DIV/0!</v>
      </c>
      <c r="S25" s="91"/>
      <c r="T25" s="90">
        <f>U25/12*Occupancy!$B$65</f>
        <v>0</v>
      </c>
      <c r="U25" s="91"/>
      <c r="V25" s="90" t="str">
        <f>IF(S25="","",S25/VLOOKUP(Occupancy!$B$65,Occupancy!$BJ$68:'Occupancy'!$B$79,1)*12/$B25)</f>
        <v/>
      </c>
      <c r="W25" s="92" t="e">
        <f>IF(T25="","",T25/VLOOKUP(Occupancy!$B$65,Occupancy!$BJ$68:'Occupancy'!$B$79,1)*12/$B25)</f>
        <v>#DIV/0!</v>
      </c>
      <c r="X25" s="87"/>
      <c r="Y25" s="87">
        <f>Z25/12*Occupancy!$B$65</f>
        <v>0</v>
      </c>
      <c r="Z25" s="88"/>
      <c r="AA25" s="87" t="str">
        <f>IF(X25="","",X25/VLOOKUP(Occupancy!$B$65,Occupancy!$BJ$68:'Occupancy'!$B$79,1)*12/$B25)</f>
        <v/>
      </c>
      <c r="AB25" s="93" t="e">
        <f>IF(Y25="","",Y25/VLOOKUP(Occupancy!$B$65,Occupancy!$BJ$68:'Occupancy'!$B$79,1)*12/$B25)</f>
        <v>#DIV/0!</v>
      </c>
      <c r="AC25" s="94"/>
      <c r="AD25" s="90">
        <f>AE25/12*Occupancy!$B$65</f>
        <v>0</v>
      </c>
      <c r="AE25" s="91"/>
      <c r="AF25" s="90" t="str">
        <f>IF(AC25="","",AC25/VLOOKUP(Occupancy!$B$65,Occupancy!$BJ$68:'Occupancy'!$B$79,1)*12/$B25)</f>
        <v/>
      </c>
      <c r="AG25" s="95" t="e">
        <f>IF(AD25="","",AD25/VLOOKUP(Occupancy!$B$65,Occupancy!$BJ$68:'Occupancy'!$B$79,1)*12/$B25)</f>
        <v>#DIV/0!</v>
      </c>
      <c r="AH25" s="88"/>
      <c r="AI25" s="87">
        <f>AJ25/12*Occupancy!$B$65</f>
        <v>0</v>
      </c>
      <c r="AJ25" s="88"/>
      <c r="AK25" s="87" t="str">
        <f>IF(AH25="","",AH25/VLOOKUP(Occupancy!$B$65,Occupancy!$BJ$68:'Occupancy'!$B$79,1)*12/$B25)</f>
        <v/>
      </c>
      <c r="AL25" s="96" t="e">
        <f>IF(AI25="","",AI25/VLOOKUP(Occupancy!$B$65,Occupancy!$BJ$68:'Occupancy'!$B$79,1)*12/$B25)</f>
        <v>#DIV/0!</v>
      </c>
      <c r="AM25" s="90"/>
      <c r="AN25" s="90">
        <f>AO25/12*Occupancy!$B$65</f>
        <v>0</v>
      </c>
      <c r="AO25" s="91"/>
      <c r="AP25" s="90" t="str">
        <f>IF(AM25="","",AM25/VLOOKUP(Occupancy!$B$65,Occupancy!$BJ$68:'Occupancy'!$B$79,1)*12/$B25)</f>
        <v/>
      </c>
      <c r="AQ25" s="92" t="e">
        <f>IF(AN25="","",AN25/VLOOKUP(Occupancy!$B$65,Occupancy!$BJ$68:'Occupancy'!$B$79,1)*12/$B25)</f>
        <v>#DIV/0!</v>
      </c>
      <c r="AR25" s="97"/>
      <c r="AS25" s="87">
        <f>AT25/12*Occupancy!$B$65</f>
        <v>0</v>
      </c>
      <c r="AT25" s="88"/>
      <c r="AU25" s="87" t="str">
        <f>IF(AR25="","",AR25/VLOOKUP(Occupancy!$B$65,Occupancy!$BJ$68:'Occupancy'!$B$79,1)*12/$B25)</f>
        <v/>
      </c>
      <c r="AV25" s="93" t="e">
        <f>IF(AS25="","",AS25/VLOOKUP(Occupancy!$B$65,Occupancy!$BJ$68:'Occupancy'!$B$79,1)*12/$B25)</f>
        <v>#DIV/0!</v>
      </c>
      <c r="AW25" s="90"/>
      <c r="AX25" s="90">
        <f>AY25/12*Occupancy!$B$65</f>
        <v>0</v>
      </c>
      <c r="AY25" s="91"/>
      <c r="AZ25" s="90" t="str">
        <f>IF(AW25="","",AW25/VLOOKUP(Occupancy!$B$65,Occupancy!$BJ$68:'Occupancy'!$B$79,1)*12/$B25)</f>
        <v/>
      </c>
      <c r="BA25" s="90" t="e">
        <f>IF(AX25="","",AX25/VLOOKUP(Occupancy!$B$65,Occupancy!$BJ$68:'Occupancy'!$B$79,1)*12/$B25)</f>
        <v>#DIV/0!</v>
      </c>
      <c r="BB25" s="98">
        <f t="shared" si="0"/>
        <v>0</v>
      </c>
      <c r="BC25" s="99">
        <f t="shared" si="1"/>
        <v>0</v>
      </c>
      <c r="BD25" s="98">
        <f t="shared" si="2"/>
        <v>0</v>
      </c>
      <c r="BE25" s="99" t="e">
        <f>IF(BB25="","",BB25/VLOOKUP(Occupancy!$B$65,Occupancy!$BJ$68:'Occupancy'!$B$79,1)*12/$B25)</f>
        <v>#DIV/0!</v>
      </c>
      <c r="BF25" s="100" t="e">
        <f>IF(BC25="","",BC25/VLOOKUP(Occupancy!$B$65,Occupancy!$BJ$68:'Occupancy'!$B$79,1)*12/$B25)</f>
        <v>#DIV/0!</v>
      </c>
    </row>
    <row r="26" spans="1:58" x14ac:dyDescent="0.25">
      <c r="A26" s="177" t="s">
        <v>123</v>
      </c>
      <c r="B26" s="198">
        <f>Operating!B31</f>
        <v>0</v>
      </c>
      <c r="C26" s="172"/>
      <c r="D26" s="86"/>
      <c r="E26" s="87">
        <f>F26/12*Occupancy!$B$65</f>
        <v>0</v>
      </c>
      <c r="F26" s="88"/>
      <c r="G26" s="87" t="str">
        <f>IF(D26="","",D26/VLOOKUP(Occupancy!$B$65,Occupancy!$BJ$68:'Occupancy'!$B$79,1)*12/$B26)</f>
        <v/>
      </c>
      <c r="H26" s="89" t="e">
        <f>IF(E26="","",E26/VLOOKUP(Occupancy!$B$65,Occupancy!$BJ$68:'Occupancy'!$B$79,1)*12/$B26)</f>
        <v>#DIV/0!</v>
      </c>
      <c r="I26" s="90"/>
      <c r="J26" s="90">
        <f>K26/12*Occupancy!$B$65</f>
        <v>0</v>
      </c>
      <c r="K26" s="91"/>
      <c r="L26" s="90" t="str">
        <f>IF(I26="","",I26/VLOOKUP(Occupancy!$B$65,Occupancy!$BJ$68:'Occupancy'!$B$79,1)*12/$B26)</f>
        <v/>
      </c>
      <c r="M26" s="90" t="e">
        <f>IF(J26="","",J26/VLOOKUP(Occupancy!$B$65,Occupancy!$BJ$68:'Occupancy'!$B$79,1)*12/$B26)</f>
        <v>#DIV/0!</v>
      </c>
      <c r="N26" s="87"/>
      <c r="O26" s="87">
        <f>P26/12*Occupancy!$B$65</f>
        <v>0</v>
      </c>
      <c r="P26" s="88"/>
      <c r="Q26" s="87" t="str">
        <f>IF(N26="","",N26/VLOOKUP(Occupancy!$B$65,Occupancy!$BJ$68:'Occupancy'!$B$79,1)*12/$B26)</f>
        <v/>
      </c>
      <c r="R26" s="87" t="e">
        <f>IF(O26="","",O26/VLOOKUP(Occupancy!$B$65,Occupancy!$BJ$68:'Occupancy'!$B$79,1)*12/$B26)</f>
        <v>#DIV/0!</v>
      </c>
      <c r="S26" s="91"/>
      <c r="T26" s="90">
        <f>U26/12*Occupancy!$B$65</f>
        <v>0</v>
      </c>
      <c r="U26" s="91"/>
      <c r="V26" s="90" t="str">
        <f>IF(S26="","",S26/VLOOKUP(Occupancy!$B$65,Occupancy!$BJ$68:'Occupancy'!$B$79,1)*12/$B26)</f>
        <v/>
      </c>
      <c r="W26" s="92" t="e">
        <f>IF(T26="","",T26/VLOOKUP(Occupancy!$B$65,Occupancy!$BJ$68:'Occupancy'!$B$79,1)*12/$B26)</f>
        <v>#DIV/0!</v>
      </c>
      <c r="X26" s="87"/>
      <c r="Y26" s="87">
        <f>Z26/12*Occupancy!$B$65</f>
        <v>0</v>
      </c>
      <c r="Z26" s="88"/>
      <c r="AA26" s="87" t="str">
        <f>IF(X26="","",X26/VLOOKUP(Occupancy!$B$65,Occupancy!$BJ$68:'Occupancy'!$B$79,1)*12/$B26)</f>
        <v/>
      </c>
      <c r="AB26" s="93" t="e">
        <f>IF(Y26="","",Y26/VLOOKUP(Occupancy!$B$65,Occupancy!$BJ$68:'Occupancy'!$B$79,1)*12/$B26)</f>
        <v>#DIV/0!</v>
      </c>
      <c r="AC26" s="94"/>
      <c r="AD26" s="90">
        <f>AE26/12*Occupancy!$B$65</f>
        <v>0</v>
      </c>
      <c r="AE26" s="91"/>
      <c r="AF26" s="90" t="str">
        <f>IF(AC26="","",AC26/VLOOKUP(Occupancy!$B$65,Occupancy!$BJ$68:'Occupancy'!$B$79,1)*12/$B26)</f>
        <v/>
      </c>
      <c r="AG26" s="95" t="e">
        <f>IF(AD26="","",AD26/VLOOKUP(Occupancy!$B$65,Occupancy!$BJ$68:'Occupancy'!$B$79,1)*12/$B26)</f>
        <v>#DIV/0!</v>
      </c>
      <c r="AH26" s="88"/>
      <c r="AI26" s="87">
        <f>AJ26/12*Occupancy!$B$65</f>
        <v>0</v>
      </c>
      <c r="AJ26" s="88"/>
      <c r="AK26" s="87" t="str">
        <f>IF(AH26="","",AH26/VLOOKUP(Occupancy!$B$65,Occupancy!$BJ$68:'Occupancy'!$B$79,1)*12/$B26)</f>
        <v/>
      </c>
      <c r="AL26" s="96" t="e">
        <f>IF(AI26="","",AI26/VLOOKUP(Occupancy!$B$65,Occupancy!$BJ$68:'Occupancy'!$B$79,1)*12/$B26)</f>
        <v>#DIV/0!</v>
      </c>
      <c r="AM26" s="90"/>
      <c r="AN26" s="90">
        <f>AO26/12*Occupancy!$B$65</f>
        <v>0</v>
      </c>
      <c r="AO26" s="91"/>
      <c r="AP26" s="90" t="str">
        <f>IF(AM26="","",AM26/VLOOKUP(Occupancy!$B$65,Occupancy!$BJ$68:'Occupancy'!$B$79,1)*12/$B26)</f>
        <v/>
      </c>
      <c r="AQ26" s="92" t="e">
        <f>IF(AN26="","",AN26/VLOOKUP(Occupancy!$B$65,Occupancy!$BJ$68:'Occupancy'!$B$79,1)*12/$B26)</f>
        <v>#DIV/0!</v>
      </c>
      <c r="AR26" s="97"/>
      <c r="AS26" s="87">
        <f>AT26/12*Occupancy!$B$65</f>
        <v>0</v>
      </c>
      <c r="AT26" s="88"/>
      <c r="AU26" s="87" t="str">
        <f>IF(AR26="","",AR26/VLOOKUP(Occupancy!$B$65,Occupancy!$BJ$68:'Occupancy'!$B$79,1)*12/$B26)</f>
        <v/>
      </c>
      <c r="AV26" s="93" t="e">
        <f>IF(AS26="","",AS26/VLOOKUP(Occupancy!$B$65,Occupancy!$BJ$68:'Occupancy'!$B$79,1)*12/$B26)</f>
        <v>#DIV/0!</v>
      </c>
      <c r="AW26" s="90"/>
      <c r="AX26" s="90">
        <f>AY26/12*Occupancy!$B$65</f>
        <v>0</v>
      </c>
      <c r="AY26" s="91"/>
      <c r="AZ26" s="90" t="str">
        <f>IF(AW26="","",AW26/VLOOKUP(Occupancy!$B$65,Occupancy!$BJ$68:'Occupancy'!$B$79,1)*12/$B26)</f>
        <v/>
      </c>
      <c r="BA26" s="90" t="e">
        <f>IF(AX26="","",AX26/VLOOKUP(Occupancy!$B$65,Occupancy!$BJ$68:'Occupancy'!$B$79,1)*12/$B26)</f>
        <v>#DIV/0!</v>
      </c>
      <c r="BB26" s="98">
        <f t="shared" si="0"/>
        <v>0</v>
      </c>
      <c r="BC26" s="99">
        <f t="shared" si="1"/>
        <v>0</v>
      </c>
      <c r="BD26" s="98">
        <f t="shared" si="2"/>
        <v>0</v>
      </c>
      <c r="BE26" s="99" t="e">
        <f>IF(BB26="","",BB26/VLOOKUP(Occupancy!$B$65,Occupancy!$BJ$68:'Occupancy'!$B$79,1)*12/$B26)</f>
        <v>#DIV/0!</v>
      </c>
      <c r="BF26" s="100" t="e">
        <f>IF(BC26="","",BC26/VLOOKUP(Occupancy!$B$65,Occupancy!$BJ$68:'Occupancy'!$B$79,1)*12/$B26)</f>
        <v>#DIV/0!</v>
      </c>
    </row>
    <row r="27" spans="1:58" x14ac:dyDescent="0.25">
      <c r="A27" s="177" t="s">
        <v>125</v>
      </c>
      <c r="B27" s="198">
        <f>Operating!B32</f>
        <v>0</v>
      </c>
      <c r="C27" s="172"/>
      <c r="D27" s="86"/>
      <c r="E27" s="87">
        <f>F27/12*Occupancy!$B$65</f>
        <v>0</v>
      </c>
      <c r="F27" s="88"/>
      <c r="G27" s="87" t="str">
        <f>IF(D27="","",D27/VLOOKUP(Occupancy!$B$65,Occupancy!$BJ$68:'Occupancy'!$B$79,1)*12/$B27)</f>
        <v/>
      </c>
      <c r="H27" s="89" t="e">
        <f>IF(E27="","",E27/VLOOKUP(Occupancy!$B$65,Occupancy!$BJ$68:'Occupancy'!$B$79,1)*12/$B27)</f>
        <v>#DIV/0!</v>
      </c>
      <c r="I27" s="90"/>
      <c r="J27" s="90">
        <f>K27/12*Occupancy!$B$65</f>
        <v>0</v>
      </c>
      <c r="K27" s="91"/>
      <c r="L27" s="90" t="str">
        <f>IF(I27="","",I27/VLOOKUP(Occupancy!$B$65,Occupancy!$BJ$68:'Occupancy'!$B$79,1)*12/$B27)</f>
        <v/>
      </c>
      <c r="M27" s="90" t="e">
        <f>IF(J27="","",J27/VLOOKUP(Occupancy!$B$65,Occupancy!$BJ$68:'Occupancy'!$B$79,1)*12/$B27)</f>
        <v>#DIV/0!</v>
      </c>
      <c r="N27" s="87"/>
      <c r="O27" s="87">
        <f>P27/12*Occupancy!$B$65</f>
        <v>0</v>
      </c>
      <c r="P27" s="88"/>
      <c r="Q27" s="87" t="str">
        <f>IF(N27="","",N27/VLOOKUP(Occupancy!$B$65,Occupancy!$BJ$68:'Occupancy'!$B$79,1)*12/$B27)</f>
        <v/>
      </c>
      <c r="R27" s="87" t="e">
        <f>IF(O27="","",O27/VLOOKUP(Occupancy!$B$65,Occupancy!$BJ$68:'Occupancy'!$B$79,1)*12/$B27)</f>
        <v>#DIV/0!</v>
      </c>
      <c r="S27" s="91"/>
      <c r="T27" s="90">
        <f>U27/12*Occupancy!$B$65</f>
        <v>0</v>
      </c>
      <c r="U27" s="91"/>
      <c r="V27" s="90" t="str">
        <f>IF(S27="","",S27/VLOOKUP(Occupancy!$B$65,Occupancy!$BJ$68:'Occupancy'!$B$79,1)*12/$B27)</f>
        <v/>
      </c>
      <c r="W27" s="92" t="e">
        <f>IF(T27="","",T27/VLOOKUP(Occupancy!$B$65,Occupancy!$BJ$68:'Occupancy'!$B$79,1)*12/$B27)</f>
        <v>#DIV/0!</v>
      </c>
      <c r="X27" s="87"/>
      <c r="Y27" s="87">
        <f>Z27/12*Occupancy!$B$65</f>
        <v>0</v>
      </c>
      <c r="Z27" s="88"/>
      <c r="AA27" s="87" t="str">
        <f>IF(X27="","",X27/VLOOKUP(Occupancy!$B$65,Occupancy!$BJ$68:'Occupancy'!$B$79,1)*12/$B27)</f>
        <v/>
      </c>
      <c r="AB27" s="93" t="e">
        <f>IF(Y27="","",Y27/VLOOKUP(Occupancy!$B$65,Occupancy!$BJ$68:'Occupancy'!$B$79,1)*12/$B27)</f>
        <v>#DIV/0!</v>
      </c>
      <c r="AC27" s="94"/>
      <c r="AD27" s="90">
        <f>AE27/12*Occupancy!$B$65</f>
        <v>0</v>
      </c>
      <c r="AE27" s="91"/>
      <c r="AF27" s="90" t="str">
        <f>IF(AC27="","",AC27/VLOOKUP(Occupancy!$B$65,Occupancy!$BJ$68:'Occupancy'!$B$79,1)*12/$B27)</f>
        <v/>
      </c>
      <c r="AG27" s="95" t="e">
        <f>IF(AD27="","",AD27/VLOOKUP(Occupancy!$B$65,Occupancy!$BJ$68:'Occupancy'!$B$79,1)*12/$B27)</f>
        <v>#DIV/0!</v>
      </c>
      <c r="AH27" s="88"/>
      <c r="AI27" s="87">
        <f>AJ27/12*Occupancy!$B$65</f>
        <v>0</v>
      </c>
      <c r="AJ27" s="88"/>
      <c r="AK27" s="87" t="str">
        <f>IF(AH27="","",AH27/VLOOKUP(Occupancy!$B$65,Occupancy!$BJ$68:'Occupancy'!$B$79,1)*12/$B27)</f>
        <v/>
      </c>
      <c r="AL27" s="96" t="e">
        <f>IF(AI27="","",AI27/VLOOKUP(Occupancy!$B$65,Occupancy!$BJ$68:'Occupancy'!$B$79,1)*12/$B27)</f>
        <v>#DIV/0!</v>
      </c>
      <c r="AM27" s="90"/>
      <c r="AN27" s="90">
        <f>AO27/12*Occupancy!$B$65</f>
        <v>0</v>
      </c>
      <c r="AO27" s="91"/>
      <c r="AP27" s="90" t="str">
        <f>IF(AM27="","",AM27/VLOOKUP(Occupancy!$B$65,Occupancy!$BJ$68:'Occupancy'!$B$79,1)*12/$B27)</f>
        <v/>
      </c>
      <c r="AQ27" s="92" t="e">
        <f>IF(AN27="","",AN27/VLOOKUP(Occupancy!$B$65,Occupancy!$BJ$68:'Occupancy'!$B$79,1)*12/$B27)</f>
        <v>#DIV/0!</v>
      </c>
      <c r="AR27" s="97"/>
      <c r="AS27" s="87">
        <f>AT27/12*Occupancy!$B$65</f>
        <v>0</v>
      </c>
      <c r="AT27" s="88"/>
      <c r="AU27" s="87" t="str">
        <f>IF(AR27="","",AR27/VLOOKUP(Occupancy!$B$65,Occupancy!$BJ$68:'Occupancy'!$B$79,1)*12/$B27)</f>
        <v/>
      </c>
      <c r="AV27" s="93" t="e">
        <f>IF(AS27="","",AS27/VLOOKUP(Occupancy!$B$65,Occupancy!$BJ$68:'Occupancy'!$B$79,1)*12/$B27)</f>
        <v>#DIV/0!</v>
      </c>
      <c r="AW27" s="90"/>
      <c r="AX27" s="90">
        <f>AY27/12*Occupancy!$B$65</f>
        <v>0</v>
      </c>
      <c r="AY27" s="91"/>
      <c r="AZ27" s="90" t="str">
        <f>IF(AW27="","",AW27/VLOOKUP(Occupancy!$B$65,Occupancy!$BJ$68:'Occupancy'!$B$79,1)*12/$B27)</f>
        <v/>
      </c>
      <c r="BA27" s="90" t="e">
        <f>IF(AX27="","",AX27/VLOOKUP(Occupancy!$B$65,Occupancy!$BJ$68:'Occupancy'!$B$79,1)*12/$B27)</f>
        <v>#DIV/0!</v>
      </c>
      <c r="BB27" s="98">
        <f t="shared" si="0"/>
        <v>0</v>
      </c>
      <c r="BC27" s="99">
        <f t="shared" si="1"/>
        <v>0</v>
      </c>
      <c r="BD27" s="98">
        <f t="shared" si="2"/>
        <v>0</v>
      </c>
      <c r="BE27" s="99" t="e">
        <f>IF(BB27="","",BB27/VLOOKUP(Occupancy!$B$65,Occupancy!$BJ$68:'Occupancy'!$B$79,1)*12/$B27)</f>
        <v>#DIV/0!</v>
      </c>
      <c r="BF27" s="100" t="e">
        <f>IF(BC27="","",BC27/VLOOKUP(Occupancy!$B$65,Occupancy!$BJ$68:'Occupancy'!$B$79,1)*12/$B27)</f>
        <v>#DIV/0!</v>
      </c>
    </row>
    <row r="28" spans="1:58" x14ac:dyDescent="0.25">
      <c r="A28" s="177" t="s">
        <v>127</v>
      </c>
      <c r="B28" s="198">
        <f>Operating!B33</f>
        <v>0</v>
      </c>
      <c r="C28" s="172"/>
      <c r="D28" s="86"/>
      <c r="E28" s="87">
        <f>F28/12*Occupancy!$B$65</f>
        <v>0</v>
      </c>
      <c r="F28" s="88"/>
      <c r="G28" s="87" t="str">
        <f>IF(D28="","",D28/VLOOKUP(Occupancy!$B$65,Occupancy!$BJ$68:'Occupancy'!$B$79,1)*12/$B28)</f>
        <v/>
      </c>
      <c r="H28" s="89" t="e">
        <f>IF(E28="","",E28/VLOOKUP(Occupancy!$B$65,Occupancy!$BJ$68:'Occupancy'!$B$79,1)*12/$B28)</f>
        <v>#DIV/0!</v>
      </c>
      <c r="I28" s="90"/>
      <c r="J28" s="90">
        <f>K28/12*Occupancy!$B$65</f>
        <v>0</v>
      </c>
      <c r="K28" s="91"/>
      <c r="L28" s="90" t="str">
        <f>IF(I28="","",I28/VLOOKUP(Occupancy!$B$65,Occupancy!$BJ$68:'Occupancy'!$B$79,1)*12/$B28)</f>
        <v/>
      </c>
      <c r="M28" s="90" t="e">
        <f>IF(J28="","",J28/VLOOKUP(Occupancy!$B$65,Occupancy!$BJ$68:'Occupancy'!$B$79,1)*12/$B28)</f>
        <v>#DIV/0!</v>
      </c>
      <c r="N28" s="87"/>
      <c r="O28" s="87">
        <f>P28/12*Occupancy!$B$65</f>
        <v>0</v>
      </c>
      <c r="P28" s="88"/>
      <c r="Q28" s="87" t="str">
        <f>IF(N28="","",N28/VLOOKUP(Occupancy!$B$65,Occupancy!$BJ$68:'Occupancy'!$B$79,1)*12/$B28)</f>
        <v/>
      </c>
      <c r="R28" s="87" t="e">
        <f>IF(O28="","",O28/VLOOKUP(Occupancy!$B$65,Occupancy!$BJ$68:'Occupancy'!$B$79,1)*12/$B28)</f>
        <v>#DIV/0!</v>
      </c>
      <c r="S28" s="91"/>
      <c r="T28" s="90">
        <f>U28/12*Occupancy!$B$65</f>
        <v>0</v>
      </c>
      <c r="U28" s="91"/>
      <c r="V28" s="90" t="str">
        <f>IF(S28="","",S28/VLOOKUP(Occupancy!$B$65,Occupancy!$BJ$68:'Occupancy'!$B$79,1)*12/$B28)</f>
        <v/>
      </c>
      <c r="W28" s="92" t="e">
        <f>IF(T28="","",T28/VLOOKUP(Occupancy!$B$65,Occupancy!$BJ$68:'Occupancy'!$B$79,1)*12/$B28)</f>
        <v>#DIV/0!</v>
      </c>
      <c r="X28" s="87"/>
      <c r="Y28" s="87">
        <f>Z28/12*Occupancy!$B$65</f>
        <v>0</v>
      </c>
      <c r="Z28" s="88"/>
      <c r="AA28" s="87" t="str">
        <f>IF(X28="","",X28/VLOOKUP(Occupancy!$B$65,Occupancy!$BJ$68:'Occupancy'!$B$79,1)*12/$B28)</f>
        <v/>
      </c>
      <c r="AB28" s="93" t="e">
        <f>IF(Y28="","",Y28/VLOOKUP(Occupancy!$B$65,Occupancy!$BJ$68:'Occupancy'!$B$79,1)*12/$B28)</f>
        <v>#DIV/0!</v>
      </c>
      <c r="AC28" s="94"/>
      <c r="AD28" s="90">
        <f>AE28/12*Occupancy!$B$65</f>
        <v>0</v>
      </c>
      <c r="AE28" s="91"/>
      <c r="AF28" s="90" t="str">
        <f>IF(AC28="","",AC28/VLOOKUP(Occupancy!$B$65,Occupancy!$BJ$68:'Occupancy'!$B$79,1)*12/$B28)</f>
        <v/>
      </c>
      <c r="AG28" s="95" t="e">
        <f>IF(AD28="","",AD28/VLOOKUP(Occupancy!$B$65,Occupancy!$BJ$68:'Occupancy'!$B$79,1)*12/$B28)</f>
        <v>#DIV/0!</v>
      </c>
      <c r="AH28" s="88"/>
      <c r="AI28" s="87">
        <f>AJ28/12*Occupancy!$B$65</f>
        <v>0</v>
      </c>
      <c r="AJ28" s="88"/>
      <c r="AK28" s="87" t="str">
        <f>IF(AH28="","",AH28/VLOOKUP(Occupancy!$B$65,Occupancy!$BJ$68:'Occupancy'!$B$79,1)*12/$B28)</f>
        <v/>
      </c>
      <c r="AL28" s="96" t="e">
        <f>IF(AI28="","",AI28/VLOOKUP(Occupancy!$B$65,Occupancy!$BJ$68:'Occupancy'!$B$79,1)*12/$B28)</f>
        <v>#DIV/0!</v>
      </c>
      <c r="AM28" s="90"/>
      <c r="AN28" s="90">
        <f>AO28/12*Occupancy!$B$65</f>
        <v>0</v>
      </c>
      <c r="AO28" s="91"/>
      <c r="AP28" s="90" t="str">
        <f>IF(AM28="","",AM28/VLOOKUP(Occupancy!$B$65,Occupancy!$BJ$68:'Occupancy'!$B$79,1)*12/$B28)</f>
        <v/>
      </c>
      <c r="AQ28" s="92" t="e">
        <f>IF(AN28="","",AN28/VLOOKUP(Occupancy!$B$65,Occupancy!$BJ$68:'Occupancy'!$B$79,1)*12/$B28)</f>
        <v>#DIV/0!</v>
      </c>
      <c r="AR28" s="97"/>
      <c r="AS28" s="87">
        <f>AT28/12*Occupancy!$B$65</f>
        <v>0</v>
      </c>
      <c r="AT28" s="88"/>
      <c r="AU28" s="87" t="str">
        <f>IF(AR28="","",AR28/VLOOKUP(Occupancy!$B$65,Occupancy!$BJ$68:'Occupancy'!$B$79,1)*12/$B28)</f>
        <v/>
      </c>
      <c r="AV28" s="93" t="e">
        <f>IF(AS28="","",AS28/VLOOKUP(Occupancy!$B$65,Occupancy!$BJ$68:'Occupancy'!$B$79,1)*12/$B28)</f>
        <v>#DIV/0!</v>
      </c>
      <c r="AW28" s="90"/>
      <c r="AX28" s="90">
        <f>AY28/12*Occupancy!$B$65</f>
        <v>0</v>
      </c>
      <c r="AY28" s="91"/>
      <c r="AZ28" s="90" t="str">
        <f>IF(AW28="","",AW28/VLOOKUP(Occupancy!$B$65,Occupancy!$BJ$68:'Occupancy'!$B$79,1)*12/$B28)</f>
        <v/>
      </c>
      <c r="BA28" s="90" t="e">
        <f>IF(AX28="","",AX28/VLOOKUP(Occupancy!$B$65,Occupancy!$BJ$68:'Occupancy'!$B$79,1)*12/$B28)</f>
        <v>#DIV/0!</v>
      </c>
      <c r="BB28" s="98">
        <f t="shared" si="0"/>
        <v>0</v>
      </c>
      <c r="BC28" s="99">
        <f t="shared" si="1"/>
        <v>0</v>
      </c>
      <c r="BD28" s="98">
        <f t="shared" si="2"/>
        <v>0</v>
      </c>
      <c r="BE28" s="99" t="e">
        <f>IF(BB28="","",BB28/VLOOKUP(Occupancy!$B$65,Occupancy!$BJ$68:'Occupancy'!$B$79,1)*12/$B28)</f>
        <v>#DIV/0!</v>
      </c>
      <c r="BF28" s="100" t="e">
        <f>IF(BC28="","",BC28/VLOOKUP(Occupancy!$B$65,Occupancy!$BJ$68:'Occupancy'!$B$79,1)*12/$B28)</f>
        <v>#DIV/0!</v>
      </c>
    </row>
    <row r="29" spans="1:58" x14ac:dyDescent="0.25">
      <c r="A29" s="177" t="s">
        <v>129</v>
      </c>
      <c r="B29" s="198">
        <f>Operating!B34</f>
        <v>0</v>
      </c>
      <c r="C29" s="172"/>
      <c r="D29" s="86"/>
      <c r="E29" s="87">
        <f>F29/12*Occupancy!$B$65</f>
        <v>0</v>
      </c>
      <c r="F29" s="88"/>
      <c r="G29" s="87" t="str">
        <f>IF(D29="","",D29/VLOOKUP(Occupancy!$B$65,Occupancy!$BJ$68:'Occupancy'!$B$79,1)*12/$B29)</f>
        <v/>
      </c>
      <c r="H29" s="89" t="e">
        <f>IF(E29="","",E29/VLOOKUP(Occupancy!$B$65,Occupancy!$BJ$68:'Occupancy'!$B$79,1)*12/$B29)</f>
        <v>#DIV/0!</v>
      </c>
      <c r="I29" s="90"/>
      <c r="J29" s="90">
        <f>K29/12*Occupancy!$B$65</f>
        <v>0</v>
      </c>
      <c r="K29" s="91"/>
      <c r="L29" s="90" t="str">
        <f>IF(I29="","",I29/VLOOKUP(Occupancy!$B$65,Occupancy!$BJ$68:'Occupancy'!$B$79,1)*12/$B29)</f>
        <v/>
      </c>
      <c r="M29" s="90" t="e">
        <f>IF(J29="","",J29/VLOOKUP(Occupancy!$B$65,Occupancy!$BJ$68:'Occupancy'!$B$79,1)*12/$B29)</f>
        <v>#DIV/0!</v>
      </c>
      <c r="N29" s="87"/>
      <c r="O29" s="87">
        <f>P29/12*Occupancy!$B$65</f>
        <v>0</v>
      </c>
      <c r="P29" s="88"/>
      <c r="Q29" s="87" t="str">
        <f>IF(N29="","",N29/VLOOKUP(Occupancy!$B$65,Occupancy!$BJ$68:'Occupancy'!$B$79,1)*12/$B29)</f>
        <v/>
      </c>
      <c r="R29" s="87" t="e">
        <f>IF(O29="","",O29/VLOOKUP(Occupancy!$B$65,Occupancy!$BJ$68:'Occupancy'!$B$79,1)*12/$B29)</f>
        <v>#DIV/0!</v>
      </c>
      <c r="S29" s="91"/>
      <c r="T29" s="90">
        <f>U29/12*Occupancy!$B$65</f>
        <v>0</v>
      </c>
      <c r="U29" s="91"/>
      <c r="V29" s="90" t="str">
        <f>IF(S29="","",S29/VLOOKUP(Occupancy!$B$65,Occupancy!$BJ$68:'Occupancy'!$B$79,1)*12/$B29)</f>
        <v/>
      </c>
      <c r="W29" s="92" t="e">
        <f>IF(T29="","",T29/VLOOKUP(Occupancy!$B$65,Occupancy!$BJ$68:'Occupancy'!$B$79,1)*12/$B29)</f>
        <v>#DIV/0!</v>
      </c>
      <c r="X29" s="87"/>
      <c r="Y29" s="87">
        <f>Z29/12*Occupancy!$B$65</f>
        <v>0</v>
      </c>
      <c r="Z29" s="88"/>
      <c r="AA29" s="87" t="str">
        <f>IF(X29="","",X29/VLOOKUP(Occupancy!$B$65,Occupancy!$BJ$68:'Occupancy'!$B$79,1)*12/$B29)</f>
        <v/>
      </c>
      <c r="AB29" s="93" t="e">
        <f>IF(Y29="","",Y29/VLOOKUP(Occupancy!$B$65,Occupancy!$BJ$68:'Occupancy'!$B$79,1)*12/$B29)</f>
        <v>#DIV/0!</v>
      </c>
      <c r="AC29" s="94"/>
      <c r="AD29" s="90">
        <f>AE29/12*Occupancy!$B$65</f>
        <v>0</v>
      </c>
      <c r="AE29" s="91"/>
      <c r="AF29" s="90" t="str">
        <f>IF(AC29="","",AC29/VLOOKUP(Occupancy!$B$65,Occupancy!$BJ$68:'Occupancy'!$B$79,1)*12/$B29)</f>
        <v/>
      </c>
      <c r="AG29" s="95" t="e">
        <f>IF(AD29="","",AD29/VLOOKUP(Occupancy!$B$65,Occupancy!$BJ$68:'Occupancy'!$B$79,1)*12/$B29)</f>
        <v>#DIV/0!</v>
      </c>
      <c r="AH29" s="88"/>
      <c r="AI29" s="87">
        <f>AJ29/12*Occupancy!$B$65</f>
        <v>0</v>
      </c>
      <c r="AJ29" s="88"/>
      <c r="AK29" s="87" t="str">
        <f>IF(AH29="","",AH29/VLOOKUP(Occupancy!$B$65,Occupancy!$BJ$68:'Occupancy'!$B$79,1)*12/$B29)</f>
        <v/>
      </c>
      <c r="AL29" s="96" t="e">
        <f>IF(AI29="","",AI29/VLOOKUP(Occupancy!$B$65,Occupancy!$BJ$68:'Occupancy'!$B$79,1)*12/$B29)</f>
        <v>#DIV/0!</v>
      </c>
      <c r="AM29" s="90"/>
      <c r="AN29" s="90">
        <f>AO29/12*Occupancy!$B$65</f>
        <v>0</v>
      </c>
      <c r="AO29" s="91"/>
      <c r="AP29" s="90" t="str">
        <f>IF(AM29="","",AM29/VLOOKUP(Occupancy!$B$65,Occupancy!$BJ$68:'Occupancy'!$B$79,1)*12/$B29)</f>
        <v/>
      </c>
      <c r="AQ29" s="92" t="e">
        <f>IF(AN29="","",AN29/VLOOKUP(Occupancy!$B$65,Occupancy!$BJ$68:'Occupancy'!$B$79,1)*12/$B29)</f>
        <v>#DIV/0!</v>
      </c>
      <c r="AR29" s="97"/>
      <c r="AS29" s="87">
        <f>AT29/12*Occupancy!$B$65</f>
        <v>0</v>
      </c>
      <c r="AT29" s="88"/>
      <c r="AU29" s="87" t="str">
        <f>IF(AR29="","",AR29/VLOOKUP(Occupancy!$B$65,Occupancy!$BJ$68:'Occupancy'!$B$79,1)*12/$B29)</f>
        <v/>
      </c>
      <c r="AV29" s="93" t="e">
        <f>IF(AS29="","",AS29/VLOOKUP(Occupancy!$B$65,Occupancy!$BJ$68:'Occupancy'!$B$79,1)*12/$B29)</f>
        <v>#DIV/0!</v>
      </c>
      <c r="AW29" s="90"/>
      <c r="AX29" s="90">
        <f>AY29/12*Occupancy!$B$65</f>
        <v>0</v>
      </c>
      <c r="AY29" s="91"/>
      <c r="AZ29" s="90" t="str">
        <f>IF(AW29="","",AW29/VLOOKUP(Occupancy!$B$65,Occupancy!$BJ$68:'Occupancy'!$B$79,1)*12/$B29)</f>
        <v/>
      </c>
      <c r="BA29" s="90" t="e">
        <f>IF(AX29="","",AX29/VLOOKUP(Occupancy!$B$65,Occupancy!$BJ$68:'Occupancy'!$B$79,1)*12/$B29)</f>
        <v>#DIV/0!</v>
      </c>
      <c r="BB29" s="98">
        <f t="shared" si="0"/>
        <v>0</v>
      </c>
      <c r="BC29" s="99">
        <f t="shared" si="1"/>
        <v>0</v>
      </c>
      <c r="BD29" s="98">
        <f t="shared" si="2"/>
        <v>0</v>
      </c>
      <c r="BE29" s="99" t="e">
        <f>IF(BB29="","",BB29/VLOOKUP(Occupancy!$B$65,Occupancy!$BJ$68:'Occupancy'!$B$79,1)*12/$B29)</f>
        <v>#DIV/0!</v>
      </c>
      <c r="BF29" s="100" t="e">
        <f>IF(BC29="","",BC29/VLOOKUP(Occupancy!$B$65,Occupancy!$BJ$68:'Occupancy'!$B$79,1)*12/$B29)</f>
        <v>#DIV/0!</v>
      </c>
    </row>
    <row r="30" spans="1:58" x14ac:dyDescent="0.25">
      <c r="A30" s="177" t="s">
        <v>133</v>
      </c>
      <c r="B30" s="198">
        <f>Operating!B35</f>
        <v>0</v>
      </c>
      <c r="C30" s="172"/>
      <c r="D30" s="86"/>
      <c r="E30" s="87">
        <f>F30/12*Occupancy!$B$65</f>
        <v>0</v>
      </c>
      <c r="F30" s="88"/>
      <c r="G30" s="87" t="str">
        <f>IF(D30="","",D30/VLOOKUP(Occupancy!$B$65,Occupancy!$BJ$68:'Occupancy'!$B$79,1)*12/$B30)</f>
        <v/>
      </c>
      <c r="H30" s="89" t="e">
        <f>IF(E30="","",E30/VLOOKUP(Occupancy!$B$65,Occupancy!$BJ$68:'Occupancy'!$B$79,1)*12/$B30)</f>
        <v>#DIV/0!</v>
      </c>
      <c r="I30" s="90"/>
      <c r="J30" s="90">
        <f>K30/12*Occupancy!$B$65</f>
        <v>0</v>
      </c>
      <c r="K30" s="91"/>
      <c r="L30" s="90" t="str">
        <f>IF(I30="","",I30/VLOOKUP(Occupancy!$B$65,Occupancy!$BJ$68:'Occupancy'!$B$79,1)*12/$B30)</f>
        <v/>
      </c>
      <c r="M30" s="90" t="e">
        <f>IF(J30="","",J30/VLOOKUP(Occupancy!$B$65,Occupancy!$BJ$68:'Occupancy'!$B$79,1)*12/$B30)</f>
        <v>#DIV/0!</v>
      </c>
      <c r="N30" s="87"/>
      <c r="O30" s="87">
        <f>P30/12*Occupancy!$B$65</f>
        <v>0</v>
      </c>
      <c r="P30" s="88"/>
      <c r="Q30" s="87" t="str">
        <f>IF(N30="","",N30/VLOOKUP(Occupancy!$B$65,Occupancy!$BJ$68:'Occupancy'!$B$79,1)*12/$B30)</f>
        <v/>
      </c>
      <c r="R30" s="87" t="e">
        <f>IF(O30="","",O30/VLOOKUP(Occupancy!$B$65,Occupancy!$BJ$68:'Occupancy'!$B$79,1)*12/$B30)</f>
        <v>#DIV/0!</v>
      </c>
      <c r="S30" s="91"/>
      <c r="T30" s="90">
        <f>U30/12*Occupancy!$B$65</f>
        <v>0</v>
      </c>
      <c r="U30" s="91"/>
      <c r="V30" s="90" t="str">
        <f>IF(S30="","",S30/VLOOKUP(Occupancy!$B$65,Occupancy!$BJ$68:'Occupancy'!$B$79,1)*12/$B30)</f>
        <v/>
      </c>
      <c r="W30" s="92" t="e">
        <f>IF(T30="","",T30/VLOOKUP(Occupancy!$B$65,Occupancy!$BJ$68:'Occupancy'!$B$79,1)*12/$B30)</f>
        <v>#DIV/0!</v>
      </c>
      <c r="X30" s="87"/>
      <c r="Y30" s="87">
        <f>Z30/12*Occupancy!$B$65</f>
        <v>0</v>
      </c>
      <c r="Z30" s="88"/>
      <c r="AA30" s="87" t="str">
        <f>IF(X30="","",X30/VLOOKUP(Occupancy!$B$65,Occupancy!$BJ$68:'Occupancy'!$B$79,1)*12/$B30)</f>
        <v/>
      </c>
      <c r="AB30" s="93" t="e">
        <f>IF(Y30="","",Y30/VLOOKUP(Occupancy!$B$65,Occupancy!$BJ$68:'Occupancy'!$B$79,1)*12/$B30)</f>
        <v>#DIV/0!</v>
      </c>
      <c r="AC30" s="94"/>
      <c r="AD30" s="90">
        <f>AE30/12*Occupancy!$B$65</f>
        <v>0</v>
      </c>
      <c r="AE30" s="91"/>
      <c r="AF30" s="90" t="str">
        <f>IF(AC30="","",AC30/VLOOKUP(Occupancy!$B$65,Occupancy!$BJ$68:'Occupancy'!$B$79,1)*12/$B30)</f>
        <v/>
      </c>
      <c r="AG30" s="95" t="e">
        <f>IF(AD30="","",AD30/VLOOKUP(Occupancy!$B$65,Occupancy!$BJ$68:'Occupancy'!$B$79,1)*12/$B30)</f>
        <v>#DIV/0!</v>
      </c>
      <c r="AH30" s="88"/>
      <c r="AI30" s="87">
        <f>AJ30/12*Occupancy!$B$65</f>
        <v>0</v>
      </c>
      <c r="AJ30" s="88"/>
      <c r="AK30" s="87" t="str">
        <f>IF(AH30="","",AH30/VLOOKUP(Occupancy!$B$65,Occupancy!$BJ$68:'Occupancy'!$B$79,1)*12/$B30)</f>
        <v/>
      </c>
      <c r="AL30" s="96" t="e">
        <f>IF(AI30="","",AI30/VLOOKUP(Occupancy!$B$65,Occupancy!$BJ$68:'Occupancy'!$B$79,1)*12/$B30)</f>
        <v>#DIV/0!</v>
      </c>
      <c r="AM30" s="90"/>
      <c r="AN30" s="90">
        <f>AO30/12*Occupancy!$B$65</f>
        <v>0</v>
      </c>
      <c r="AO30" s="91"/>
      <c r="AP30" s="90" t="str">
        <f>IF(AM30="","",AM30/VLOOKUP(Occupancy!$B$65,Occupancy!$BJ$68:'Occupancy'!$B$79,1)*12/$B30)</f>
        <v/>
      </c>
      <c r="AQ30" s="92" t="e">
        <f>IF(AN30="","",AN30/VLOOKUP(Occupancy!$B$65,Occupancy!$BJ$68:'Occupancy'!$B$79,1)*12/$B30)</f>
        <v>#DIV/0!</v>
      </c>
      <c r="AR30" s="97"/>
      <c r="AS30" s="87">
        <f>AT30/12*Occupancy!$B$65</f>
        <v>0</v>
      </c>
      <c r="AT30" s="88"/>
      <c r="AU30" s="87" t="str">
        <f>IF(AR30="","",AR30/VLOOKUP(Occupancy!$B$65,Occupancy!$BJ$68:'Occupancy'!$B$79,1)*12/$B30)</f>
        <v/>
      </c>
      <c r="AV30" s="93" t="e">
        <f>IF(AS30="","",AS30/VLOOKUP(Occupancy!$B$65,Occupancy!$BJ$68:'Occupancy'!$B$79,1)*12/$B30)</f>
        <v>#DIV/0!</v>
      </c>
      <c r="AW30" s="90"/>
      <c r="AX30" s="90">
        <f>AY30/12*Occupancy!$B$65</f>
        <v>0</v>
      </c>
      <c r="AY30" s="91"/>
      <c r="AZ30" s="90" t="str">
        <f>IF(AW30="","",AW30/VLOOKUP(Occupancy!$B$65,Occupancy!$BJ$68:'Occupancy'!$B$79,1)*12/$B30)</f>
        <v/>
      </c>
      <c r="BA30" s="90" t="e">
        <f>IF(AX30="","",AX30/VLOOKUP(Occupancy!$B$65,Occupancy!$BJ$68:'Occupancy'!$B$79,1)*12/$B30)</f>
        <v>#DIV/0!</v>
      </c>
      <c r="BB30" s="98">
        <f t="shared" si="0"/>
        <v>0</v>
      </c>
      <c r="BC30" s="99">
        <f t="shared" si="1"/>
        <v>0</v>
      </c>
      <c r="BD30" s="98">
        <f t="shared" si="2"/>
        <v>0</v>
      </c>
      <c r="BE30" s="99" t="e">
        <f>IF(BB30="","",BB30/VLOOKUP(Occupancy!$B$65,Occupancy!$BJ$68:'Occupancy'!$B$79,1)*12/$B30)</f>
        <v>#DIV/0!</v>
      </c>
      <c r="BF30" s="100" t="e">
        <f>IF(BC30="","",BC30/VLOOKUP(Occupancy!$B$65,Occupancy!$BJ$68:'Occupancy'!$B$79,1)*12/$B30)</f>
        <v>#DIV/0!</v>
      </c>
    </row>
    <row r="31" spans="1:58" x14ac:dyDescent="0.25">
      <c r="A31" s="177" t="s">
        <v>135</v>
      </c>
      <c r="B31" s="198">
        <f>Operating!B36</f>
        <v>0</v>
      </c>
      <c r="C31" s="172"/>
      <c r="D31" s="86"/>
      <c r="E31" s="87">
        <f>F31/12*Occupancy!$B$65</f>
        <v>0</v>
      </c>
      <c r="F31" s="88"/>
      <c r="G31" s="87" t="str">
        <f>IF(D31="","",D31/VLOOKUP(Occupancy!$B$65,Occupancy!$BJ$68:'Occupancy'!$B$79,1)*12/$B31)</f>
        <v/>
      </c>
      <c r="H31" s="89" t="e">
        <f>IF(E31="","",E31/VLOOKUP(Occupancy!$B$65,Occupancy!$BJ$68:'Occupancy'!$B$79,1)*12/$B31)</f>
        <v>#DIV/0!</v>
      </c>
      <c r="I31" s="90"/>
      <c r="J31" s="90">
        <f>K31/12*Occupancy!$B$65</f>
        <v>0</v>
      </c>
      <c r="K31" s="91"/>
      <c r="L31" s="90" t="str">
        <f>IF(I31="","",I31/VLOOKUP(Occupancy!$B$65,Occupancy!$BJ$68:'Occupancy'!$B$79,1)*12/$B31)</f>
        <v/>
      </c>
      <c r="M31" s="90" t="e">
        <f>IF(J31="","",J31/VLOOKUP(Occupancy!$B$65,Occupancy!$BJ$68:'Occupancy'!$B$79,1)*12/$B31)</f>
        <v>#DIV/0!</v>
      </c>
      <c r="N31" s="87"/>
      <c r="O31" s="87">
        <f>P31/12*Occupancy!$B$65</f>
        <v>0</v>
      </c>
      <c r="P31" s="88"/>
      <c r="Q31" s="87" t="str">
        <f>IF(N31="","",N31/VLOOKUP(Occupancy!$B$65,Occupancy!$BJ$68:'Occupancy'!$B$79,1)*12/$B31)</f>
        <v/>
      </c>
      <c r="R31" s="87" t="e">
        <f>IF(O31="","",O31/VLOOKUP(Occupancy!$B$65,Occupancy!$BJ$68:'Occupancy'!$B$79,1)*12/$B31)</f>
        <v>#DIV/0!</v>
      </c>
      <c r="S31" s="91"/>
      <c r="T31" s="90">
        <f>U31/12*Occupancy!$B$65</f>
        <v>0</v>
      </c>
      <c r="U31" s="91"/>
      <c r="V31" s="90" t="str">
        <f>IF(S31="","",S31/VLOOKUP(Occupancy!$B$65,Occupancy!$BJ$68:'Occupancy'!$B$79,1)*12/$B31)</f>
        <v/>
      </c>
      <c r="W31" s="92" t="e">
        <f>IF(T31="","",T31/VLOOKUP(Occupancy!$B$65,Occupancy!$BJ$68:'Occupancy'!$B$79,1)*12/$B31)</f>
        <v>#DIV/0!</v>
      </c>
      <c r="X31" s="87"/>
      <c r="Y31" s="87">
        <f>Z31/12*Occupancy!$B$65</f>
        <v>0</v>
      </c>
      <c r="Z31" s="88"/>
      <c r="AA31" s="87" t="str">
        <f>IF(X31="","",X31/VLOOKUP(Occupancy!$B$65,Occupancy!$BJ$68:'Occupancy'!$B$79,1)*12/$B31)</f>
        <v/>
      </c>
      <c r="AB31" s="93" t="e">
        <f>IF(Y31="","",Y31/VLOOKUP(Occupancy!$B$65,Occupancy!$BJ$68:'Occupancy'!$B$79,1)*12/$B31)</f>
        <v>#DIV/0!</v>
      </c>
      <c r="AC31" s="94"/>
      <c r="AD31" s="90">
        <f>AE31/12*Occupancy!$B$65</f>
        <v>0</v>
      </c>
      <c r="AE31" s="91"/>
      <c r="AF31" s="90" t="str">
        <f>IF(AC31="","",AC31/VLOOKUP(Occupancy!$B$65,Occupancy!$BJ$68:'Occupancy'!$B$79,1)*12/$B31)</f>
        <v/>
      </c>
      <c r="AG31" s="95" t="e">
        <f>IF(AD31="","",AD31/VLOOKUP(Occupancy!$B$65,Occupancy!$BJ$68:'Occupancy'!$B$79,1)*12/$B31)</f>
        <v>#DIV/0!</v>
      </c>
      <c r="AH31" s="88"/>
      <c r="AI31" s="87">
        <f>AJ31/12*Occupancy!$B$65</f>
        <v>0</v>
      </c>
      <c r="AJ31" s="88"/>
      <c r="AK31" s="87" t="str">
        <f>IF(AH31="","",AH31/VLOOKUP(Occupancy!$B$65,Occupancy!$BJ$68:'Occupancy'!$B$79,1)*12/$B31)</f>
        <v/>
      </c>
      <c r="AL31" s="96" t="e">
        <f>IF(AI31="","",AI31/VLOOKUP(Occupancy!$B$65,Occupancy!$BJ$68:'Occupancy'!$B$79,1)*12/$B31)</f>
        <v>#DIV/0!</v>
      </c>
      <c r="AM31" s="90"/>
      <c r="AN31" s="90">
        <f>AO31/12*Occupancy!$B$65</f>
        <v>0</v>
      </c>
      <c r="AO31" s="91"/>
      <c r="AP31" s="90" t="str">
        <f>IF(AM31="","",AM31/VLOOKUP(Occupancy!$B$65,Occupancy!$BJ$68:'Occupancy'!$B$79,1)*12/$B31)</f>
        <v/>
      </c>
      <c r="AQ31" s="92" t="e">
        <f>IF(AN31="","",AN31/VLOOKUP(Occupancy!$B$65,Occupancy!$BJ$68:'Occupancy'!$B$79,1)*12/$B31)</f>
        <v>#DIV/0!</v>
      </c>
      <c r="AR31" s="97"/>
      <c r="AS31" s="87">
        <f>AT31/12*Occupancy!$B$65</f>
        <v>0</v>
      </c>
      <c r="AT31" s="88"/>
      <c r="AU31" s="87" t="str">
        <f>IF(AR31="","",AR31/VLOOKUP(Occupancy!$B$65,Occupancy!$BJ$68:'Occupancy'!$B$79,1)*12/$B31)</f>
        <v/>
      </c>
      <c r="AV31" s="93" t="e">
        <f>IF(AS31="","",AS31/VLOOKUP(Occupancy!$B$65,Occupancy!$BJ$68:'Occupancy'!$B$79,1)*12/$B31)</f>
        <v>#DIV/0!</v>
      </c>
      <c r="AW31" s="90"/>
      <c r="AX31" s="90">
        <f>AY31/12*Occupancy!$B$65</f>
        <v>0</v>
      </c>
      <c r="AY31" s="91"/>
      <c r="AZ31" s="90" t="str">
        <f>IF(AW31="","",AW31/VLOOKUP(Occupancy!$B$65,Occupancy!$BJ$68:'Occupancy'!$B$79,1)*12/$B31)</f>
        <v/>
      </c>
      <c r="BA31" s="90" t="e">
        <f>IF(AX31="","",AX31/VLOOKUP(Occupancy!$B$65,Occupancy!$BJ$68:'Occupancy'!$B$79,1)*12/$B31)</f>
        <v>#DIV/0!</v>
      </c>
      <c r="BB31" s="98">
        <f t="shared" si="0"/>
        <v>0</v>
      </c>
      <c r="BC31" s="99">
        <f t="shared" si="1"/>
        <v>0</v>
      </c>
      <c r="BD31" s="98">
        <f t="shared" si="2"/>
        <v>0</v>
      </c>
      <c r="BE31" s="99" t="e">
        <f>IF(BB31="","",BB31/VLOOKUP(Occupancy!$B$65,Occupancy!$BJ$68:'Occupancy'!$B$79,1)*12/$B31)</f>
        <v>#DIV/0!</v>
      </c>
      <c r="BF31" s="100" t="e">
        <f>IF(BC31="","",BC31/VLOOKUP(Occupancy!$B$65,Occupancy!$BJ$68:'Occupancy'!$B$79,1)*12/$B31)</f>
        <v>#DIV/0!</v>
      </c>
    </row>
    <row r="32" spans="1:58" x14ac:dyDescent="0.25">
      <c r="A32" s="177" t="s">
        <v>137</v>
      </c>
      <c r="B32" s="198">
        <f>Operating!B37</f>
        <v>0</v>
      </c>
      <c r="C32" s="172"/>
      <c r="D32" s="86"/>
      <c r="E32" s="87">
        <f>F32/12*Occupancy!$B$65</f>
        <v>0</v>
      </c>
      <c r="F32" s="88"/>
      <c r="G32" s="87" t="str">
        <f>IF(D32="","",D32/VLOOKUP(Occupancy!$B$65,Occupancy!$BJ$68:'Occupancy'!$B$79,1)*12/$B32)</f>
        <v/>
      </c>
      <c r="H32" s="89" t="e">
        <f>IF(E32="","",E32/VLOOKUP(Occupancy!$B$65,Occupancy!$BJ$68:'Occupancy'!$B$79,1)*12/$B32)</f>
        <v>#DIV/0!</v>
      </c>
      <c r="I32" s="90"/>
      <c r="J32" s="90">
        <f>K32/12*Occupancy!$B$65</f>
        <v>0</v>
      </c>
      <c r="K32" s="91"/>
      <c r="L32" s="90" t="str">
        <f>IF(I32="","",I32/VLOOKUP(Occupancy!$B$65,Occupancy!$BJ$68:'Occupancy'!$B$79,1)*12/$B32)</f>
        <v/>
      </c>
      <c r="M32" s="90" t="e">
        <f>IF(J32="","",J32/VLOOKUP(Occupancy!$B$65,Occupancy!$BJ$68:'Occupancy'!$B$79,1)*12/$B32)</f>
        <v>#DIV/0!</v>
      </c>
      <c r="N32" s="87"/>
      <c r="O32" s="87">
        <f>P32/12*Occupancy!$B$65</f>
        <v>0</v>
      </c>
      <c r="P32" s="88"/>
      <c r="Q32" s="87" t="str">
        <f>IF(N32="","",N32/VLOOKUP(Occupancy!$B$65,Occupancy!$BJ$68:'Occupancy'!$B$79,1)*12/$B32)</f>
        <v/>
      </c>
      <c r="R32" s="87" t="e">
        <f>IF(O32="","",O32/VLOOKUP(Occupancy!$B$65,Occupancy!$BJ$68:'Occupancy'!$B$79,1)*12/$B32)</f>
        <v>#DIV/0!</v>
      </c>
      <c r="S32" s="91"/>
      <c r="T32" s="90">
        <f>U32/12*Occupancy!$B$65</f>
        <v>0</v>
      </c>
      <c r="U32" s="91"/>
      <c r="V32" s="90" t="str">
        <f>IF(S32="","",S32/VLOOKUP(Occupancy!$B$65,Occupancy!$BJ$68:'Occupancy'!$B$79,1)*12/$B32)</f>
        <v/>
      </c>
      <c r="W32" s="92" t="e">
        <f>IF(T32="","",T32/VLOOKUP(Occupancy!$B$65,Occupancy!$BJ$68:'Occupancy'!$B$79,1)*12/$B32)</f>
        <v>#DIV/0!</v>
      </c>
      <c r="X32" s="87"/>
      <c r="Y32" s="87">
        <f>Z32/12*Occupancy!$B$65</f>
        <v>0</v>
      </c>
      <c r="Z32" s="88"/>
      <c r="AA32" s="87" t="str">
        <f>IF(X32="","",X32/VLOOKUP(Occupancy!$B$65,Occupancy!$BJ$68:'Occupancy'!$B$79,1)*12/$B32)</f>
        <v/>
      </c>
      <c r="AB32" s="93" t="e">
        <f>IF(Y32="","",Y32/VLOOKUP(Occupancy!$B$65,Occupancy!$BJ$68:'Occupancy'!$B$79,1)*12/$B32)</f>
        <v>#DIV/0!</v>
      </c>
      <c r="AC32" s="94"/>
      <c r="AD32" s="90">
        <f>AE32/12*Occupancy!$B$65</f>
        <v>0</v>
      </c>
      <c r="AE32" s="91"/>
      <c r="AF32" s="90" t="str">
        <f>IF(AC32="","",AC32/VLOOKUP(Occupancy!$B$65,Occupancy!$BJ$68:'Occupancy'!$B$79,1)*12/$B32)</f>
        <v/>
      </c>
      <c r="AG32" s="95" t="e">
        <f>IF(AD32="","",AD32/VLOOKUP(Occupancy!$B$65,Occupancy!$BJ$68:'Occupancy'!$B$79,1)*12/$B32)</f>
        <v>#DIV/0!</v>
      </c>
      <c r="AH32" s="88"/>
      <c r="AI32" s="87">
        <f>AJ32/12*Occupancy!$B$65</f>
        <v>0</v>
      </c>
      <c r="AJ32" s="88"/>
      <c r="AK32" s="87" t="str">
        <f>IF(AH32="","",AH32/VLOOKUP(Occupancy!$B$65,Occupancy!$BJ$68:'Occupancy'!$B$79,1)*12/$B32)</f>
        <v/>
      </c>
      <c r="AL32" s="96" t="e">
        <f>IF(AI32="","",AI32/VLOOKUP(Occupancy!$B$65,Occupancy!$BJ$68:'Occupancy'!$B$79,1)*12/$B32)</f>
        <v>#DIV/0!</v>
      </c>
      <c r="AM32" s="90"/>
      <c r="AN32" s="90">
        <f>AO32/12*Occupancy!$B$65</f>
        <v>0</v>
      </c>
      <c r="AO32" s="91"/>
      <c r="AP32" s="90" t="str">
        <f>IF(AM32="","",AM32/VLOOKUP(Occupancy!$B$65,Occupancy!$BJ$68:'Occupancy'!$B$79,1)*12/$B32)</f>
        <v/>
      </c>
      <c r="AQ32" s="92" t="e">
        <f>IF(AN32="","",AN32/VLOOKUP(Occupancy!$B$65,Occupancy!$BJ$68:'Occupancy'!$B$79,1)*12/$B32)</f>
        <v>#DIV/0!</v>
      </c>
      <c r="AR32" s="97"/>
      <c r="AS32" s="87">
        <f>AT32/12*Occupancy!$B$65</f>
        <v>0</v>
      </c>
      <c r="AT32" s="88"/>
      <c r="AU32" s="87" t="str">
        <f>IF(AR32="","",AR32/VLOOKUP(Occupancy!$B$65,Occupancy!$BJ$68:'Occupancy'!$B$79,1)*12/$B32)</f>
        <v/>
      </c>
      <c r="AV32" s="93" t="e">
        <f>IF(AS32="","",AS32/VLOOKUP(Occupancy!$B$65,Occupancy!$BJ$68:'Occupancy'!$B$79,1)*12/$B32)</f>
        <v>#DIV/0!</v>
      </c>
      <c r="AW32" s="90"/>
      <c r="AX32" s="90">
        <f>AY32/12*Occupancy!$B$65</f>
        <v>0</v>
      </c>
      <c r="AY32" s="91"/>
      <c r="AZ32" s="90" t="str">
        <f>IF(AW32="","",AW32/VLOOKUP(Occupancy!$B$65,Occupancy!$BJ$68:'Occupancy'!$B$79,1)*12/$B32)</f>
        <v/>
      </c>
      <c r="BA32" s="90" t="e">
        <f>IF(AX32="","",AX32/VLOOKUP(Occupancy!$B$65,Occupancy!$BJ$68:'Occupancy'!$B$79,1)*12/$B32)</f>
        <v>#DIV/0!</v>
      </c>
      <c r="BB32" s="98">
        <f t="shared" si="0"/>
        <v>0</v>
      </c>
      <c r="BC32" s="99">
        <f t="shared" si="1"/>
        <v>0</v>
      </c>
      <c r="BD32" s="98">
        <f t="shared" si="2"/>
        <v>0</v>
      </c>
      <c r="BE32" s="99" t="e">
        <f>IF(BB32="","",BB32/VLOOKUP(Occupancy!$B$65,Occupancy!$BJ$68:'Occupancy'!$B$79,1)*12/$B32)</f>
        <v>#DIV/0!</v>
      </c>
      <c r="BF32" s="100" t="e">
        <f>IF(BC32="","",BC32/VLOOKUP(Occupancy!$B$65,Occupancy!$BJ$68:'Occupancy'!$B$79,1)*12/$B32)</f>
        <v>#DIV/0!</v>
      </c>
    </row>
    <row r="33" spans="1:58" x14ac:dyDescent="0.25">
      <c r="A33" s="177" t="s">
        <v>139</v>
      </c>
      <c r="B33" s="198">
        <f>Operating!B38</f>
        <v>0</v>
      </c>
      <c r="C33" s="172"/>
      <c r="D33" s="86"/>
      <c r="E33" s="87">
        <f>F33/12*Occupancy!$B$65</f>
        <v>0</v>
      </c>
      <c r="F33" s="88"/>
      <c r="G33" s="87" t="str">
        <f>IF(D33="","",D33/VLOOKUP(Occupancy!$B$65,Occupancy!$BJ$68:'Occupancy'!$B$79,1)*12/$B33)</f>
        <v/>
      </c>
      <c r="H33" s="89" t="e">
        <f>IF(E33="","",E33/VLOOKUP(Occupancy!$B$65,Occupancy!$BJ$68:'Occupancy'!$B$79,1)*12/$B33)</f>
        <v>#DIV/0!</v>
      </c>
      <c r="I33" s="90"/>
      <c r="J33" s="90">
        <f>K33/12*Occupancy!$B$65</f>
        <v>0</v>
      </c>
      <c r="K33" s="91"/>
      <c r="L33" s="90" t="str">
        <f>IF(I33="","",I33/VLOOKUP(Occupancy!$B$65,Occupancy!$BJ$68:'Occupancy'!$B$79,1)*12/$B33)</f>
        <v/>
      </c>
      <c r="M33" s="90" t="e">
        <f>IF(J33="","",J33/VLOOKUP(Occupancy!$B$65,Occupancy!$BJ$68:'Occupancy'!$B$79,1)*12/$B33)</f>
        <v>#DIV/0!</v>
      </c>
      <c r="N33" s="87"/>
      <c r="O33" s="87">
        <f>P33/12*Occupancy!$B$65</f>
        <v>0</v>
      </c>
      <c r="P33" s="88"/>
      <c r="Q33" s="87" t="str">
        <f>IF(N33="","",N33/VLOOKUP(Occupancy!$B$65,Occupancy!$BJ$68:'Occupancy'!$B$79,1)*12/$B33)</f>
        <v/>
      </c>
      <c r="R33" s="87" t="e">
        <f>IF(O33="","",O33/VLOOKUP(Occupancy!$B$65,Occupancy!$BJ$68:'Occupancy'!$B$79,1)*12/$B33)</f>
        <v>#DIV/0!</v>
      </c>
      <c r="S33" s="91"/>
      <c r="T33" s="90">
        <f>U33/12*Occupancy!$B$65</f>
        <v>0</v>
      </c>
      <c r="U33" s="91"/>
      <c r="V33" s="90" t="str">
        <f>IF(S33="","",S33/VLOOKUP(Occupancy!$B$65,Occupancy!$BJ$68:'Occupancy'!$B$79,1)*12/$B33)</f>
        <v/>
      </c>
      <c r="W33" s="92" t="e">
        <f>IF(T33="","",T33/VLOOKUP(Occupancy!$B$65,Occupancy!$BJ$68:'Occupancy'!$B$79,1)*12/$B33)</f>
        <v>#DIV/0!</v>
      </c>
      <c r="X33" s="87"/>
      <c r="Y33" s="87">
        <f>Z33/12*Occupancy!$B$65</f>
        <v>0</v>
      </c>
      <c r="Z33" s="88"/>
      <c r="AA33" s="87" t="str">
        <f>IF(X33="","",X33/VLOOKUP(Occupancy!$B$65,Occupancy!$BJ$68:'Occupancy'!$B$79,1)*12/$B33)</f>
        <v/>
      </c>
      <c r="AB33" s="93" t="e">
        <f>IF(Y33="","",Y33/VLOOKUP(Occupancy!$B$65,Occupancy!$BJ$68:'Occupancy'!$B$79,1)*12/$B33)</f>
        <v>#DIV/0!</v>
      </c>
      <c r="AC33" s="94"/>
      <c r="AD33" s="90">
        <f>AE33/12*Occupancy!$B$65</f>
        <v>0</v>
      </c>
      <c r="AE33" s="91"/>
      <c r="AF33" s="90" t="str">
        <f>IF(AC33="","",AC33/VLOOKUP(Occupancy!$B$65,Occupancy!$BJ$68:'Occupancy'!$B$79,1)*12/$B33)</f>
        <v/>
      </c>
      <c r="AG33" s="95" t="e">
        <f>IF(AD33="","",AD33/VLOOKUP(Occupancy!$B$65,Occupancy!$BJ$68:'Occupancy'!$B$79,1)*12/$B33)</f>
        <v>#DIV/0!</v>
      </c>
      <c r="AH33" s="88"/>
      <c r="AI33" s="87">
        <f>AJ33/12*Occupancy!$B$65</f>
        <v>0</v>
      </c>
      <c r="AJ33" s="88"/>
      <c r="AK33" s="87" t="str">
        <f>IF(AH33="","",AH33/VLOOKUP(Occupancy!$B$65,Occupancy!$BJ$68:'Occupancy'!$B$79,1)*12/$B33)</f>
        <v/>
      </c>
      <c r="AL33" s="96" t="e">
        <f>IF(AI33="","",AI33/VLOOKUP(Occupancy!$B$65,Occupancy!$BJ$68:'Occupancy'!$B$79,1)*12/$B33)</f>
        <v>#DIV/0!</v>
      </c>
      <c r="AM33" s="90"/>
      <c r="AN33" s="90">
        <f>AO33/12*Occupancy!$B$65</f>
        <v>0</v>
      </c>
      <c r="AO33" s="91"/>
      <c r="AP33" s="90" t="str">
        <f>IF(AM33="","",AM33/VLOOKUP(Occupancy!$B$65,Occupancy!$BJ$68:'Occupancy'!$B$79,1)*12/$B33)</f>
        <v/>
      </c>
      <c r="AQ33" s="92" t="e">
        <f>IF(AN33="","",AN33/VLOOKUP(Occupancy!$B$65,Occupancy!$BJ$68:'Occupancy'!$B$79,1)*12/$B33)</f>
        <v>#DIV/0!</v>
      </c>
      <c r="AR33" s="97"/>
      <c r="AS33" s="87">
        <f>AT33/12*Occupancy!$B$65</f>
        <v>0</v>
      </c>
      <c r="AT33" s="88"/>
      <c r="AU33" s="87" t="str">
        <f>IF(AR33="","",AR33/VLOOKUP(Occupancy!$B$65,Occupancy!$BJ$68:'Occupancy'!$B$79,1)*12/$B33)</f>
        <v/>
      </c>
      <c r="AV33" s="93" t="e">
        <f>IF(AS33="","",AS33/VLOOKUP(Occupancy!$B$65,Occupancy!$BJ$68:'Occupancy'!$B$79,1)*12/$B33)</f>
        <v>#DIV/0!</v>
      </c>
      <c r="AW33" s="90"/>
      <c r="AX33" s="90">
        <f>AY33/12*Occupancy!$B$65</f>
        <v>0</v>
      </c>
      <c r="AY33" s="91"/>
      <c r="AZ33" s="90" t="str">
        <f>IF(AW33="","",AW33/VLOOKUP(Occupancy!$B$65,Occupancy!$BJ$68:'Occupancy'!$B$79,1)*12/$B33)</f>
        <v/>
      </c>
      <c r="BA33" s="90" t="e">
        <f>IF(AX33="","",AX33/VLOOKUP(Occupancy!$B$65,Occupancy!$BJ$68:'Occupancy'!$B$79,1)*12/$B33)</f>
        <v>#DIV/0!</v>
      </c>
      <c r="BB33" s="98">
        <f t="shared" si="0"/>
        <v>0</v>
      </c>
      <c r="BC33" s="99">
        <f t="shared" si="1"/>
        <v>0</v>
      </c>
      <c r="BD33" s="98">
        <f t="shared" si="2"/>
        <v>0</v>
      </c>
      <c r="BE33" s="99" t="e">
        <f>IF(BB33="","",BB33/VLOOKUP(Occupancy!$B$65,Occupancy!$BJ$68:'Occupancy'!$B$79,1)*12/$B33)</f>
        <v>#DIV/0!</v>
      </c>
      <c r="BF33" s="100" t="e">
        <f>IF(BC33="","",BC33/VLOOKUP(Occupancy!$B$65,Occupancy!$BJ$68:'Occupancy'!$B$79,1)*12/$B33)</f>
        <v>#DIV/0!</v>
      </c>
    </row>
    <row r="34" spans="1:58" x14ac:dyDescent="0.25">
      <c r="A34" s="177" t="s">
        <v>143</v>
      </c>
      <c r="B34" s="198">
        <f>Operating!B39</f>
        <v>0</v>
      </c>
      <c r="C34" s="172"/>
      <c r="D34" s="86"/>
      <c r="E34" s="87">
        <f>F34/12*Occupancy!$B$65</f>
        <v>0</v>
      </c>
      <c r="F34" s="88"/>
      <c r="G34" s="87" t="str">
        <f>IF(D34="","",D34/VLOOKUP(Occupancy!$B$65,Occupancy!$BJ$68:'Occupancy'!$B$79,1)*12/$B34)</f>
        <v/>
      </c>
      <c r="H34" s="89" t="e">
        <f>IF(E34="","",E34/VLOOKUP(Occupancy!$B$65,Occupancy!$BJ$68:'Occupancy'!$B$79,1)*12/$B34)</f>
        <v>#DIV/0!</v>
      </c>
      <c r="I34" s="90"/>
      <c r="J34" s="90">
        <f>K34/12*Occupancy!$B$65</f>
        <v>0</v>
      </c>
      <c r="K34" s="91"/>
      <c r="L34" s="90" t="str">
        <f>IF(I34="","",I34/VLOOKUP(Occupancy!$B$65,Occupancy!$BJ$68:'Occupancy'!$B$79,1)*12/$B34)</f>
        <v/>
      </c>
      <c r="M34" s="90" t="e">
        <f>IF(J34="","",J34/VLOOKUP(Occupancy!$B$65,Occupancy!$BJ$68:'Occupancy'!$B$79,1)*12/$B34)</f>
        <v>#DIV/0!</v>
      </c>
      <c r="N34" s="87"/>
      <c r="O34" s="87">
        <f>P34/12*Occupancy!$B$65</f>
        <v>0</v>
      </c>
      <c r="P34" s="88"/>
      <c r="Q34" s="87" t="str">
        <f>IF(N34="","",N34/VLOOKUP(Occupancy!$B$65,Occupancy!$BJ$68:'Occupancy'!$B$79,1)*12/$B34)</f>
        <v/>
      </c>
      <c r="R34" s="87" t="e">
        <f>IF(O34="","",O34/VLOOKUP(Occupancy!$B$65,Occupancy!$BJ$68:'Occupancy'!$B$79,1)*12/$B34)</f>
        <v>#DIV/0!</v>
      </c>
      <c r="S34" s="91"/>
      <c r="T34" s="90">
        <f>U34/12*Occupancy!$B$65</f>
        <v>0</v>
      </c>
      <c r="U34" s="91"/>
      <c r="V34" s="90" t="str">
        <f>IF(S34="","",S34/VLOOKUP(Occupancy!$B$65,Occupancy!$BJ$68:'Occupancy'!$B$79,1)*12/$B34)</f>
        <v/>
      </c>
      <c r="W34" s="92" t="e">
        <f>IF(T34="","",T34/VLOOKUP(Occupancy!$B$65,Occupancy!$BJ$68:'Occupancy'!$B$79,1)*12/$B34)</f>
        <v>#DIV/0!</v>
      </c>
      <c r="X34" s="87"/>
      <c r="Y34" s="87">
        <f>Z34/12*Occupancy!$B$65</f>
        <v>0</v>
      </c>
      <c r="Z34" s="88"/>
      <c r="AA34" s="87" t="str">
        <f>IF(X34="","",X34/VLOOKUP(Occupancy!$B$65,Occupancy!$BJ$68:'Occupancy'!$B$79,1)*12/$B34)</f>
        <v/>
      </c>
      <c r="AB34" s="93" t="e">
        <f>IF(Y34="","",Y34/VLOOKUP(Occupancy!$B$65,Occupancy!$BJ$68:'Occupancy'!$B$79,1)*12/$B34)</f>
        <v>#DIV/0!</v>
      </c>
      <c r="AC34" s="94"/>
      <c r="AD34" s="90">
        <f>AE34/12*Occupancy!$B$65</f>
        <v>0</v>
      </c>
      <c r="AE34" s="91"/>
      <c r="AF34" s="90" t="str">
        <f>IF(AC34="","",AC34/VLOOKUP(Occupancy!$B$65,Occupancy!$BJ$68:'Occupancy'!$B$79,1)*12/$B34)</f>
        <v/>
      </c>
      <c r="AG34" s="95" t="e">
        <f>IF(AD34="","",AD34/VLOOKUP(Occupancy!$B$65,Occupancy!$BJ$68:'Occupancy'!$B$79,1)*12/$B34)</f>
        <v>#DIV/0!</v>
      </c>
      <c r="AH34" s="88"/>
      <c r="AI34" s="87">
        <f>AJ34/12*Occupancy!$B$65</f>
        <v>0</v>
      </c>
      <c r="AJ34" s="88"/>
      <c r="AK34" s="87" t="str">
        <f>IF(AH34="","",AH34/VLOOKUP(Occupancy!$B$65,Occupancy!$BJ$68:'Occupancy'!$B$79,1)*12/$B34)</f>
        <v/>
      </c>
      <c r="AL34" s="96" t="e">
        <f>IF(AI34="","",AI34/VLOOKUP(Occupancy!$B$65,Occupancy!$BJ$68:'Occupancy'!$B$79,1)*12/$B34)</f>
        <v>#DIV/0!</v>
      </c>
      <c r="AM34" s="90"/>
      <c r="AN34" s="90">
        <f>AO34/12*Occupancy!$B$65</f>
        <v>0</v>
      </c>
      <c r="AO34" s="91"/>
      <c r="AP34" s="90" t="str">
        <f>IF(AM34="","",AM34/VLOOKUP(Occupancy!$B$65,Occupancy!$BJ$68:'Occupancy'!$B$79,1)*12/$B34)</f>
        <v/>
      </c>
      <c r="AQ34" s="92" t="e">
        <f>IF(AN34="","",AN34/VLOOKUP(Occupancy!$B$65,Occupancy!$BJ$68:'Occupancy'!$B$79,1)*12/$B34)</f>
        <v>#DIV/0!</v>
      </c>
      <c r="AR34" s="97"/>
      <c r="AS34" s="87">
        <f>AT34/12*Occupancy!$B$65</f>
        <v>0</v>
      </c>
      <c r="AT34" s="88"/>
      <c r="AU34" s="87" t="str">
        <f>IF(AR34="","",AR34/VLOOKUP(Occupancy!$B$65,Occupancy!$BJ$68:'Occupancy'!$B$79,1)*12/$B34)</f>
        <v/>
      </c>
      <c r="AV34" s="93" t="e">
        <f>IF(AS34="","",AS34/VLOOKUP(Occupancy!$B$65,Occupancy!$BJ$68:'Occupancy'!$B$79,1)*12/$B34)</f>
        <v>#DIV/0!</v>
      </c>
      <c r="AW34" s="90"/>
      <c r="AX34" s="90">
        <f>AY34/12*Occupancy!$B$65</f>
        <v>0</v>
      </c>
      <c r="AY34" s="91"/>
      <c r="AZ34" s="90" t="str">
        <f>IF(AW34="","",AW34/VLOOKUP(Occupancy!$B$65,Occupancy!$BJ$68:'Occupancy'!$B$79,1)*12/$B34)</f>
        <v/>
      </c>
      <c r="BA34" s="90" t="e">
        <f>IF(AX34="","",AX34/VLOOKUP(Occupancy!$B$65,Occupancy!$BJ$68:'Occupancy'!$B$79,1)*12/$B34)</f>
        <v>#DIV/0!</v>
      </c>
      <c r="BB34" s="98">
        <f t="shared" si="0"/>
        <v>0</v>
      </c>
      <c r="BC34" s="99">
        <f t="shared" si="1"/>
        <v>0</v>
      </c>
      <c r="BD34" s="98">
        <f t="shared" si="2"/>
        <v>0</v>
      </c>
      <c r="BE34" s="99" t="e">
        <f>IF(BB34="","",BB34/VLOOKUP(Occupancy!$B$65,Occupancy!$BJ$68:'Occupancy'!$B$79,1)*12/$B34)</f>
        <v>#DIV/0!</v>
      </c>
      <c r="BF34" s="100" t="e">
        <f>IF(BC34="","",BC34/VLOOKUP(Occupancy!$B$65,Occupancy!$BJ$68:'Occupancy'!$B$79,1)*12/$B34)</f>
        <v>#DIV/0!</v>
      </c>
    </row>
    <row r="35" spans="1:58" x14ac:dyDescent="0.25">
      <c r="A35" s="56"/>
      <c r="B35" s="76"/>
      <c r="C35" s="172"/>
      <c r="D35" s="77"/>
      <c r="E35" s="66"/>
      <c r="F35" s="78"/>
      <c r="G35" s="66"/>
      <c r="H35" s="67"/>
      <c r="I35" s="79"/>
      <c r="J35" s="68"/>
      <c r="K35" s="79"/>
      <c r="L35" s="68"/>
      <c r="M35" s="68"/>
      <c r="N35" s="78"/>
      <c r="O35" s="66"/>
      <c r="P35" s="78"/>
      <c r="Q35" s="66"/>
      <c r="R35" s="66"/>
      <c r="S35" s="79"/>
      <c r="T35" s="68"/>
      <c r="U35" s="79"/>
      <c r="V35" s="68"/>
      <c r="W35" s="69"/>
      <c r="X35" s="78"/>
      <c r="Y35" s="66"/>
      <c r="Z35" s="78"/>
      <c r="AA35" s="66"/>
      <c r="AB35" s="70"/>
      <c r="AC35" s="80"/>
      <c r="AD35" s="68"/>
      <c r="AE35" s="79"/>
      <c r="AF35" s="68"/>
      <c r="AG35" s="71"/>
      <c r="AH35" s="81"/>
      <c r="AI35" s="66"/>
      <c r="AJ35" s="81"/>
      <c r="AK35" s="66"/>
      <c r="AL35" s="72"/>
      <c r="AM35" s="79"/>
      <c r="AN35" s="68"/>
      <c r="AO35" s="79"/>
      <c r="AP35" s="68"/>
      <c r="AQ35" s="69"/>
      <c r="AR35" s="81"/>
      <c r="AS35" s="66"/>
      <c r="AT35" s="78"/>
      <c r="AU35" s="66"/>
      <c r="AV35" s="70"/>
      <c r="AW35" s="79"/>
      <c r="AX35" s="68"/>
      <c r="AY35" s="79"/>
      <c r="AZ35" s="68"/>
      <c r="BA35" s="68"/>
      <c r="BB35" s="73"/>
      <c r="BC35" s="74"/>
      <c r="BD35" s="73"/>
      <c r="BE35" s="74"/>
      <c r="BF35" s="75"/>
    </row>
    <row r="36" spans="1:58" x14ac:dyDescent="0.25">
      <c r="A36" s="62" t="s">
        <v>56</v>
      </c>
      <c r="B36" s="130">
        <f>SUM(B6:B34)</f>
        <v>105</v>
      </c>
      <c r="C36" s="172"/>
      <c r="D36" s="132">
        <f>SUM(D6:D34)</f>
        <v>0</v>
      </c>
      <c r="E36" s="163">
        <f>F36/12*Occupancy!$B$65</f>
        <v>0</v>
      </c>
      <c r="F36" s="133">
        <f>SUM(F6:F34)</f>
        <v>0</v>
      </c>
      <c r="G36" s="163">
        <f>D36/$B36/VLOOKUP(Occupancy!$B$65,Occupancy!$B$68:'Occupancy'!$B$79,1)*12</f>
        <v>0</v>
      </c>
      <c r="H36" s="133">
        <f>E36/$B36/VLOOKUP(Occupancy!$B$65,Occupancy!$B$68:'Occupancy'!$B$79,1)*12</f>
        <v>0</v>
      </c>
      <c r="I36" s="134">
        <f>SUM(I6:I34)</f>
        <v>1618767</v>
      </c>
      <c r="J36" s="134">
        <f>K36/12*Occupancy!$B$65</f>
        <v>64602.5</v>
      </c>
      <c r="K36" s="134">
        <f>SUM(K6:K34)</f>
        <v>258410</v>
      </c>
      <c r="L36" s="134">
        <f>I36/$B36/VLOOKUP(Occupancy!$B$65,Occupancy!$B$68:'Occupancy'!$B$79,1)*12</f>
        <v>61667.314285714281</v>
      </c>
      <c r="M36" s="134">
        <f>J36/$B36/VLOOKUP(Occupancy!$B$65,Occupancy!$B$68:'Occupancy'!$B$79,1)*12</f>
        <v>2461.0476190476193</v>
      </c>
      <c r="N36" s="133">
        <f>SUM(N6:N34)</f>
        <v>1500000</v>
      </c>
      <c r="O36" s="133">
        <f>P36/12*Occupancy!$B$65</f>
        <v>468.75</v>
      </c>
      <c r="P36" s="133">
        <f>SUM(P6:P34)</f>
        <v>1875</v>
      </c>
      <c r="Q36" s="133">
        <f>N36/$B36/VLOOKUP(Occupancy!$B$65,Occupancy!$B$68:'Occupancy'!$B$79,1)*12</f>
        <v>57142.857142857145</v>
      </c>
      <c r="R36" s="133">
        <f>O36/$B36/VLOOKUP(Occupancy!$B$65,Occupancy!$B$68:'Occupancy'!$B$79,1)*12</f>
        <v>17.857142857142858</v>
      </c>
      <c r="S36" s="134">
        <f>SUM(S6:S34)</f>
        <v>38978</v>
      </c>
      <c r="T36" s="134">
        <f>U36/12*Occupancy!$B$65</f>
        <v>11944.5</v>
      </c>
      <c r="U36" s="134">
        <f>SUM(U6:U34)</f>
        <v>47778</v>
      </c>
      <c r="V36" s="134">
        <f>S36/$B36/VLOOKUP(Occupancy!$B$65,Occupancy!$B$68:'Occupancy'!$B$79,1)*12</f>
        <v>1484.8761904761905</v>
      </c>
      <c r="W36" s="134">
        <f>T36/$B36/VLOOKUP(Occupancy!$B$65,Occupancy!$B$68:'Occupancy'!$B$79,1)*12</f>
        <v>455.02857142857141</v>
      </c>
      <c r="X36" s="133">
        <f>SUM(X6:X34)</f>
        <v>105584</v>
      </c>
      <c r="Y36" s="133">
        <f>Z36/12*Occupancy!$B$65</f>
        <v>54868.5</v>
      </c>
      <c r="Z36" s="133">
        <f>SUM(Z6:Z34)</f>
        <v>219474</v>
      </c>
      <c r="AA36" s="133">
        <f>X36/$B36/VLOOKUP(Occupancy!$B$65,Occupancy!$B$68:'Occupancy'!$B$79,1)*12</f>
        <v>4022.2476190476191</v>
      </c>
      <c r="AB36" s="145">
        <f>Y36/$B36/VLOOKUP(Occupancy!$B$65,Occupancy!$B$68:'Occupancy'!$B$79,1)*12</f>
        <v>2090.2285714285713</v>
      </c>
      <c r="AC36" s="146">
        <f>SUM(AC6:AC34)</f>
        <v>0</v>
      </c>
      <c r="AD36" s="134">
        <f>AE36/12*Occupancy!$B$65</f>
        <v>0</v>
      </c>
      <c r="AE36" s="134">
        <f>SUM(AE6:AE34)</f>
        <v>0</v>
      </c>
      <c r="AF36" s="134">
        <f>AC36/$B36/VLOOKUP(Occupancy!$B$65,Occupancy!$B$68:'Occupancy'!$B$79,1)*12</f>
        <v>0</v>
      </c>
      <c r="AG36" s="147">
        <f>AD36/$B36/VLOOKUP(Occupancy!$B$65,Occupancy!$B$68:'Occupancy'!$B$79,1)*12</f>
        <v>0</v>
      </c>
      <c r="AH36" s="148">
        <f>SUM(AH6:AH34)</f>
        <v>22496</v>
      </c>
      <c r="AI36" s="148">
        <f>AJ36/12*Occupancy!$B$65</f>
        <v>21066</v>
      </c>
      <c r="AJ36" s="148">
        <f>SUM(AJ6:AJ34)</f>
        <v>84264</v>
      </c>
      <c r="AK36" s="133">
        <f>AH36/$B36/VLOOKUP(Occupancy!$B$65,Occupancy!$B$68:'Occupancy'!$B$79,1)*12</f>
        <v>856.99047619047622</v>
      </c>
      <c r="AL36" s="145">
        <f>AI36/$B36/VLOOKUP(Occupancy!$B$65,Occupancy!$B$68:'Occupancy'!$B$79,1)*12</f>
        <v>802.51428571428573</v>
      </c>
      <c r="AM36" s="134">
        <f>SUM(AM6:AM34)</f>
        <v>0</v>
      </c>
      <c r="AN36" s="134">
        <f>AO36/12*Occupancy!$B$65</f>
        <v>8898.25</v>
      </c>
      <c r="AO36" s="134">
        <f>SUM(AO6:AO34)</f>
        <v>35593</v>
      </c>
      <c r="AP36" s="134">
        <f>AM36/$B36/VLOOKUP(Occupancy!$B$65,Occupancy!$B$68:'Occupancy'!$B$79,1)*12</f>
        <v>0</v>
      </c>
      <c r="AQ36" s="134">
        <f>AN36/$B36/VLOOKUP(Occupancy!$B$65,Occupancy!$B$68:'Occupancy'!$B$79,1)*12</f>
        <v>338.98095238095237</v>
      </c>
      <c r="AR36" s="148">
        <f>SUM(AR6:AR34)</f>
        <v>46070</v>
      </c>
      <c r="AS36" s="133">
        <f>AT36/12*Occupancy!$B$65</f>
        <v>8471.75</v>
      </c>
      <c r="AT36" s="133">
        <f>SUM(AT6:AT34)</f>
        <v>33887</v>
      </c>
      <c r="AU36" s="133">
        <f>AR36/$B36/VLOOKUP(Occupancy!$B$65,Occupancy!$B$68:'Occupancy'!$B$79,1)*12</f>
        <v>1755.047619047619</v>
      </c>
      <c r="AV36" s="133">
        <f>AS36/$B36/VLOOKUP(Occupancy!$B$65,Occupancy!$B$68:'Occupancy'!$B$79,1)*12</f>
        <v>322.73333333333335</v>
      </c>
      <c r="AW36" s="134">
        <f>SUM(AW6:AW34)</f>
        <v>21535</v>
      </c>
      <c r="AX36" s="134">
        <f>AY36/12*Occupancy!$B$65</f>
        <v>5973.75</v>
      </c>
      <c r="AY36" s="134">
        <f>SUM(AY6:AY34)</f>
        <v>23895</v>
      </c>
      <c r="AZ36" s="134">
        <f>AW36/$B36/VLOOKUP(Occupancy!$B$65,Occupancy!$B$68:'Occupancy'!$B$79,1)*12</f>
        <v>820.38095238095241</v>
      </c>
      <c r="BA36" s="134">
        <f>AX36/$B36/VLOOKUP(Occupancy!$B$65,Occupancy!$B$68:'Occupancy'!$B$79,1)*12</f>
        <v>227.57142857142858</v>
      </c>
      <c r="BB36" s="135">
        <f>SUM(BB6:BB34)</f>
        <v>3353430</v>
      </c>
      <c r="BC36" s="135">
        <f>SUM(BC6:BC34)</f>
        <v>176294</v>
      </c>
      <c r="BD36" s="135">
        <f>SUM(BD6:BD34)</f>
        <v>705176</v>
      </c>
      <c r="BE36" s="135">
        <f>BB36/$B36/VLOOKUP(Occupancy!$B$65,Occupancy!$B$68:'Occupancy'!$B$79,1)*12</f>
        <v>127749.71428571429</v>
      </c>
      <c r="BF36" s="136">
        <f>BC36/$B36/VLOOKUP(Occupancy!$B$65,Occupancy!$B$68:'Occupancy'!$B$79,1)*12</f>
        <v>6715.9619047619053</v>
      </c>
    </row>
    <row r="37" spans="1:58" x14ac:dyDescent="0.25">
      <c r="A37" s="116"/>
      <c r="B37" s="116"/>
      <c r="C37" s="172"/>
      <c r="D37" s="142"/>
      <c r="E37" s="164"/>
      <c r="F37" s="164"/>
      <c r="G37" s="164"/>
      <c r="H37" s="164"/>
      <c r="I37" s="165"/>
      <c r="J37" s="165"/>
      <c r="K37" s="165"/>
      <c r="L37" s="165"/>
      <c r="M37" s="165"/>
      <c r="N37" s="164"/>
      <c r="O37" s="164"/>
      <c r="P37" s="164"/>
      <c r="Q37" s="164"/>
      <c r="R37" s="164"/>
      <c r="S37" s="165"/>
      <c r="T37" s="165"/>
      <c r="U37" s="165"/>
      <c r="V37" s="165"/>
      <c r="W37" s="165"/>
      <c r="X37" s="164"/>
      <c r="Y37" s="164"/>
      <c r="Z37" s="164"/>
      <c r="AA37" s="164"/>
      <c r="AB37" s="166"/>
      <c r="AC37" s="167"/>
      <c r="AD37" s="165"/>
      <c r="AE37" s="165"/>
      <c r="AF37" s="165"/>
      <c r="AG37" s="168"/>
      <c r="AH37" s="169"/>
      <c r="AI37" s="164"/>
      <c r="AJ37" s="164"/>
      <c r="AK37" s="164"/>
      <c r="AL37" s="166"/>
      <c r="AM37" s="165"/>
      <c r="AN37" s="165"/>
      <c r="AO37" s="165"/>
      <c r="AP37" s="165"/>
      <c r="AQ37" s="165"/>
      <c r="AR37" s="169"/>
      <c r="AS37" s="164"/>
      <c r="AT37" s="164"/>
      <c r="AU37" s="164"/>
      <c r="AV37" s="164"/>
      <c r="AW37" s="165"/>
      <c r="AX37" s="165"/>
      <c r="AY37" s="165"/>
      <c r="AZ37" s="165"/>
      <c r="BA37" s="165"/>
      <c r="BB37" s="170"/>
      <c r="BC37" s="170"/>
      <c r="BD37" s="170"/>
      <c r="BE37" s="170"/>
      <c r="BF37" s="171"/>
    </row>
    <row r="38" spans="1:58" x14ac:dyDescent="0.25">
      <c r="A38" s="49" t="s">
        <v>36</v>
      </c>
      <c r="B38" s="116"/>
      <c r="C38" s="172"/>
      <c r="D38" s="142"/>
      <c r="E38" s="164"/>
      <c r="F38" s="164"/>
      <c r="G38" s="164"/>
      <c r="H38" s="164"/>
      <c r="I38" s="165"/>
      <c r="J38" s="165"/>
      <c r="K38" s="165"/>
      <c r="L38" s="165"/>
      <c r="M38" s="165"/>
      <c r="N38" s="164"/>
      <c r="O38" s="164"/>
      <c r="P38" s="164"/>
      <c r="Q38" s="164"/>
      <c r="R38" s="164"/>
      <c r="S38" s="165"/>
      <c r="T38" s="165"/>
      <c r="U38" s="165"/>
      <c r="V38" s="165"/>
      <c r="W38" s="165"/>
      <c r="X38" s="164"/>
      <c r="Y38" s="164"/>
      <c r="Z38" s="164"/>
      <c r="AA38" s="164"/>
      <c r="AB38" s="166"/>
      <c r="AC38" s="167"/>
      <c r="AD38" s="165"/>
      <c r="AE38" s="165"/>
      <c r="AF38" s="165"/>
      <c r="AG38" s="168"/>
      <c r="AH38" s="169"/>
      <c r="AI38" s="164"/>
      <c r="AJ38" s="164"/>
      <c r="AK38" s="164"/>
      <c r="AL38" s="166"/>
      <c r="AM38" s="165"/>
      <c r="AN38" s="165"/>
      <c r="AO38" s="165"/>
      <c r="AP38" s="165"/>
      <c r="AQ38" s="165"/>
      <c r="AR38" s="169"/>
      <c r="AS38" s="164"/>
      <c r="AT38" s="164"/>
      <c r="AU38" s="164"/>
      <c r="AV38" s="164"/>
      <c r="AW38" s="165"/>
      <c r="AX38" s="165"/>
      <c r="AY38" s="165"/>
      <c r="AZ38" s="165"/>
      <c r="BA38" s="165"/>
      <c r="BB38" s="170"/>
      <c r="BC38" s="170"/>
      <c r="BD38" s="170"/>
      <c r="BE38" s="170"/>
      <c r="BF38" s="171"/>
    </row>
    <row r="39" spans="1:58" x14ac:dyDescent="0.25">
      <c r="A39" s="178" t="s">
        <v>101</v>
      </c>
      <c r="B39" s="116">
        <f>Operating!B44</f>
        <v>0</v>
      </c>
      <c r="C39" s="172"/>
      <c r="D39" s="142"/>
      <c r="E39" s="164">
        <f>F39/12*Occupancy!$B$65</f>
        <v>0</v>
      </c>
      <c r="F39" s="164"/>
      <c r="G39" s="164" t="str">
        <f>IF(D39="","",D39/VLOOKUP(Occupancy!$B$65,Occupancy!$BJ$68:'Occupancy'!$B$79,1)*12/$B39)</f>
        <v/>
      </c>
      <c r="H39" s="164" t="e">
        <f>IF(E39="","",E39/VLOOKUP(Occupancy!$B$65,Occupancy!$BJ$68:'Occupancy'!$B$79,1)*12/$B39)</f>
        <v>#DIV/0!</v>
      </c>
      <c r="I39" s="165"/>
      <c r="J39" s="165">
        <f>K39/12*Occupancy!$B$65</f>
        <v>0</v>
      </c>
      <c r="K39" s="165"/>
      <c r="L39" s="165" t="str">
        <f>IF(I39="","",I39/VLOOKUP(Occupancy!$B$65,Occupancy!$BJ$68:'Occupancy'!$B$79,1)*12/$B39)</f>
        <v/>
      </c>
      <c r="M39" s="165" t="e">
        <f>IF(J39="","",J39/VLOOKUP(Occupancy!$B$65,Occupancy!$BJ$68:'Occupancy'!$B$79,1)*12/$B39)</f>
        <v>#DIV/0!</v>
      </c>
      <c r="N39" s="164"/>
      <c r="O39" s="164">
        <f>P39/12*Occupancy!$B$65</f>
        <v>0</v>
      </c>
      <c r="P39" s="164"/>
      <c r="Q39" s="164" t="str">
        <f>IF(N39="","",N39/VLOOKUP(Occupancy!$B$65,Occupancy!$BJ$68:'Occupancy'!$B$79,1)*12/$B39)</f>
        <v/>
      </c>
      <c r="R39" s="164" t="e">
        <f>IF(O39="","",O39/VLOOKUP(Occupancy!$B$65,Occupancy!$BJ$68:'Occupancy'!$B$79,1)*12/$B39)</f>
        <v>#DIV/0!</v>
      </c>
      <c r="S39" s="165"/>
      <c r="T39" s="165">
        <f>U39/12*Occupancy!$B$65</f>
        <v>0</v>
      </c>
      <c r="U39" s="165"/>
      <c r="V39" s="165" t="str">
        <f>IF(S39="","",S39/VLOOKUP(Occupancy!$B$65,Occupancy!$BJ$68:'Occupancy'!$B$79,1)*12/$B39)</f>
        <v/>
      </c>
      <c r="W39" s="165" t="e">
        <f>IF(T39="","",T39/VLOOKUP(Occupancy!$B$65,Occupancy!$BJ$68:'Occupancy'!$B$79,1)*12/$B39)</f>
        <v>#DIV/0!</v>
      </c>
      <c r="X39" s="164"/>
      <c r="Y39" s="164">
        <f>Z39/12*Occupancy!$B$65</f>
        <v>0</v>
      </c>
      <c r="Z39" s="164"/>
      <c r="AA39" s="164" t="str">
        <f>IF(X39="","",X39/VLOOKUP(Occupancy!$B$65,Occupancy!$BJ$68:'Occupancy'!$B$79,1)*12/$B39)</f>
        <v/>
      </c>
      <c r="AB39" s="166" t="e">
        <f>IF(Y39="","",Y39/VLOOKUP(Occupancy!$B$65,Occupancy!$BJ$68:'Occupancy'!$B$79,1)*12/$B39)</f>
        <v>#DIV/0!</v>
      </c>
      <c r="AC39" s="167"/>
      <c r="AD39" s="165">
        <f>AE39/12*Occupancy!$B$65</f>
        <v>0</v>
      </c>
      <c r="AE39" s="165"/>
      <c r="AF39" s="165" t="str">
        <f>IF(AC39="","",AC39/VLOOKUP(Occupancy!$B$65,Occupancy!$BJ$68:'Occupancy'!$B$79,1)*12/$B39)</f>
        <v/>
      </c>
      <c r="AG39" s="168" t="e">
        <f>IF(AD39="","",AD39/VLOOKUP(Occupancy!$B$65,Occupancy!$BJ$68:'Occupancy'!$B$79,1)*12/$B39)</f>
        <v>#DIV/0!</v>
      </c>
      <c r="AH39" s="169"/>
      <c r="AI39" s="164">
        <f>AJ39/12*Occupancy!$B$65</f>
        <v>0</v>
      </c>
      <c r="AJ39" s="164"/>
      <c r="AK39" s="164" t="str">
        <f>IF(AH39="","",AH39/VLOOKUP(Occupancy!$B$65,Occupancy!$BJ$68:'Occupancy'!$B$79,1)*12/$B39)</f>
        <v/>
      </c>
      <c r="AL39" s="166" t="e">
        <f>IF(AI39="","",AI39/VLOOKUP(Occupancy!$B$65,Occupancy!$BJ$68:'Occupancy'!$B$79,1)*12/$B39)</f>
        <v>#DIV/0!</v>
      </c>
      <c r="AM39" s="165"/>
      <c r="AN39" s="165">
        <f>AO39/12*Occupancy!$B$65</f>
        <v>0</v>
      </c>
      <c r="AO39" s="165"/>
      <c r="AP39" s="165" t="str">
        <f>IF(AM39="","",AM39/VLOOKUP(Occupancy!$B$65,Occupancy!$BJ$68:'Occupancy'!$B$79,1)*12/$B39)</f>
        <v/>
      </c>
      <c r="AQ39" s="165" t="e">
        <f>IF(AN39="","",AN39/VLOOKUP(Occupancy!$B$65,Occupancy!$BJ$68:'Occupancy'!$B$79,1)*12/$B39)</f>
        <v>#DIV/0!</v>
      </c>
      <c r="AR39" s="169"/>
      <c r="AS39" s="164">
        <f>AT39/12*Occupancy!$B$65</f>
        <v>0</v>
      </c>
      <c r="AT39" s="164"/>
      <c r="AU39" s="164" t="str">
        <f>IF(AR39="","",AR39/VLOOKUP(Occupancy!$B$65,Occupancy!$BJ$68:'Occupancy'!$B$79,1)*12/$B39)</f>
        <v/>
      </c>
      <c r="AV39" s="164" t="e">
        <f>IF(AS39="","",AS39/VLOOKUP(Occupancy!$B$65,Occupancy!$BJ$68:'Occupancy'!$B$79,1)*12/$B39)</f>
        <v>#DIV/0!</v>
      </c>
      <c r="AW39" s="165"/>
      <c r="AX39" s="165">
        <f>AY39/12*Occupancy!$B$65</f>
        <v>0</v>
      </c>
      <c r="AY39" s="165"/>
      <c r="AZ39" s="165" t="str">
        <f>IF(AW39="","",AW39/VLOOKUP(Occupancy!$B$65,Occupancy!$BJ$68:'Occupancy'!$B$79,1)*12/$B39)</f>
        <v/>
      </c>
      <c r="BA39" s="165" t="e">
        <f>IF(AX39="","",AX39/VLOOKUP(Occupancy!$B$65,Occupancy!$BJ$68:'Occupancy'!$B$79,1)*12/$B39)</f>
        <v>#DIV/0!</v>
      </c>
      <c r="BB39" s="170">
        <f>+D39+I39+N39+S39+X39+AC39+AM39+AH39+AR39+AW39</f>
        <v>0</v>
      </c>
      <c r="BC39" s="170">
        <f>+E39+J39+O39+T39+Y39+AD39+AN39+AI39+AS39+AX39</f>
        <v>0</v>
      </c>
      <c r="BD39" s="170">
        <f>+F39+K39+P39+U39+Z39+AE39+AO39+AJ39+AT39+AY39</f>
        <v>0</v>
      </c>
      <c r="BE39" s="170" t="e">
        <f>IF(BB39="","",BB39/VLOOKUP(Occupancy!$B$65,Occupancy!$BJ$68:'Occupancy'!$B$79,1)*12/$B39)</f>
        <v>#DIV/0!</v>
      </c>
      <c r="BF39" s="171" t="e">
        <f>IF(BC39="","",BC39/VLOOKUP(Occupancy!$B$65,Occupancy!$BJ$68:'Occupancy'!$B$79,1)*12/$B39)</f>
        <v>#DIV/0!</v>
      </c>
    </row>
    <row r="40" spans="1:58" x14ac:dyDescent="0.25">
      <c r="A40" s="178" t="s">
        <v>109</v>
      </c>
      <c r="B40" s="116">
        <f>Operating!B45</f>
        <v>0</v>
      </c>
      <c r="C40" s="172"/>
      <c r="D40" s="142"/>
      <c r="E40" s="164">
        <f>F40/12*Occupancy!$B$65</f>
        <v>0</v>
      </c>
      <c r="F40" s="164"/>
      <c r="G40" s="164" t="str">
        <f>IF(D40="","",D40/VLOOKUP(Occupancy!$B$65,Occupancy!$BJ$68:'Occupancy'!$B$79,1)*12/$B40)</f>
        <v/>
      </c>
      <c r="H40" s="164" t="e">
        <f>IF(E40="","",E40/VLOOKUP(Occupancy!$B$65,Occupancy!$BJ$68:'Occupancy'!$B$79,1)*12/$B40)</f>
        <v>#DIV/0!</v>
      </c>
      <c r="I40" s="165"/>
      <c r="J40" s="165">
        <f>K40/12*Occupancy!$B$65</f>
        <v>0</v>
      </c>
      <c r="K40" s="165"/>
      <c r="L40" s="165" t="str">
        <f>IF(I40="","",I40/VLOOKUP(Occupancy!$B$65,Occupancy!$BJ$68:'Occupancy'!$B$79,1)*12/$B40)</f>
        <v/>
      </c>
      <c r="M40" s="165" t="e">
        <f>IF(J40="","",J40/VLOOKUP(Occupancy!$B$65,Occupancy!$BJ$68:'Occupancy'!$B$79,1)*12/$B40)</f>
        <v>#DIV/0!</v>
      </c>
      <c r="N40" s="164"/>
      <c r="O40" s="164">
        <f>P40/12*Occupancy!$B$65</f>
        <v>0</v>
      </c>
      <c r="P40" s="164"/>
      <c r="Q40" s="164" t="str">
        <f>IF(N40="","",N40/VLOOKUP(Occupancy!$B$65,Occupancy!$BJ$68:'Occupancy'!$B$79,1)*12/$B40)</f>
        <v/>
      </c>
      <c r="R40" s="164" t="e">
        <f>IF(O40="","",O40/VLOOKUP(Occupancy!$B$65,Occupancy!$BJ$68:'Occupancy'!$B$79,1)*12/$B40)</f>
        <v>#DIV/0!</v>
      </c>
      <c r="S40" s="165"/>
      <c r="T40" s="165">
        <f>U40/12*Occupancy!$B$65</f>
        <v>0</v>
      </c>
      <c r="U40" s="165"/>
      <c r="V40" s="165" t="str">
        <f>IF(S40="","",S40/VLOOKUP(Occupancy!$B$65,Occupancy!$BJ$68:'Occupancy'!$B$79,1)*12/$B40)</f>
        <v/>
      </c>
      <c r="W40" s="165" t="e">
        <f>IF(T40="","",T40/VLOOKUP(Occupancy!$B$65,Occupancy!$BJ$68:'Occupancy'!$B$79,1)*12/$B40)</f>
        <v>#DIV/0!</v>
      </c>
      <c r="X40" s="164"/>
      <c r="Y40" s="164">
        <f>Z40/12*Occupancy!$B$65</f>
        <v>0</v>
      </c>
      <c r="Z40" s="164"/>
      <c r="AA40" s="164" t="str">
        <f>IF(X40="","",X40/VLOOKUP(Occupancy!$B$65,Occupancy!$BJ$68:'Occupancy'!$B$79,1)*12/$B40)</f>
        <v/>
      </c>
      <c r="AB40" s="166" t="e">
        <f>IF(Y40="","",Y40/VLOOKUP(Occupancy!$B$65,Occupancy!$BJ$68:'Occupancy'!$B$79,1)*12/$B40)</f>
        <v>#DIV/0!</v>
      </c>
      <c r="AC40" s="167"/>
      <c r="AD40" s="165">
        <f>AE40/12*Occupancy!$B$65</f>
        <v>0</v>
      </c>
      <c r="AE40" s="165"/>
      <c r="AF40" s="165" t="str">
        <f>IF(AC40="","",AC40/VLOOKUP(Occupancy!$B$65,Occupancy!$BJ$68:'Occupancy'!$B$79,1)*12/$B40)</f>
        <v/>
      </c>
      <c r="AG40" s="168" t="e">
        <f>IF(AD40="","",AD40/VLOOKUP(Occupancy!$B$65,Occupancy!$BJ$68:'Occupancy'!$B$79,1)*12/$B40)</f>
        <v>#DIV/0!</v>
      </c>
      <c r="AH40" s="169"/>
      <c r="AI40" s="164">
        <f>AJ40/12*Occupancy!$B$65</f>
        <v>0</v>
      </c>
      <c r="AJ40" s="164"/>
      <c r="AK40" s="164" t="str">
        <f>IF(AH40="","",AH40/VLOOKUP(Occupancy!$B$65,Occupancy!$BJ$68:'Occupancy'!$B$79,1)*12/$B40)</f>
        <v/>
      </c>
      <c r="AL40" s="166" t="e">
        <f>IF(AI40="","",AI40/VLOOKUP(Occupancy!$B$65,Occupancy!$BJ$68:'Occupancy'!$B$79,1)*12/$B40)</f>
        <v>#DIV/0!</v>
      </c>
      <c r="AM40" s="165"/>
      <c r="AN40" s="165">
        <f>AO40/12*Occupancy!$B$65</f>
        <v>0</v>
      </c>
      <c r="AO40" s="165"/>
      <c r="AP40" s="165" t="str">
        <f>IF(AM40="","",AM40/VLOOKUP(Occupancy!$B$65,Occupancy!$BJ$68:'Occupancy'!$B$79,1)*12/$B40)</f>
        <v/>
      </c>
      <c r="AQ40" s="165" t="e">
        <f>IF(AN40="","",AN40/VLOOKUP(Occupancy!$B$65,Occupancy!$BJ$68:'Occupancy'!$B$79,1)*12/$B40)</f>
        <v>#DIV/0!</v>
      </c>
      <c r="AR40" s="169"/>
      <c r="AS40" s="164">
        <f>AT40/12*Occupancy!$B$65</f>
        <v>0</v>
      </c>
      <c r="AT40" s="164"/>
      <c r="AU40" s="164" t="str">
        <f>IF(AR40="","",AR40/VLOOKUP(Occupancy!$B$65,Occupancy!$BJ$68:'Occupancy'!$B$79,1)*12/$B40)</f>
        <v/>
      </c>
      <c r="AV40" s="164" t="e">
        <f>IF(AS40="","",AS40/VLOOKUP(Occupancy!$B$65,Occupancy!$BJ$68:'Occupancy'!$B$79,1)*12/$B40)</f>
        <v>#DIV/0!</v>
      </c>
      <c r="AW40" s="165"/>
      <c r="AX40" s="165">
        <f>AY40/12*Occupancy!$B$65</f>
        <v>0</v>
      </c>
      <c r="AY40" s="165"/>
      <c r="AZ40" s="165" t="str">
        <f>IF(AW40="","",AW40/VLOOKUP(Occupancy!$B$65,Occupancy!$BJ$68:'Occupancy'!$B$79,1)*12/$B40)</f>
        <v/>
      </c>
      <c r="BA40" s="165" t="e">
        <f>IF(AX40="","",AX40/VLOOKUP(Occupancy!$B$65,Occupancy!$BJ$68:'Occupancy'!$B$79,1)*12/$B40)</f>
        <v>#DIV/0!</v>
      </c>
      <c r="BB40" s="170">
        <f t="shared" ref="BB40:BB64" si="3">+D40+I40+N40+S40+X40+AC40+AM40+AH40+AR40+AW40</f>
        <v>0</v>
      </c>
      <c r="BC40" s="170">
        <f t="shared" ref="BC40:BC64" si="4">+E40+J40+O40+T40+Y40+AD40+AN40+AI40+AS40+AX40</f>
        <v>0</v>
      </c>
      <c r="BD40" s="170">
        <f t="shared" ref="BD40:BD64" si="5">+F40+K40+P40+U40+Z40+AE40+AO40+AJ40+AT40+AY40</f>
        <v>0</v>
      </c>
      <c r="BE40" s="170" t="e">
        <f>IF(BB40="","",BB40/VLOOKUP(Occupancy!$B$65,Occupancy!$BJ$68:'Occupancy'!$B$79,1)*12/$B40)</f>
        <v>#DIV/0!</v>
      </c>
      <c r="BF40" s="171" t="e">
        <f>IF(BC40="","",BC40/VLOOKUP(Occupancy!$B$65,Occupancy!$BJ$68:'Occupancy'!$B$79,1)*12/$B40)</f>
        <v>#DIV/0!</v>
      </c>
    </row>
    <row r="41" spans="1:58" x14ac:dyDescent="0.25">
      <c r="A41" s="178" t="s">
        <v>131</v>
      </c>
      <c r="B41" s="116">
        <f>Operating!B46</f>
        <v>0</v>
      </c>
      <c r="C41" s="172"/>
      <c r="D41" s="142"/>
      <c r="E41" s="164">
        <f>F41/12*Occupancy!$B$65</f>
        <v>0</v>
      </c>
      <c r="F41" s="164"/>
      <c r="G41" s="164" t="str">
        <f>IF(D41="","",D41/VLOOKUP(Occupancy!$B$65,Occupancy!$BJ$68:'Occupancy'!$B$79,1)*12/$B41)</f>
        <v/>
      </c>
      <c r="H41" s="164" t="e">
        <f>IF(E41="","",E41/VLOOKUP(Occupancy!$B$65,Occupancy!$BJ$68:'Occupancy'!$B$79,1)*12/$B41)</f>
        <v>#DIV/0!</v>
      </c>
      <c r="I41" s="165"/>
      <c r="J41" s="165">
        <f>K41/12*Occupancy!$B$65</f>
        <v>0</v>
      </c>
      <c r="K41" s="165"/>
      <c r="L41" s="165" t="str">
        <f>IF(I41="","",I41/VLOOKUP(Occupancy!$B$65,Occupancy!$BJ$68:'Occupancy'!$B$79,1)*12/$B41)</f>
        <v/>
      </c>
      <c r="M41" s="165" t="e">
        <f>IF(J41="","",J41/VLOOKUP(Occupancy!$B$65,Occupancy!$BJ$68:'Occupancy'!$B$79,1)*12/$B41)</f>
        <v>#DIV/0!</v>
      </c>
      <c r="N41" s="164"/>
      <c r="O41" s="164">
        <f>P41/12*Occupancy!$B$65</f>
        <v>0</v>
      </c>
      <c r="P41" s="164"/>
      <c r="Q41" s="164" t="str">
        <f>IF(N41="","",N41/VLOOKUP(Occupancy!$B$65,Occupancy!$BJ$68:'Occupancy'!$B$79,1)*12/$B41)</f>
        <v/>
      </c>
      <c r="R41" s="164" t="e">
        <f>IF(O41="","",O41/VLOOKUP(Occupancy!$B$65,Occupancy!$BJ$68:'Occupancy'!$B$79,1)*12/$B41)</f>
        <v>#DIV/0!</v>
      </c>
      <c r="S41" s="165"/>
      <c r="T41" s="165">
        <f>U41/12*Occupancy!$B$65</f>
        <v>0</v>
      </c>
      <c r="U41" s="165"/>
      <c r="V41" s="165" t="str">
        <f>IF(S41="","",S41/VLOOKUP(Occupancy!$B$65,Occupancy!$BJ$68:'Occupancy'!$B$79,1)*12/$B41)</f>
        <v/>
      </c>
      <c r="W41" s="165" t="e">
        <f>IF(T41="","",T41/VLOOKUP(Occupancy!$B$65,Occupancy!$BJ$68:'Occupancy'!$B$79,1)*12/$B41)</f>
        <v>#DIV/0!</v>
      </c>
      <c r="X41" s="164"/>
      <c r="Y41" s="164">
        <f>Z41/12*Occupancy!$B$65</f>
        <v>0</v>
      </c>
      <c r="Z41" s="164"/>
      <c r="AA41" s="164" t="str">
        <f>IF(X41="","",X41/VLOOKUP(Occupancy!$B$65,Occupancy!$BJ$68:'Occupancy'!$B$79,1)*12/$B41)</f>
        <v/>
      </c>
      <c r="AB41" s="166" t="e">
        <f>IF(Y41="","",Y41/VLOOKUP(Occupancy!$B$65,Occupancy!$BJ$68:'Occupancy'!$B$79,1)*12/$B41)</f>
        <v>#DIV/0!</v>
      </c>
      <c r="AC41" s="167"/>
      <c r="AD41" s="165">
        <f>AE41/12*Occupancy!$B$65</f>
        <v>0</v>
      </c>
      <c r="AE41" s="165"/>
      <c r="AF41" s="165" t="str">
        <f>IF(AC41="","",AC41/VLOOKUP(Occupancy!$B$65,Occupancy!$BJ$68:'Occupancy'!$B$79,1)*12/$B41)</f>
        <v/>
      </c>
      <c r="AG41" s="168" t="e">
        <f>IF(AD41="","",AD41/VLOOKUP(Occupancy!$B$65,Occupancy!$BJ$68:'Occupancy'!$B$79,1)*12/$B41)</f>
        <v>#DIV/0!</v>
      </c>
      <c r="AH41" s="169"/>
      <c r="AI41" s="164">
        <f>AJ41/12*Occupancy!$B$65</f>
        <v>0</v>
      </c>
      <c r="AJ41" s="164"/>
      <c r="AK41" s="164" t="str">
        <f>IF(AH41="","",AH41/VLOOKUP(Occupancy!$B$65,Occupancy!$BJ$68:'Occupancy'!$B$79,1)*12/$B41)</f>
        <v/>
      </c>
      <c r="AL41" s="166" t="e">
        <f>IF(AI41="","",AI41/VLOOKUP(Occupancy!$B$65,Occupancy!$BJ$68:'Occupancy'!$B$79,1)*12/$B41)</f>
        <v>#DIV/0!</v>
      </c>
      <c r="AM41" s="165"/>
      <c r="AN41" s="165">
        <f>AO41/12*Occupancy!$B$65</f>
        <v>0</v>
      </c>
      <c r="AO41" s="165"/>
      <c r="AP41" s="165" t="str">
        <f>IF(AM41="","",AM41/VLOOKUP(Occupancy!$B$65,Occupancy!$BJ$68:'Occupancy'!$B$79,1)*12/$B41)</f>
        <v/>
      </c>
      <c r="AQ41" s="165" t="e">
        <f>IF(AN41="","",AN41/VLOOKUP(Occupancy!$B$65,Occupancy!$BJ$68:'Occupancy'!$B$79,1)*12/$B41)</f>
        <v>#DIV/0!</v>
      </c>
      <c r="AR41" s="169"/>
      <c r="AS41" s="164">
        <f>AT41/12*Occupancy!$B$65</f>
        <v>0</v>
      </c>
      <c r="AT41" s="164"/>
      <c r="AU41" s="164" t="str">
        <f>IF(AR41="","",AR41/VLOOKUP(Occupancy!$B$65,Occupancy!$BJ$68:'Occupancy'!$B$79,1)*12/$B41)</f>
        <v/>
      </c>
      <c r="AV41" s="164" t="e">
        <f>IF(AS41="","",AS41/VLOOKUP(Occupancy!$B$65,Occupancy!$BJ$68:'Occupancy'!$B$79,1)*12/$B41)</f>
        <v>#DIV/0!</v>
      </c>
      <c r="AW41" s="165"/>
      <c r="AX41" s="165">
        <f>AY41/12*Occupancy!$B$65</f>
        <v>0</v>
      </c>
      <c r="AY41" s="165"/>
      <c r="AZ41" s="165" t="str">
        <f>IF(AW41="","",AW41/VLOOKUP(Occupancy!$B$65,Occupancy!$BJ$68:'Occupancy'!$B$79,1)*12/$B41)</f>
        <v/>
      </c>
      <c r="BA41" s="165" t="e">
        <f>IF(AX41="","",AX41/VLOOKUP(Occupancy!$B$65,Occupancy!$BJ$68:'Occupancy'!$B$79,1)*12/$B41)</f>
        <v>#DIV/0!</v>
      </c>
      <c r="BB41" s="170">
        <f t="shared" si="3"/>
        <v>0</v>
      </c>
      <c r="BC41" s="170">
        <f t="shared" si="4"/>
        <v>0</v>
      </c>
      <c r="BD41" s="170">
        <f t="shared" si="5"/>
        <v>0</v>
      </c>
      <c r="BE41" s="170" t="e">
        <f>IF(BB41="","",BB41/VLOOKUP(Occupancy!$B$65,Occupancy!$BJ$68:'Occupancy'!$B$79,1)*12/$B41)</f>
        <v>#DIV/0!</v>
      </c>
      <c r="BF41" s="171" t="e">
        <f>IF(BC41="","",BC41/VLOOKUP(Occupancy!$B$65,Occupancy!$BJ$68:'Occupancy'!$B$79,1)*12/$B41)</f>
        <v>#DIV/0!</v>
      </c>
    </row>
    <row r="42" spans="1:58" x14ac:dyDescent="0.25">
      <c r="A42" s="178" t="s">
        <v>141</v>
      </c>
      <c r="B42" s="116">
        <f>Operating!B47</f>
        <v>0</v>
      </c>
      <c r="C42" s="172"/>
      <c r="D42" s="142"/>
      <c r="E42" s="164">
        <f>F42/12*Occupancy!$B$65</f>
        <v>0</v>
      </c>
      <c r="F42" s="164"/>
      <c r="G42" s="164" t="str">
        <f>IF(D42="","",D42/VLOOKUP(Occupancy!$B$65,Occupancy!$BJ$68:'Occupancy'!$B$79,1)*12/$B42)</f>
        <v/>
      </c>
      <c r="H42" s="164" t="e">
        <f>IF(E42="","",E42/VLOOKUP(Occupancy!$B$65,Occupancy!$BJ$68:'Occupancy'!$B$79,1)*12/$B42)</f>
        <v>#DIV/0!</v>
      </c>
      <c r="I42" s="165"/>
      <c r="J42" s="165">
        <f>K42/12*Occupancy!$B$65</f>
        <v>0</v>
      </c>
      <c r="K42" s="165"/>
      <c r="L42" s="165" t="str">
        <f>IF(I42="","",I42/VLOOKUP(Occupancy!$B$65,Occupancy!$BJ$68:'Occupancy'!$B$79,1)*12/$B42)</f>
        <v/>
      </c>
      <c r="M42" s="165" t="e">
        <f>IF(J42="","",J42/VLOOKUP(Occupancy!$B$65,Occupancy!$BJ$68:'Occupancy'!$B$79,1)*12/$B42)</f>
        <v>#DIV/0!</v>
      </c>
      <c r="N42" s="164"/>
      <c r="O42" s="164">
        <f>P42/12*Occupancy!$B$65</f>
        <v>0</v>
      </c>
      <c r="P42" s="164"/>
      <c r="Q42" s="164" t="str">
        <f>IF(N42="","",N42/VLOOKUP(Occupancy!$B$65,Occupancy!$BJ$68:'Occupancy'!$B$79,1)*12/$B42)</f>
        <v/>
      </c>
      <c r="R42" s="164" t="e">
        <f>IF(O42="","",O42/VLOOKUP(Occupancy!$B$65,Occupancy!$BJ$68:'Occupancy'!$B$79,1)*12/$B42)</f>
        <v>#DIV/0!</v>
      </c>
      <c r="S42" s="165"/>
      <c r="T42" s="165">
        <f>U42/12*Occupancy!$B$65</f>
        <v>0</v>
      </c>
      <c r="U42" s="165"/>
      <c r="V42" s="165" t="str">
        <f>IF(S42="","",S42/VLOOKUP(Occupancy!$B$65,Occupancy!$BJ$68:'Occupancy'!$B$79,1)*12/$B42)</f>
        <v/>
      </c>
      <c r="W42" s="165" t="e">
        <f>IF(T42="","",T42/VLOOKUP(Occupancy!$B$65,Occupancy!$BJ$68:'Occupancy'!$B$79,1)*12/$B42)</f>
        <v>#DIV/0!</v>
      </c>
      <c r="X42" s="164"/>
      <c r="Y42" s="164">
        <f>Z42/12*Occupancy!$B$65</f>
        <v>0</v>
      </c>
      <c r="Z42" s="164"/>
      <c r="AA42" s="164" t="str">
        <f>IF(X42="","",X42/VLOOKUP(Occupancy!$B$65,Occupancy!$BJ$68:'Occupancy'!$B$79,1)*12/$B42)</f>
        <v/>
      </c>
      <c r="AB42" s="166" t="e">
        <f>IF(Y42="","",Y42/VLOOKUP(Occupancy!$B$65,Occupancy!$BJ$68:'Occupancy'!$B$79,1)*12/$B42)</f>
        <v>#DIV/0!</v>
      </c>
      <c r="AC42" s="167"/>
      <c r="AD42" s="165">
        <f>AE42/12*Occupancy!$B$65</f>
        <v>0</v>
      </c>
      <c r="AE42" s="165"/>
      <c r="AF42" s="165" t="str">
        <f>IF(AC42="","",AC42/VLOOKUP(Occupancy!$B$65,Occupancy!$BJ$68:'Occupancy'!$B$79,1)*12/$B42)</f>
        <v/>
      </c>
      <c r="AG42" s="168" t="e">
        <f>IF(AD42="","",AD42/VLOOKUP(Occupancy!$B$65,Occupancy!$BJ$68:'Occupancy'!$B$79,1)*12/$B42)</f>
        <v>#DIV/0!</v>
      </c>
      <c r="AH42" s="169"/>
      <c r="AI42" s="164">
        <f>AJ42/12*Occupancy!$B$65</f>
        <v>0</v>
      </c>
      <c r="AJ42" s="164"/>
      <c r="AK42" s="164" t="str">
        <f>IF(AH42="","",AH42/VLOOKUP(Occupancy!$B$65,Occupancy!$BJ$68:'Occupancy'!$B$79,1)*12/$B42)</f>
        <v/>
      </c>
      <c r="AL42" s="166" t="e">
        <f>IF(AI42="","",AI42/VLOOKUP(Occupancy!$B$65,Occupancy!$BJ$68:'Occupancy'!$B$79,1)*12/$B42)</f>
        <v>#DIV/0!</v>
      </c>
      <c r="AM42" s="165"/>
      <c r="AN42" s="165">
        <f>AO42/12*Occupancy!$B$65</f>
        <v>0</v>
      </c>
      <c r="AO42" s="165"/>
      <c r="AP42" s="165" t="str">
        <f>IF(AM42="","",AM42/VLOOKUP(Occupancy!$B$65,Occupancy!$BJ$68:'Occupancy'!$B$79,1)*12/$B42)</f>
        <v/>
      </c>
      <c r="AQ42" s="165" t="e">
        <f>IF(AN42="","",AN42/VLOOKUP(Occupancy!$B$65,Occupancy!$BJ$68:'Occupancy'!$B$79,1)*12/$B42)</f>
        <v>#DIV/0!</v>
      </c>
      <c r="AR42" s="169"/>
      <c r="AS42" s="164">
        <f>AT42/12*Occupancy!$B$65</f>
        <v>0</v>
      </c>
      <c r="AT42" s="164"/>
      <c r="AU42" s="164" t="str">
        <f>IF(AR42="","",AR42/VLOOKUP(Occupancy!$B$65,Occupancy!$BJ$68:'Occupancy'!$B$79,1)*12/$B42)</f>
        <v/>
      </c>
      <c r="AV42" s="164" t="e">
        <f>IF(AS42="","",AS42/VLOOKUP(Occupancy!$B$65,Occupancy!$BJ$68:'Occupancy'!$B$79,1)*12/$B42)</f>
        <v>#DIV/0!</v>
      </c>
      <c r="AW42" s="165"/>
      <c r="AX42" s="165">
        <f>AY42/12*Occupancy!$B$65</f>
        <v>0</v>
      </c>
      <c r="AY42" s="165"/>
      <c r="AZ42" s="165" t="str">
        <f>IF(AW42="","",AW42/VLOOKUP(Occupancy!$B$65,Occupancy!$BJ$68:'Occupancy'!$B$79,1)*12/$B42)</f>
        <v/>
      </c>
      <c r="BA42" s="165" t="e">
        <f>IF(AX42="","",AX42/VLOOKUP(Occupancy!$B$65,Occupancy!$BJ$68:'Occupancy'!$B$79,1)*12/$B42)</f>
        <v>#DIV/0!</v>
      </c>
      <c r="BB42" s="170">
        <f t="shared" si="3"/>
        <v>0</v>
      </c>
      <c r="BC42" s="170">
        <f t="shared" si="4"/>
        <v>0</v>
      </c>
      <c r="BD42" s="170">
        <f t="shared" si="5"/>
        <v>0</v>
      </c>
      <c r="BE42" s="170" t="e">
        <f>IF(BB42="","",BB42/VLOOKUP(Occupancy!$B$65,Occupancy!$BJ$68:'Occupancy'!$B$79,1)*12/$B42)</f>
        <v>#DIV/0!</v>
      </c>
      <c r="BF42" s="171" t="e">
        <f>IF(BC42="","",BC42/VLOOKUP(Occupancy!$B$65,Occupancy!$BJ$68:'Occupancy'!$B$79,1)*12/$B42)</f>
        <v>#DIV/0!</v>
      </c>
    </row>
    <row r="43" spans="1:58" x14ac:dyDescent="0.25">
      <c r="A43" s="178" t="s">
        <v>145</v>
      </c>
      <c r="B43" s="116">
        <f>Operating!B48</f>
        <v>0</v>
      </c>
      <c r="C43" s="172"/>
      <c r="D43" s="142"/>
      <c r="E43" s="164">
        <f>F43/12*Occupancy!$B$65</f>
        <v>0</v>
      </c>
      <c r="F43" s="164"/>
      <c r="G43" s="164" t="str">
        <f>IF(D43="","",D43/VLOOKUP(Occupancy!$B$65,Occupancy!$BJ$68:'Occupancy'!$B$79,1)*12/$B43)</f>
        <v/>
      </c>
      <c r="H43" s="164" t="e">
        <f>IF(E43="","",E43/VLOOKUP(Occupancy!$B$65,Occupancy!$BJ$68:'Occupancy'!$B$79,1)*12/$B43)</f>
        <v>#DIV/0!</v>
      </c>
      <c r="I43" s="165"/>
      <c r="J43" s="165">
        <f>K43/12*Occupancy!$B$65</f>
        <v>0</v>
      </c>
      <c r="K43" s="165"/>
      <c r="L43" s="165" t="str">
        <f>IF(I43="","",I43/VLOOKUP(Occupancy!$B$65,Occupancy!$BJ$68:'Occupancy'!$B$79,1)*12/$B43)</f>
        <v/>
      </c>
      <c r="M43" s="165" t="e">
        <f>IF(J43="","",J43/VLOOKUP(Occupancy!$B$65,Occupancy!$BJ$68:'Occupancy'!$B$79,1)*12/$B43)</f>
        <v>#DIV/0!</v>
      </c>
      <c r="N43" s="164"/>
      <c r="O43" s="164">
        <f>P43/12*Occupancy!$B$65</f>
        <v>0</v>
      </c>
      <c r="P43" s="164"/>
      <c r="Q43" s="164" t="str">
        <f>IF(N43="","",N43/VLOOKUP(Occupancy!$B$65,Occupancy!$BJ$68:'Occupancy'!$B$79,1)*12/$B43)</f>
        <v/>
      </c>
      <c r="R43" s="164" t="e">
        <f>IF(O43="","",O43/VLOOKUP(Occupancy!$B$65,Occupancy!$BJ$68:'Occupancy'!$B$79,1)*12/$B43)</f>
        <v>#DIV/0!</v>
      </c>
      <c r="S43" s="165"/>
      <c r="T43" s="165">
        <f>U43/12*Occupancy!$B$65</f>
        <v>0</v>
      </c>
      <c r="U43" s="165"/>
      <c r="V43" s="165" t="str">
        <f>IF(S43="","",S43/VLOOKUP(Occupancy!$B$65,Occupancy!$BJ$68:'Occupancy'!$B$79,1)*12/$B43)</f>
        <v/>
      </c>
      <c r="W43" s="165" t="e">
        <f>IF(T43="","",T43/VLOOKUP(Occupancy!$B$65,Occupancy!$BJ$68:'Occupancy'!$B$79,1)*12/$B43)</f>
        <v>#DIV/0!</v>
      </c>
      <c r="X43" s="164"/>
      <c r="Y43" s="164">
        <f>Z43/12*Occupancy!$B$65</f>
        <v>0</v>
      </c>
      <c r="Z43" s="164"/>
      <c r="AA43" s="164" t="str">
        <f>IF(X43="","",X43/VLOOKUP(Occupancy!$B$65,Occupancy!$BJ$68:'Occupancy'!$B$79,1)*12/$B43)</f>
        <v/>
      </c>
      <c r="AB43" s="166" t="e">
        <f>IF(Y43="","",Y43/VLOOKUP(Occupancy!$B$65,Occupancy!$BJ$68:'Occupancy'!$B$79,1)*12/$B43)</f>
        <v>#DIV/0!</v>
      </c>
      <c r="AC43" s="167"/>
      <c r="AD43" s="165">
        <f>AE43/12*Occupancy!$B$65</f>
        <v>0</v>
      </c>
      <c r="AE43" s="165"/>
      <c r="AF43" s="165" t="str">
        <f>IF(AC43="","",AC43/VLOOKUP(Occupancy!$B$65,Occupancy!$BJ$68:'Occupancy'!$B$79,1)*12/$B43)</f>
        <v/>
      </c>
      <c r="AG43" s="168" t="e">
        <f>IF(AD43="","",AD43/VLOOKUP(Occupancy!$B$65,Occupancy!$BJ$68:'Occupancy'!$B$79,1)*12/$B43)</f>
        <v>#DIV/0!</v>
      </c>
      <c r="AH43" s="169"/>
      <c r="AI43" s="164">
        <f>AJ43/12*Occupancy!$B$65</f>
        <v>0</v>
      </c>
      <c r="AJ43" s="164"/>
      <c r="AK43" s="164" t="str">
        <f>IF(AH43="","",AH43/VLOOKUP(Occupancy!$B$65,Occupancy!$BJ$68:'Occupancy'!$B$79,1)*12/$B43)</f>
        <v/>
      </c>
      <c r="AL43" s="166" t="e">
        <f>IF(AI43="","",AI43/VLOOKUP(Occupancy!$B$65,Occupancy!$BJ$68:'Occupancy'!$B$79,1)*12/$B43)</f>
        <v>#DIV/0!</v>
      </c>
      <c r="AM43" s="165"/>
      <c r="AN43" s="165">
        <f>AO43/12*Occupancy!$B$65</f>
        <v>0</v>
      </c>
      <c r="AO43" s="165"/>
      <c r="AP43" s="165" t="str">
        <f>IF(AM43="","",AM43/VLOOKUP(Occupancy!$B$65,Occupancy!$BJ$68:'Occupancy'!$B$79,1)*12/$B43)</f>
        <v/>
      </c>
      <c r="AQ43" s="165" t="e">
        <f>IF(AN43="","",AN43/VLOOKUP(Occupancy!$B$65,Occupancy!$BJ$68:'Occupancy'!$B$79,1)*12/$B43)</f>
        <v>#DIV/0!</v>
      </c>
      <c r="AR43" s="169"/>
      <c r="AS43" s="164">
        <f>AT43/12*Occupancy!$B$65</f>
        <v>0</v>
      </c>
      <c r="AT43" s="164"/>
      <c r="AU43" s="164" t="str">
        <f>IF(AR43="","",AR43/VLOOKUP(Occupancy!$B$65,Occupancy!$BJ$68:'Occupancy'!$B$79,1)*12/$B43)</f>
        <v/>
      </c>
      <c r="AV43" s="164" t="e">
        <f>IF(AS43="","",AS43/VLOOKUP(Occupancy!$B$65,Occupancy!$BJ$68:'Occupancy'!$B$79,1)*12/$B43)</f>
        <v>#DIV/0!</v>
      </c>
      <c r="AW43" s="165"/>
      <c r="AX43" s="165">
        <f>AY43/12*Occupancy!$B$65</f>
        <v>0</v>
      </c>
      <c r="AY43" s="165"/>
      <c r="AZ43" s="165" t="str">
        <f>IF(AW43="","",AW43/VLOOKUP(Occupancy!$B$65,Occupancy!$BJ$68:'Occupancy'!$B$79,1)*12/$B43)</f>
        <v/>
      </c>
      <c r="BA43" s="165" t="e">
        <f>IF(AX43="","",AX43/VLOOKUP(Occupancy!$B$65,Occupancy!$BJ$68:'Occupancy'!$B$79,1)*12/$B43)</f>
        <v>#DIV/0!</v>
      </c>
      <c r="BB43" s="170">
        <f t="shared" si="3"/>
        <v>0</v>
      </c>
      <c r="BC43" s="170">
        <f t="shared" si="4"/>
        <v>0</v>
      </c>
      <c r="BD43" s="170">
        <f t="shared" si="5"/>
        <v>0</v>
      </c>
      <c r="BE43" s="170" t="e">
        <f>IF(BB43="","",BB43/VLOOKUP(Occupancy!$B$65,Occupancy!$BJ$68:'Occupancy'!$B$79,1)*12/$B43)</f>
        <v>#DIV/0!</v>
      </c>
      <c r="BF43" s="171" t="e">
        <f>IF(BC43="","",BC43/VLOOKUP(Occupancy!$B$65,Occupancy!$BJ$68:'Occupancy'!$B$79,1)*12/$B43)</f>
        <v>#DIV/0!</v>
      </c>
    </row>
    <row r="44" spans="1:58" x14ac:dyDescent="0.25">
      <c r="A44" s="178" t="s">
        <v>147</v>
      </c>
      <c r="B44" s="116">
        <f>Operating!B49</f>
        <v>0</v>
      </c>
      <c r="C44" s="172"/>
      <c r="D44" s="142"/>
      <c r="E44" s="164">
        <f>F44/12*Occupancy!$B$65</f>
        <v>0</v>
      </c>
      <c r="F44" s="164"/>
      <c r="G44" s="164" t="str">
        <f>IF(D44="","",D44/VLOOKUP(Occupancy!$B$65,Occupancy!$BJ$68:'Occupancy'!$B$79,1)*12/$B44)</f>
        <v/>
      </c>
      <c r="H44" s="164" t="e">
        <f>IF(E44="","",E44/VLOOKUP(Occupancy!$B$65,Occupancy!$BJ$68:'Occupancy'!$B$79,1)*12/$B44)</f>
        <v>#DIV/0!</v>
      </c>
      <c r="I44" s="165"/>
      <c r="J44" s="165">
        <f>K44/12*Occupancy!$B$65</f>
        <v>0</v>
      </c>
      <c r="K44" s="165"/>
      <c r="L44" s="165" t="str">
        <f>IF(I44="","",I44/VLOOKUP(Occupancy!$B$65,Occupancy!$BJ$68:'Occupancy'!$B$79,1)*12/$B44)</f>
        <v/>
      </c>
      <c r="M44" s="165" t="e">
        <f>IF(J44="","",J44/VLOOKUP(Occupancy!$B$65,Occupancy!$BJ$68:'Occupancy'!$B$79,1)*12/$B44)</f>
        <v>#DIV/0!</v>
      </c>
      <c r="N44" s="164"/>
      <c r="O44" s="164">
        <f>P44/12*Occupancy!$B$65</f>
        <v>0</v>
      </c>
      <c r="P44" s="164"/>
      <c r="Q44" s="164" t="str">
        <f>IF(N44="","",N44/VLOOKUP(Occupancy!$B$65,Occupancy!$BJ$68:'Occupancy'!$B$79,1)*12/$B44)</f>
        <v/>
      </c>
      <c r="R44" s="164" t="e">
        <f>IF(O44="","",O44/VLOOKUP(Occupancy!$B$65,Occupancy!$BJ$68:'Occupancy'!$B$79,1)*12/$B44)</f>
        <v>#DIV/0!</v>
      </c>
      <c r="S44" s="165"/>
      <c r="T44" s="165">
        <f>U44/12*Occupancy!$B$65</f>
        <v>0</v>
      </c>
      <c r="U44" s="165"/>
      <c r="V44" s="165" t="str">
        <f>IF(S44="","",S44/VLOOKUP(Occupancy!$B$65,Occupancy!$BJ$68:'Occupancy'!$B$79,1)*12/$B44)</f>
        <v/>
      </c>
      <c r="W44" s="165" t="e">
        <f>IF(T44="","",T44/VLOOKUP(Occupancy!$B$65,Occupancy!$BJ$68:'Occupancy'!$B$79,1)*12/$B44)</f>
        <v>#DIV/0!</v>
      </c>
      <c r="X44" s="164"/>
      <c r="Y44" s="164">
        <f>Z44/12*Occupancy!$B$65</f>
        <v>0</v>
      </c>
      <c r="Z44" s="164"/>
      <c r="AA44" s="164" t="str">
        <f>IF(X44="","",X44/VLOOKUP(Occupancy!$B$65,Occupancy!$BJ$68:'Occupancy'!$B$79,1)*12/$B44)</f>
        <v/>
      </c>
      <c r="AB44" s="166" t="e">
        <f>IF(Y44="","",Y44/VLOOKUP(Occupancy!$B$65,Occupancy!$BJ$68:'Occupancy'!$B$79,1)*12/$B44)</f>
        <v>#DIV/0!</v>
      </c>
      <c r="AC44" s="167"/>
      <c r="AD44" s="165">
        <f>AE44/12*Occupancy!$B$65</f>
        <v>0</v>
      </c>
      <c r="AE44" s="165"/>
      <c r="AF44" s="165" t="str">
        <f>IF(AC44="","",AC44/VLOOKUP(Occupancy!$B$65,Occupancy!$BJ$68:'Occupancy'!$B$79,1)*12/$B44)</f>
        <v/>
      </c>
      <c r="AG44" s="168" t="e">
        <f>IF(AD44="","",AD44/VLOOKUP(Occupancy!$B$65,Occupancy!$BJ$68:'Occupancy'!$B$79,1)*12/$B44)</f>
        <v>#DIV/0!</v>
      </c>
      <c r="AH44" s="169"/>
      <c r="AI44" s="164">
        <f>AJ44/12*Occupancy!$B$65</f>
        <v>0</v>
      </c>
      <c r="AJ44" s="164"/>
      <c r="AK44" s="164" t="str">
        <f>IF(AH44="","",AH44/VLOOKUP(Occupancy!$B$65,Occupancy!$BJ$68:'Occupancy'!$B$79,1)*12/$B44)</f>
        <v/>
      </c>
      <c r="AL44" s="166" t="e">
        <f>IF(AI44="","",AI44/VLOOKUP(Occupancy!$B$65,Occupancy!$BJ$68:'Occupancy'!$B$79,1)*12/$B44)</f>
        <v>#DIV/0!</v>
      </c>
      <c r="AM44" s="165"/>
      <c r="AN44" s="165">
        <f>AO44/12*Occupancy!$B$65</f>
        <v>0</v>
      </c>
      <c r="AO44" s="165"/>
      <c r="AP44" s="165" t="str">
        <f>IF(AM44="","",AM44/VLOOKUP(Occupancy!$B$65,Occupancy!$BJ$68:'Occupancy'!$B$79,1)*12/$B44)</f>
        <v/>
      </c>
      <c r="AQ44" s="165" t="e">
        <f>IF(AN44="","",AN44/VLOOKUP(Occupancy!$B$65,Occupancy!$BJ$68:'Occupancy'!$B$79,1)*12/$B44)</f>
        <v>#DIV/0!</v>
      </c>
      <c r="AR44" s="169"/>
      <c r="AS44" s="164">
        <f>AT44/12*Occupancy!$B$65</f>
        <v>0</v>
      </c>
      <c r="AT44" s="164"/>
      <c r="AU44" s="164" t="str">
        <f>IF(AR44="","",AR44/VLOOKUP(Occupancy!$B$65,Occupancy!$BJ$68:'Occupancy'!$B$79,1)*12/$B44)</f>
        <v/>
      </c>
      <c r="AV44" s="164" t="e">
        <f>IF(AS44="","",AS44/VLOOKUP(Occupancy!$B$65,Occupancy!$BJ$68:'Occupancy'!$B$79,1)*12/$B44)</f>
        <v>#DIV/0!</v>
      </c>
      <c r="AW44" s="165"/>
      <c r="AX44" s="165">
        <f>AY44/12*Occupancy!$B$65</f>
        <v>0</v>
      </c>
      <c r="AY44" s="165"/>
      <c r="AZ44" s="165" t="str">
        <f>IF(AW44="","",AW44/VLOOKUP(Occupancy!$B$65,Occupancy!$BJ$68:'Occupancy'!$B$79,1)*12/$B44)</f>
        <v/>
      </c>
      <c r="BA44" s="165" t="e">
        <f>IF(AX44="","",AX44/VLOOKUP(Occupancy!$B$65,Occupancy!$BJ$68:'Occupancy'!$B$79,1)*12/$B44)</f>
        <v>#DIV/0!</v>
      </c>
      <c r="BB44" s="170">
        <f t="shared" si="3"/>
        <v>0</v>
      </c>
      <c r="BC44" s="170">
        <f t="shared" si="4"/>
        <v>0</v>
      </c>
      <c r="BD44" s="170">
        <f t="shared" si="5"/>
        <v>0</v>
      </c>
      <c r="BE44" s="170" t="e">
        <f>IF(BB44="","",BB44/VLOOKUP(Occupancy!$B$65,Occupancy!$BJ$68:'Occupancy'!$B$79,1)*12/$B44)</f>
        <v>#DIV/0!</v>
      </c>
      <c r="BF44" s="171" t="e">
        <f>IF(BC44="","",BC44/VLOOKUP(Occupancy!$B$65,Occupancy!$BJ$68:'Occupancy'!$B$79,1)*12/$B44)</f>
        <v>#DIV/0!</v>
      </c>
    </row>
    <row r="45" spans="1:58" x14ac:dyDescent="0.25">
      <c r="A45" s="178" t="s">
        <v>149</v>
      </c>
      <c r="B45" s="116">
        <f>Operating!B50</f>
        <v>0</v>
      </c>
      <c r="C45" s="172"/>
      <c r="D45" s="142"/>
      <c r="E45" s="164">
        <f>F45/12*Occupancy!$B$65</f>
        <v>0</v>
      </c>
      <c r="F45" s="164"/>
      <c r="G45" s="164" t="str">
        <f>IF(D45="","",D45/VLOOKUP(Occupancy!$B$65,Occupancy!$BJ$68:'Occupancy'!$B$79,1)*12/$B45)</f>
        <v/>
      </c>
      <c r="H45" s="164" t="e">
        <f>IF(E45="","",E45/VLOOKUP(Occupancy!$B$65,Occupancy!$BJ$68:'Occupancy'!$B$79,1)*12/$B45)</f>
        <v>#DIV/0!</v>
      </c>
      <c r="I45" s="165"/>
      <c r="J45" s="165">
        <f>K45/12*Occupancy!$B$65</f>
        <v>0</v>
      </c>
      <c r="K45" s="165"/>
      <c r="L45" s="165" t="str">
        <f>IF(I45="","",I45/VLOOKUP(Occupancy!$B$65,Occupancy!$BJ$68:'Occupancy'!$B$79,1)*12/$B45)</f>
        <v/>
      </c>
      <c r="M45" s="165" t="e">
        <f>IF(J45="","",J45/VLOOKUP(Occupancy!$B$65,Occupancy!$BJ$68:'Occupancy'!$B$79,1)*12/$B45)</f>
        <v>#DIV/0!</v>
      </c>
      <c r="N45" s="164"/>
      <c r="O45" s="164">
        <f>P45/12*Occupancy!$B$65</f>
        <v>0</v>
      </c>
      <c r="P45" s="164"/>
      <c r="Q45" s="164" t="str">
        <f>IF(N45="","",N45/VLOOKUP(Occupancy!$B$65,Occupancy!$BJ$68:'Occupancy'!$B$79,1)*12/$B45)</f>
        <v/>
      </c>
      <c r="R45" s="164" t="e">
        <f>IF(O45="","",O45/VLOOKUP(Occupancy!$B$65,Occupancy!$BJ$68:'Occupancy'!$B$79,1)*12/$B45)</f>
        <v>#DIV/0!</v>
      </c>
      <c r="S45" s="165"/>
      <c r="T45" s="165">
        <f>U45/12*Occupancy!$B$65</f>
        <v>0</v>
      </c>
      <c r="U45" s="165"/>
      <c r="V45" s="165" t="str">
        <f>IF(S45="","",S45/VLOOKUP(Occupancy!$B$65,Occupancy!$BJ$68:'Occupancy'!$B$79,1)*12/$B45)</f>
        <v/>
      </c>
      <c r="W45" s="165" t="e">
        <f>IF(T45="","",T45/VLOOKUP(Occupancy!$B$65,Occupancy!$BJ$68:'Occupancy'!$B$79,1)*12/$B45)</f>
        <v>#DIV/0!</v>
      </c>
      <c r="X45" s="164"/>
      <c r="Y45" s="164">
        <f>Z45/12*Occupancy!$B$65</f>
        <v>0</v>
      </c>
      <c r="Z45" s="164"/>
      <c r="AA45" s="164" t="str">
        <f>IF(X45="","",X45/VLOOKUP(Occupancy!$B$65,Occupancy!$BJ$68:'Occupancy'!$B$79,1)*12/$B45)</f>
        <v/>
      </c>
      <c r="AB45" s="166" t="e">
        <f>IF(Y45="","",Y45/VLOOKUP(Occupancy!$B$65,Occupancy!$BJ$68:'Occupancy'!$B$79,1)*12/$B45)</f>
        <v>#DIV/0!</v>
      </c>
      <c r="AC45" s="167"/>
      <c r="AD45" s="165">
        <f>AE45/12*Occupancy!$B$65</f>
        <v>0</v>
      </c>
      <c r="AE45" s="165"/>
      <c r="AF45" s="165" t="str">
        <f>IF(AC45="","",AC45/VLOOKUP(Occupancy!$B$65,Occupancy!$BJ$68:'Occupancy'!$B$79,1)*12/$B45)</f>
        <v/>
      </c>
      <c r="AG45" s="168" t="e">
        <f>IF(AD45="","",AD45/VLOOKUP(Occupancy!$B$65,Occupancy!$BJ$68:'Occupancy'!$B$79,1)*12/$B45)</f>
        <v>#DIV/0!</v>
      </c>
      <c r="AH45" s="169"/>
      <c r="AI45" s="164">
        <f>AJ45/12*Occupancy!$B$65</f>
        <v>0</v>
      </c>
      <c r="AJ45" s="164"/>
      <c r="AK45" s="164" t="str">
        <f>IF(AH45="","",AH45/VLOOKUP(Occupancy!$B$65,Occupancy!$BJ$68:'Occupancy'!$B$79,1)*12/$B45)</f>
        <v/>
      </c>
      <c r="AL45" s="166" t="e">
        <f>IF(AI45="","",AI45/VLOOKUP(Occupancy!$B$65,Occupancy!$BJ$68:'Occupancy'!$B$79,1)*12/$B45)</f>
        <v>#DIV/0!</v>
      </c>
      <c r="AM45" s="165"/>
      <c r="AN45" s="165">
        <f>AO45/12*Occupancy!$B$65</f>
        <v>0</v>
      </c>
      <c r="AO45" s="165"/>
      <c r="AP45" s="165" t="str">
        <f>IF(AM45="","",AM45/VLOOKUP(Occupancy!$B$65,Occupancy!$BJ$68:'Occupancy'!$B$79,1)*12/$B45)</f>
        <v/>
      </c>
      <c r="AQ45" s="165" t="e">
        <f>IF(AN45="","",AN45/VLOOKUP(Occupancy!$B$65,Occupancy!$BJ$68:'Occupancy'!$B$79,1)*12/$B45)</f>
        <v>#DIV/0!</v>
      </c>
      <c r="AR45" s="169"/>
      <c r="AS45" s="164">
        <f>AT45/12*Occupancy!$B$65</f>
        <v>0</v>
      </c>
      <c r="AT45" s="164"/>
      <c r="AU45" s="164" t="str">
        <f>IF(AR45="","",AR45/VLOOKUP(Occupancy!$B$65,Occupancy!$BJ$68:'Occupancy'!$B$79,1)*12/$B45)</f>
        <v/>
      </c>
      <c r="AV45" s="164" t="e">
        <f>IF(AS45="","",AS45/VLOOKUP(Occupancy!$B$65,Occupancy!$BJ$68:'Occupancy'!$B$79,1)*12/$B45)</f>
        <v>#DIV/0!</v>
      </c>
      <c r="AW45" s="165"/>
      <c r="AX45" s="165">
        <f>AY45/12*Occupancy!$B$65</f>
        <v>0</v>
      </c>
      <c r="AY45" s="165"/>
      <c r="AZ45" s="165" t="str">
        <f>IF(AW45="","",AW45/VLOOKUP(Occupancy!$B$65,Occupancy!$BJ$68:'Occupancy'!$B$79,1)*12/$B45)</f>
        <v/>
      </c>
      <c r="BA45" s="165" t="e">
        <f>IF(AX45="","",AX45/VLOOKUP(Occupancy!$B$65,Occupancy!$BJ$68:'Occupancy'!$B$79,1)*12/$B45)</f>
        <v>#DIV/0!</v>
      </c>
      <c r="BB45" s="170">
        <f t="shared" si="3"/>
        <v>0</v>
      </c>
      <c r="BC45" s="170">
        <f t="shared" si="4"/>
        <v>0</v>
      </c>
      <c r="BD45" s="170">
        <f t="shared" si="5"/>
        <v>0</v>
      </c>
      <c r="BE45" s="170" t="e">
        <f>IF(BB45="","",BB45/VLOOKUP(Occupancy!$B$65,Occupancy!$BJ$68:'Occupancy'!$B$79,1)*12/$B45)</f>
        <v>#DIV/0!</v>
      </c>
      <c r="BF45" s="171" t="e">
        <f>IF(BC45="","",BC45/VLOOKUP(Occupancy!$B$65,Occupancy!$BJ$68:'Occupancy'!$B$79,1)*12/$B45)</f>
        <v>#DIV/0!</v>
      </c>
    </row>
    <row r="46" spans="1:58" x14ac:dyDescent="0.25">
      <c r="A46" s="178" t="s">
        <v>151</v>
      </c>
      <c r="B46" s="116">
        <f>Operating!B51</f>
        <v>0</v>
      </c>
      <c r="C46" s="172"/>
      <c r="D46" s="142"/>
      <c r="E46" s="164">
        <f>F46/12*Occupancy!$B$65</f>
        <v>0</v>
      </c>
      <c r="F46" s="164"/>
      <c r="G46" s="164" t="str">
        <f>IF(D46="","",D46/VLOOKUP(Occupancy!$B$65,Occupancy!$BJ$68:'Occupancy'!$B$79,1)*12/$B46)</f>
        <v/>
      </c>
      <c r="H46" s="164" t="e">
        <f>IF(E46="","",E46/VLOOKUP(Occupancy!$B$65,Occupancy!$BJ$68:'Occupancy'!$B$79,1)*12/$B46)</f>
        <v>#DIV/0!</v>
      </c>
      <c r="I46" s="165"/>
      <c r="J46" s="165">
        <f>K46/12*Occupancy!$B$65</f>
        <v>0</v>
      </c>
      <c r="K46" s="165"/>
      <c r="L46" s="165" t="str">
        <f>IF(I46="","",I46/VLOOKUP(Occupancy!$B$65,Occupancy!$BJ$68:'Occupancy'!$B$79,1)*12/$B46)</f>
        <v/>
      </c>
      <c r="M46" s="165" t="e">
        <f>IF(J46="","",J46/VLOOKUP(Occupancy!$B$65,Occupancy!$BJ$68:'Occupancy'!$B$79,1)*12/$B46)</f>
        <v>#DIV/0!</v>
      </c>
      <c r="N46" s="164"/>
      <c r="O46" s="164">
        <f>P46/12*Occupancy!$B$65</f>
        <v>0</v>
      </c>
      <c r="P46" s="164"/>
      <c r="Q46" s="164" t="str">
        <f>IF(N46="","",N46/VLOOKUP(Occupancy!$B$65,Occupancy!$BJ$68:'Occupancy'!$B$79,1)*12/$B46)</f>
        <v/>
      </c>
      <c r="R46" s="164" t="e">
        <f>IF(O46="","",O46/VLOOKUP(Occupancy!$B$65,Occupancy!$BJ$68:'Occupancy'!$B$79,1)*12/$B46)</f>
        <v>#DIV/0!</v>
      </c>
      <c r="S46" s="165"/>
      <c r="T46" s="165">
        <f>U46/12*Occupancy!$B$65</f>
        <v>0</v>
      </c>
      <c r="U46" s="165"/>
      <c r="V46" s="165" t="str">
        <f>IF(S46="","",S46/VLOOKUP(Occupancy!$B$65,Occupancy!$BJ$68:'Occupancy'!$B$79,1)*12/$B46)</f>
        <v/>
      </c>
      <c r="W46" s="165" t="e">
        <f>IF(T46="","",T46/VLOOKUP(Occupancy!$B$65,Occupancy!$BJ$68:'Occupancy'!$B$79,1)*12/$B46)</f>
        <v>#DIV/0!</v>
      </c>
      <c r="X46" s="164"/>
      <c r="Y46" s="164">
        <f>Z46/12*Occupancy!$B$65</f>
        <v>0</v>
      </c>
      <c r="Z46" s="164"/>
      <c r="AA46" s="164" t="str">
        <f>IF(X46="","",X46/VLOOKUP(Occupancy!$B$65,Occupancy!$BJ$68:'Occupancy'!$B$79,1)*12/$B46)</f>
        <v/>
      </c>
      <c r="AB46" s="166" t="e">
        <f>IF(Y46="","",Y46/VLOOKUP(Occupancy!$B$65,Occupancy!$BJ$68:'Occupancy'!$B$79,1)*12/$B46)</f>
        <v>#DIV/0!</v>
      </c>
      <c r="AC46" s="167"/>
      <c r="AD46" s="165">
        <f>AE46/12*Occupancy!$B$65</f>
        <v>0</v>
      </c>
      <c r="AE46" s="165"/>
      <c r="AF46" s="165" t="str">
        <f>IF(AC46="","",AC46/VLOOKUP(Occupancy!$B$65,Occupancy!$BJ$68:'Occupancy'!$B$79,1)*12/$B46)</f>
        <v/>
      </c>
      <c r="AG46" s="168" t="e">
        <f>IF(AD46="","",AD46/VLOOKUP(Occupancy!$B$65,Occupancy!$BJ$68:'Occupancy'!$B$79,1)*12/$B46)</f>
        <v>#DIV/0!</v>
      </c>
      <c r="AH46" s="169"/>
      <c r="AI46" s="164">
        <f>AJ46/12*Occupancy!$B$65</f>
        <v>0</v>
      </c>
      <c r="AJ46" s="164"/>
      <c r="AK46" s="164" t="str">
        <f>IF(AH46="","",AH46/VLOOKUP(Occupancy!$B$65,Occupancy!$BJ$68:'Occupancy'!$B$79,1)*12/$B46)</f>
        <v/>
      </c>
      <c r="AL46" s="166" t="e">
        <f>IF(AI46="","",AI46/VLOOKUP(Occupancy!$B$65,Occupancy!$BJ$68:'Occupancy'!$B$79,1)*12/$B46)</f>
        <v>#DIV/0!</v>
      </c>
      <c r="AM46" s="165"/>
      <c r="AN46" s="165">
        <f>AO46/12*Occupancy!$B$65</f>
        <v>0</v>
      </c>
      <c r="AO46" s="165"/>
      <c r="AP46" s="165" t="str">
        <f>IF(AM46="","",AM46/VLOOKUP(Occupancy!$B$65,Occupancy!$BJ$68:'Occupancy'!$B$79,1)*12/$B46)</f>
        <v/>
      </c>
      <c r="AQ46" s="165" t="e">
        <f>IF(AN46="","",AN46/VLOOKUP(Occupancy!$B$65,Occupancy!$BJ$68:'Occupancy'!$B$79,1)*12/$B46)</f>
        <v>#DIV/0!</v>
      </c>
      <c r="AR46" s="169"/>
      <c r="AS46" s="164">
        <f>AT46/12*Occupancy!$B$65</f>
        <v>0</v>
      </c>
      <c r="AT46" s="164"/>
      <c r="AU46" s="164" t="str">
        <f>IF(AR46="","",AR46/VLOOKUP(Occupancy!$B$65,Occupancy!$BJ$68:'Occupancy'!$B$79,1)*12/$B46)</f>
        <v/>
      </c>
      <c r="AV46" s="164" t="e">
        <f>IF(AS46="","",AS46/VLOOKUP(Occupancy!$B$65,Occupancy!$BJ$68:'Occupancy'!$B$79,1)*12/$B46)</f>
        <v>#DIV/0!</v>
      </c>
      <c r="AW46" s="165"/>
      <c r="AX46" s="165">
        <f>AY46/12*Occupancy!$B$65</f>
        <v>0</v>
      </c>
      <c r="AY46" s="165"/>
      <c r="AZ46" s="165" t="str">
        <f>IF(AW46="","",AW46/VLOOKUP(Occupancy!$B$65,Occupancy!$BJ$68:'Occupancy'!$B$79,1)*12/$B46)</f>
        <v/>
      </c>
      <c r="BA46" s="165" t="e">
        <f>IF(AX46="","",AX46/VLOOKUP(Occupancy!$B$65,Occupancy!$BJ$68:'Occupancy'!$B$79,1)*12/$B46)</f>
        <v>#DIV/0!</v>
      </c>
      <c r="BB46" s="170">
        <f t="shared" si="3"/>
        <v>0</v>
      </c>
      <c r="BC46" s="170">
        <f t="shared" si="4"/>
        <v>0</v>
      </c>
      <c r="BD46" s="170">
        <f t="shared" si="5"/>
        <v>0</v>
      </c>
      <c r="BE46" s="170" t="e">
        <f>IF(BB46="","",BB46/VLOOKUP(Occupancy!$B$65,Occupancy!$BJ$68:'Occupancy'!$B$79,1)*12/$B46)</f>
        <v>#DIV/0!</v>
      </c>
      <c r="BF46" s="171" t="e">
        <f>IF(BC46="","",BC46/VLOOKUP(Occupancy!$B$65,Occupancy!$BJ$68:'Occupancy'!$B$79,1)*12/$B46)</f>
        <v>#DIV/0!</v>
      </c>
    </row>
    <row r="47" spans="1:58" x14ac:dyDescent="0.25">
      <c r="A47" s="178" t="s">
        <v>153</v>
      </c>
      <c r="B47" s="116">
        <f>Operating!B52</f>
        <v>0</v>
      </c>
      <c r="C47" s="172"/>
      <c r="D47" s="142"/>
      <c r="E47" s="164">
        <f>F47/12*Occupancy!$B$65</f>
        <v>0</v>
      </c>
      <c r="F47" s="164"/>
      <c r="G47" s="164" t="str">
        <f>IF(D47="","",D47/VLOOKUP(Occupancy!$B$65,Occupancy!$BJ$68:'Occupancy'!$B$79,1)*12/$B47)</f>
        <v/>
      </c>
      <c r="H47" s="164" t="e">
        <f>IF(E47="","",E47/VLOOKUP(Occupancy!$B$65,Occupancy!$BJ$68:'Occupancy'!$B$79,1)*12/$B47)</f>
        <v>#DIV/0!</v>
      </c>
      <c r="I47" s="165"/>
      <c r="J47" s="165">
        <f>K47/12*Occupancy!$B$65</f>
        <v>0</v>
      </c>
      <c r="K47" s="165"/>
      <c r="L47" s="165" t="str">
        <f>IF(I47="","",I47/VLOOKUP(Occupancy!$B$65,Occupancy!$BJ$68:'Occupancy'!$B$79,1)*12/$B47)</f>
        <v/>
      </c>
      <c r="M47" s="165" t="e">
        <f>IF(J47="","",J47/VLOOKUP(Occupancy!$B$65,Occupancy!$BJ$68:'Occupancy'!$B$79,1)*12/$B47)</f>
        <v>#DIV/0!</v>
      </c>
      <c r="N47" s="164"/>
      <c r="O47" s="164">
        <f>P47/12*Occupancy!$B$65</f>
        <v>0</v>
      </c>
      <c r="P47" s="164"/>
      <c r="Q47" s="164" t="str">
        <f>IF(N47="","",N47/VLOOKUP(Occupancy!$B$65,Occupancy!$BJ$68:'Occupancy'!$B$79,1)*12/$B47)</f>
        <v/>
      </c>
      <c r="R47" s="164" t="e">
        <f>IF(O47="","",O47/VLOOKUP(Occupancy!$B$65,Occupancy!$BJ$68:'Occupancy'!$B$79,1)*12/$B47)</f>
        <v>#DIV/0!</v>
      </c>
      <c r="S47" s="165"/>
      <c r="T47" s="165">
        <f>U47/12*Occupancy!$B$65</f>
        <v>0</v>
      </c>
      <c r="U47" s="165"/>
      <c r="V47" s="165" t="str">
        <f>IF(S47="","",S47/VLOOKUP(Occupancy!$B$65,Occupancy!$BJ$68:'Occupancy'!$B$79,1)*12/$B47)</f>
        <v/>
      </c>
      <c r="W47" s="165" t="e">
        <f>IF(T47="","",T47/VLOOKUP(Occupancy!$B$65,Occupancy!$BJ$68:'Occupancy'!$B$79,1)*12/$B47)</f>
        <v>#DIV/0!</v>
      </c>
      <c r="X47" s="164"/>
      <c r="Y47" s="164">
        <f>Z47/12*Occupancy!$B$65</f>
        <v>0</v>
      </c>
      <c r="Z47" s="164"/>
      <c r="AA47" s="164" t="str">
        <f>IF(X47="","",X47/VLOOKUP(Occupancy!$B$65,Occupancy!$BJ$68:'Occupancy'!$B$79,1)*12/$B47)</f>
        <v/>
      </c>
      <c r="AB47" s="166" t="e">
        <f>IF(Y47="","",Y47/VLOOKUP(Occupancy!$B$65,Occupancy!$BJ$68:'Occupancy'!$B$79,1)*12/$B47)</f>
        <v>#DIV/0!</v>
      </c>
      <c r="AC47" s="167"/>
      <c r="AD47" s="165">
        <f>AE47/12*Occupancy!$B$65</f>
        <v>0</v>
      </c>
      <c r="AE47" s="165"/>
      <c r="AF47" s="165" t="str">
        <f>IF(AC47="","",AC47/VLOOKUP(Occupancy!$B$65,Occupancy!$BJ$68:'Occupancy'!$B$79,1)*12/$B47)</f>
        <v/>
      </c>
      <c r="AG47" s="168" t="e">
        <f>IF(AD47="","",AD47/VLOOKUP(Occupancy!$B$65,Occupancy!$BJ$68:'Occupancy'!$B$79,1)*12/$B47)</f>
        <v>#DIV/0!</v>
      </c>
      <c r="AH47" s="169"/>
      <c r="AI47" s="164">
        <f>AJ47/12*Occupancy!$B$65</f>
        <v>0</v>
      </c>
      <c r="AJ47" s="164"/>
      <c r="AK47" s="164" t="str">
        <f>IF(AH47="","",AH47/VLOOKUP(Occupancy!$B$65,Occupancy!$BJ$68:'Occupancy'!$B$79,1)*12/$B47)</f>
        <v/>
      </c>
      <c r="AL47" s="166" t="e">
        <f>IF(AI47="","",AI47/VLOOKUP(Occupancy!$B$65,Occupancy!$BJ$68:'Occupancy'!$B$79,1)*12/$B47)</f>
        <v>#DIV/0!</v>
      </c>
      <c r="AM47" s="165"/>
      <c r="AN47" s="165">
        <f>AO47/12*Occupancy!$B$65</f>
        <v>0</v>
      </c>
      <c r="AO47" s="165"/>
      <c r="AP47" s="165" t="str">
        <f>IF(AM47="","",AM47/VLOOKUP(Occupancy!$B$65,Occupancy!$BJ$68:'Occupancy'!$B$79,1)*12/$B47)</f>
        <v/>
      </c>
      <c r="AQ47" s="165" t="e">
        <f>IF(AN47="","",AN47/VLOOKUP(Occupancy!$B$65,Occupancy!$BJ$68:'Occupancy'!$B$79,1)*12/$B47)</f>
        <v>#DIV/0!</v>
      </c>
      <c r="AR47" s="169"/>
      <c r="AS47" s="164">
        <f>AT47/12*Occupancy!$B$65</f>
        <v>0</v>
      </c>
      <c r="AT47" s="164"/>
      <c r="AU47" s="164" t="str">
        <f>IF(AR47="","",AR47/VLOOKUP(Occupancy!$B$65,Occupancy!$BJ$68:'Occupancy'!$B$79,1)*12/$B47)</f>
        <v/>
      </c>
      <c r="AV47" s="164" t="e">
        <f>IF(AS47="","",AS47/VLOOKUP(Occupancy!$B$65,Occupancy!$BJ$68:'Occupancy'!$B$79,1)*12/$B47)</f>
        <v>#DIV/0!</v>
      </c>
      <c r="AW47" s="165"/>
      <c r="AX47" s="165">
        <f>AY47/12*Occupancy!$B$65</f>
        <v>0</v>
      </c>
      <c r="AY47" s="165"/>
      <c r="AZ47" s="165" t="str">
        <f>IF(AW47="","",AW47/VLOOKUP(Occupancy!$B$65,Occupancy!$BJ$68:'Occupancy'!$B$79,1)*12/$B47)</f>
        <v/>
      </c>
      <c r="BA47" s="165" t="e">
        <f>IF(AX47="","",AX47/VLOOKUP(Occupancy!$B$65,Occupancy!$BJ$68:'Occupancy'!$B$79,1)*12/$B47)</f>
        <v>#DIV/0!</v>
      </c>
      <c r="BB47" s="170">
        <f t="shared" si="3"/>
        <v>0</v>
      </c>
      <c r="BC47" s="170">
        <f t="shared" si="4"/>
        <v>0</v>
      </c>
      <c r="BD47" s="170">
        <f t="shared" si="5"/>
        <v>0</v>
      </c>
      <c r="BE47" s="170" t="e">
        <f>IF(BB47="","",BB47/VLOOKUP(Occupancy!$B$65,Occupancy!$BJ$68:'Occupancy'!$B$79,1)*12/$B47)</f>
        <v>#DIV/0!</v>
      </c>
      <c r="BF47" s="171" t="e">
        <f>IF(BC47="","",BC47/VLOOKUP(Occupancy!$B$65,Occupancy!$BJ$68:'Occupancy'!$B$79,1)*12/$B47)</f>
        <v>#DIV/0!</v>
      </c>
    </row>
    <row r="48" spans="1:58" x14ac:dyDescent="0.25">
      <c r="A48" s="178" t="s">
        <v>155</v>
      </c>
      <c r="B48" s="116">
        <f>Operating!B53</f>
        <v>0</v>
      </c>
      <c r="C48" s="172"/>
      <c r="D48" s="142"/>
      <c r="E48" s="164">
        <f>F48/12*Occupancy!$B$65</f>
        <v>0</v>
      </c>
      <c r="F48" s="164"/>
      <c r="G48" s="164" t="str">
        <f>IF(D48="","",D48/VLOOKUP(Occupancy!$B$65,Occupancy!$BJ$68:'Occupancy'!$B$79,1)*12/$B48)</f>
        <v/>
      </c>
      <c r="H48" s="164" t="e">
        <f>IF(E48="","",E48/VLOOKUP(Occupancy!$B$65,Occupancy!$BJ$68:'Occupancy'!$B$79,1)*12/$B48)</f>
        <v>#DIV/0!</v>
      </c>
      <c r="I48" s="165"/>
      <c r="J48" s="165">
        <f>K48/12*Occupancy!$B$65</f>
        <v>0</v>
      </c>
      <c r="K48" s="165"/>
      <c r="L48" s="165" t="str">
        <f>IF(I48="","",I48/VLOOKUP(Occupancy!$B$65,Occupancy!$BJ$68:'Occupancy'!$B$79,1)*12/$B48)</f>
        <v/>
      </c>
      <c r="M48" s="165" t="e">
        <f>IF(J48="","",J48/VLOOKUP(Occupancy!$B$65,Occupancy!$BJ$68:'Occupancy'!$B$79,1)*12/$B48)</f>
        <v>#DIV/0!</v>
      </c>
      <c r="N48" s="164"/>
      <c r="O48" s="164">
        <f>P48/12*Occupancy!$B$65</f>
        <v>0</v>
      </c>
      <c r="P48" s="164"/>
      <c r="Q48" s="164" t="str">
        <f>IF(N48="","",N48/VLOOKUP(Occupancy!$B$65,Occupancy!$BJ$68:'Occupancy'!$B$79,1)*12/$B48)</f>
        <v/>
      </c>
      <c r="R48" s="164" t="e">
        <f>IF(O48="","",O48/VLOOKUP(Occupancy!$B$65,Occupancy!$BJ$68:'Occupancy'!$B$79,1)*12/$B48)</f>
        <v>#DIV/0!</v>
      </c>
      <c r="S48" s="165"/>
      <c r="T48" s="165">
        <f>U48/12*Occupancy!$B$65</f>
        <v>0</v>
      </c>
      <c r="U48" s="165"/>
      <c r="V48" s="165" t="str">
        <f>IF(S48="","",S48/VLOOKUP(Occupancy!$B$65,Occupancy!$BJ$68:'Occupancy'!$B$79,1)*12/$B48)</f>
        <v/>
      </c>
      <c r="W48" s="165" t="e">
        <f>IF(T48="","",T48/VLOOKUP(Occupancy!$B$65,Occupancy!$BJ$68:'Occupancy'!$B$79,1)*12/$B48)</f>
        <v>#DIV/0!</v>
      </c>
      <c r="X48" s="164"/>
      <c r="Y48" s="164">
        <f>Z48/12*Occupancy!$B$65</f>
        <v>0</v>
      </c>
      <c r="Z48" s="164"/>
      <c r="AA48" s="164" t="str">
        <f>IF(X48="","",X48/VLOOKUP(Occupancy!$B$65,Occupancy!$BJ$68:'Occupancy'!$B$79,1)*12/$B48)</f>
        <v/>
      </c>
      <c r="AB48" s="166" t="e">
        <f>IF(Y48="","",Y48/VLOOKUP(Occupancy!$B$65,Occupancy!$BJ$68:'Occupancy'!$B$79,1)*12/$B48)</f>
        <v>#DIV/0!</v>
      </c>
      <c r="AC48" s="167"/>
      <c r="AD48" s="165">
        <f>AE48/12*Occupancy!$B$65</f>
        <v>0</v>
      </c>
      <c r="AE48" s="165"/>
      <c r="AF48" s="165" t="str">
        <f>IF(AC48="","",AC48/VLOOKUP(Occupancy!$B$65,Occupancy!$BJ$68:'Occupancy'!$B$79,1)*12/$B48)</f>
        <v/>
      </c>
      <c r="AG48" s="168" t="e">
        <f>IF(AD48="","",AD48/VLOOKUP(Occupancy!$B$65,Occupancy!$BJ$68:'Occupancy'!$B$79,1)*12/$B48)</f>
        <v>#DIV/0!</v>
      </c>
      <c r="AH48" s="169"/>
      <c r="AI48" s="164">
        <f>AJ48/12*Occupancy!$B$65</f>
        <v>0</v>
      </c>
      <c r="AJ48" s="164"/>
      <c r="AK48" s="164" t="str">
        <f>IF(AH48="","",AH48/VLOOKUP(Occupancy!$B$65,Occupancy!$BJ$68:'Occupancy'!$B$79,1)*12/$B48)</f>
        <v/>
      </c>
      <c r="AL48" s="166" t="e">
        <f>IF(AI48="","",AI48/VLOOKUP(Occupancy!$B$65,Occupancy!$BJ$68:'Occupancy'!$B$79,1)*12/$B48)</f>
        <v>#DIV/0!</v>
      </c>
      <c r="AM48" s="165"/>
      <c r="AN48" s="165">
        <f>AO48/12*Occupancy!$B$65</f>
        <v>0</v>
      </c>
      <c r="AO48" s="165"/>
      <c r="AP48" s="165" t="str">
        <f>IF(AM48="","",AM48/VLOOKUP(Occupancy!$B$65,Occupancy!$BJ$68:'Occupancy'!$B$79,1)*12/$B48)</f>
        <v/>
      </c>
      <c r="AQ48" s="165" t="e">
        <f>IF(AN48="","",AN48/VLOOKUP(Occupancy!$B$65,Occupancy!$BJ$68:'Occupancy'!$B$79,1)*12/$B48)</f>
        <v>#DIV/0!</v>
      </c>
      <c r="AR48" s="169"/>
      <c r="AS48" s="164">
        <f>AT48/12*Occupancy!$B$65</f>
        <v>0</v>
      </c>
      <c r="AT48" s="164"/>
      <c r="AU48" s="164" t="str">
        <f>IF(AR48="","",AR48/VLOOKUP(Occupancy!$B$65,Occupancy!$BJ$68:'Occupancy'!$B$79,1)*12/$B48)</f>
        <v/>
      </c>
      <c r="AV48" s="164" t="e">
        <f>IF(AS48="","",AS48/VLOOKUP(Occupancy!$B$65,Occupancy!$BJ$68:'Occupancy'!$B$79,1)*12/$B48)</f>
        <v>#DIV/0!</v>
      </c>
      <c r="AW48" s="165"/>
      <c r="AX48" s="165">
        <f>AY48/12*Occupancy!$B$65</f>
        <v>0</v>
      </c>
      <c r="AY48" s="165"/>
      <c r="AZ48" s="165" t="str">
        <f>IF(AW48="","",AW48/VLOOKUP(Occupancy!$B$65,Occupancy!$BJ$68:'Occupancy'!$B$79,1)*12/$B48)</f>
        <v/>
      </c>
      <c r="BA48" s="165" t="e">
        <f>IF(AX48="","",AX48/VLOOKUP(Occupancy!$B$65,Occupancy!$BJ$68:'Occupancy'!$B$79,1)*12/$B48)</f>
        <v>#DIV/0!</v>
      </c>
      <c r="BB48" s="170">
        <f t="shared" si="3"/>
        <v>0</v>
      </c>
      <c r="BC48" s="170">
        <f t="shared" si="4"/>
        <v>0</v>
      </c>
      <c r="BD48" s="170">
        <f t="shared" si="5"/>
        <v>0</v>
      </c>
      <c r="BE48" s="170" t="e">
        <f>IF(BB48="","",BB48/VLOOKUP(Occupancy!$B$65,Occupancy!$BJ$68:'Occupancy'!$B$79,1)*12/$B48)</f>
        <v>#DIV/0!</v>
      </c>
      <c r="BF48" s="171" t="e">
        <f>IF(BC48="","",BC48/VLOOKUP(Occupancy!$B$65,Occupancy!$BJ$68:'Occupancy'!$B$79,1)*12/$B48)</f>
        <v>#DIV/0!</v>
      </c>
    </row>
    <row r="49" spans="1:58" x14ac:dyDescent="0.25">
      <c r="A49" s="178" t="s">
        <v>157</v>
      </c>
      <c r="B49" s="116">
        <f>Operating!B54</f>
        <v>0</v>
      </c>
      <c r="C49" s="172"/>
      <c r="D49" s="142"/>
      <c r="E49" s="164">
        <f>F49/12*Occupancy!$B$65</f>
        <v>0</v>
      </c>
      <c r="F49" s="164"/>
      <c r="G49" s="164" t="str">
        <f>IF(D49="","",D49/VLOOKUP(Occupancy!$B$65,Occupancy!$BJ$68:'Occupancy'!$B$79,1)*12/$B49)</f>
        <v/>
      </c>
      <c r="H49" s="164" t="e">
        <f>IF(E49="","",E49/VLOOKUP(Occupancy!$B$65,Occupancy!$BJ$68:'Occupancy'!$B$79,1)*12/$B49)</f>
        <v>#DIV/0!</v>
      </c>
      <c r="I49" s="165"/>
      <c r="J49" s="165">
        <f>K49/12*Occupancy!$B$65</f>
        <v>0</v>
      </c>
      <c r="K49" s="165"/>
      <c r="L49" s="165" t="str">
        <f>IF(I49="","",I49/VLOOKUP(Occupancy!$B$65,Occupancy!$BJ$68:'Occupancy'!$B$79,1)*12/$B49)</f>
        <v/>
      </c>
      <c r="M49" s="165" t="e">
        <f>IF(J49="","",J49/VLOOKUP(Occupancy!$B$65,Occupancy!$BJ$68:'Occupancy'!$B$79,1)*12/$B49)</f>
        <v>#DIV/0!</v>
      </c>
      <c r="N49" s="164"/>
      <c r="O49" s="164">
        <f>P49/12*Occupancy!$B$65</f>
        <v>0</v>
      </c>
      <c r="P49" s="164"/>
      <c r="Q49" s="164" t="str">
        <f>IF(N49="","",N49/VLOOKUP(Occupancy!$B$65,Occupancy!$BJ$68:'Occupancy'!$B$79,1)*12/$B49)</f>
        <v/>
      </c>
      <c r="R49" s="164" t="e">
        <f>IF(O49="","",O49/VLOOKUP(Occupancy!$B$65,Occupancy!$BJ$68:'Occupancy'!$B$79,1)*12/$B49)</f>
        <v>#DIV/0!</v>
      </c>
      <c r="S49" s="165"/>
      <c r="T49" s="165">
        <f>U49/12*Occupancy!$B$65</f>
        <v>0</v>
      </c>
      <c r="U49" s="165"/>
      <c r="V49" s="165" t="str">
        <f>IF(S49="","",S49/VLOOKUP(Occupancy!$B$65,Occupancy!$BJ$68:'Occupancy'!$B$79,1)*12/$B49)</f>
        <v/>
      </c>
      <c r="W49" s="165" t="e">
        <f>IF(T49="","",T49/VLOOKUP(Occupancy!$B$65,Occupancy!$BJ$68:'Occupancy'!$B$79,1)*12/$B49)</f>
        <v>#DIV/0!</v>
      </c>
      <c r="X49" s="164"/>
      <c r="Y49" s="164">
        <f>Z49/12*Occupancy!$B$65</f>
        <v>0</v>
      </c>
      <c r="Z49" s="164"/>
      <c r="AA49" s="164" t="str">
        <f>IF(X49="","",X49/VLOOKUP(Occupancy!$B$65,Occupancy!$BJ$68:'Occupancy'!$B$79,1)*12/$B49)</f>
        <v/>
      </c>
      <c r="AB49" s="166" t="e">
        <f>IF(Y49="","",Y49/VLOOKUP(Occupancy!$B$65,Occupancy!$BJ$68:'Occupancy'!$B$79,1)*12/$B49)</f>
        <v>#DIV/0!</v>
      </c>
      <c r="AC49" s="167"/>
      <c r="AD49" s="165">
        <f>AE49/12*Occupancy!$B$65</f>
        <v>0</v>
      </c>
      <c r="AE49" s="165"/>
      <c r="AF49" s="165" t="str">
        <f>IF(AC49="","",AC49/VLOOKUP(Occupancy!$B$65,Occupancy!$BJ$68:'Occupancy'!$B$79,1)*12/$B49)</f>
        <v/>
      </c>
      <c r="AG49" s="168" t="e">
        <f>IF(AD49="","",AD49/VLOOKUP(Occupancy!$B$65,Occupancy!$BJ$68:'Occupancy'!$B$79,1)*12/$B49)</f>
        <v>#DIV/0!</v>
      </c>
      <c r="AH49" s="169"/>
      <c r="AI49" s="164">
        <f>AJ49/12*Occupancy!$B$65</f>
        <v>0</v>
      </c>
      <c r="AJ49" s="164"/>
      <c r="AK49" s="164" t="str">
        <f>IF(AH49="","",AH49/VLOOKUP(Occupancy!$B$65,Occupancy!$BJ$68:'Occupancy'!$B$79,1)*12/$B49)</f>
        <v/>
      </c>
      <c r="AL49" s="166" t="e">
        <f>IF(AI49="","",AI49/VLOOKUP(Occupancy!$B$65,Occupancy!$BJ$68:'Occupancy'!$B$79,1)*12/$B49)</f>
        <v>#DIV/0!</v>
      </c>
      <c r="AM49" s="165"/>
      <c r="AN49" s="165">
        <f>AO49/12*Occupancy!$B$65</f>
        <v>0</v>
      </c>
      <c r="AO49" s="165"/>
      <c r="AP49" s="165" t="str">
        <f>IF(AM49="","",AM49/VLOOKUP(Occupancy!$B$65,Occupancy!$BJ$68:'Occupancy'!$B$79,1)*12/$B49)</f>
        <v/>
      </c>
      <c r="AQ49" s="165" t="e">
        <f>IF(AN49="","",AN49/VLOOKUP(Occupancy!$B$65,Occupancy!$BJ$68:'Occupancy'!$B$79,1)*12/$B49)</f>
        <v>#DIV/0!</v>
      </c>
      <c r="AR49" s="169"/>
      <c r="AS49" s="164">
        <f>AT49/12*Occupancy!$B$65</f>
        <v>0</v>
      </c>
      <c r="AT49" s="164"/>
      <c r="AU49" s="164" t="str">
        <f>IF(AR49="","",AR49/VLOOKUP(Occupancy!$B$65,Occupancy!$BJ$68:'Occupancy'!$B$79,1)*12/$B49)</f>
        <v/>
      </c>
      <c r="AV49" s="164" t="e">
        <f>IF(AS49="","",AS49/VLOOKUP(Occupancy!$B$65,Occupancy!$BJ$68:'Occupancy'!$B$79,1)*12/$B49)</f>
        <v>#DIV/0!</v>
      </c>
      <c r="AW49" s="165"/>
      <c r="AX49" s="165">
        <f>AY49/12*Occupancy!$B$65</f>
        <v>0</v>
      </c>
      <c r="AY49" s="165"/>
      <c r="AZ49" s="165" t="str">
        <f>IF(AW49="","",AW49/VLOOKUP(Occupancy!$B$65,Occupancy!$BJ$68:'Occupancy'!$B$79,1)*12/$B49)</f>
        <v/>
      </c>
      <c r="BA49" s="165" t="e">
        <f>IF(AX49="","",AX49/VLOOKUP(Occupancy!$B$65,Occupancy!$BJ$68:'Occupancy'!$B$79,1)*12/$B49)</f>
        <v>#DIV/0!</v>
      </c>
      <c r="BB49" s="170">
        <f t="shared" si="3"/>
        <v>0</v>
      </c>
      <c r="BC49" s="170">
        <f t="shared" si="4"/>
        <v>0</v>
      </c>
      <c r="BD49" s="170">
        <f t="shared" si="5"/>
        <v>0</v>
      </c>
      <c r="BE49" s="170" t="e">
        <f>IF(BB49="","",BB49/VLOOKUP(Occupancy!$B$65,Occupancy!$BJ$68:'Occupancy'!$B$79,1)*12/$B49)</f>
        <v>#DIV/0!</v>
      </c>
      <c r="BF49" s="171" t="e">
        <f>IF(BC49="","",BC49/VLOOKUP(Occupancy!$B$65,Occupancy!$BJ$68:'Occupancy'!$B$79,1)*12/$B49)</f>
        <v>#DIV/0!</v>
      </c>
    </row>
    <row r="50" spans="1:58" x14ac:dyDescent="0.25">
      <c r="A50" s="178" t="s">
        <v>159</v>
      </c>
      <c r="B50" s="116">
        <f>Operating!B55</f>
        <v>0</v>
      </c>
      <c r="C50" s="172"/>
      <c r="D50" s="142"/>
      <c r="E50" s="164">
        <f>F50/12*Occupancy!$B$65</f>
        <v>0</v>
      </c>
      <c r="F50" s="164"/>
      <c r="G50" s="164" t="str">
        <f>IF(D50="","",D50/VLOOKUP(Occupancy!$B$65,Occupancy!$BJ$68:'Occupancy'!$B$79,1)*12/$B50)</f>
        <v/>
      </c>
      <c r="H50" s="164" t="e">
        <f>IF(E50="","",E50/VLOOKUP(Occupancy!$B$65,Occupancy!$BJ$68:'Occupancy'!$B$79,1)*12/$B50)</f>
        <v>#DIV/0!</v>
      </c>
      <c r="I50" s="165"/>
      <c r="J50" s="165">
        <f>K50/12*Occupancy!$B$65</f>
        <v>0</v>
      </c>
      <c r="K50" s="165"/>
      <c r="L50" s="165" t="str">
        <f>IF(I50="","",I50/VLOOKUP(Occupancy!$B$65,Occupancy!$BJ$68:'Occupancy'!$B$79,1)*12/$B50)</f>
        <v/>
      </c>
      <c r="M50" s="165" t="e">
        <f>IF(J50="","",J50/VLOOKUP(Occupancy!$B$65,Occupancy!$BJ$68:'Occupancy'!$B$79,1)*12/$B50)</f>
        <v>#DIV/0!</v>
      </c>
      <c r="N50" s="164"/>
      <c r="O50" s="164">
        <f>P50/12*Occupancy!$B$65</f>
        <v>0</v>
      </c>
      <c r="P50" s="164"/>
      <c r="Q50" s="164" t="str">
        <f>IF(N50="","",N50/VLOOKUP(Occupancy!$B$65,Occupancy!$BJ$68:'Occupancy'!$B$79,1)*12/$B50)</f>
        <v/>
      </c>
      <c r="R50" s="164" t="e">
        <f>IF(O50="","",O50/VLOOKUP(Occupancy!$B$65,Occupancy!$BJ$68:'Occupancy'!$B$79,1)*12/$B50)</f>
        <v>#DIV/0!</v>
      </c>
      <c r="S50" s="165"/>
      <c r="T50" s="165">
        <f>U50/12*Occupancy!$B$65</f>
        <v>0</v>
      </c>
      <c r="U50" s="165"/>
      <c r="V50" s="165" t="str">
        <f>IF(S50="","",S50/VLOOKUP(Occupancy!$B$65,Occupancy!$BJ$68:'Occupancy'!$B$79,1)*12/$B50)</f>
        <v/>
      </c>
      <c r="W50" s="165" t="e">
        <f>IF(T50="","",T50/VLOOKUP(Occupancy!$B$65,Occupancy!$BJ$68:'Occupancy'!$B$79,1)*12/$B50)</f>
        <v>#DIV/0!</v>
      </c>
      <c r="X50" s="164"/>
      <c r="Y50" s="164">
        <f>Z50/12*Occupancy!$B$65</f>
        <v>0</v>
      </c>
      <c r="Z50" s="164"/>
      <c r="AA50" s="164" t="str">
        <f>IF(X50="","",X50/VLOOKUP(Occupancy!$B$65,Occupancy!$BJ$68:'Occupancy'!$B$79,1)*12/$B50)</f>
        <v/>
      </c>
      <c r="AB50" s="166" t="e">
        <f>IF(Y50="","",Y50/VLOOKUP(Occupancy!$B$65,Occupancy!$BJ$68:'Occupancy'!$B$79,1)*12/$B50)</f>
        <v>#DIV/0!</v>
      </c>
      <c r="AC50" s="167"/>
      <c r="AD50" s="165">
        <f>AE50/12*Occupancy!$B$65</f>
        <v>0</v>
      </c>
      <c r="AE50" s="165"/>
      <c r="AF50" s="165" t="str">
        <f>IF(AC50="","",AC50/VLOOKUP(Occupancy!$B$65,Occupancy!$BJ$68:'Occupancy'!$B$79,1)*12/$B50)</f>
        <v/>
      </c>
      <c r="AG50" s="168" t="e">
        <f>IF(AD50="","",AD50/VLOOKUP(Occupancy!$B$65,Occupancy!$BJ$68:'Occupancy'!$B$79,1)*12/$B50)</f>
        <v>#DIV/0!</v>
      </c>
      <c r="AH50" s="169"/>
      <c r="AI50" s="164">
        <f>AJ50/12*Occupancy!$B$65</f>
        <v>0</v>
      </c>
      <c r="AJ50" s="164"/>
      <c r="AK50" s="164" t="str">
        <f>IF(AH50="","",AH50/VLOOKUP(Occupancy!$B$65,Occupancy!$BJ$68:'Occupancy'!$B$79,1)*12/$B50)</f>
        <v/>
      </c>
      <c r="AL50" s="166" t="e">
        <f>IF(AI50="","",AI50/VLOOKUP(Occupancy!$B$65,Occupancy!$BJ$68:'Occupancy'!$B$79,1)*12/$B50)</f>
        <v>#DIV/0!</v>
      </c>
      <c r="AM50" s="165"/>
      <c r="AN50" s="165">
        <f>AO50/12*Occupancy!$B$65</f>
        <v>0</v>
      </c>
      <c r="AO50" s="165"/>
      <c r="AP50" s="165" t="str">
        <f>IF(AM50="","",AM50/VLOOKUP(Occupancy!$B$65,Occupancy!$BJ$68:'Occupancy'!$B$79,1)*12/$B50)</f>
        <v/>
      </c>
      <c r="AQ50" s="165" t="e">
        <f>IF(AN50="","",AN50/VLOOKUP(Occupancy!$B$65,Occupancy!$BJ$68:'Occupancy'!$B$79,1)*12/$B50)</f>
        <v>#DIV/0!</v>
      </c>
      <c r="AR50" s="169"/>
      <c r="AS50" s="164">
        <f>AT50/12*Occupancy!$B$65</f>
        <v>0</v>
      </c>
      <c r="AT50" s="164"/>
      <c r="AU50" s="164" t="str">
        <f>IF(AR50="","",AR50/VLOOKUP(Occupancy!$B$65,Occupancy!$BJ$68:'Occupancy'!$B$79,1)*12/$B50)</f>
        <v/>
      </c>
      <c r="AV50" s="164" t="e">
        <f>IF(AS50="","",AS50/VLOOKUP(Occupancy!$B$65,Occupancy!$BJ$68:'Occupancy'!$B$79,1)*12/$B50)</f>
        <v>#DIV/0!</v>
      </c>
      <c r="AW50" s="165"/>
      <c r="AX50" s="165">
        <f>AY50/12*Occupancy!$B$65</f>
        <v>0</v>
      </c>
      <c r="AY50" s="165"/>
      <c r="AZ50" s="165" t="str">
        <f>IF(AW50="","",AW50/VLOOKUP(Occupancy!$B$65,Occupancy!$BJ$68:'Occupancy'!$B$79,1)*12/$B50)</f>
        <v/>
      </c>
      <c r="BA50" s="165" t="e">
        <f>IF(AX50="","",AX50/VLOOKUP(Occupancy!$B$65,Occupancy!$BJ$68:'Occupancy'!$B$79,1)*12/$B50)</f>
        <v>#DIV/0!</v>
      </c>
      <c r="BB50" s="170">
        <f t="shared" si="3"/>
        <v>0</v>
      </c>
      <c r="BC50" s="170">
        <f t="shared" si="4"/>
        <v>0</v>
      </c>
      <c r="BD50" s="170">
        <f t="shared" si="5"/>
        <v>0</v>
      </c>
      <c r="BE50" s="170" t="e">
        <f>IF(BB50="","",BB50/VLOOKUP(Occupancy!$B$65,Occupancy!$BJ$68:'Occupancy'!$B$79,1)*12/$B50)</f>
        <v>#DIV/0!</v>
      </c>
      <c r="BF50" s="171" t="e">
        <f>IF(BC50="","",BC50/VLOOKUP(Occupancy!$B$65,Occupancy!$BJ$68:'Occupancy'!$B$79,1)*12/$B50)</f>
        <v>#DIV/0!</v>
      </c>
    </row>
    <row r="51" spans="1:58" x14ac:dyDescent="0.25">
      <c r="A51" s="178" t="s">
        <v>161</v>
      </c>
      <c r="B51" s="116">
        <f>Operating!B56</f>
        <v>0</v>
      </c>
      <c r="C51" s="172"/>
      <c r="D51" s="142"/>
      <c r="E51" s="164">
        <f>F51/12*Occupancy!$B$65</f>
        <v>0</v>
      </c>
      <c r="F51" s="164"/>
      <c r="G51" s="164" t="str">
        <f>IF(D51="","",D51/VLOOKUP(Occupancy!$B$65,Occupancy!$BJ$68:'Occupancy'!$B$79,1)*12/$B51)</f>
        <v/>
      </c>
      <c r="H51" s="164" t="e">
        <f>IF(E51="","",E51/VLOOKUP(Occupancy!$B$65,Occupancy!$BJ$68:'Occupancy'!$B$79,1)*12/$B51)</f>
        <v>#DIV/0!</v>
      </c>
      <c r="I51" s="165"/>
      <c r="J51" s="165">
        <f>K51/12*Occupancy!$B$65</f>
        <v>0</v>
      </c>
      <c r="K51" s="165"/>
      <c r="L51" s="165" t="str">
        <f>IF(I51="","",I51/VLOOKUP(Occupancy!$B$65,Occupancy!$BJ$68:'Occupancy'!$B$79,1)*12/$B51)</f>
        <v/>
      </c>
      <c r="M51" s="165" t="e">
        <f>IF(J51="","",J51/VLOOKUP(Occupancy!$B$65,Occupancy!$BJ$68:'Occupancy'!$B$79,1)*12/$B51)</f>
        <v>#DIV/0!</v>
      </c>
      <c r="N51" s="164"/>
      <c r="O51" s="164">
        <f>P51/12*Occupancy!$B$65</f>
        <v>0</v>
      </c>
      <c r="P51" s="164"/>
      <c r="Q51" s="164" t="str">
        <f>IF(N51="","",N51/VLOOKUP(Occupancy!$B$65,Occupancy!$BJ$68:'Occupancy'!$B$79,1)*12/$B51)</f>
        <v/>
      </c>
      <c r="R51" s="164" t="e">
        <f>IF(O51="","",O51/VLOOKUP(Occupancy!$B$65,Occupancy!$BJ$68:'Occupancy'!$B$79,1)*12/$B51)</f>
        <v>#DIV/0!</v>
      </c>
      <c r="S51" s="165"/>
      <c r="T51" s="165">
        <f>U51/12*Occupancy!$B$65</f>
        <v>0</v>
      </c>
      <c r="U51" s="165"/>
      <c r="V51" s="165" t="str">
        <f>IF(S51="","",S51/VLOOKUP(Occupancy!$B$65,Occupancy!$BJ$68:'Occupancy'!$B$79,1)*12/$B51)</f>
        <v/>
      </c>
      <c r="W51" s="165" t="e">
        <f>IF(T51="","",T51/VLOOKUP(Occupancy!$B$65,Occupancy!$BJ$68:'Occupancy'!$B$79,1)*12/$B51)</f>
        <v>#DIV/0!</v>
      </c>
      <c r="X51" s="164"/>
      <c r="Y51" s="164">
        <f>Z51/12*Occupancy!$B$65</f>
        <v>0</v>
      </c>
      <c r="Z51" s="164"/>
      <c r="AA51" s="164" t="str">
        <f>IF(X51="","",X51/VLOOKUP(Occupancy!$B$65,Occupancy!$BJ$68:'Occupancy'!$B$79,1)*12/$B51)</f>
        <v/>
      </c>
      <c r="AB51" s="166" t="e">
        <f>IF(Y51="","",Y51/VLOOKUP(Occupancy!$B$65,Occupancy!$BJ$68:'Occupancy'!$B$79,1)*12/$B51)</f>
        <v>#DIV/0!</v>
      </c>
      <c r="AC51" s="167"/>
      <c r="AD51" s="165">
        <f>AE51/12*Occupancy!$B$65</f>
        <v>0</v>
      </c>
      <c r="AE51" s="165"/>
      <c r="AF51" s="165" t="str">
        <f>IF(AC51="","",AC51/VLOOKUP(Occupancy!$B$65,Occupancy!$BJ$68:'Occupancy'!$B$79,1)*12/$B51)</f>
        <v/>
      </c>
      <c r="AG51" s="168" t="e">
        <f>IF(AD51="","",AD51/VLOOKUP(Occupancy!$B$65,Occupancy!$BJ$68:'Occupancy'!$B$79,1)*12/$B51)</f>
        <v>#DIV/0!</v>
      </c>
      <c r="AH51" s="169"/>
      <c r="AI51" s="164">
        <f>AJ51/12*Occupancy!$B$65</f>
        <v>0</v>
      </c>
      <c r="AJ51" s="164"/>
      <c r="AK51" s="164" t="str">
        <f>IF(AH51="","",AH51/VLOOKUP(Occupancy!$B$65,Occupancy!$BJ$68:'Occupancy'!$B$79,1)*12/$B51)</f>
        <v/>
      </c>
      <c r="AL51" s="166" t="e">
        <f>IF(AI51="","",AI51/VLOOKUP(Occupancy!$B$65,Occupancy!$BJ$68:'Occupancy'!$B$79,1)*12/$B51)</f>
        <v>#DIV/0!</v>
      </c>
      <c r="AM51" s="165"/>
      <c r="AN51" s="165">
        <f>AO51/12*Occupancy!$B$65</f>
        <v>0</v>
      </c>
      <c r="AO51" s="165"/>
      <c r="AP51" s="165" t="str">
        <f>IF(AM51="","",AM51/VLOOKUP(Occupancy!$B$65,Occupancy!$BJ$68:'Occupancy'!$B$79,1)*12/$B51)</f>
        <v/>
      </c>
      <c r="AQ51" s="165" t="e">
        <f>IF(AN51="","",AN51/VLOOKUP(Occupancy!$B$65,Occupancy!$BJ$68:'Occupancy'!$B$79,1)*12/$B51)</f>
        <v>#DIV/0!</v>
      </c>
      <c r="AR51" s="169"/>
      <c r="AS51" s="164">
        <f>AT51/12*Occupancy!$B$65</f>
        <v>0</v>
      </c>
      <c r="AT51" s="164"/>
      <c r="AU51" s="164" t="str">
        <f>IF(AR51="","",AR51/VLOOKUP(Occupancy!$B$65,Occupancy!$BJ$68:'Occupancy'!$B$79,1)*12/$B51)</f>
        <v/>
      </c>
      <c r="AV51" s="164" t="e">
        <f>IF(AS51="","",AS51/VLOOKUP(Occupancy!$B$65,Occupancy!$BJ$68:'Occupancy'!$B$79,1)*12/$B51)</f>
        <v>#DIV/0!</v>
      </c>
      <c r="AW51" s="165"/>
      <c r="AX51" s="165">
        <f>AY51/12*Occupancy!$B$65</f>
        <v>0</v>
      </c>
      <c r="AY51" s="165"/>
      <c r="AZ51" s="165" t="str">
        <f>IF(AW51="","",AW51/VLOOKUP(Occupancy!$B$65,Occupancy!$BJ$68:'Occupancy'!$B$79,1)*12/$B51)</f>
        <v/>
      </c>
      <c r="BA51" s="165" t="e">
        <f>IF(AX51="","",AX51/VLOOKUP(Occupancy!$B$65,Occupancy!$BJ$68:'Occupancy'!$B$79,1)*12/$B51)</f>
        <v>#DIV/0!</v>
      </c>
      <c r="BB51" s="170">
        <f t="shared" si="3"/>
        <v>0</v>
      </c>
      <c r="BC51" s="170">
        <f t="shared" si="4"/>
        <v>0</v>
      </c>
      <c r="BD51" s="170">
        <f t="shared" si="5"/>
        <v>0</v>
      </c>
      <c r="BE51" s="170" t="e">
        <f>IF(BB51="","",BB51/VLOOKUP(Occupancy!$B$65,Occupancy!$BJ$68:'Occupancy'!$B$79,1)*12/$B51)</f>
        <v>#DIV/0!</v>
      </c>
      <c r="BF51" s="171" t="e">
        <f>IF(BC51="","",BC51/VLOOKUP(Occupancy!$B$65,Occupancy!$BJ$68:'Occupancy'!$B$79,1)*12/$B51)</f>
        <v>#DIV/0!</v>
      </c>
    </row>
    <row r="52" spans="1:58" x14ac:dyDescent="0.25">
      <c r="A52" s="178" t="s">
        <v>163</v>
      </c>
      <c r="B52" s="116">
        <f>Operating!B57</f>
        <v>0</v>
      </c>
      <c r="C52" s="172"/>
      <c r="D52" s="142"/>
      <c r="E52" s="164">
        <f>F52/12*Occupancy!$B$65</f>
        <v>0</v>
      </c>
      <c r="F52" s="164"/>
      <c r="G52" s="164" t="str">
        <f>IF(D52="","",D52/VLOOKUP(Occupancy!$B$65,Occupancy!$BJ$68:'Occupancy'!$B$79,1)*12/$B52)</f>
        <v/>
      </c>
      <c r="H52" s="164" t="e">
        <f>IF(E52="","",E52/VLOOKUP(Occupancy!$B$65,Occupancy!$BJ$68:'Occupancy'!$B$79,1)*12/$B52)</f>
        <v>#DIV/0!</v>
      </c>
      <c r="I52" s="165"/>
      <c r="J52" s="165">
        <f>K52/12*Occupancy!$B$65</f>
        <v>0</v>
      </c>
      <c r="K52" s="165"/>
      <c r="L52" s="165" t="str">
        <f>IF(I52="","",I52/VLOOKUP(Occupancy!$B$65,Occupancy!$BJ$68:'Occupancy'!$B$79,1)*12/$B52)</f>
        <v/>
      </c>
      <c r="M52" s="165" t="e">
        <f>IF(J52="","",J52/VLOOKUP(Occupancy!$B$65,Occupancy!$BJ$68:'Occupancy'!$B$79,1)*12/$B52)</f>
        <v>#DIV/0!</v>
      </c>
      <c r="N52" s="164"/>
      <c r="O52" s="164">
        <f>P52/12*Occupancy!$B$65</f>
        <v>0</v>
      </c>
      <c r="P52" s="164"/>
      <c r="Q52" s="164" t="str">
        <f>IF(N52="","",N52/VLOOKUP(Occupancy!$B$65,Occupancy!$BJ$68:'Occupancy'!$B$79,1)*12/$B52)</f>
        <v/>
      </c>
      <c r="R52" s="164" t="e">
        <f>IF(O52="","",O52/VLOOKUP(Occupancy!$B$65,Occupancy!$BJ$68:'Occupancy'!$B$79,1)*12/$B52)</f>
        <v>#DIV/0!</v>
      </c>
      <c r="S52" s="165"/>
      <c r="T52" s="165">
        <f>U52/12*Occupancy!$B$65</f>
        <v>0</v>
      </c>
      <c r="U52" s="165"/>
      <c r="V52" s="165" t="str">
        <f>IF(S52="","",S52/VLOOKUP(Occupancy!$B$65,Occupancy!$BJ$68:'Occupancy'!$B$79,1)*12/$B52)</f>
        <v/>
      </c>
      <c r="W52" s="165" t="e">
        <f>IF(T52="","",T52/VLOOKUP(Occupancy!$B$65,Occupancy!$BJ$68:'Occupancy'!$B$79,1)*12/$B52)</f>
        <v>#DIV/0!</v>
      </c>
      <c r="X52" s="164"/>
      <c r="Y52" s="164">
        <f>Z52/12*Occupancy!$B$65</f>
        <v>0</v>
      </c>
      <c r="Z52" s="164"/>
      <c r="AA52" s="164" t="str">
        <f>IF(X52="","",X52/VLOOKUP(Occupancy!$B$65,Occupancy!$BJ$68:'Occupancy'!$B$79,1)*12/$B52)</f>
        <v/>
      </c>
      <c r="AB52" s="166" t="e">
        <f>IF(Y52="","",Y52/VLOOKUP(Occupancy!$B$65,Occupancy!$BJ$68:'Occupancy'!$B$79,1)*12/$B52)</f>
        <v>#DIV/0!</v>
      </c>
      <c r="AC52" s="167"/>
      <c r="AD52" s="165">
        <f>AE52/12*Occupancy!$B$65</f>
        <v>0</v>
      </c>
      <c r="AE52" s="165"/>
      <c r="AF52" s="165" t="str">
        <f>IF(AC52="","",AC52/VLOOKUP(Occupancy!$B$65,Occupancy!$BJ$68:'Occupancy'!$B$79,1)*12/$B52)</f>
        <v/>
      </c>
      <c r="AG52" s="168" t="e">
        <f>IF(AD52="","",AD52/VLOOKUP(Occupancy!$B$65,Occupancy!$BJ$68:'Occupancy'!$B$79,1)*12/$B52)</f>
        <v>#DIV/0!</v>
      </c>
      <c r="AH52" s="169"/>
      <c r="AI52" s="164">
        <f>AJ52/12*Occupancy!$B$65</f>
        <v>0</v>
      </c>
      <c r="AJ52" s="164"/>
      <c r="AK52" s="164" t="str">
        <f>IF(AH52="","",AH52/VLOOKUP(Occupancy!$B$65,Occupancy!$BJ$68:'Occupancy'!$B$79,1)*12/$B52)</f>
        <v/>
      </c>
      <c r="AL52" s="166" t="e">
        <f>IF(AI52="","",AI52/VLOOKUP(Occupancy!$B$65,Occupancy!$BJ$68:'Occupancy'!$B$79,1)*12/$B52)</f>
        <v>#DIV/0!</v>
      </c>
      <c r="AM52" s="165"/>
      <c r="AN52" s="165">
        <f>AO52/12*Occupancy!$B$65</f>
        <v>0</v>
      </c>
      <c r="AO52" s="165"/>
      <c r="AP52" s="165" t="str">
        <f>IF(AM52="","",AM52/VLOOKUP(Occupancy!$B$65,Occupancy!$BJ$68:'Occupancy'!$B$79,1)*12/$B52)</f>
        <v/>
      </c>
      <c r="AQ52" s="165" t="e">
        <f>IF(AN52="","",AN52/VLOOKUP(Occupancy!$B$65,Occupancy!$BJ$68:'Occupancy'!$B$79,1)*12/$B52)</f>
        <v>#DIV/0!</v>
      </c>
      <c r="AR52" s="169"/>
      <c r="AS52" s="164">
        <f>AT52/12*Occupancy!$B$65</f>
        <v>0</v>
      </c>
      <c r="AT52" s="164"/>
      <c r="AU52" s="164" t="str">
        <f>IF(AR52="","",AR52/VLOOKUP(Occupancy!$B$65,Occupancy!$BJ$68:'Occupancy'!$B$79,1)*12/$B52)</f>
        <v/>
      </c>
      <c r="AV52" s="164" t="e">
        <f>IF(AS52="","",AS52/VLOOKUP(Occupancy!$B$65,Occupancy!$BJ$68:'Occupancy'!$B$79,1)*12/$B52)</f>
        <v>#DIV/0!</v>
      </c>
      <c r="AW52" s="165"/>
      <c r="AX52" s="165">
        <f>AY52/12*Occupancy!$B$65</f>
        <v>0</v>
      </c>
      <c r="AY52" s="165"/>
      <c r="AZ52" s="165" t="str">
        <f>IF(AW52="","",AW52/VLOOKUP(Occupancy!$B$65,Occupancy!$BJ$68:'Occupancy'!$B$79,1)*12/$B52)</f>
        <v/>
      </c>
      <c r="BA52" s="165" t="e">
        <f>IF(AX52="","",AX52/VLOOKUP(Occupancy!$B$65,Occupancy!$BJ$68:'Occupancy'!$B$79,1)*12/$B52)</f>
        <v>#DIV/0!</v>
      </c>
      <c r="BB52" s="170">
        <f t="shared" si="3"/>
        <v>0</v>
      </c>
      <c r="BC52" s="170">
        <f t="shared" si="4"/>
        <v>0</v>
      </c>
      <c r="BD52" s="170">
        <f t="shared" si="5"/>
        <v>0</v>
      </c>
      <c r="BE52" s="170" t="e">
        <f>IF(BB52="","",BB52/VLOOKUP(Occupancy!$B$65,Occupancy!$BJ$68:'Occupancy'!$B$79,1)*12/$B52)</f>
        <v>#DIV/0!</v>
      </c>
      <c r="BF52" s="171" t="e">
        <f>IF(BC52="","",BC52/VLOOKUP(Occupancy!$B$65,Occupancy!$BJ$68:'Occupancy'!$B$79,1)*12/$B52)</f>
        <v>#DIV/0!</v>
      </c>
    </row>
    <row r="53" spans="1:58" x14ac:dyDescent="0.25">
      <c r="A53" s="178" t="s">
        <v>165</v>
      </c>
      <c r="B53" s="116">
        <f>Operating!B58</f>
        <v>0</v>
      </c>
      <c r="C53" s="172"/>
      <c r="D53" s="142"/>
      <c r="E53" s="164">
        <f>F53/12*Occupancy!$B$65</f>
        <v>0</v>
      </c>
      <c r="F53" s="164"/>
      <c r="G53" s="164" t="str">
        <f>IF(D53="","",D53/VLOOKUP(Occupancy!$B$65,Occupancy!$BJ$68:'Occupancy'!$B$79,1)*12/$B53)</f>
        <v/>
      </c>
      <c r="H53" s="164" t="e">
        <f>IF(E53="","",E53/VLOOKUP(Occupancy!$B$65,Occupancy!$BJ$68:'Occupancy'!$B$79,1)*12/$B53)</f>
        <v>#DIV/0!</v>
      </c>
      <c r="I53" s="165"/>
      <c r="J53" s="165">
        <f>K53/12*Occupancy!$B$65</f>
        <v>0</v>
      </c>
      <c r="K53" s="165"/>
      <c r="L53" s="165" t="str">
        <f>IF(I53="","",I53/VLOOKUP(Occupancy!$B$65,Occupancy!$BJ$68:'Occupancy'!$B$79,1)*12/$B53)</f>
        <v/>
      </c>
      <c r="M53" s="165" t="e">
        <f>IF(J53="","",J53/VLOOKUP(Occupancy!$B$65,Occupancy!$BJ$68:'Occupancy'!$B$79,1)*12/$B53)</f>
        <v>#DIV/0!</v>
      </c>
      <c r="N53" s="164"/>
      <c r="O53" s="164">
        <f>P53/12*Occupancy!$B$65</f>
        <v>0</v>
      </c>
      <c r="P53" s="164"/>
      <c r="Q53" s="164" t="str">
        <f>IF(N53="","",N53/VLOOKUP(Occupancy!$B$65,Occupancy!$BJ$68:'Occupancy'!$B$79,1)*12/$B53)</f>
        <v/>
      </c>
      <c r="R53" s="164" t="e">
        <f>IF(O53="","",O53/VLOOKUP(Occupancy!$B$65,Occupancy!$BJ$68:'Occupancy'!$B$79,1)*12/$B53)</f>
        <v>#DIV/0!</v>
      </c>
      <c r="S53" s="165"/>
      <c r="T53" s="165">
        <f>U53/12*Occupancy!$B$65</f>
        <v>0</v>
      </c>
      <c r="U53" s="165"/>
      <c r="V53" s="165" t="str">
        <f>IF(S53="","",S53/VLOOKUP(Occupancy!$B$65,Occupancy!$BJ$68:'Occupancy'!$B$79,1)*12/$B53)</f>
        <v/>
      </c>
      <c r="W53" s="165" t="e">
        <f>IF(T53="","",T53/VLOOKUP(Occupancy!$B$65,Occupancy!$BJ$68:'Occupancy'!$B$79,1)*12/$B53)</f>
        <v>#DIV/0!</v>
      </c>
      <c r="X53" s="164"/>
      <c r="Y53" s="164">
        <f>Z53/12*Occupancy!$B$65</f>
        <v>0</v>
      </c>
      <c r="Z53" s="164"/>
      <c r="AA53" s="164" t="str">
        <f>IF(X53="","",X53/VLOOKUP(Occupancy!$B$65,Occupancy!$BJ$68:'Occupancy'!$B$79,1)*12/$B53)</f>
        <v/>
      </c>
      <c r="AB53" s="166" t="e">
        <f>IF(Y53="","",Y53/VLOOKUP(Occupancy!$B$65,Occupancy!$BJ$68:'Occupancy'!$B$79,1)*12/$B53)</f>
        <v>#DIV/0!</v>
      </c>
      <c r="AC53" s="167"/>
      <c r="AD53" s="165">
        <f>AE53/12*Occupancy!$B$65</f>
        <v>0</v>
      </c>
      <c r="AE53" s="165"/>
      <c r="AF53" s="165" t="str">
        <f>IF(AC53="","",AC53/VLOOKUP(Occupancy!$B$65,Occupancy!$BJ$68:'Occupancy'!$B$79,1)*12/$B53)</f>
        <v/>
      </c>
      <c r="AG53" s="168" t="e">
        <f>IF(AD53="","",AD53/VLOOKUP(Occupancy!$B$65,Occupancy!$BJ$68:'Occupancy'!$B$79,1)*12/$B53)</f>
        <v>#DIV/0!</v>
      </c>
      <c r="AH53" s="169"/>
      <c r="AI53" s="164">
        <f>AJ53/12*Occupancy!$B$65</f>
        <v>0</v>
      </c>
      <c r="AJ53" s="164"/>
      <c r="AK53" s="164" t="str">
        <f>IF(AH53="","",AH53/VLOOKUP(Occupancy!$B$65,Occupancy!$BJ$68:'Occupancy'!$B$79,1)*12/$B53)</f>
        <v/>
      </c>
      <c r="AL53" s="166" t="e">
        <f>IF(AI53="","",AI53/VLOOKUP(Occupancy!$B$65,Occupancy!$BJ$68:'Occupancy'!$B$79,1)*12/$B53)</f>
        <v>#DIV/0!</v>
      </c>
      <c r="AM53" s="165"/>
      <c r="AN53" s="165">
        <f>AO53/12*Occupancy!$B$65</f>
        <v>0</v>
      </c>
      <c r="AO53" s="165"/>
      <c r="AP53" s="165" t="str">
        <f>IF(AM53="","",AM53/VLOOKUP(Occupancy!$B$65,Occupancy!$BJ$68:'Occupancy'!$B$79,1)*12/$B53)</f>
        <v/>
      </c>
      <c r="AQ53" s="165" t="e">
        <f>IF(AN53="","",AN53/VLOOKUP(Occupancy!$B$65,Occupancy!$BJ$68:'Occupancy'!$B$79,1)*12/$B53)</f>
        <v>#DIV/0!</v>
      </c>
      <c r="AR53" s="169"/>
      <c r="AS53" s="164">
        <f>AT53/12*Occupancy!$B$65</f>
        <v>0</v>
      </c>
      <c r="AT53" s="164"/>
      <c r="AU53" s="164" t="str">
        <f>IF(AR53="","",AR53/VLOOKUP(Occupancy!$B$65,Occupancy!$BJ$68:'Occupancy'!$B$79,1)*12/$B53)</f>
        <v/>
      </c>
      <c r="AV53" s="164" t="e">
        <f>IF(AS53="","",AS53/VLOOKUP(Occupancy!$B$65,Occupancy!$BJ$68:'Occupancy'!$B$79,1)*12/$B53)</f>
        <v>#DIV/0!</v>
      </c>
      <c r="AW53" s="165"/>
      <c r="AX53" s="165">
        <f>AY53/12*Occupancy!$B$65</f>
        <v>0</v>
      </c>
      <c r="AY53" s="165"/>
      <c r="AZ53" s="165" t="str">
        <f>IF(AW53="","",AW53/VLOOKUP(Occupancy!$B$65,Occupancy!$BJ$68:'Occupancy'!$B$79,1)*12/$B53)</f>
        <v/>
      </c>
      <c r="BA53" s="165" t="e">
        <f>IF(AX53="","",AX53/VLOOKUP(Occupancy!$B$65,Occupancy!$BJ$68:'Occupancy'!$B$79,1)*12/$B53)</f>
        <v>#DIV/0!</v>
      </c>
      <c r="BB53" s="170">
        <f t="shared" si="3"/>
        <v>0</v>
      </c>
      <c r="BC53" s="170">
        <f t="shared" si="4"/>
        <v>0</v>
      </c>
      <c r="BD53" s="170">
        <f t="shared" si="5"/>
        <v>0</v>
      </c>
      <c r="BE53" s="170" t="e">
        <f>IF(BB53="","",BB53/VLOOKUP(Occupancy!$B$65,Occupancy!$BJ$68:'Occupancy'!$B$79,1)*12/$B53)</f>
        <v>#DIV/0!</v>
      </c>
      <c r="BF53" s="171" t="e">
        <f>IF(BC53="","",BC53/VLOOKUP(Occupancy!$B$65,Occupancy!$BJ$68:'Occupancy'!$B$79,1)*12/$B53)</f>
        <v>#DIV/0!</v>
      </c>
    </row>
    <row r="54" spans="1:58" x14ac:dyDescent="0.25">
      <c r="A54" s="178" t="s">
        <v>167</v>
      </c>
      <c r="B54" s="116">
        <f>Operating!B59</f>
        <v>0</v>
      </c>
      <c r="C54" s="172"/>
      <c r="D54" s="142"/>
      <c r="E54" s="164">
        <f>F54/12*Occupancy!$B$65</f>
        <v>0</v>
      </c>
      <c r="F54" s="164"/>
      <c r="G54" s="164" t="str">
        <f>IF(D54="","",D54/VLOOKUP(Occupancy!$B$65,Occupancy!$BJ$68:'Occupancy'!$B$79,1)*12/$B54)</f>
        <v/>
      </c>
      <c r="H54" s="164" t="e">
        <f>IF(E54="","",E54/VLOOKUP(Occupancy!$B$65,Occupancy!$BJ$68:'Occupancy'!$B$79,1)*12/$B54)</f>
        <v>#DIV/0!</v>
      </c>
      <c r="I54" s="165"/>
      <c r="J54" s="165">
        <f>K54/12*Occupancy!$B$65</f>
        <v>0</v>
      </c>
      <c r="K54" s="165"/>
      <c r="L54" s="165" t="str">
        <f>IF(I54="","",I54/VLOOKUP(Occupancy!$B$65,Occupancy!$BJ$68:'Occupancy'!$B$79,1)*12/$B54)</f>
        <v/>
      </c>
      <c r="M54" s="165" t="e">
        <f>IF(J54="","",J54/VLOOKUP(Occupancy!$B$65,Occupancy!$BJ$68:'Occupancy'!$B$79,1)*12/$B54)</f>
        <v>#DIV/0!</v>
      </c>
      <c r="N54" s="164"/>
      <c r="O54" s="164">
        <f>P54/12*Occupancy!$B$65</f>
        <v>0</v>
      </c>
      <c r="P54" s="164"/>
      <c r="Q54" s="164" t="str">
        <f>IF(N54="","",N54/VLOOKUP(Occupancy!$B$65,Occupancy!$BJ$68:'Occupancy'!$B$79,1)*12/$B54)</f>
        <v/>
      </c>
      <c r="R54" s="164" t="e">
        <f>IF(O54="","",O54/VLOOKUP(Occupancy!$B$65,Occupancy!$BJ$68:'Occupancy'!$B$79,1)*12/$B54)</f>
        <v>#DIV/0!</v>
      </c>
      <c r="S54" s="165"/>
      <c r="T54" s="165">
        <f>U54/12*Occupancy!$B$65</f>
        <v>0</v>
      </c>
      <c r="U54" s="165"/>
      <c r="V54" s="165" t="str">
        <f>IF(S54="","",S54/VLOOKUP(Occupancy!$B$65,Occupancy!$BJ$68:'Occupancy'!$B$79,1)*12/$B54)</f>
        <v/>
      </c>
      <c r="W54" s="165" t="e">
        <f>IF(T54="","",T54/VLOOKUP(Occupancy!$B$65,Occupancy!$BJ$68:'Occupancy'!$B$79,1)*12/$B54)</f>
        <v>#DIV/0!</v>
      </c>
      <c r="X54" s="164"/>
      <c r="Y54" s="164">
        <f>Z54/12*Occupancy!$B$65</f>
        <v>0</v>
      </c>
      <c r="Z54" s="164"/>
      <c r="AA54" s="164" t="str">
        <f>IF(X54="","",X54/VLOOKUP(Occupancy!$B$65,Occupancy!$BJ$68:'Occupancy'!$B$79,1)*12/$B54)</f>
        <v/>
      </c>
      <c r="AB54" s="166" t="e">
        <f>IF(Y54="","",Y54/VLOOKUP(Occupancy!$B$65,Occupancy!$BJ$68:'Occupancy'!$B$79,1)*12/$B54)</f>
        <v>#DIV/0!</v>
      </c>
      <c r="AC54" s="167"/>
      <c r="AD54" s="165">
        <f>AE54/12*Occupancy!$B$65</f>
        <v>0</v>
      </c>
      <c r="AE54" s="165"/>
      <c r="AF54" s="165" t="str">
        <f>IF(AC54="","",AC54/VLOOKUP(Occupancy!$B$65,Occupancy!$BJ$68:'Occupancy'!$B$79,1)*12/$B54)</f>
        <v/>
      </c>
      <c r="AG54" s="168" t="e">
        <f>IF(AD54="","",AD54/VLOOKUP(Occupancy!$B$65,Occupancy!$BJ$68:'Occupancy'!$B$79,1)*12/$B54)</f>
        <v>#DIV/0!</v>
      </c>
      <c r="AH54" s="169"/>
      <c r="AI54" s="164">
        <f>AJ54/12*Occupancy!$B$65</f>
        <v>0</v>
      </c>
      <c r="AJ54" s="164"/>
      <c r="AK54" s="164" t="str">
        <f>IF(AH54="","",AH54/VLOOKUP(Occupancy!$B$65,Occupancy!$BJ$68:'Occupancy'!$B$79,1)*12/$B54)</f>
        <v/>
      </c>
      <c r="AL54" s="166" t="e">
        <f>IF(AI54="","",AI54/VLOOKUP(Occupancy!$B$65,Occupancy!$BJ$68:'Occupancy'!$B$79,1)*12/$B54)</f>
        <v>#DIV/0!</v>
      </c>
      <c r="AM54" s="165"/>
      <c r="AN54" s="165">
        <f>AO54/12*Occupancy!$B$65</f>
        <v>0</v>
      </c>
      <c r="AO54" s="165"/>
      <c r="AP54" s="165" t="str">
        <f>IF(AM54="","",AM54/VLOOKUP(Occupancy!$B$65,Occupancy!$BJ$68:'Occupancy'!$B$79,1)*12/$B54)</f>
        <v/>
      </c>
      <c r="AQ54" s="165" t="e">
        <f>IF(AN54="","",AN54/VLOOKUP(Occupancy!$B$65,Occupancy!$BJ$68:'Occupancy'!$B$79,1)*12/$B54)</f>
        <v>#DIV/0!</v>
      </c>
      <c r="AR54" s="169"/>
      <c r="AS54" s="164">
        <f>AT54/12*Occupancy!$B$65</f>
        <v>0</v>
      </c>
      <c r="AT54" s="164"/>
      <c r="AU54" s="164" t="str">
        <f>IF(AR54="","",AR54/VLOOKUP(Occupancy!$B$65,Occupancy!$BJ$68:'Occupancy'!$B$79,1)*12/$B54)</f>
        <v/>
      </c>
      <c r="AV54" s="164" t="e">
        <f>IF(AS54="","",AS54/VLOOKUP(Occupancy!$B$65,Occupancy!$BJ$68:'Occupancy'!$B$79,1)*12/$B54)</f>
        <v>#DIV/0!</v>
      </c>
      <c r="AW54" s="165"/>
      <c r="AX54" s="165">
        <f>AY54/12*Occupancy!$B$65</f>
        <v>0</v>
      </c>
      <c r="AY54" s="165"/>
      <c r="AZ54" s="165" t="str">
        <f>IF(AW54="","",AW54/VLOOKUP(Occupancy!$B$65,Occupancy!$BJ$68:'Occupancy'!$B$79,1)*12/$B54)</f>
        <v/>
      </c>
      <c r="BA54" s="165" t="e">
        <f>IF(AX54="","",AX54/VLOOKUP(Occupancy!$B$65,Occupancy!$BJ$68:'Occupancy'!$B$79,1)*12/$B54)</f>
        <v>#DIV/0!</v>
      </c>
      <c r="BB54" s="170">
        <f t="shared" si="3"/>
        <v>0</v>
      </c>
      <c r="BC54" s="170">
        <f t="shared" si="4"/>
        <v>0</v>
      </c>
      <c r="BD54" s="170">
        <f t="shared" si="5"/>
        <v>0</v>
      </c>
      <c r="BE54" s="170" t="e">
        <f>IF(BB54="","",BB54/VLOOKUP(Occupancy!$B$65,Occupancy!$BJ$68:'Occupancy'!$B$79,1)*12/$B54)</f>
        <v>#DIV/0!</v>
      </c>
      <c r="BF54" s="171" t="e">
        <f>IF(BC54="","",BC54/VLOOKUP(Occupancy!$B$65,Occupancy!$BJ$68:'Occupancy'!$B$79,1)*12/$B54)</f>
        <v>#DIV/0!</v>
      </c>
    </row>
    <row r="55" spans="1:58" x14ac:dyDescent="0.25">
      <c r="A55" s="178" t="s">
        <v>169</v>
      </c>
      <c r="B55" s="116">
        <f>Operating!B60</f>
        <v>0</v>
      </c>
      <c r="C55" s="172"/>
      <c r="D55" s="142"/>
      <c r="E55" s="164">
        <f>F55/12*Occupancy!$B$65</f>
        <v>0</v>
      </c>
      <c r="F55" s="164"/>
      <c r="G55" s="164" t="str">
        <f>IF(D55="","",D55/VLOOKUP(Occupancy!$B$65,Occupancy!$BJ$68:'Occupancy'!$B$79,1)*12/$B55)</f>
        <v/>
      </c>
      <c r="H55" s="164" t="e">
        <f>IF(E55="","",E55/VLOOKUP(Occupancy!$B$65,Occupancy!$BJ$68:'Occupancy'!$B$79,1)*12/$B55)</f>
        <v>#DIV/0!</v>
      </c>
      <c r="I55" s="165"/>
      <c r="J55" s="165">
        <f>K55/12*Occupancy!$B$65</f>
        <v>0</v>
      </c>
      <c r="K55" s="165"/>
      <c r="L55" s="165" t="str">
        <f>IF(I55="","",I55/VLOOKUP(Occupancy!$B$65,Occupancy!$BJ$68:'Occupancy'!$B$79,1)*12/$B55)</f>
        <v/>
      </c>
      <c r="M55" s="165" t="e">
        <f>IF(J55="","",J55/VLOOKUP(Occupancy!$B$65,Occupancy!$BJ$68:'Occupancy'!$B$79,1)*12/$B55)</f>
        <v>#DIV/0!</v>
      </c>
      <c r="N55" s="164"/>
      <c r="O55" s="164">
        <f>P55/12*Occupancy!$B$65</f>
        <v>0</v>
      </c>
      <c r="P55" s="164"/>
      <c r="Q55" s="164" t="str">
        <f>IF(N55="","",N55/VLOOKUP(Occupancy!$B$65,Occupancy!$BJ$68:'Occupancy'!$B$79,1)*12/$B55)</f>
        <v/>
      </c>
      <c r="R55" s="164" t="e">
        <f>IF(O55="","",O55/VLOOKUP(Occupancy!$B$65,Occupancy!$BJ$68:'Occupancy'!$B$79,1)*12/$B55)</f>
        <v>#DIV/0!</v>
      </c>
      <c r="S55" s="165"/>
      <c r="T55" s="165">
        <f>U55/12*Occupancy!$B$65</f>
        <v>0</v>
      </c>
      <c r="U55" s="165"/>
      <c r="V55" s="165" t="str">
        <f>IF(S55="","",S55/VLOOKUP(Occupancy!$B$65,Occupancy!$BJ$68:'Occupancy'!$B$79,1)*12/$B55)</f>
        <v/>
      </c>
      <c r="W55" s="165" t="e">
        <f>IF(T55="","",T55/VLOOKUP(Occupancy!$B$65,Occupancy!$BJ$68:'Occupancy'!$B$79,1)*12/$B55)</f>
        <v>#DIV/0!</v>
      </c>
      <c r="X55" s="164"/>
      <c r="Y55" s="164">
        <f>Z55/12*Occupancy!$B$65</f>
        <v>0</v>
      </c>
      <c r="Z55" s="164"/>
      <c r="AA55" s="164" t="str">
        <f>IF(X55="","",X55/VLOOKUP(Occupancy!$B$65,Occupancy!$BJ$68:'Occupancy'!$B$79,1)*12/$B55)</f>
        <v/>
      </c>
      <c r="AB55" s="166" t="e">
        <f>IF(Y55="","",Y55/VLOOKUP(Occupancy!$B$65,Occupancy!$BJ$68:'Occupancy'!$B$79,1)*12/$B55)</f>
        <v>#DIV/0!</v>
      </c>
      <c r="AC55" s="167"/>
      <c r="AD55" s="165">
        <f>AE55/12*Occupancy!$B$65</f>
        <v>0</v>
      </c>
      <c r="AE55" s="165"/>
      <c r="AF55" s="165" t="str">
        <f>IF(AC55="","",AC55/VLOOKUP(Occupancy!$B$65,Occupancy!$BJ$68:'Occupancy'!$B$79,1)*12/$B55)</f>
        <v/>
      </c>
      <c r="AG55" s="168" t="e">
        <f>IF(AD55="","",AD55/VLOOKUP(Occupancy!$B$65,Occupancy!$BJ$68:'Occupancy'!$B$79,1)*12/$B55)</f>
        <v>#DIV/0!</v>
      </c>
      <c r="AH55" s="169"/>
      <c r="AI55" s="164">
        <f>AJ55/12*Occupancy!$B$65</f>
        <v>0</v>
      </c>
      <c r="AJ55" s="164"/>
      <c r="AK55" s="164" t="str">
        <f>IF(AH55="","",AH55/VLOOKUP(Occupancy!$B$65,Occupancy!$BJ$68:'Occupancy'!$B$79,1)*12/$B55)</f>
        <v/>
      </c>
      <c r="AL55" s="166" t="e">
        <f>IF(AI55="","",AI55/VLOOKUP(Occupancy!$B$65,Occupancy!$BJ$68:'Occupancy'!$B$79,1)*12/$B55)</f>
        <v>#DIV/0!</v>
      </c>
      <c r="AM55" s="165"/>
      <c r="AN55" s="165">
        <f>AO55/12*Occupancy!$B$65</f>
        <v>0</v>
      </c>
      <c r="AO55" s="165"/>
      <c r="AP55" s="165" t="str">
        <f>IF(AM55="","",AM55/VLOOKUP(Occupancy!$B$65,Occupancy!$BJ$68:'Occupancy'!$B$79,1)*12/$B55)</f>
        <v/>
      </c>
      <c r="AQ55" s="165" t="e">
        <f>IF(AN55="","",AN55/VLOOKUP(Occupancy!$B$65,Occupancy!$BJ$68:'Occupancy'!$B$79,1)*12/$B55)</f>
        <v>#DIV/0!</v>
      </c>
      <c r="AR55" s="169"/>
      <c r="AS55" s="164">
        <f>AT55/12*Occupancy!$B$65</f>
        <v>0</v>
      </c>
      <c r="AT55" s="164"/>
      <c r="AU55" s="164" t="str">
        <f>IF(AR55="","",AR55/VLOOKUP(Occupancy!$B$65,Occupancy!$BJ$68:'Occupancy'!$B$79,1)*12/$B55)</f>
        <v/>
      </c>
      <c r="AV55" s="164" t="e">
        <f>IF(AS55="","",AS55/VLOOKUP(Occupancy!$B$65,Occupancy!$BJ$68:'Occupancy'!$B$79,1)*12/$B55)</f>
        <v>#DIV/0!</v>
      </c>
      <c r="AW55" s="165"/>
      <c r="AX55" s="165">
        <f>AY55/12*Occupancy!$B$65</f>
        <v>0</v>
      </c>
      <c r="AY55" s="165"/>
      <c r="AZ55" s="165" t="str">
        <f>IF(AW55="","",AW55/VLOOKUP(Occupancy!$B$65,Occupancy!$BJ$68:'Occupancy'!$B$79,1)*12/$B55)</f>
        <v/>
      </c>
      <c r="BA55" s="165" t="e">
        <f>IF(AX55="","",AX55/VLOOKUP(Occupancy!$B$65,Occupancy!$BJ$68:'Occupancy'!$B$79,1)*12/$B55)</f>
        <v>#DIV/0!</v>
      </c>
      <c r="BB55" s="170">
        <f t="shared" si="3"/>
        <v>0</v>
      </c>
      <c r="BC55" s="170">
        <f t="shared" si="4"/>
        <v>0</v>
      </c>
      <c r="BD55" s="170">
        <f t="shared" si="5"/>
        <v>0</v>
      </c>
      <c r="BE55" s="170" t="e">
        <f>IF(BB55="","",BB55/VLOOKUP(Occupancy!$B$65,Occupancy!$BJ$68:'Occupancy'!$B$79,1)*12/$B55)</f>
        <v>#DIV/0!</v>
      </c>
      <c r="BF55" s="171" t="e">
        <f>IF(BC55="","",BC55/VLOOKUP(Occupancy!$B$65,Occupancy!$BJ$68:'Occupancy'!$B$79,1)*12/$B55)</f>
        <v>#DIV/0!</v>
      </c>
    </row>
    <row r="56" spans="1:58" x14ac:dyDescent="0.25">
      <c r="A56" s="178" t="s">
        <v>171</v>
      </c>
      <c r="B56" s="116">
        <f>Operating!B61</f>
        <v>0</v>
      </c>
      <c r="C56" s="172"/>
      <c r="D56" s="142"/>
      <c r="E56" s="164">
        <f>F56/12*Occupancy!$B$65</f>
        <v>0</v>
      </c>
      <c r="F56" s="164"/>
      <c r="G56" s="164" t="str">
        <f>IF(D56="","",D56/VLOOKUP(Occupancy!$B$65,Occupancy!$BJ$68:'Occupancy'!$B$79,1)*12/$B56)</f>
        <v/>
      </c>
      <c r="H56" s="164" t="e">
        <f>IF(E56="","",E56/VLOOKUP(Occupancy!$B$65,Occupancy!$BJ$68:'Occupancy'!$B$79,1)*12/$B56)</f>
        <v>#DIV/0!</v>
      </c>
      <c r="I56" s="165"/>
      <c r="J56" s="165">
        <f>K56/12*Occupancy!$B$65</f>
        <v>0</v>
      </c>
      <c r="K56" s="165"/>
      <c r="L56" s="165" t="str">
        <f>IF(I56="","",I56/VLOOKUP(Occupancy!$B$65,Occupancy!$BJ$68:'Occupancy'!$B$79,1)*12/$B56)</f>
        <v/>
      </c>
      <c r="M56" s="165" t="e">
        <f>IF(J56="","",J56/VLOOKUP(Occupancy!$B$65,Occupancy!$BJ$68:'Occupancy'!$B$79,1)*12/$B56)</f>
        <v>#DIV/0!</v>
      </c>
      <c r="N56" s="164"/>
      <c r="O56" s="164">
        <f>P56/12*Occupancy!$B$65</f>
        <v>0</v>
      </c>
      <c r="P56" s="164"/>
      <c r="Q56" s="164" t="str">
        <f>IF(N56="","",N56/VLOOKUP(Occupancy!$B$65,Occupancy!$BJ$68:'Occupancy'!$B$79,1)*12/$B56)</f>
        <v/>
      </c>
      <c r="R56" s="164" t="e">
        <f>IF(O56="","",O56/VLOOKUP(Occupancy!$B$65,Occupancy!$BJ$68:'Occupancy'!$B$79,1)*12/$B56)</f>
        <v>#DIV/0!</v>
      </c>
      <c r="S56" s="165"/>
      <c r="T56" s="165">
        <f>U56/12*Occupancy!$B$65</f>
        <v>0</v>
      </c>
      <c r="U56" s="165"/>
      <c r="V56" s="165" t="str">
        <f>IF(S56="","",S56/VLOOKUP(Occupancy!$B$65,Occupancy!$BJ$68:'Occupancy'!$B$79,1)*12/$B56)</f>
        <v/>
      </c>
      <c r="W56" s="165" t="e">
        <f>IF(T56="","",T56/VLOOKUP(Occupancy!$B$65,Occupancy!$BJ$68:'Occupancy'!$B$79,1)*12/$B56)</f>
        <v>#DIV/0!</v>
      </c>
      <c r="X56" s="164"/>
      <c r="Y56" s="164">
        <f>Z56/12*Occupancy!$B$65</f>
        <v>0</v>
      </c>
      <c r="Z56" s="164"/>
      <c r="AA56" s="164" t="str">
        <f>IF(X56="","",X56/VLOOKUP(Occupancy!$B$65,Occupancy!$BJ$68:'Occupancy'!$B$79,1)*12/$B56)</f>
        <v/>
      </c>
      <c r="AB56" s="166" t="e">
        <f>IF(Y56="","",Y56/VLOOKUP(Occupancy!$B$65,Occupancy!$BJ$68:'Occupancy'!$B$79,1)*12/$B56)</f>
        <v>#DIV/0!</v>
      </c>
      <c r="AC56" s="167"/>
      <c r="AD56" s="165">
        <f>AE56/12*Occupancy!$B$65</f>
        <v>0</v>
      </c>
      <c r="AE56" s="165"/>
      <c r="AF56" s="165" t="str">
        <f>IF(AC56="","",AC56/VLOOKUP(Occupancy!$B$65,Occupancy!$BJ$68:'Occupancy'!$B$79,1)*12/$B56)</f>
        <v/>
      </c>
      <c r="AG56" s="168" t="e">
        <f>IF(AD56="","",AD56/VLOOKUP(Occupancy!$B$65,Occupancy!$BJ$68:'Occupancy'!$B$79,1)*12/$B56)</f>
        <v>#DIV/0!</v>
      </c>
      <c r="AH56" s="169"/>
      <c r="AI56" s="164">
        <f>AJ56/12*Occupancy!$B$65</f>
        <v>0</v>
      </c>
      <c r="AJ56" s="164"/>
      <c r="AK56" s="164" t="str">
        <f>IF(AH56="","",AH56/VLOOKUP(Occupancy!$B$65,Occupancy!$BJ$68:'Occupancy'!$B$79,1)*12/$B56)</f>
        <v/>
      </c>
      <c r="AL56" s="166" t="e">
        <f>IF(AI56="","",AI56/VLOOKUP(Occupancy!$B$65,Occupancy!$BJ$68:'Occupancy'!$B$79,1)*12/$B56)</f>
        <v>#DIV/0!</v>
      </c>
      <c r="AM56" s="165"/>
      <c r="AN56" s="165">
        <f>AO56/12*Occupancy!$B$65</f>
        <v>0</v>
      </c>
      <c r="AO56" s="165"/>
      <c r="AP56" s="165" t="str">
        <f>IF(AM56="","",AM56/VLOOKUP(Occupancy!$B$65,Occupancy!$BJ$68:'Occupancy'!$B$79,1)*12/$B56)</f>
        <v/>
      </c>
      <c r="AQ56" s="165" t="e">
        <f>IF(AN56="","",AN56/VLOOKUP(Occupancy!$B$65,Occupancy!$BJ$68:'Occupancy'!$B$79,1)*12/$B56)</f>
        <v>#DIV/0!</v>
      </c>
      <c r="AR56" s="169"/>
      <c r="AS56" s="164">
        <f>AT56/12*Occupancy!$B$65</f>
        <v>0</v>
      </c>
      <c r="AT56" s="164"/>
      <c r="AU56" s="164" t="str">
        <f>IF(AR56="","",AR56/VLOOKUP(Occupancy!$B$65,Occupancy!$BJ$68:'Occupancy'!$B$79,1)*12/$B56)</f>
        <v/>
      </c>
      <c r="AV56" s="164" t="e">
        <f>IF(AS56="","",AS56/VLOOKUP(Occupancy!$B$65,Occupancy!$BJ$68:'Occupancy'!$B$79,1)*12/$B56)</f>
        <v>#DIV/0!</v>
      </c>
      <c r="AW56" s="165"/>
      <c r="AX56" s="165">
        <f>AY56/12*Occupancy!$B$65</f>
        <v>0</v>
      </c>
      <c r="AY56" s="165"/>
      <c r="AZ56" s="165" t="str">
        <f>IF(AW56="","",AW56/VLOOKUP(Occupancy!$B$65,Occupancy!$BJ$68:'Occupancy'!$B$79,1)*12/$B56)</f>
        <v/>
      </c>
      <c r="BA56" s="165" t="e">
        <f>IF(AX56="","",AX56/VLOOKUP(Occupancy!$B$65,Occupancy!$BJ$68:'Occupancy'!$B$79,1)*12/$B56)</f>
        <v>#DIV/0!</v>
      </c>
      <c r="BB56" s="170">
        <f t="shared" si="3"/>
        <v>0</v>
      </c>
      <c r="BC56" s="170">
        <f t="shared" si="4"/>
        <v>0</v>
      </c>
      <c r="BD56" s="170">
        <f t="shared" si="5"/>
        <v>0</v>
      </c>
      <c r="BE56" s="170" t="e">
        <f>IF(BB56="","",BB56/VLOOKUP(Occupancy!$B$65,Occupancy!$BJ$68:'Occupancy'!$B$79,1)*12/$B56)</f>
        <v>#DIV/0!</v>
      </c>
      <c r="BF56" s="171" t="e">
        <f>IF(BC56="","",BC56/VLOOKUP(Occupancy!$B$65,Occupancy!$BJ$68:'Occupancy'!$B$79,1)*12/$B56)</f>
        <v>#DIV/0!</v>
      </c>
    </row>
    <row r="57" spans="1:58" x14ac:dyDescent="0.25">
      <c r="A57" s="178" t="s">
        <v>173</v>
      </c>
      <c r="B57" s="116">
        <f>Operating!B62</f>
        <v>0</v>
      </c>
      <c r="C57" s="172"/>
      <c r="D57" s="142"/>
      <c r="E57" s="164">
        <f>F57/12*Occupancy!$B$65</f>
        <v>0</v>
      </c>
      <c r="F57" s="164"/>
      <c r="G57" s="164" t="str">
        <f>IF(D57="","",D57/VLOOKUP(Occupancy!$B$65,Occupancy!$BJ$68:'Occupancy'!$B$79,1)*12/$B57)</f>
        <v/>
      </c>
      <c r="H57" s="164" t="e">
        <f>IF(E57="","",E57/VLOOKUP(Occupancy!$B$65,Occupancy!$BJ$68:'Occupancy'!$B$79,1)*12/$B57)</f>
        <v>#DIV/0!</v>
      </c>
      <c r="I57" s="165"/>
      <c r="J57" s="165">
        <f>K57/12*Occupancy!$B$65</f>
        <v>0</v>
      </c>
      <c r="K57" s="165"/>
      <c r="L57" s="165" t="str">
        <f>IF(I57="","",I57/VLOOKUP(Occupancy!$B$65,Occupancy!$BJ$68:'Occupancy'!$B$79,1)*12/$B57)</f>
        <v/>
      </c>
      <c r="M57" s="165" t="e">
        <f>IF(J57="","",J57/VLOOKUP(Occupancy!$B$65,Occupancy!$BJ$68:'Occupancy'!$B$79,1)*12/$B57)</f>
        <v>#DIV/0!</v>
      </c>
      <c r="N57" s="164"/>
      <c r="O57" s="164">
        <f>P57/12*Occupancy!$B$65</f>
        <v>0</v>
      </c>
      <c r="P57" s="164"/>
      <c r="Q57" s="164" t="str">
        <f>IF(N57="","",N57/VLOOKUP(Occupancy!$B$65,Occupancy!$BJ$68:'Occupancy'!$B$79,1)*12/$B57)</f>
        <v/>
      </c>
      <c r="R57" s="164" t="e">
        <f>IF(O57="","",O57/VLOOKUP(Occupancy!$B$65,Occupancy!$BJ$68:'Occupancy'!$B$79,1)*12/$B57)</f>
        <v>#DIV/0!</v>
      </c>
      <c r="S57" s="165"/>
      <c r="T57" s="165">
        <f>U57/12*Occupancy!$B$65</f>
        <v>0</v>
      </c>
      <c r="U57" s="165"/>
      <c r="V57" s="165" t="str">
        <f>IF(S57="","",S57/VLOOKUP(Occupancy!$B$65,Occupancy!$BJ$68:'Occupancy'!$B$79,1)*12/$B57)</f>
        <v/>
      </c>
      <c r="W57" s="165" t="e">
        <f>IF(T57="","",T57/VLOOKUP(Occupancy!$B$65,Occupancy!$BJ$68:'Occupancy'!$B$79,1)*12/$B57)</f>
        <v>#DIV/0!</v>
      </c>
      <c r="X57" s="164"/>
      <c r="Y57" s="164">
        <f>Z57/12*Occupancy!$B$65</f>
        <v>0</v>
      </c>
      <c r="Z57" s="164"/>
      <c r="AA57" s="164" t="str">
        <f>IF(X57="","",X57/VLOOKUP(Occupancy!$B$65,Occupancy!$BJ$68:'Occupancy'!$B$79,1)*12/$B57)</f>
        <v/>
      </c>
      <c r="AB57" s="166" t="e">
        <f>IF(Y57="","",Y57/VLOOKUP(Occupancy!$B$65,Occupancy!$BJ$68:'Occupancy'!$B$79,1)*12/$B57)</f>
        <v>#DIV/0!</v>
      </c>
      <c r="AC57" s="167"/>
      <c r="AD57" s="165">
        <f>AE57/12*Occupancy!$B$65</f>
        <v>0</v>
      </c>
      <c r="AE57" s="165"/>
      <c r="AF57" s="165" t="str">
        <f>IF(AC57="","",AC57/VLOOKUP(Occupancy!$B$65,Occupancy!$BJ$68:'Occupancy'!$B$79,1)*12/$B57)</f>
        <v/>
      </c>
      <c r="AG57" s="168" t="e">
        <f>IF(AD57="","",AD57/VLOOKUP(Occupancy!$B$65,Occupancy!$BJ$68:'Occupancy'!$B$79,1)*12/$B57)</f>
        <v>#DIV/0!</v>
      </c>
      <c r="AH57" s="169"/>
      <c r="AI57" s="164">
        <f>AJ57/12*Occupancy!$B$65</f>
        <v>0</v>
      </c>
      <c r="AJ57" s="164"/>
      <c r="AK57" s="164" t="str">
        <f>IF(AH57="","",AH57/VLOOKUP(Occupancy!$B$65,Occupancy!$BJ$68:'Occupancy'!$B$79,1)*12/$B57)</f>
        <v/>
      </c>
      <c r="AL57" s="166" t="e">
        <f>IF(AI57="","",AI57/VLOOKUP(Occupancy!$B$65,Occupancy!$BJ$68:'Occupancy'!$B$79,1)*12/$B57)</f>
        <v>#DIV/0!</v>
      </c>
      <c r="AM57" s="165"/>
      <c r="AN57" s="165">
        <f>AO57/12*Occupancy!$B$65</f>
        <v>0</v>
      </c>
      <c r="AO57" s="165"/>
      <c r="AP57" s="165" t="str">
        <f>IF(AM57="","",AM57/VLOOKUP(Occupancy!$B$65,Occupancy!$BJ$68:'Occupancy'!$B$79,1)*12/$B57)</f>
        <v/>
      </c>
      <c r="AQ57" s="165" t="e">
        <f>IF(AN57="","",AN57/VLOOKUP(Occupancy!$B$65,Occupancy!$BJ$68:'Occupancy'!$B$79,1)*12/$B57)</f>
        <v>#DIV/0!</v>
      </c>
      <c r="AR57" s="169"/>
      <c r="AS57" s="164">
        <f>AT57/12*Occupancy!$B$65</f>
        <v>0</v>
      </c>
      <c r="AT57" s="164"/>
      <c r="AU57" s="164" t="str">
        <f>IF(AR57="","",AR57/VLOOKUP(Occupancy!$B$65,Occupancy!$BJ$68:'Occupancy'!$B$79,1)*12/$B57)</f>
        <v/>
      </c>
      <c r="AV57" s="164" t="e">
        <f>IF(AS57="","",AS57/VLOOKUP(Occupancy!$B$65,Occupancy!$BJ$68:'Occupancy'!$B$79,1)*12/$B57)</f>
        <v>#DIV/0!</v>
      </c>
      <c r="AW57" s="165"/>
      <c r="AX57" s="165">
        <f>AY57/12*Occupancy!$B$65</f>
        <v>0</v>
      </c>
      <c r="AY57" s="165"/>
      <c r="AZ57" s="165" t="str">
        <f>IF(AW57="","",AW57/VLOOKUP(Occupancy!$B$65,Occupancy!$BJ$68:'Occupancy'!$B$79,1)*12/$B57)</f>
        <v/>
      </c>
      <c r="BA57" s="165" t="e">
        <f>IF(AX57="","",AX57/VLOOKUP(Occupancy!$B$65,Occupancy!$BJ$68:'Occupancy'!$B$79,1)*12/$B57)</f>
        <v>#DIV/0!</v>
      </c>
      <c r="BB57" s="170">
        <f t="shared" si="3"/>
        <v>0</v>
      </c>
      <c r="BC57" s="170">
        <f t="shared" si="4"/>
        <v>0</v>
      </c>
      <c r="BD57" s="170">
        <f t="shared" si="5"/>
        <v>0</v>
      </c>
      <c r="BE57" s="170" t="e">
        <f>IF(BB57="","",BB57/VLOOKUP(Occupancy!$B$65,Occupancy!$BJ$68:'Occupancy'!$B$79,1)*12/$B57)</f>
        <v>#DIV/0!</v>
      </c>
      <c r="BF57" s="171" t="e">
        <f>IF(BC57="","",BC57/VLOOKUP(Occupancy!$B$65,Occupancy!$BJ$68:'Occupancy'!$B$79,1)*12/$B57)</f>
        <v>#DIV/0!</v>
      </c>
    </row>
    <row r="58" spans="1:58" x14ac:dyDescent="0.25">
      <c r="A58" s="178" t="s">
        <v>175</v>
      </c>
      <c r="B58" s="116">
        <f>Operating!B63</f>
        <v>0</v>
      </c>
      <c r="C58" s="172"/>
      <c r="D58" s="142"/>
      <c r="E58" s="164">
        <f>F58/12*Occupancy!$B$65</f>
        <v>0</v>
      </c>
      <c r="F58" s="164"/>
      <c r="G58" s="164" t="str">
        <f>IF(D58="","",D58/VLOOKUP(Occupancy!$B$65,Occupancy!$BJ$68:'Occupancy'!$B$79,1)*12/$B58)</f>
        <v/>
      </c>
      <c r="H58" s="164" t="e">
        <f>IF(E58="","",E58/VLOOKUP(Occupancy!$B$65,Occupancy!$BJ$68:'Occupancy'!$B$79,1)*12/$B58)</f>
        <v>#DIV/0!</v>
      </c>
      <c r="I58" s="165"/>
      <c r="J58" s="165">
        <f>K58/12*Occupancy!$B$65</f>
        <v>0</v>
      </c>
      <c r="K58" s="165"/>
      <c r="L58" s="165" t="str">
        <f>IF(I58="","",I58/VLOOKUP(Occupancy!$B$65,Occupancy!$BJ$68:'Occupancy'!$B$79,1)*12/$B58)</f>
        <v/>
      </c>
      <c r="M58" s="165" t="e">
        <f>IF(J58="","",J58/VLOOKUP(Occupancy!$B$65,Occupancy!$BJ$68:'Occupancy'!$B$79,1)*12/$B58)</f>
        <v>#DIV/0!</v>
      </c>
      <c r="N58" s="164"/>
      <c r="O58" s="164">
        <f>P58/12*Occupancy!$B$65</f>
        <v>0</v>
      </c>
      <c r="P58" s="164"/>
      <c r="Q58" s="164" t="str">
        <f>IF(N58="","",N58/VLOOKUP(Occupancy!$B$65,Occupancy!$BJ$68:'Occupancy'!$B$79,1)*12/$B58)</f>
        <v/>
      </c>
      <c r="R58" s="164" t="e">
        <f>IF(O58="","",O58/VLOOKUP(Occupancy!$B$65,Occupancy!$BJ$68:'Occupancy'!$B$79,1)*12/$B58)</f>
        <v>#DIV/0!</v>
      </c>
      <c r="S58" s="165"/>
      <c r="T58" s="165">
        <f>U58/12*Occupancy!$B$65</f>
        <v>0</v>
      </c>
      <c r="U58" s="165"/>
      <c r="V58" s="165" t="str">
        <f>IF(S58="","",S58/VLOOKUP(Occupancy!$B$65,Occupancy!$BJ$68:'Occupancy'!$B$79,1)*12/$B58)</f>
        <v/>
      </c>
      <c r="W58" s="165" t="e">
        <f>IF(T58="","",T58/VLOOKUP(Occupancy!$B$65,Occupancy!$BJ$68:'Occupancy'!$B$79,1)*12/$B58)</f>
        <v>#DIV/0!</v>
      </c>
      <c r="X58" s="164"/>
      <c r="Y58" s="164">
        <f>Z58/12*Occupancy!$B$65</f>
        <v>0</v>
      </c>
      <c r="Z58" s="164"/>
      <c r="AA58" s="164" t="str">
        <f>IF(X58="","",X58/VLOOKUP(Occupancy!$B$65,Occupancy!$BJ$68:'Occupancy'!$B$79,1)*12/$B58)</f>
        <v/>
      </c>
      <c r="AB58" s="166" t="e">
        <f>IF(Y58="","",Y58/VLOOKUP(Occupancy!$B$65,Occupancy!$BJ$68:'Occupancy'!$B$79,1)*12/$B58)</f>
        <v>#DIV/0!</v>
      </c>
      <c r="AC58" s="167"/>
      <c r="AD58" s="165">
        <f>AE58/12*Occupancy!$B$65</f>
        <v>0</v>
      </c>
      <c r="AE58" s="165"/>
      <c r="AF58" s="165" t="str">
        <f>IF(AC58="","",AC58/VLOOKUP(Occupancy!$B$65,Occupancy!$BJ$68:'Occupancy'!$B$79,1)*12/$B58)</f>
        <v/>
      </c>
      <c r="AG58" s="168" t="e">
        <f>IF(AD58="","",AD58/VLOOKUP(Occupancy!$B$65,Occupancy!$BJ$68:'Occupancy'!$B$79,1)*12/$B58)</f>
        <v>#DIV/0!</v>
      </c>
      <c r="AH58" s="169"/>
      <c r="AI58" s="164">
        <f>AJ58/12*Occupancy!$B$65</f>
        <v>0</v>
      </c>
      <c r="AJ58" s="164"/>
      <c r="AK58" s="164" t="str">
        <f>IF(AH58="","",AH58/VLOOKUP(Occupancy!$B$65,Occupancy!$BJ$68:'Occupancy'!$B$79,1)*12/$B58)</f>
        <v/>
      </c>
      <c r="AL58" s="166" t="e">
        <f>IF(AI58="","",AI58/VLOOKUP(Occupancy!$B$65,Occupancy!$BJ$68:'Occupancy'!$B$79,1)*12/$B58)</f>
        <v>#DIV/0!</v>
      </c>
      <c r="AM58" s="165"/>
      <c r="AN58" s="165">
        <f>AO58/12*Occupancy!$B$65</f>
        <v>0</v>
      </c>
      <c r="AO58" s="165"/>
      <c r="AP58" s="165" t="str">
        <f>IF(AM58="","",AM58/VLOOKUP(Occupancy!$B$65,Occupancy!$BJ$68:'Occupancy'!$B$79,1)*12/$B58)</f>
        <v/>
      </c>
      <c r="AQ58" s="165" t="e">
        <f>IF(AN58="","",AN58/VLOOKUP(Occupancy!$B$65,Occupancy!$BJ$68:'Occupancy'!$B$79,1)*12/$B58)</f>
        <v>#DIV/0!</v>
      </c>
      <c r="AR58" s="169"/>
      <c r="AS58" s="164">
        <f>AT58/12*Occupancy!$B$65</f>
        <v>0</v>
      </c>
      <c r="AT58" s="164"/>
      <c r="AU58" s="164" t="str">
        <f>IF(AR58="","",AR58/VLOOKUP(Occupancy!$B$65,Occupancy!$BJ$68:'Occupancy'!$B$79,1)*12/$B58)</f>
        <v/>
      </c>
      <c r="AV58" s="164" t="e">
        <f>IF(AS58="","",AS58/VLOOKUP(Occupancy!$B$65,Occupancy!$BJ$68:'Occupancy'!$B$79,1)*12/$B58)</f>
        <v>#DIV/0!</v>
      </c>
      <c r="AW58" s="165"/>
      <c r="AX58" s="165">
        <f>AY58/12*Occupancy!$B$65</f>
        <v>0</v>
      </c>
      <c r="AY58" s="165"/>
      <c r="AZ58" s="165" t="str">
        <f>IF(AW58="","",AW58/VLOOKUP(Occupancy!$B$65,Occupancy!$BJ$68:'Occupancy'!$B$79,1)*12/$B58)</f>
        <v/>
      </c>
      <c r="BA58" s="165" t="e">
        <f>IF(AX58="","",AX58/VLOOKUP(Occupancy!$B$65,Occupancy!$BJ$68:'Occupancy'!$B$79,1)*12/$B58)</f>
        <v>#DIV/0!</v>
      </c>
      <c r="BB58" s="170">
        <f t="shared" si="3"/>
        <v>0</v>
      </c>
      <c r="BC58" s="170">
        <f t="shared" si="4"/>
        <v>0</v>
      </c>
      <c r="BD58" s="170">
        <f t="shared" si="5"/>
        <v>0</v>
      </c>
      <c r="BE58" s="170" t="e">
        <f>IF(BB58="","",BB58/VLOOKUP(Occupancy!$B$65,Occupancy!$BJ$68:'Occupancy'!$B$79,1)*12/$B58)</f>
        <v>#DIV/0!</v>
      </c>
      <c r="BF58" s="171" t="e">
        <f>IF(BC58="","",BC58/VLOOKUP(Occupancy!$B$65,Occupancy!$BJ$68:'Occupancy'!$B$79,1)*12/$B58)</f>
        <v>#DIV/0!</v>
      </c>
    </row>
    <row r="59" spans="1:58" x14ac:dyDescent="0.25">
      <c r="A59" s="178" t="s">
        <v>177</v>
      </c>
      <c r="B59" s="116">
        <f>Operating!B64</f>
        <v>0</v>
      </c>
      <c r="C59" s="172"/>
      <c r="D59" s="142"/>
      <c r="E59" s="164">
        <f>F59/12*Occupancy!$B$65</f>
        <v>0</v>
      </c>
      <c r="F59" s="164"/>
      <c r="G59" s="164" t="str">
        <f>IF(D59="","",D59/VLOOKUP(Occupancy!$B$65,Occupancy!$BJ$68:'Occupancy'!$B$79,1)*12/$B59)</f>
        <v/>
      </c>
      <c r="H59" s="164" t="e">
        <f>IF(E59="","",E59/VLOOKUP(Occupancy!$B$65,Occupancy!$BJ$68:'Occupancy'!$B$79,1)*12/$B59)</f>
        <v>#DIV/0!</v>
      </c>
      <c r="I59" s="165"/>
      <c r="J59" s="165">
        <f>K59/12*Occupancy!$B$65</f>
        <v>0</v>
      </c>
      <c r="K59" s="165"/>
      <c r="L59" s="165" t="str">
        <f>IF(I59="","",I59/VLOOKUP(Occupancy!$B$65,Occupancy!$BJ$68:'Occupancy'!$B$79,1)*12/$B59)</f>
        <v/>
      </c>
      <c r="M59" s="165" t="e">
        <f>IF(J59="","",J59/VLOOKUP(Occupancy!$B$65,Occupancy!$BJ$68:'Occupancy'!$B$79,1)*12/$B59)</f>
        <v>#DIV/0!</v>
      </c>
      <c r="N59" s="164"/>
      <c r="O59" s="164">
        <f>P59/12*Occupancy!$B$65</f>
        <v>0</v>
      </c>
      <c r="P59" s="164"/>
      <c r="Q59" s="164" t="str">
        <f>IF(N59="","",N59/VLOOKUP(Occupancy!$B$65,Occupancy!$BJ$68:'Occupancy'!$B$79,1)*12/$B59)</f>
        <v/>
      </c>
      <c r="R59" s="164" t="e">
        <f>IF(O59="","",O59/VLOOKUP(Occupancy!$B$65,Occupancy!$BJ$68:'Occupancy'!$B$79,1)*12/$B59)</f>
        <v>#DIV/0!</v>
      </c>
      <c r="S59" s="165"/>
      <c r="T59" s="165">
        <f>U59/12*Occupancy!$B$65</f>
        <v>0</v>
      </c>
      <c r="U59" s="165"/>
      <c r="V59" s="165" t="str">
        <f>IF(S59="","",S59/VLOOKUP(Occupancy!$B$65,Occupancy!$BJ$68:'Occupancy'!$B$79,1)*12/$B59)</f>
        <v/>
      </c>
      <c r="W59" s="165" t="e">
        <f>IF(T59="","",T59/VLOOKUP(Occupancy!$B$65,Occupancy!$BJ$68:'Occupancy'!$B$79,1)*12/$B59)</f>
        <v>#DIV/0!</v>
      </c>
      <c r="X59" s="164"/>
      <c r="Y59" s="164">
        <f>Z59/12*Occupancy!$B$65</f>
        <v>0</v>
      </c>
      <c r="Z59" s="164"/>
      <c r="AA59" s="164" t="str">
        <f>IF(X59="","",X59/VLOOKUP(Occupancy!$B$65,Occupancy!$BJ$68:'Occupancy'!$B$79,1)*12/$B59)</f>
        <v/>
      </c>
      <c r="AB59" s="166" t="e">
        <f>IF(Y59="","",Y59/VLOOKUP(Occupancy!$B$65,Occupancy!$BJ$68:'Occupancy'!$B$79,1)*12/$B59)</f>
        <v>#DIV/0!</v>
      </c>
      <c r="AC59" s="167"/>
      <c r="AD59" s="165">
        <f>AE59/12*Occupancy!$B$65</f>
        <v>0</v>
      </c>
      <c r="AE59" s="165"/>
      <c r="AF59" s="165" t="str">
        <f>IF(AC59="","",AC59/VLOOKUP(Occupancy!$B$65,Occupancy!$BJ$68:'Occupancy'!$B$79,1)*12/$B59)</f>
        <v/>
      </c>
      <c r="AG59" s="168" t="e">
        <f>IF(AD59="","",AD59/VLOOKUP(Occupancy!$B$65,Occupancy!$BJ$68:'Occupancy'!$B$79,1)*12/$B59)</f>
        <v>#DIV/0!</v>
      </c>
      <c r="AH59" s="169"/>
      <c r="AI59" s="164">
        <f>AJ59/12*Occupancy!$B$65</f>
        <v>0</v>
      </c>
      <c r="AJ59" s="164"/>
      <c r="AK59" s="164" t="str">
        <f>IF(AH59="","",AH59/VLOOKUP(Occupancy!$B$65,Occupancy!$BJ$68:'Occupancy'!$B$79,1)*12/$B59)</f>
        <v/>
      </c>
      <c r="AL59" s="166" t="e">
        <f>IF(AI59="","",AI59/VLOOKUP(Occupancy!$B$65,Occupancy!$BJ$68:'Occupancy'!$B$79,1)*12/$B59)</f>
        <v>#DIV/0!</v>
      </c>
      <c r="AM59" s="165"/>
      <c r="AN59" s="165">
        <f>AO59/12*Occupancy!$B$65</f>
        <v>0</v>
      </c>
      <c r="AO59" s="165"/>
      <c r="AP59" s="165" t="str">
        <f>IF(AM59="","",AM59/VLOOKUP(Occupancy!$B$65,Occupancy!$BJ$68:'Occupancy'!$B$79,1)*12/$B59)</f>
        <v/>
      </c>
      <c r="AQ59" s="165" t="e">
        <f>IF(AN59="","",AN59/VLOOKUP(Occupancy!$B$65,Occupancy!$BJ$68:'Occupancy'!$B$79,1)*12/$B59)</f>
        <v>#DIV/0!</v>
      </c>
      <c r="AR59" s="169"/>
      <c r="AS59" s="164">
        <f>AT59/12*Occupancy!$B$65</f>
        <v>0</v>
      </c>
      <c r="AT59" s="164"/>
      <c r="AU59" s="164" t="str">
        <f>IF(AR59="","",AR59/VLOOKUP(Occupancy!$B$65,Occupancy!$BJ$68:'Occupancy'!$B$79,1)*12/$B59)</f>
        <v/>
      </c>
      <c r="AV59" s="164" t="e">
        <f>IF(AS59="","",AS59/VLOOKUP(Occupancy!$B$65,Occupancy!$BJ$68:'Occupancy'!$B$79,1)*12/$B59)</f>
        <v>#DIV/0!</v>
      </c>
      <c r="AW59" s="165"/>
      <c r="AX59" s="165">
        <f>AY59/12*Occupancy!$B$65</f>
        <v>0</v>
      </c>
      <c r="AY59" s="165"/>
      <c r="AZ59" s="165" t="str">
        <f>IF(AW59="","",AW59/VLOOKUP(Occupancy!$B$65,Occupancy!$BJ$68:'Occupancy'!$B$79,1)*12/$B59)</f>
        <v/>
      </c>
      <c r="BA59" s="165" t="e">
        <f>IF(AX59="","",AX59/VLOOKUP(Occupancy!$B$65,Occupancy!$BJ$68:'Occupancy'!$B$79,1)*12/$B59)</f>
        <v>#DIV/0!</v>
      </c>
      <c r="BB59" s="170">
        <f t="shared" si="3"/>
        <v>0</v>
      </c>
      <c r="BC59" s="170">
        <f t="shared" si="4"/>
        <v>0</v>
      </c>
      <c r="BD59" s="170">
        <f t="shared" si="5"/>
        <v>0</v>
      </c>
      <c r="BE59" s="170" t="e">
        <f>IF(BB59="","",BB59/VLOOKUP(Occupancy!$B$65,Occupancy!$BJ$68:'Occupancy'!$B$79,1)*12/$B59)</f>
        <v>#DIV/0!</v>
      </c>
      <c r="BF59" s="171" t="e">
        <f>IF(BC59="","",BC59/VLOOKUP(Occupancy!$B$65,Occupancy!$BJ$68:'Occupancy'!$B$79,1)*12/$B59)</f>
        <v>#DIV/0!</v>
      </c>
    </row>
    <row r="60" spans="1:58" x14ac:dyDescent="0.25">
      <c r="A60" s="178" t="s">
        <v>179</v>
      </c>
      <c r="B60" s="116">
        <f>Operating!B65</f>
        <v>0</v>
      </c>
      <c r="C60" s="172"/>
      <c r="D60" s="142"/>
      <c r="E60" s="164">
        <f>F60/12*Occupancy!$B$65</f>
        <v>0</v>
      </c>
      <c r="F60" s="164"/>
      <c r="G60" s="164" t="str">
        <f>IF(D60="","",D60/VLOOKUP(Occupancy!$B$65,Occupancy!$BJ$68:'Occupancy'!$B$79,1)*12/$B60)</f>
        <v/>
      </c>
      <c r="H60" s="164" t="e">
        <f>IF(E60="","",E60/VLOOKUP(Occupancy!$B$65,Occupancy!$BJ$68:'Occupancy'!$B$79,1)*12/$B60)</f>
        <v>#DIV/0!</v>
      </c>
      <c r="I60" s="165"/>
      <c r="J60" s="165">
        <f>K60/12*Occupancy!$B$65</f>
        <v>0</v>
      </c>
      <c r="K60" s="165"/>
      <c r="L60" s="165" t="str">
        <f>IF(I60="","",I60/VLOOKUP(Occupancy!$B$65,Occupancy!$BJ$68:'Occupancy'!$B$79,1)*12/$B60)</f>
        <v/>
      </c>
      <c r="M60" s="165" t="e">
        <f>IF(J60="","",J60/VLOOKUP(Occupancy!$B$65,Occupancy!$BJ$68:'Occupancy'!$B$79,1)*12/$B60)</f>
        <v>#DIV/0!</v>
      </c>
      <c r="N60" s="164"/>
      <c r="O60" s="164">
        <f>P60/12*Occupancy!$B$65</f>
        <v>0</v>
      </c>
      <c r="P60" s="164"/>
      <c r="Q60" s="164" t="str">
        <f>IF(N60="","",N60/VLOOKUP(Occupancy!$B$65,Occupancy!$BJ$68:'Occupancy'!$B$79,1)*12/$B60)</f>
        <v/>
      </c>
      <c r="R60" s="164" t="e">
        <f>IF(O60="","",O60/VLOOKUP(Occupancy!$B$65,Occupancy!$BJ$68:'Occupancy'!$B$79,1)*12/$B60)</f>
        <v>#DIV/0!</v>
      </c>
      <c r="S60" s="165"/>
      <c r="T60" s="165">
        <f>U60/12*Occupancy!$B$65</f>
        <v>0</v>
      </c>
      <c r="U60" s="165"/>
      <c r="V60" s="165" t="str">
        <f>IF(S60="","",S60/VLOOKUP(Occupancy!$B$65,Occupancy!$BJ$68:'Occupancy'!$B$79,1)*12/$B60)</f>
        <v/>
      </c>
      <c r="W60" s="165" t="e">
        <f>IF(T60="","",T60/VLOOKUP(Occupancy!$B$65,Occupancy!$BJ$68:'Occupancy'!$B$79,1)*12/$B60)</f>
        <v>#DIV/0!</v>
      </c>
      <c r="X60" s="164"/>
      <c r="Y60" s="164">
        <f>Z60/12*Occupancy!$B$65</f>
        <v>0</v>
      </c>
      <c r="Z60" s="164"/>
      <c r="AA60" s="164" t="str">
        <f>IF(X60="","",X60/VLOOKUP(Occupancy!$B$65,Occupancy!$BJ$68:'Occupancy'!$B$79,1)*12/$B60)</f>
        <v/>
      </c>
      <c r="AB60" s="166" t="e">
        <f>IF(Y60="","",Y60/VLOOKUP(Occupancy!$B$65,Occupancy!$BJ$68:'Occupancy'!$B$79,1)*12/$B60)</f>
        <v>#DIV/0!</v>
      </c>
      <c r="AC60" s="167"/>
      <c r="AD60" s="165">
        <f>AE60/12*Occupancy!$B$65</f>
        <v>0</v>
      </c>
      <c r="AE60" s="165"/>
      <c r="AF60" s="165" t="str">
        <f>IF(AC60="","",AC60/VLOOKUP(Occupancy!$B$65,Occupancy!$BJ$68:'Occupancy'!$B$79,1)*12/$B60)</f>
        <v/>
      </c>
      <c r="AG60" s="168" t="e">
        <f>IF(AD60="","",AD60/VLOOKUP(Occupancy!$B$65,Occupancy!$BJ$68:'Occupancy'!$B$79,1)*12/$B60)</f>
        <v>#DIV/0!</v>
      </c>
      <c r="AH60" s="169"/>
      <c r="AI60" s="164">
        <f>AJ60/12*Occupancy!$B$65</f>
        <v>0</v>
      </c>
      <c r="AJ60" s="164"/>
      <c r="AK60" s="164" t="str">
        <f>IF(AH60="","",AH60/VLOOKUP(Occupancy!$B$65,Occupancy!$BJ$68:'Occupancy'!$B$79,1)*12/$B60)</f>
        <v/>
      </c>
      <c r="AL60" s="166" t="e">
        <f>IF(AI60="","",AI60/VLOOKUP(Occupancy!$B$65,Occupancy!$BJ$68:'Occupancy'!$B$79,1)*12/$B60)</f>
        <v>#DIV/0!</v>
      </c>
      <c r="AM60" s="165"/>
      <c r="AN60" s="165">
        <f>AO60/12*Occupancy!$B$65</f>
        <v>0</v>
      </c>
      <c r="AO60" s="165"/>
      <c r="AP60" s="165" t="str">
        <f>IF(AM60="","",AM60/VLOOKUP(Occupancy!$B$65,Occupancy!$BJ$68:'Occupancy'!$B$79,1)*12/$B60)</f>
        <v/>
      </c>
      <c r="AQ60" s="165" t="e">
        <f>IF(AN60="","",AN60/VLOOKUP(Occupancy!$B$65,Occupancy!$BJ$68:'Occupancy'!$B$79,1)*12/$B60)</f>
        <v>#DIV/0!</v>
      </c>
      <c r="AR60" s="169"/>
      <c r="AS60" s="164">
        <f>AT60/12*Occupancy!$B$65</f>
        <v>0</v>
      </c>
      <c r="AT60" s="164"/>
      <c r="AU60" s="164" t="str">
        <f>IF(AR60="","",AR60/VLOOKUP(Occupancy!$B$65,Occupancy!$BJ$68:'Occupancy'!$B$79,1)*12/$B60)</f>
        <v/>
      </c>
      <c r="AV60" s="164" t="e">
        <f>IF(AS60="","",AS60/VLOOKUP(Occupancy!$B$65,Occupancy!$BJ$68:'Occupancy'!$B$79,1)*12/$B60)</f>
        <v>#DIV/0!</v>
      </c>
      <c r="AW60" s="165"/>
      <c r="AX60" s="165">
        <f>AY60/12*Occupancy!$B$65</f>
        <v>0</v>
      </c>
      <c r="AY60" s="165"/>
      <c r="AZ60" s="165" t="str">
        <f>IF(AW60="","",AW60/VLOOKUP(Occupancy!$B$65,Occupancy!$BJ$68:'Occupancy'!$B$79,1)*12/$B60)</f>
        <v/>
      </c>
      <c r="BA60" s="165" t="e">
        <f>IF(AX60="","",AX60/VLOOKUP(Occupancy!$B$65,Occupancy!$BJ$68:'Occupancy'!$B$79,1)*12/$B60)</f>
        <v>#DIV/0!</v>
      </c>
      <c r="BB60" s="170">
        <f t="shared" si="3"/>
        <v>0</v>
      </c>
      <c r="BC60" s="170">
        <f t="shared" si="4"/>
        <v>0</v>
      </c>
      <c r="BD60" s="170">
        <f t="shared" si="5"/>
        <v>0</v>
      </c>
      <c r="BE60" s="170" t="e">
        <f>IF(BB60="","",BB60/VLOOKUP(Occupancy!$B$65,Occupancy!$BJ$68:'Occupancy'!$B$79,1)*12/$B60)</f>
        <v>#DIV/0!</v>
      </c>
      <c r="BF60" s="171" t="e">
        <f>IF(BC60="","",BC60/VLOOKUP(Occupancy!$B$65,Occupancy!$BJ$68:'Occupancy'!$B$79,1)*12/$B60)</f>
        <v>#DIV/0!</v>
      </c>
    </row>
    <row r="61" spans="1:58" x14ac:dyDescent="0.25">
      <c r="A61" s="178" t="s">
        <v>181</v>
      </c>
      <c r="B61" s="116">
        <f>Operating!B66</f>
        <v>0</v>
      </c>
      <c r="C61" s="172"/>
      <c r="D61" s="142"/>
      <c r="E61" s="164">
        <f>F61/12*Occupancy!$B$65</f>
        <v>0</v>
      </c>
      <c r="F61" s="164"/>
      <c r="G61" s="164" t="str">
        <f>IF(D61="","",D61/VLOOKUP(Occupancy!$B$65,Occupancy!$BJ$68:'Occupancy'!$B$79,1)*12/$B61)</f>
        <v/>
      </c>
      <c r="H61" s="164" t="e">
        <f>IF(E61="","",E61/VLOOKUP(Occupancy!$B$65,Occupancy!$BJ$68:'Occupancy'!$B$79,1)*12/$B61)</f>
        <v>#DIV/0!</v>
      </c>
      <c r="I61" s="165"/>
      <c r="J61" s="165">
        <f>K61/12*Occupancy!$B$65</f>
        <v>0</v>
      </c>
      <c r="K61" s="165"/>
      <c r="L61" s="165" t="str">
        <f>IF(I61="","",I61/VLOOKUP(Occupancy!$B$65,Occupancy!$BJ$68:'Occupancy'!$B$79,1)*12/$B61)</f>
        <v/>
      </c>
      <c r="M61" s="165" t="e">
        <f>IF(J61="","",J61/VLOOKUP(Occupancy!$B$65,Occupancy!$BJ$68:'Occupancy'!$B$79,1)*12/$B61)</f>
        <v>#DIV/0!</v>
      </c>
      <c r="N61" s="164"/>
      <c r="O61" s="164">
        <f>P61/12*Occupancy!$B$65</f>
        <v>0</v>
      </c>
      <c r="P61" s="164"/>
      <c r="Q61" s="164" t="str">
        <f>IF(N61="","",N61/VLOOKUP(Occupancy!$B$65,Occupancy!$BJ$68:'Occupancy'!$B$79,1)*12/$B61)</f>
        <v/>
      </c>
      <c r="R61" s="164" t="e">
        <f>IF(O61="","",O61/VLOOKUP(Occupancy!$B$65,Occupancy!$BJ$68:'Occupancy'!$B$79,1)*12/$B61)</f>
        <v>#DIV/0!</v>
      </c>
      <c r="S61" s="165"/>
      <c r="T61" s="165">
        <f>U61/12*Occupancy!$B$65</f>
        <v>0</v>
      </c>
      <c r="U61" s="165"/>
      <c r="V61" s="165" t="str">
        <f>IF(S61="","",S61/VLOOKUP(Occupancy!$B$65,Occupancy!$BJ$68:'Occupancy'!$B$79,1)*12/$B61)</f>
        <v/>
      </c>
      <c r="W61" s="165" t="e">
        <f>IF(T61="","",T61/VLOOKUP(Occupancy!$B$65,Occupancy!$BJ$68:'Occupancy'!$B$79,1)*12/$B61)</f>
        <v>#DIV/0!</v>
      </c>
      <c r="X61" s="164"/>
      <c r="Y61" s="164">
        <f>Z61/12*Occupancy!$B$65</f>
        <v>0</v>
      </c>
      <c r="Z61" s="164"/>
      <c r="AA61" s="164" t="str">
        <f>IF(X61="","",X61/VLOOKUP(Occupancy!$B$65,Occupancy!$BJ$68:'Occupancy'!$B$79,1)*12/$B61)</f>
        <v/>
      </c>
      <c r="AB61" s="166" t="e">
        <f>IF(Y61="","",Y61/VLOOKUP(Occupancy!$B$65,Occupancy!$BJ$68:'Occupancy'!$B$79,1)*12/$B61)</f>
        <v>#DIV/0!</v>
      </c>
      <c r="AC61" s="167"/>
      <c r="AD61" s="165">
        <f>AE61/12*Occupancy!$B$65</f>
        <v>0</v>
      </c>
      <c r="AE61" s="165"/>
      <c r="AF61" s="165" t="str">
        <f>IF(AC61="","",AC61/VLOOKUP(Occupancy!$B$65,Occupancy!$BJ$68:'Occupancy'!$B$79,1)*12/$B61)</f>
        <v/>
      </c>
      <c r="AG61" s="168" t="e">
        <f>IF(AD61="","",AD61/VLOOKUP(Occupancy!$B$65,Occupancy!$BJ$68:'Occupancy'!$B$79,1)*12/$B61)</f>
        <v>#DIV/0!</v>
      </c>
      <c r="AH61" s="169"/>
      <c r="AI61" s="164">
        <f>AJ61/12*Occupancy!$B$65</f>
        <v>0</v>
      </c>
      <c r="AJ61" s="164"/>
      <c r="AK61" s="164" t="str">
        <f>IF(AH61="","",AH61/VLOOKUP(Occupancy!$B$65,Occupancy!$BJ$68:'Occupancy'!$B$79,1)*12/$B61)</f>
        <v/>
      </c>
      <c r="AL61" s="166" t="e">
        <f>IF(AI61="","",AI61/VLOOKUP(Occupancy!$B$65,Occupancy!$BJ$68:'Occupancy'!$B$79,1)*12/$B61)</f>
        <v>#DIV/0!</v>
      </c>
      <c r="AM61" s="165"/>
      <c r="AN61" s="165">
        <f>AO61/12*Occupancy!$B$65</f>
        <v>0</v>
      </c>
      <c r="AO61" s="165"/>
      <c r="AP61" s="165" t="str">
        <f>IF(AM61="","",AM61/VLOOKUP(Occupancy!$B$65,Occupancy!$BJ$68:'Occupancy'!$B$79,1)*12/$B61)</f>
        <v/>
      </c>
      <c r="AQ61" s="165" t="e">
        <f>IF(AN61="","",AN61/VLOOKUP(Occupancy!$B$65,Occupancy!$BJ$68:'Occupancy'!$B$79,1)*12/$B61)</f>
        <v>#DIV/0!</v>
      </c>
      <c r="AR61" s="169"/>
      <c r="AS61" s="164">
        <f>AT61/12*Occupancy!$B$65</f>
        <v>0</v>
      </c>
      <c r="AT61" s="164"/>
      <c r="AU61" s="164" t="str">
        <f>IF(AR61="","",AR61/VLOOKUP(Occupancy!$B$65,Occupancy!$BJ$68:'Occupancy'!$B$79,1)*12/$B61)</f>
        <v/>
      </c>
      <c r="AV61" s="164" t="e">
        <f>IF(AS61="","",AS61/VLOOKUP(Occupancy!$B$65,Occupancy!$BJ$68:'Occupancy'!$B$79,1)*12/$B61)</f>
        <v>#DIV/0!</v>
      </c>
      <c r="AW61" s="165"/>
      <c r="AX61" s="165">
        <f>AY61/12*Occupancy!$B$65</f>
        <v>0</v>
      </c>
      <c r="AY61" s="165"/>
      <c r="AZ61" s="165" t="str">
        <f>IF(AW61="","",AW61/VLOOKUP(Occupancy!$B$65,Occupancy!$BJ$68:'Occupancy'!$B$79,1)*12/$B61)</f>
        <v/>
      </c>
      <c r="BA61" s="165" t="e">
        <f>IF(AX61="","",AX61/VLOOKUP(Occupancy!$B$65,Occupancy!$BJ$68:'Occupancy'!$B$79,1)*12/$B61)</f>
        <v>#DIV/0!</v>
      </c>
      <c r="BB61" s="170">
        <f t="shared" si="3"/>
        <v>0</v>
      </c>
      <c r="BC61" s="170">
        <f t="shared" si="4"/>
        <v>0</v>
      </c>
      <c r="BD61" s="170">
        <f t="shared" si="5"/>
        <v>0</v>
      </c>
      <c r="BE61" s="170" t="e">
        <f>IF(BB61="","",BB61/VLOOKUP(Occupancy!$B$65,Occupancy!$BJ$68:'Occupancy'!$B$79,1)*12/$B61)</f>
        <v>#DIV/0!</v>
      </c>
      <c r="BF61" s="171" t="e">
        <f>IF(BC61="","",BC61/VLOOKUP(Occupancy!$B$65,Occupancy!$BJ$68:'Occupancy'!$B$79,1)*12/$B61)</f>
        <v>#DIV/0!</v>
      </c>
    </row>
    <row r="62" spans="1:58" x14ac:dyDescent="0.25">
      <c r="A62" s="178" t="s">
        <v>183</v>
      </c>
      <c r="B62" s="116">
        <f>Operating!B67</f>
        <v>0</v>
      </c>
      <c r="C62" s="172"/>
      <c r="D62" s="142"/>
      <c r="E62" s="164">
        <f>F62/12*Occupancy!$B$65</f>
        <v>0</v>
      </c>
      <c r="F62" s="164"/>
      <c r="G62" s="164" t="str">
        <f>IF(D62="","",D62/VLOOKUP(Occupancy!$B$65,Occupancy!$BJ$68:'Occupancy'!$B$79,1)*12/$B62)</f>
        <v/>
      </c>
      <c r="H62" s="164" t="e">
        <f>IF(E62="","",E62/VLOOKUP(Occupancy!$B$65,Occupancy!$BJ$68:'Occupancy'!$B$79,1)*12/$B62)</f>
        <v>#DIV/0!</v>
      </c>
      <c r="I62" s="165"/>
      <c r="J62" s="165">
        <f>K62/12*Occupancy!$B$65</f>
        <v>0</v>
      </c>
      <c r="K62" s="165"/>
      <c r="L62" s="165" t="str">
        <f>IF(I62="","",I62/VLOOKUP(Occupancy!$B$65,Occupancy!$BJ$68:'Occupancy'!$B$79,1)*12/$B62)</f>
        <v/>
      </c>
      <c r="M62" s="165" t="e">
        <f>IF(J62="","",J62/VLOOKUP(Occupancy!$B$65,Occupancy!$BJ$68:'Occupancy'!$B$79,1)*12/$B62)</f>
        <v>#DIV/0!</v>
      </c>
      <c r="N62" s="164"/>
      <c r="O62" s="164">
        <f>P62/12*Occupancy!$B$65</f>
        <v>0</v>
      </c>
      <c r="P62" s="164"/>
      <c r="Q62" s="164" t="str">
        <f>IF(N62="","",N62/VLOOKUP(Occupancy!$B$65,Occupancy!$BJ$68:'Occupancy'!$B$79,1)*12/$B62)</f>
        <v/>
      </c>
      <c r="R62" s="164" t="e">
        <f>IF(O62="","",O62/VLOOKUP(Occupancy!$B$65,Occupancy!$BJ$68:'Occupancy'!$B$79,1)*12/$B62)</f>
        <v>#DIV/0!</v>
      </c>
      <c r="S62" s="165"/>
      <c r="T62" s="165">
        <f>U62/12*Occupancy!$B$65</f>
        <v>0</v>
      </c>
      <c r="U62" s="165"/>
      <c r="V62" s="165" t="str">
        <f>IF(S62="","",S62/VLOOKUP(Occupancy!$B$65,Occupancy!$BJ$68:'Occupancy'!$B$79,1)*12/$B62)</f>
        <v/>
      </c>
      <c r="W62" s="165" t="e">
        <f>IF(T62="","",T62/VLOOKUP(Occupancy!$B$65,Occupancy!$BJ$68:'Occupancy'!$B$79,1)*12/$B62)</f>
        <v>#DIV/0!</v>
      </c>
      <c r="X62" s="164"/>
      <c r="Y62" s="164">
        <f>Z62/12*Occupancy!$B$65</f>
        <v>0</v>
      </c>
      <c r="Z62" s="164"/>
      <c r="AA62" s="164" t="str">
        <f>IF(X62="","",X62/VLOOKUP(Occupancy!$B$65,Occupancy!$BJ$68:'Occupancy'!$B$79,1)*12/$B62)</f>
        <v/>
      </c>
      <c r="AB62" s="166" t="e">
        <f>IF(Y62="","",Y62/VLOOKUP(Occupancy!$B$65,Occupancy!$BJ$68:'Occupancy'!$B$79,1)*12/$B62)</f>
        <v>#DIV/0!</v>
      </c>
      <c r="AC62" s="167"/>
      <c r="AD62" s="165">
        <f>AE62/12*Occupancy!$B$65</f>
        <v>0</v>
      </c>
      <c r="AE62" s="165"/>
      <c r="AF62" s="165" t="str">
        <f>IF(AC62="","",AC62/VLOOKUP(Occupancy!$B$65,Occupancy!$BJ$68:'Occupancy'!$B$79,1)*12/$B62)</f>
        <v/>
      </c>
      <c r="AG62" s="168" t="e">
        <f>IF(AD62="","",AD62/VLOOKUP(Occupancy!$B$65,Occupancy!$BJ$68:'Occupancy'!$B$79,1)*12/$B62)</f>
        <v>#DIV/0!</v>
      </c>
      <c r="AH62" s="169"/>
      <c r="AI62" s="164">
        <f>AJ62/12*Occupancy!$B$65</f>
        <v>0</v>
      </c>
      <c r="AJ62" s="164"/>
      <c r="AK62" s="164" t="str">
        <f>IF(AH62="","",AH62/VLOOKUP(Occupancy!$B$65,Occupancy!$BJ$68:'Occupancy'!$B$79,1)*12/$B62)</f>
        <v/>
      </c>
      <c r="AL62" s="166" t="e">
        <f>IF(AI62="","",AI62/VLOOKUP(Occupancy!$B$65,Occupancy!$BJ$68:'Occupancy'!$B$79,1)*12/$B62)</f>
        <v>#DIV/0!</v>
      </c>
      <c r="AM62" s="165"/>
      <c r="AN62" s="165">
        <f>AO62/12*Occupancy!$B$65</f>
        <v>0</v>
      </c>
      <c r="AO62" s="165"/>
      <c r="AP62" s="165" t="str">
        <f>IF(AM62="","",AM62/VLOOKUP(Occupancy!$B$65,Occupancy!$BJ$68:'Occupancy'!$B$79,1)*12/$B62)</f>
        <v/>
      </c>
      <c r="AQ62" s="165" t="e">
        <f>IF(AN62="","",AN62/VLOOKUP(Occupancy!$B$65,Occupancy!$BJ$68:'Occupancy'!$B$79,1)*12/$B62)</f>
        <v>#DIV/0!</v>
      </c>
      <c r="AR62" s="169"/>
      <c r="AS62" s="164">
        <f>AT62/12*Occupancy!$B$65</f>
        <v>0</v>
      </c>
      <c r="AT62" s="164"/>
      <c r="AU62" s="164" t="str">
        <f>IF(AR62="","",AR62/VLOOKUP(Occupancy!$B$65,Occupancy!$BJ$68:'Occupancy'!$B$79,1)*12/$B62)</f>
        <v/>
      </c>
      <c r="AV62" s="164" t="e">
        <f>IF(AS62="","",AS62/VLOOKUP(Occupancy!$B$65,Occupancy!$BJ$68:'Occupancy'!$B$79,1)*12/$B62)</f>
        <v>#DIV/0!</v>
      </c>
      <c r="AW62" s="165"/>
      <c r="AX62" s="165">
        <f>AY62/12*Occupancy!$B$65</f>
        <v>0</v>
      </c>
      <c r="AY62" s="165"/>
      <c r="AZ62" s="165" t="str">
        <f>IF(AW62="","",AW62/VLOOKUP(Occupancy!$B$65,Occupancy!$BJ$68:'Occupancy'!$B$79,1)*12/$B62)</f>
        <v/>
      </c>
      <c r="BA62" s="165" t="e">
        <f>IF(AX62="","",AX62/VLOOKUP(Occupancy!$B$65,Occupancy!$BJ$68:'Occupancy'!$B$79,1)*12/$B62)</f>
        <v>#DIV/0!</v>
      </c>
      <c r="BB62" s="170">
        <f t="shared" si="3"/>
        <v>0</v>
      </c>
      <c r="BC62" s="170">
        <f t="shared" si="4"/>
        <v>0</v>
      </c>
      <c r="BD62" s="170">
        <f t="shared" si="5"/>
        <v>0</v>
      </c>
      <c r="BE62" s="170" t="e">
        <f>IF(BB62="","",BB62/VLOOKUP(Occupancy!$B$65,Occupancy!$BJ$68:'Occupancy'!$B$79,1)*12/$B62)</f>
        <v>#DIV/0!</v>
      </c>
      <c r="BF62" s="171" t="e">
        <f>IF(BC62="","",BC62/VLOOKUP(Occupancy!$B$65,Occupancy!$BJ$68:'Occupancy'!$B$79,1)*12/$B62)</f>
        <v>#DIV/0!</v>
      </c>
    </row>
    <row r="63" spans="1:58" x14ac:dyDescent="0.25">
      <c r="A63" s="178" t="s">
        <v>185</v>
      </c>
      <c r="B63" s="116">
        <f>Operating!B68</f>
        <v>0</v>
      </c>
      <c r="C63" s="172"/>
      <c r="D63" s="142"/>
      <c r="E63" s="164">
        <f>F63/12*Occupancy!$B$65</f>
        <v>0</v>
      </c>
      <c r="F63" s="164"/>
      <c r="G63" s="164" t="str">
        <f>IF(D63="","",D63/VLOOKUP(Occupancy!$B$65,Occupancy!$BJ$68:'Occupancy'!$B$79,1)*12/$B63)</f>
        <v/>
      </c>
      <c r="H63" s="164" t="e">
        <f>IF(E63="","",E63/VLOOKUP(Occupancy!$B$65,Occupancy!$BJ$68:'Occupancy'!$B$79,1)*12/$B63)</f>
        <v>#DIV/0!</v>
      </c>
      <c r="I63" s="165"/>
      <c r="J63" s="165">
        <f>K63/12*Occupancy!$B$65</f>
        <v>0</v>
      </c>
      <c r="K63" s="165"/>
      <c r="L63" s="165" t="str">
        <f>IF(I63="","",I63/VLOOKUP(Occupancy!$B$65,Occupancy!$BJ$68:'Occupancy'!$B$79,1)*12/$B63)</f>
        <v/>
      </c>
      <c r="M63" s="165" t="e">
        <f>IF(J63="","",J63/VLOOKUP(Occupancy!$B$65,Occupancy!$BJ$68:'Occupancy'!$B$79,1)*12/$B63)</f>
        <v>#DIV/0!</v>
      </c>
      <c r="N63" s="164"/>
      <c r="O63" s="164">
        <f>P63/12*Occupancy!$B$65</f>
        <v>0</v>
      </c>
      <c r="P63" s="164"/>
      <c r="Q63" s="164" t="str">
        <f>IF(N63="","",N63/VLOOKUP(Occupancy!$B$65,Occupancy!$BJ$68:'Occupancy'!$B$79,1)*12/$B63)</f>
        <v/>
      </c>
      <c r="R63" s="164" t="e">
        <f>IF(O63="","",O63/VLOOKUP(Occupancy!$B$65,Occupancy!$BJ$68:'Occupancy'!$B$79,1)*12/$B63)</f>
        <v>#DIV/0!</v>
      </c>
      <c r="S63" s="165"/>
      <c r="T63" s="165">
        <f>U63/12*Occupancy!$B$65</f>
        <v>0</v>
      </c>
      <c r="U63" s="165"/>
      <c r="V63" s="165" t="str">
        <f>IF(S63="","",S63/VLOOKUP(Occupancy!$B$65,Occupancy!$BJ$68:'Occupancy'!$B$79,1)*12/$B63)</f>
        <v/>
      </c>
      <c r="W63" s="165" t="e">
        <f>IF(T63="","",T63/VLOOKUP(Occupancy!$B$65,Occupancy!$BJ$68:'Occupancy'!$B$79,1)*12/$B63)</f>
        <v>#DIV/0!</v>
      </c>
      <c r="X63" s="164"/>
      <c r="Y63" s="164">
        <f>Z63/12*Occupancy!$B$65</f>
        <v>0</v>
      </c>
      <c r="Z63" s="164"/>
      <c r="AA63" s="164" t="str">
        <f>IF(X63="","",X63/VLOOKUP(Occupancy!$B$65,Occupancy!$BJ$68:'Occupancy'!$B$79,1)*12/$B63)</f>
        <v/>
      </c>
      <c r="AB63" s="166" t="e">
        <f>IF(Y63="","",Y63/VLOOKUP(Occupancy!$B$65,Occupancy!$BJ$68:'Occupancy'!$B$79,1)*12/$B63)</f>
        <v>#DIV/0!</v>
      </c>
      <c r="AC63" s="167"/>
      <c r="AD63" s="165">
        <f>AE63/12*Occupancy!$B$65</f>
        <v>0</v>
      </c>
      <c r="AE63" s="165"/>
      <c r="AF63" s="165" t="str">
        <f>IF(AC63="","",AC63/VLOOKUP(Occupancy!$B$65,Occupancy!$BJ$68:'Occupancy'!$B$79,1)*12/$B63)</f>
        <v/>
      </c>
      <c r="AG63" s="168" t="e">
        <f>IF(AD63="","",AD63/VLOOKUP(Occupancy!$B$65,Occupancy!$BJ$68:'Occupancy'!$B$79,1)*12/$B63)</f>
        <v>#DIV/0!</v>
      </c>
      <c r="AH63" s="169"/>
      <c r="AI63" s="164">
        <f>AJ63/12*Occupancy!$B$65</f>
        <v>0</v>
      </c>
      <c r="AJ63" s="164"/>
      <c r="AK63" s="164" t="str">
        <f>IF(AH63="","",AH63/VLOOKUP(Occupancy!$B$65,Occupancy!$BJ$68:'Occupancy'!$B$79,1)*12/$B63)</f>
        <v/>
      </c>
      <c r="AL63" s="166" t="e">
        <f>IF(AI63="","",AI63/VLOOKUP(Occupancy!$B$65,Occupancy!$BJ$68:'Occupancy'!$B$79,1)*12/$B63)</f>
        <v>#DIV/0!</v>
      </c>
      <c r="AM63" s="165"/>
      <c r="AN63" s="165">
        <f>AO63/12*Occupancy!$B$65</f>
        <v>0</v>
      </c>
      <c r="AO63" s="165"/>
      <c r="AP63" s="165" t="str">
        <f>IF(AM63="","",AM63/VLOOKUP(Occupancy!$B$65,Occupancy!$BJ$68:'Occupancy'!$B$79,1)*12/$B63)</f>
        <v/>
      </c>
      <c r="AQ63" s="165" t="e">
        <f>IF(AN63="","",AN63/VLOOKUP(Occupancy!$B$65,Occupancy!$BJ$68:'Occupancy'!$B$79,1)*12/$B63)</f>
        <v>#DIV/0!</v>
      </c>
      <c r="AR63" s="169"/>
      <c r="AS63" s="164">
        <f>AT63/12*Occupancy!$B$65</f>
        <v>0</v>
      </c>
      <c r="AT63" s="164"/>
      <c r="AU63" s="164" t="str">
        <f>IF(AR63="","",AR63/VLOOKUP(Occupancy!$B$65,Occupancy!$BJ$68:'Occupancy'!$B$79,1)*12/$B63)</f>
        <v/>
      </c>
      <c r="AV63" s="164" t="e">
        <f>IF(AS63="","",AS63/VLOOKUP(Occupancy!$B$65,Occupancy!$BJ$68:'Occupancy'!$B$79,1)*12/$B63)</f>
        <v>#DIV/0!</v>
      </c>
      <c r="AW63" s="165"/>
      <c r="AX63" s="165">
        <f>AY63/12*Occupancy!$B$65</f>
        <v>0</v>
      </c>
      <c r="AY63" s="165"/>
      <c r="AZ63" s="165" t="str">
        <f>IF(AW63="","",AW63/VLOOKUP(Occupancy!$B$65,Occupancy!$BJ$68:'Occupancy'!$B$79,1)*12/$B63)</f>
        <v/>
      </c>
      <c r="BA63" s="165" t="e">
        <f>IF(AX63="","",AX63/VLOOKUP(Occupancy!$B$65,Occupancy!$BJ$68:'Occupancy'!$B$79,1)*12/$B63)</f>
        <v>#DIV/0!</v>
      </c>
      <c r="BB63" s="170">
        <f t="shared" si="3"/>
        <v>0</v>
      </c>
      <c r="BC63" s="170">
        <f t="shared" si="4"/>
        <v>0</v>
      </c>
      <c r="BD63" s="170">
        <f t="shared" si="5"/>
        <v>0</v>
      </c>
      <c r="BE63" s="170" t="e">
        <f>IF(BB63="","",BB63/VLOOKUP(Occupancy!$B$65,Occupancy!$BJ$68:'Occupancy'!$B$79,1)*12/$B63)</f>
        <v>#DIV/0!</v>
      </c>
      <c r="BF63" s="171" t="e">
        <f>IF(BC63="","",BC63/VLOOKUP(Occupancy!$B$65,Occupancy!$BJ$68:'Occupancy'!$B$79,1)*12/$B63)</f>
        <v>#DIV/0!</v>
      </c>
    </row>
    <row r="64" spans="1:58" x14ac:dyDescent="0.25">
      <c r="A64" s="178" t="s">
        <v>339</v>
      </c>
      <c r="B64" s="116">
        <f>Operating!B69</f>
        <v>0</v>
      </c>
      <c r="C64" s="172"/>
      <c r="D64" s="142"/>
      <c r="E64" s="164">
        <f>F64/12*Occupancy!$B$65</f>
        <v>0</v>
      </c>
      <c r="F64" s="164"/>
      <c r="G64" s="164" t="str">
        <f>IF(D64="","",D64/VLOOKUP(Occupancy!$B$65,Occupancy!$BJ$68:'Occupancy'!$B$79,1)*12/$B64)</f>
        <v/>
      </c>
      <c r="H64" s="164" t="e">
        <f>IF(E64="","",E64/VLOOKUP(Occupancy!$B$65,Occupancy!$BJ$68:'Occupancy'!$B$79,1)*12/$B64)</f>
        <v>#DIV/0!</v>
      </c>
      <c r="I64" s="165"/>
      <c r="J64" s="165">
        <f>K64/12*Occupancy!$B$65</f>
        <v>0</v>
      </c>
      <c r="K64" s="165"/>
      <c r="L64" s="165" t="str">
        <f>IF(I64="","",I64/VLOOKUP(Occupancy!$B$65,Occupancy!$BJ$68:'Occupancy'!$B$79,1)*12/$B64)</f>
        <v/>
      </c>
      <c r="M64" s="165" t="e">
        <f>IF(J64="","",J64/VLOOKUP(Occupancy!$B$65,Occupancy!$BJ$68:'Occupancy'!$B$79,1)*12/$B64)</f>
        <v>#DIV/0!</v>
      </c>
      <c r="N64" s="164"/>
      <c r="O64" s="164">
        <f>P64/12*Occupancy!$B$65</f>
        <v>0</v>
      </c>
      <c r="P64" s="164"/>
      <c r="Q64" s="164" t="str">
        <f>IF(N64="","",N64/VLOOKUP(Occupancy!$B$65,Occupancy!$BJ$68:'Occupancy'!$B$79,1)*12/$B64)</f>
        <v/>
      </c>
      <c r="R64" s="164" t="e">
        <f>IF(O64="","",O64/VLOOKUP(Occupancy!$B$65,Occupancy!$BJ$68:'Occupancy'!$B$79,1)*12/$B64)</f>
        <v>#DIV/0!</v>
      </c>
      <c r="S64" s="165"/>
      <c r="T64" s="165">
        <f>U64/12*Occupancy!$B$65</f>
        <v>0</v>
      </c>
      <c r="U64" s="165"/>
      <c r="V64" s="165" t="str">
        <f>IF(S64="","",S64/VLOOKUP(Occupancy!$B$65,Occupancy!$BJ$68:'Occupancy'!$B$79,1)*12/$B64)</f>
        <v/>
      </c>
      <c r="W64" s="165" t="e">
        <f>IF(T64="","",T64/VLOOKUP(Occupancy!$B$65,Occupancy!$BJ$68:'Occupancy'!$B$79,1)*12/$B64)</f>
        <v>#DIV/0!</v>
      </c>
      <c r="X64" s="164"/>
      <c r="Y64" s="164">
        <f>Z64/12*Occupancy!$B$65</f>
        <v>0</v>
      </c>
      <c r="Z64" s="164"/>
      <c r="AA64" s="164" t="str">
        <f>IF(X64="","",X64/VLOOKUP(Occupancy!$B$65,Occupancy!$BJ$68:'Occupancy'!$B$79,1)*12/$B64)</f>
        <v/>
      </c>
      <c r="AB64" s="166" t="e">
        <f>IF(Y64="","",Y64/VLOOKUP(Occupancy!$B$65,Occupancy!$BJ$68:'Occupancy'!$B$79,1)*12/$B64)</f>
        <v>#DIV/0!</v>
      </c>
      <c r="AC64" s="167"/>
      <c r="AD64" s="165">
        <f>AE64/12*Occupancy!$B$65</f>
        <v>0</v>
      </c>
      <c r="AE64" s="165"/>
      <c r="AF64" s="165" t="str">
        <f>IF(AC64="","",AC64/VLOOKUP(Occupancy!$B$65,Occupancy!$BJ$68:'Occupancy'!$B$79,1)*12/$B64)</f>
        <v/>
      </c>
      <c r="AG64" s="168" t="e">
        <f>IF(AD64="","",AD64/VLOOKUP(Occupancy!$B$65,Occupancy!$BJ$68:'Occupancy'!$B$79,1)*12/$B64)</f>
        <v>#DIV/0!</v>
      </c>
      <c r="AH64" s="169"/>
      <c r="AI64" s="164">
        <f>AJ64/12*Occupancy!$B$65</f>
        <v>0</v>
      </c>
      <c r="AJ64" s="164"/>
      <c r="AK64" s="164" t="str">
        <f>IF(AH64="","",AH64/VLOOKUP(Occupancy!$B$65,Occupancy!$BJ$68:'Occupancy'!$B$79,1)*12/$B64)</f>
        <v/>
      </c>
      <c r="AL64" s="166" t="e">
        <f>IF(AI64="","",AI64/VLOOKUP(Occupancy!$B$65,Occupancy!$BJ$68:'Occupancy'!$B$79,1)*12/$B64)</f>
        <v>#DIV/0!</v>
      </c>
      <c r="AM64" s="165"/>
      <c r="AN64" s="165">
        <f>AO64/12*Occupancy!$B$65</f>
        <v>0</v>
      </c>
      <c r="AO64" s="165"/>
      <c r="AP64" s="165" t="str">
        <f>IF(AM64="","",AM64/VLOOKUP(Occupancy!$B$65,Occupancy!$BJ$68:'Occupancy'!$B$79,1)*12/$B64)</f>
        <v/>
      </c>
      <c r="AQ64" s="165" t="e">
        <f>IF(AN64="","",AN64/VLOOKUP(Occupancy!$B$65,Occupancy!$BJ$68:'Occupancy'!$B$79,1)*12/$B64)</f>
        <v>#DIV/0!</v>
      </c>
      <c r="AR64" s="169"/>
      <c r="AS64" s="164">
        <f>AT64/12*Occupancy!$B$65</f>
        <v>0</v>
      </c>
      <c r="AT64" s="164"/>
      <c r="AU64" s="164" t="str">
        <f>IF(AR64="","",AR64/VLOOKUP(Occupancy!$B$65,Occupancy!$BJ$68:'Occupancy'!$B$79,1)*12/$B64)</f>
        <v/>
      </c>
      <c r="AV64" s="164" t="e">
        <f>IF(AS64="","",AS64/VLOOKUP(Occupancy!$B$65,Occupancy!$BJ$68:'Occupancy'!$B$79,1)*12/$B64)</f>
        <v>#DIV/0!</v>
      </c>
      <c r="AW64" s="165"/>
      <c r="AX64" s="165">
        <f>AY64/12*Occupancy!$B$65</f>
        <v>0</v>
      </c>
      <c r="AY64" s="165"/>
      <c r="AZ64" s="165" t="str">
        <f>IF(AW64="","",AW64/VLOOKUP(Occupancy!$B$65,Occupancy!$BJ$68:'Occupancy'!$B$79,1)*12/$B64)</f>
        <v/>
      </c>
      <c r="BA64" s="165" t="e">
        <f>IF(AX64="","",AX64/VLOOKUP(Occupancy!$B$65,Occupancy!$BJ$68:'Occupancy'!$B$79,1)*12/$B64)</f>
        <v>#DIV/0!</v>
      </c>
      <c r="BB64" s="170">
        <f t="shared" si="3"/>
        <v>0</v>
      </c>
      <c r="BC64" s="170">
        <f t="shared" si="4"/>
        <v>0</v>
      </c>
      <c r="BD64" s="170">
        <f t="shared" si="5"/>
        <v>0</v>
      </c>
      <c r="BE64" s="170" t="e">
        <f>IF(BB64="","",BB64/VLOOKUP(Occupancy!$B$65,Occupancy!$BJ$68:'Occupancy'!$B$79,1)*12/$B64)</f>
        <v>#DIV/0!</v>
      </c>
      <c r="BF64" s="171" t="e">
        <f>IF(BC64="","",BC64/VLOOKUP(Occupancy!$B$65,Occupancy!$BJ$68:'Occupancy'!$B$79,1)*12/$B64)</f>
        <v>#DIV/0!</v>
      </c>
    </row>
    <row r="65" spans="1:58" x14ac:dyDescent="0.25">
      <c r="A65" s="56"/>
      <c r="B65" s="76"/>
      <c r="C65" s="76"/>
      <c r="D65" s="77"/>
      <c r="E65" s="78"/>
      <c r="F65" s="78"/>
      <c r="G65" s="78"/>
      <c r="H65" s="78"/>
      <c r="I65" s="79"/>
      <c r="J65" s="79"/>
      <c r="K65" s="79"/>
      <c r="L65" s="79"/>
      <c r="M65" s="79"/>
      <c r="N65" s="78"/>
      <c r="O65" s="78"/>
      <c r="P65" s="78"/>
      <c r="Q65" s="78"/>
      <c r="R65" s="78"/>
      <c r="S65" s="79"/>
      <c r="T65" s="79"/>
      <c r="U65" s="79"/>
      <c r="V65" s="79"/>
      <c r="W65" s="79"/>
      <c r="X65" s="78"/>
      <c r="Y65" s="78"/>
      <c r="Z65" s="78"/>
      <c r="AA65" s="78"/>
      <c r="AB65" s="82"/>
      <c r="AC65" s="80"/>
      <c r="AD65" s="79"/>
      <c r="AE65" s="79"/>
      <c r="AF65" s="79"/>
      <c r="AG65" s="83"/>
      <c r="AH65" s="81"/>
      <c r="AI65" s="78"/>
      <c r="AJ65" s="78"/>
      <c r="AK65" s="78"/>
      <c r="AL65" s="82"/>
      <c r="AM65" s="79"/>
      <c r="AN65" s="79"/>
      <c r="AO65" s="79"/>
      <c r="AP65" s="79"/>
      <c r="AQ65" s="79"/>
      <c r="AR65" s="81"/>
      <c r="AS65" s="78"/>
      <c r="AT65" s="78"/>
      <c r="AU65" s="78"/>
      <c r="AV65" s="78"/>
      <c r="AW65" s="79"/>
      <c r="AX65" s="79"/>
      <c r="AY65" s="79"/>
      <c r="AZ65" s="79"/>
      <c r="BA65" s="79"/>
      <c r="BB65" s="84"/>
      <c r="BC65" s="84"/>
      <c r="BD65" s="84"/>
      <c r="BE65" s="84"/>
      <c r="BF65" s="85"/>
    </row>
    <row r="66" spans="1:58" ht="15.75" thickBot="1" x14ac:dyDescent="0.3">
      <c r="A66" s="62" t="s">
        <v>37</v>
      </c>
      <c r="B66" s="130">
        <f>SUM(B39:B64)</f>
        <v>0</v>
      </c>
      <c r="C66" s="130"/>
      <c r="D66" s="149">
        <f>SUM(D39:D64)</f>
        <v>0</v>
      </c>
      <c r="E66" s="150">
        <f>F66/12*Occupancy!$B$65</f>
        <v>0</v>
      </c>
      <c r="F66" s="150">
        <f>SUM(F39:F64)</f>
        <v>0</v>
      </c>
      <c r="G66" s="150" t="e">
        <f>D66/$B66/VLOOKUP(Occupancy!$B$65,Occupancy!$B$68:'Occupancy'!$B$79,1)*12</f>
        <v>#DIV/0!</v>
      </c>
      <c r="H66" s="150" t="e">
        <f>E66/$B66/VLOOKUP(Occupancy!$B$65,Occupancy!$B$68:'Occupancy'!$B$79,1)*12</f>
        <v>#DIV/0!</v>
      </c>
      <c r="I66" s="151">
        <f>SUM(I39:I64)</f>
        <v>0</v>
      </c>
      <c r="J66" s="151">
        <f>K66/12*Occupancy!$B$65</f>
        <v>0</v>
      </c>
      <c r="K66" s="151">
        <f>SUM(K39:K64)</f>
        <v>0</v>
      </c>
      <c r="L66" s="151" t="e">
        <f>I66/$B66/VLOOKUP(Occupancy!$B$65,Occupancy!$B$68:'Occupancy'!$B$79,1)*12</f>
        <v>#DIV/0!</v>
      </c>
      <c r="M66" s="151" t="e">
        <f>J66/$B66/VLOOKUP(Occupancy!$B$65,Occupancy!$B$68:'Occupancy'!$B$79,1)*12</f>
        <v>#DIV/0!</v>
      </c>
      <c r="N66" s="150">
        <f>SUM(N39:N64)</f>
        <v>0</v>
      </c>
      <c r="O66" s="150">
        <f>P66/12*Occupancy!$B$65</f>
        <v>0</v>
      </c>
      <c r="P66" s="150">
        <f>SUM(P39:P64)</f>
        <v>0</v>
      </c>
      <c r="Q66" s="150" t="e">
        <f>N66/$B66/VLOOKUP(Occupancy!$B$65,Occupancy!$B$68:'Occupancy'!$B$79,1)*12</f>
        <v>#DIV/0!</v>
      </c>
      <c r="R66" s="150" t="e">
        <f>O66/$B66/VLOOKUP(Occupancy!$B$65,Occupancy!$B$68:'Occupancy'!$B$79,1)*12</f>
        <v>#DIV/0!</v>
      </c>
      <c r="S66" s="151">
        <f>SUM(S39:S64)</f>
        <v>0</v>
      </c>
      <c r="T66" s="151">
        <f>U66/12*Occupancy!$B$65</f>
        <v>0</v>
      </c>
      <c r="U66" s="151">
        <f>SUM(U39:U64)</f>
        <v>0</v>
      </c>
      <c r="V66" s="151" t="e">
        <f>S66/$B66/VLOOKUP(Occupancy!$B$65,Occupancy!$B$68:'Occupancy'!$B$79,1)*12</f>
        <v>#DIV/0!</v>
      </c>
      <c r="W66" s="151" t="e">
        <f>T66/$B66/VLOOKUP(Occupancy!$B$65,Occupancy!$B$68:'Occupancy'!$B$79,1)*12</f>
        <v>#DIV/0!</v>
      </c>
      <c r="X66" s="150">
        <f>SUM(X39:X64)</f>
        <v>0</v>
      </c>
      <c r="Y66" s="150">
        <f>Z66/12*Occupancy!$B$65</f>
        <v>0</v>
      </c>
      <c r="Z66" s="150">
        <f>SUM(Z39:Z64)</f>
        <v>0</v>
      </c>
      <c r="AA66" s="150" t="e">
        <f>X66/$B66/VLOOKUP(Occupancy!$B$65,Occupancy!$B$68:'Occupancy'!$B$79,1)*12</f>
        <v>#DIV/0!</v>
      </c>
      <c r="AB66" s="152" t="e">
        <f>Y66/$B66/VLOOKUP(Occupancy!$B$65,Occupancy!$B$68:'Occupancy'!$B$79,1)*12</f>
        <v>#DIV/0!</v>
      </c>
      <c r="AC66" s="153">
        <f>SUM(AC39:AC64)</f>
        <v>0</v>
      </c>
      <c r="AD66" s="151">
        <f>AE66/12*Occupancy!$B$65</f>
        <v>0</v>
      </c>
      <c r="AE66" s="151">
        <f>SUM(AE39:AE64)</f>
        <v>0</v>
      </c>
      <c r="AF66" s="151" t="e">
        <f>AC66/$B66/VLOOKUP(Occupancy!$B$65,Occupancy!$B$68:'Occupancy'!$B$79,1)*12</f>
        <v>#DIV/0!</v>
      </c>
      <c r="AG66" s="154" t="e">
        <f>AD66/$B66/VLOOKUP(Occupancy!$B$65,Occupancy!$B$68:'Occupancy'!$B$79,1)*12</f>
        <v>#DIV/0!</v>
      </c>
      <c r="AH66" s="155">
        <f>SUM(AH39:AH64)</f>
        <v>0</v>
      </c>
      <c r="AI66" s="150">
        <f>AJ66/12*Occupancy!$B$65</f>
        <v>0</v>
      </c>
      <c r="AJ66" s="150">
        <f>SUM(AJ39:AJ64)</f>
        <v>0</v>
      </c>
      <c r="AK66" s="150" t="e">
        <f>AH66/$B66/VLOOKUP(Occupancy!$B$65,Occupancy!$B$68:'Occupancy'!$B$79,1)*12</f>
        <v>#DIV/0!</v>
      </c>
      <c r="AL66" s="152" t="e">
        <f>AI66/$B66/VLOOKUP(Occupancy!$B$65,Occupancy!$B$68:'Occupancy'!$B$79,1)*12</f>
        <v>#DIV/0!</v>
      </c>
      <c r="AM66" s="151">
        <f>SUM(AM39:AM64)</f>
        <v>0</v>
      </c>
      <c r="AN66" s="151">
        <f>AO66/12*Occupancy!$B$65</f>
        <v>0</v>
      </c>
      <c r="AO66" s="151">
        <f>SUM(AO39:AO64)</f>
        <v>0</v>
      </c>
      <c r="AP66" s="151" t="e">
        <f>AM66/$B66/VLOOKUP(Occupancy!$B$65,Occupancy!$B$68:'Occupancy'!$B$79,1)*12</f>
        <v>#DIV/0!</v>
      </c>
      <c r="AQ66" s="151" t="e">
        <f>AN66/$B66/VLOOKUP(Occupancy!$B$65,Occupancy!$B$68:'Occupancy'!$B$79,1)*12</f>
        <v>#DIV/0!</v>
      </c>
      <c r="AR66" s="155">
        <f>SUM(AR39:AR64)</f>
        <v>0</v>
      </c>
      <c r="AS66" s="150">
        <f>AT66/12*Occupancy!$B$65</f>
        <v>0</v>
      </c>
      <c r="AT66" s="150">
        <f>SUM(AT39:AT64)</f>
        <v>0</v>
      </c>
      <c r="AU66" s="150" t="e">
        <f>AR66/$B66/VLOOKUP(Occupancy!$B$65,Occupancy!$B$68:'Occupancy'!$B$79,1)*12</f>
        <v>#DIV/0!</v>
      </c>
      <c r="AV66" s="150" t="e">
        <f>AS66/$B66/VLOOKUP(Occupancy!$B$65,Occupancy!$B$68:'Occupancy'!$B$79,1)*12</f>
        <v>#DIV/0!</v>
      </c>
      <c r="AW66" s="151">
        <f>SUM(AW39:AW64)</f>
        <v>0</v>
      </c>
      <c r="AX66" s="151">
        <f>AY66/12*Occupancy!$B$65</f>
        <v>0</v>
      </c>
      <c r="AY66" s="151">
        <f>SUM(AY39:AY64)</f>
        <v>0</v>
      </c>
      <c r="AZ66" s="151" t="e">
        <f>AW66/$B66/VLOOKUP(Occupancy!$B$65,Occupancy!$B$68:'Occupancy'!$B$79,1)*12</f>
        <v>#DIV/0!</v>
      </c>
      <c r="BA66" s="151" t="e">
        <f>AX66/$B66/VLOOKUP(Occupancy!$B$65,Occupancy!$B$68:'Occupancy'!$B$79,1)*12</f>
        <v>#DIV/0!</v>
      </c>
      <c r="BB66" s="156">
        <f>SUM(BB39:BB64)</f>
        <v>0</v>
      </c>
      <c r="BC66" s="156">
        <f>SUM(BC39:BC64)</f>
        <v>0</v>
      </c>
      <c r="BD66" s="156">
        <f>SUM(BD39:BD64)</f>
        <v>0</v>
      </c>
      <c r="BE66" s="156" t="e">
        <f>BB66/$B66/VLOOKUP(Occupancy!$B$65,Occupancy!$B$68:'Occupancy'!$B$79,1)*12</f>
        <v>#DIV/0!</v>
      </c>
      <c r="BF66" s="157" t="e">
        <f>BC66/$B66/VLOOKUP(Occupancy!$B$65,Occupancy!$B$68:'Occupancy'!$B$79,1)*12</f>
        <v>#DIV/0!</v>
      </c>
    </row>
    <row r="1826" spans="1:58" s="39" customFormat="1" ht="22.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</row>
    <row r="1827" spans="1:58" s="60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</row>
    <row r="1828" spans="1:58" ht="16.5" customHeight="1" x14ac:dyDescent="0.25"/>
    <row r="1829" spans="1:58" ht="16.5" customHeight="1" x14ac:dyDescent="0.25"/>
    <row r="1830" spans="1:58" ht="16.5" customHeight="1" x14ac:dyDescent="0.25"/>
    <row r="1831" spans="1:58" ht="16.5" customHeight="1" x14ac:dyDescent="0.25"/>
    <row r="1832" spans="1:58" ht="16.5" customHeight="1" x14ac:dyDescent="0.25"/>
    <row r="1834" spans="1:58" s="39" customFormat="1" ht="20.2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</row>
  </sheetData>
  <mergeCells count="13">
    <mergeCell ref="B4:B5"/>
    <mergeCell ref="C4:C5"/>
    <mergeCell ref="D4:H4"/>
    <mergeCell ref="I4:M4"/>
    <mergeCell ref="N4:R4"/>
    <mergeCell ref="AR4:AV4"/>
    <mergeCell ref="AW4:BA4"/>
    <mergeCell ref="BB4:BF4"/>
    <mergeCell ref="D3:AB3"/>
    <mergeCell ref="AH3:BF3"/>
    <mergeCell ref="S4:W4"/>
    <mergeCell ref="X4:AB4"/>
    <mergeCell ref="AH4:AL4"/>
  </mergeCells>
  <pageMargins left="0.7" right="0.7" top="0.75" bottom="0.75" header="0.3" footer="0.3"/>
  <pageSetup scale="67" orientation="portrait" r:id="rId1"/>
  <rowBreaks count="1" manualBreakCount="1">
    <brk id="1331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G79"/>
  <sheetViews>
    <sheetView tabSelected="1" zoomScale="70" zoomScaleNormal="70" workbookViewId="0">
      <pane xSplit="1" topLeftCell="B1" activePane="topRight" state="frozen"/>
      <selection pane="topRight" activeCell="B19" sqref="B19"/>
    </sheetView>
  </sheetViews>
  <sheetFormatPr defaultRowHeight="15" x14ac:dyDescent="0.25"/>
  <cols>
    <col min="1" max="1" width="21.85546875" bestFit="1" customWidth="1"/>
    <col min="2" max="57" width="13" customWidth="1"/>
  </cols>
  <sheetData>
    <row r="1" spans="1:59" x14ac:dyDescent="0.25">
      <c r="A1" s="41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</row>
    <row r="2" spans="1:59" x14ac:dyDescent="0.25">
      <c r="A2" s="41" t="s">
        <v>73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</row>
    <row r="3" spans="1:59" x14ac:dyDescent="0.25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</row>
    <row r="4" spans="1:59" ht="36" customHeight="1" x14ac:dyDescent="0.25">
      <c r="A4" s="182"/>
      <c r="B4" s="199" t="s">
        <v>81</v>
      </c>
      <c r="C4" s="199" t="s">
        <v>83</v>
      </c>
      <c r="D4" s="199" t="s">
        <v>85</v>
      </c>
      <c r="E4" s="199" t="s">
        <v>87</v>
      </c>
      <c r="F4" s="199" t="s">
        <v>89</v>
      </c>
      <c r="G4" s="199" t="s">
        <v>91</v>
      </c>
      <c r="H4" s="199" t="s">
        <v>93</v>
      </c>
      <c r="I4" s="199" t="s">
        <v>95</v>
      </c>
      <c r="J4" s="199" t="s">
        <v>97</v>
      </c>
      <c r="K4" s="199" t="s">
        <v>99</v>
      </c>
      <c r="L4" s="199" t="s">
        <v>101</v>
      </c>
      <c r="M4" s="199" t="s">
        <v>103</v>
      </c>
      <c r="N4" s="199" t="s">
        <v>105</v>
      </c>
      <c r="O4" s="199" t="s">
        <v>107</v>
      </c>
      <c r="P4" s="199" t="s">
        <v>109</v>
      </c>
      <c r="Q4" s="199" t="s">
        <v>111</v>
      </c>
      <c r="R4" s="199" t="s">
        <v>113</v>
      </c>
      <c r="S4" s="199" t="s">
        <v>115</v>
      </c>
      <c r="T4" s="199" t="s">
        <v>117</v>
      </c>
      <c r="U4" s="199" t="s">
        <v>119</v>
      </c>
      <c r="V4" s="199" t="s">
        <v>77</v>
      </c>
      <c r="W4" s="199" t="s">
        <v>121</v>
      </c>
      <c r="X4" s="199" t="s">
        <v>123</v>
      </c>
      <c r="Y4" s="199" t="s">
        <v>125</v>
      </c>
      <c r="Z4" s="199" t="s">
        <v>127</v>
      </c>
      <c r="AA4" s="199" t="s">
        <v>129</v>
      </c>
      <c r="AB4" s="199" t="s">
        <v>131</v>
      </c>
      <c r="AC4" s="199" t="s">
        <v>133</v>
      </c>
      <c r="AD4" s="199" t="s">
        <v>135</v>
      </c>
      <c r="AE4" s="199" t="s">
        <v>137</v>
      </c>
      <c r="AF4" s="199" t="s">
        <v>139</v>
      </c>
      <c r="AG4" s="199" t="s">
        <v>141</v>
      </c>
      <c r="AH4" s="199" t="s">
        <v>143</v>
      </c>
      <c r="AI4" s="199" t="s">
        <v>145</v>
      </c>
      <c r="AJ4" s="199" t="s">
        <v>147</v>
      </c>
      <c r="AK4" s="199" t="s">
        <v>149</v>
      </c>
      <c r="AL4" s="199" t="s">
        <v>151</v>
      </c>
      <c r="AM4" s="199" t="s">
        <v>153</v>
      </c>
      <c r="AN4" s="199" t="s">
        <v>155</v>
      </c>
      <c r="AO4" s="199" t="s">
        <v>157</v>
      </c>
      <c r="AP4" s="199" t="s">
        <v>159</v>
      </c>
      <c r="AQ4" s="199" t="s">
        <v>161</v>
      </c>
      <c r="AR4" s="199" t="s">
        <v>163</v>
      </c>
      <c r="AS4" s="199" t="s">
        <v>165</v>
      </c>
      <c r="AT4" s="199" t="s">
        <v>167</v>
      </c>
      <c r="AU4" s="199" t="s">
        <v>169</v>
      </c>
      <c r="AV4" s="199" t="s">
        <v>171</v>
      </c>
      <c r="AW4" s="199" t="s">
        <v>173</v>
      </c>
      <c r="AX4" s="199" t="s">
        <v>175</v>
      </c>
      <c r="AY4" s="199" t="s">
        <v>177</v>
      </c>
      <c r="AZ4" s="199" t="s">
        <v>179</v>
      </c>
      <c r="BA4" s="199" t="s">
        <v>181</v>
      </c>
      <c r="BB4" s="199" t="s">
        <v>183</v>
      </c>
      <c r="BC4" s="199" t="s">
        <v>185</v>
      </c>
      <c r="BD4" s="199"/>
      <c r="BE4" s="199"/>
      <c r="BF4" s="162" t="s">
        <v>191</v>
      </c>
      <c r="BG4" s="162" t="s">
        <v>335</v>
      </c>
    </row>
    <row r="5" spans="1:59" x14ac:dyDescent="0.25">
      <c r="A5" s="158">
        <v>43105</v>
      </c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160"/>
      <c r="BG5" s="161"/>
    </row>
    <row r="6" spans="1:59" x14ac:dyDescent="0.25">
      <c r="A6" s="158">
        <v>43112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>
        <v>0</v>
      </c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160"/>
      <c r="BG6" s="161"/>
    </row>
    <row r="7" spans="1:59" x14ac:dyDescent="0.25">
      <c r="A7" s="158">
        <v>43119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>
        <v>0</v>
      </c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160"/>
      <c r="BG7" s="161"/>
    </row>
    <row r="8" spans="1:59" x14ac:dyDescent="0.25">
      <c r="A8" s="158">
        <v>43126</v>
      </c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>
        <v>0</v>
      </c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160"/>
      <c r="BG8" s="161"/>
    </row>
    <row r="9" spans="1:59" x14ac:dyDescent="0.25">
      <c r="A9" s="158">
        <v>43133</v>
      </c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>
        <v>0</v>
      </c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160"/>
      <c r="BG9" s="161"/>
    </row>
    <row r="10" spans="1:59" x14ac:dyDescent="0.25">
      <c r="A10" s="158">
        <v>43140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>
        <v>0</v>
      </c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160"/>
      <c r="BG10" s="161"/>
    </row>
    <row r="11" spans="1:59" x14ac:dyDescent="0.25">
      <c r="A11" s="158">
        <v>43147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>
        <v>0</v>
      </c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160"/>
      <c r="BG11" s="161"/>
    </row>
    <row r="12" spans="1:59" x14ac:dyDescent="0.25">
      <c r="A12" s="158">
        <v>43154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>
        <v>0</v>
      </c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160"/>
      <c r="BG12" s="161"/>
    </row>
    <row r="13" spans="1:59" x14ac:dyDescent="0.25">
      <c r="A13" s="158">
        <v>43161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>
        <v>0</v>
      </c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160"/>
      <c r="BG13" s="161"/>
    </row>
    <row r="14" spans="1:59" x14ac:dyDescent="0.25">
      <c r="A14" s="158">
        <v>43168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>
        <v>0</v>
      </c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160"/>
      <c r="BG14" s="161"/>
    </row>
    <row r="15" spans="1:59" x14ac:dyDescent="0.25">
      <c r="A15" s="158">
        <v>43175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>
        <v>0</v>
      </c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160"/>
      <c r="BG15" s="161"/>
    </row>
    <row r="16" spans="1:59" x14ac:dyDescent="0.25">
      <c r="A16" s="158">
        <v>43182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>
        <v>0</v>
      </c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160"/>
      <c r="BG16" s="161"/>
    </row>
    <row r="17" spans="1:59" x14ac:dyDescent="0.25">
      <c r="A17" s="158">
        <v>43189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>
        <v>0</v>
      </c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160"/>
      <c r="BG17" s="161"/>
    </row>
    <row r="18" spans="1:59" x14ac:dyDescent="0.25">
      <c r="A18" s="158">
        <v>43196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>
        <v>0</v>
      </c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160"/>
      <c r="BG18" s="161"/>
    </row>
    <row r="19" spans="1:59" x14ac:dyDescent="0.25">
      <c r="A19" s="158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160"/>
      <c r="BG19" s="161"/>
    </row>
    <row r="20" spans="1:59" x14ac:dyDescent="0.25">
      <c r="A20" s="158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160"/>
      <c r="BG20" s="161"/>
    </row>
    <row r="21" spans="1:59" x14ac:dyDescent="0.25">
      <c r="A21" s="158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160"/>
      <c r="BG21" s="161"/>
    </row>
    <row r="22" spans="1:59" x14ac:dyDescent="0.25">
      <c r="A22" s="158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160"/>
      <c r="BG22" s="161"/>
    </row>
    <row r="23" spans="1:59" x14ac:dyDescent="0.25">
      <c r="A23" s="158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160"/>
      <c r="BG23" s="161"/>
    </row>
    <row r="24" spans="1:59" x14ac:dyDescent="0.25">
      <c r="A24" s="158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160"/>
      <c r="BG24" s="161"/>
    </row>
    <row r="25" spans="1:59" x14ac:dyDescent="0.25">
      <c r="A25" s="158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160"/>
      <c r="BG25" s="161"/>
    </row>
    <row r="26" spans="1:59" x14ac:dyDescent="0.25">
      <c r="A26" s="158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160"/>
      <c r="BG26" s="161"/>
    </row>
    <row r="27" spans="1:59" x14ac:dyDescent="0.25">
      <c r="A27" s="158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160"/>
      <c r="BG27" s="161"/>
    </row>
    <row r="28" spans="1:59" x14ac:dyDescent="0.25">
      <c r="A28" s="158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160"/>
      <c r="BG28" s="161"/>
    </row>
    <row r="29" spans="1:59" x14ac:dyDescent="0.25">
      <c r="A29" s="158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160"/>
      <c r="BG29" s="161"/>
    </row>
    <row r="30" spans="1:59" x14ac:dyDescent="0.25">
      <c r="A30" s="158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160"/>
      <c r="BG30" s="161"/>
    </row>
    <row r="31" spans="1:59" x14ac:dyDescent="0.25">
      <c r="A31" s="158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160"/>
      <c r="BG31" s="161"/>
    </row>
    <row r="32" spans="1:59" x14ac:dyDescent="0.25">
      <c r="A32" s="158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160"/>
      <c r="BG32" s="161"/>
    </row>
    <row r="33" spans="1:59" x14ac:dyDescent="0.25">
      <c r="A33" s="158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160"/>
      <c r="BG33" s="161"/>
    </row>
    <row r="34" spans="1:59" x14ac:dyDescent="0.25">
      <c r="A34" s="158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160"/>
      <c r="BG34" s="161"/>
    </row>
    <row r="35" spans="1:59" x14ac:dyDescent="0.25">
      <c r="A35" s="158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160"/>
      <c r="BG35" s="161"/>
    </row>
    <row r="36" spans="1:59" x14ac:dyDescent="0.25">
      <c r="A36" s="158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160"/>
      <c r="BG36" s="161"/>
    </row>
    <row r="37" spans="1:59" x14ac:dyDescent="0.25">
      <c r="A37" s="158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45"/>
      <c r="BE37" s="45"/>
      <c r="BF37" s="160"/>
      <c r="BG37" s="161"/>
    </row>
    <row r="38" spans="1:59" x14ac:dyDescent="0.25">
      <c r="A38" s="158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160"/>
      <c r="BG38" s="161"/>
    </row>
    <row r="39" spans="1:59" x14ac:dyDescent="0.25">
      <c r="A39" s="46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45"/>
      <c r="BE39" s="45"/>
      <c r="BF39" s="160"/>
      <c r="BG39" s="161"/>
    </row>
    <row r="40" spans="1:59" x14ac:dyDescent="0.25">
      <c r="A40" s="46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160"/>
      <c r="BG40" s="161"/>
    </row>
    <row r="41" spans="1:59" x14ac:dyDescent="0.25">
      <c r="A41" s="46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45"/>
      <c r="BE41" s="45"/>
      <c r="BF41" s="160"/>
      <c r="BG41" s="161"/>
    </row>
    <row r="42" spans="1:59" x14ac:dyDescent="0.25">
      <c r="A42" s="46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160"/>
      <c r="BG42" s="161"/>
    </row>
    <row r="43" spans="1:59" x14ac:dyDescent="0.25">
      <c r="A43" s="46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45"/>
      <c r="BE43" s="45"/>
      <c r="BF43" s="160"/>
      <c r="BG43" s="161"/>
    </row>
    <row r="44" spans="1:59" x14ac:dyDescent="0.25">
      <c r="A44" s="46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160"/>
      <c r="BG44" s="161"/>
    </row>
    <row r="45" spans="1:59" x14ac:dyDescent="0.25">
      <c r="A45" s="46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160"/>
      <c r="BG45" s="161"/>
    </row>
    <row r="46" spans="1:59" x14ac:dyDescent="0.25">
      <c r="A46" s="46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160"/>
      <c r="BG46" s="161"/>
    </row>
    <row r="47" spans="1:59" x14ac:dyDescent="0.25">
      <c r="A47" s="46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45"/>
      <c r="BE47" s="45"/>
      <c r="BF47" s="160"/>
      <c r="BG47" s="161"/>
    </row>
    <row r="48" spans="1:59" x14ac:dyDescent="0.25">
      <c r="A48" s="46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160"/>
      <c r="BG48" s="161"/>
    </row>
    <row r="49" spans="1:59" x14ac:dyDescent="0.25">
      <c r="A49" s="46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45"/>
      <c r="BE49" s="45"/>
      <c r="BF49" s="160"/>
      <c r="BG49" s="161"/>
    </row>
    <row r="50" spans="1:59" x14ac:dyDescent="0.25">
      <c r="A50" s="46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160"/>
      <c r="BG50" s="161"/>
    </row>
    <row r="51" spans="1:59" x14ac:dyDescent="0.25">
      <c r="A51" s="46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  <c r="BE51" s="45"/>
      <c r="BF51" s="160"/>
      <c r="BG51" s="161"/>
    </row>
    <row r="52" spans="1:59" x14ac:dyDescent="0.25">
      <c r="A52" s="46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160"/>
      <c r="BG52" s="161"/>
    </row>
    <row r="53" spans="1:59" x14ac:dyDescent="0.25">
      <c r="A53" s="46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  <c r="BE53" s="45"/>
      <c r="BF53" s="160"/>
      <c r="BG53" s="161"/>
    </row>
    <row r="54" spans="1:59" x14ac:dyDescent="0.25">
      <c r="A54" s="46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160"/>
      <c r="BG54" s="161"/>
    </row>
    <row r="55" spans="1:59" x14ac:dyDescent="0.25">
      <c r="A55" s="46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160"/>
      <c r="BG55" s="161"/>
    </row>
    <row r="56" spans="1:59" x14ac:dyDescent="0.25">
      <c r="A56" s="46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160"/>
      <c r="BG56" s="161"/>
    </row>
    <row r="57" spans="1:59" x14ac:dyDescent="0.25">
      <c r="A57" s="47"/>
      <c r="B57" s="159" t="e">
        <f>AVERAGE(B5:B56)</f>
        <v>#DIV/0!</v>
      </c>
      <c r="C57" s="159" t="e">
        <f t="shared" ref="C57:BE57" si="0">AVERAGE(C5:C56)</f>
        <v>#DIV/0!</v>
      </c>
      <c r="D57" s="159" t="e">
        <f t="shared" si="0"/>
        <v>#DIV/0!</v>
      </c>
      <c r="E57" s="159" t="e">
        <f t="shared" si="0"/>
        <v>#DIV/0!</v>
      </c>
      <c r="F57" s="159" t="e">
        <f t="shared" si="0"/>
        <v>#DIV/0!</v>
      </c>
      <c r="G57" s="159" t="e">
        <f t="shared" si="0"/>
        <v>#DIV/0!</v>
      </c>
      <c r="H57" s="159" t="e">
        <f t="shared" si="0"/>
        <v>#DIV/0!</v>
      </c>
      <c r="I57" s="159" t="e">
        <f t="shared" si="0"/>
        <v>#DIV/0!</v>
      </c>
      <c r="J57" s="159" t="e">
        <f t="shared" si="0"/>
        <v>#DIV/0!</v>
      </c>
      <c r="K57" s="159" t="e">
        <f t="shared" si="0"/>
        <v>#DIV/0!</v>
      </c>
      <c r="L57" s="159" t="e">
        <f t="shared" si="0"/>
        <v>#DIV/0!</v>
      </c>
      <c r="M57" s="159" t="e">
        <f t="shared" si="0"/>
        <v>#DIV/0!</v>
      </c>
      <c r="N57" s="159" t="e">
        <f t="shared" si="0"/>
        <v>#DIV/0!</v>
      </c>
      <c r="O57" s="159" t="e">
        <f t="shared" si="0"/>
        <v>#DIV/0!</v>
      </c>
      <c r="P57" s="159" t="e">
        <f t="shared" si="0"/>
        <v>#DIV/0!</v>
      </c>
      <c r="Q57" s="159" t="e">
        <f t="shared" si="0"/>
        <v>#DIV/0!</v>
      </c>
      <c r="R57" s="159" t="e">
        <f t="shared" si="0"/>
        <v>#DIV/0!</v>
      </c>
      <c r="S57" s="159" t="e">
        <f t="shared" si="0"/>
        <v>#DIV/0!</v>
      </c>
      <c r="T57" s="159" t="e">
        <f t="shared" si="0"/>
        <v>#DIV/0!</v>
      </c>
      <c r="U57" s="159" t="e">
        <f t="shared" si="0"/>
        <v>#DIV/0!</v>
      </c>
      <c r="V57" s="159" t="e">
        <f t="shared" si="0"/>
        <v>#DIV/0!</v>
      </c>
      <c r="W57" s="159" t="e">
        <f t="shared" si="0"/>
        <v>#DIV/0!</v>
      </c>
      <c r="X57" s="159" t="e">
        <f t="shared" si="0"/>
        <v>#DIV/0!</v>
      </c>
      <c r="Y57" s="159" t="e">
        <f t="shared" si="0"/>
        <v>#DIV/0!</v>
      </c>
      <c r="Z57" s="159" t="e">
        <f t="shared" si="0"/>
        <v>#DIV/0!</v>
      </c>
      <c r="AA57" s="159" t="e">
        <f t="shared" si="0"/>
        <v>#DIV/0!</v>
      </c>
      <c r="AB57" s="159" t="e">
        <f t="shared" si="0"/>
        <v>#DIV/0!</v>
      </c>
      <c r="AC57" s="159" t="e">
        <f t="shared" si="0"/>
        <v>#DIV/0!</v>
      </c>
      <c r="AD57" s="159" t="e">
        <f t="shared" si="0"/>
        <v>#DIV/0!</v>
      </c>
      <c r="AE57" s="159" t="e">
        <f t="shared" si="0"/>
        <v>#DIV/0!</v>
      </c>
      <c r="AF57" s="159">
        <f t="shared" si="0"/>
        <v>0</v>
      </c>
      <c r="AG57" s="159" t="e">
        <f t="shared" si="0"/>
        <v>#DIV/0!</v>
      </c>
      <c r="AH57" s="159" t="e">
        <f t="shared" si="0"/>
        <v>#DIV/0!</v>
      </c>
      <c r="AI57" s="159" t="e">
        <f t="shared" si="0"/>
        <v>#DIV/0!</v>
      </c>
      <c r="AJ57" s="159" t="e">
        <f t="shared" si="0"/>
        <v>#DIV/0!</v>
      </c>
      <c r="AK57" s="159" t="e">
        <f t="shared" si="0"/>
        <v>#DIV/0!</v>
      </c>
      <c r="AL57" s="159" t="e">
        <f t="shared" si="0"/>
        <v>#DIV/0!</v>
      </c>
      <c r="AM57" s="159" t="e">
        <f t="shared" si="0"/>
        <v>#DIV/0!</v>
      </c>
      <c r="AN57" s="159" t="e">
        <f t="shared" si="0"/>
        <v>#DIV/0!</v>
      </c>
      <c r="AO57" s="159" t="e">
        <f t="shared" si="0"/>
        <v>#DIV/0!</v>
      </c>
      <c r="AP57" s="159" t="e">
        <f t="shared" si="0"/>
        <v>#DIV/0!</v>
      </c>
      <c r="AQ57" s="159" t="e">
        <f t="shared" si="0"/>
        <v>#DIV/0!</v>
      </c>
      <c r="AR57" s="159" t="e">
        <f t="shared" si="0"/>
        <v>#DIV/0!</v>
      </c>
      <c r="AS57" s="159" t="e">
        <f t="shared" si="0"/>
        <v>#DIV/0!</v>
      </c>
      <c r="AT57" s="159" t="e">
        <f t="shared" si="0"/>
        <v>#DIV/0!</v>
      </c>
      <c r="AU57" s="159" t="e">
        <f t="shared" si="0"/>
        <v>#DIV/0!</v>
      </c>
      <c r="AV57" s="159" t="e">
        <f t="shared" si="0"/>
        <v>#DIV/0!</v>
      </c>
      <c r="AW57" s="159" t="e">
        <f t="shared" si="0"/>
        <v>#DIV/0!</v>
      </c>
      <c r="AX57" s="159" t="e">
        <f t="shared" si="0"/>
        <v>#DIV/0!</v>
      </c>
      <c r="AY57" s="159" t="e">
        <f t="shared" si="0"/>
        <v>#DIV/0!</v>
      </c>
      <c r="AZ57" s="159" t="e">
        <f t="shared" si="0"/>
        <v>#DIV/0!</v>
      </c>
      <c r="BA57" s="159" t="e">
        <f t="shared" si="0"/>
        <v>#DIV/0!</v>
      </c>
      <c r="BB57" s="159" t="e">
        <f t="shared" si="0"/>
        <v>#DIV/0!</v>
      </c>
      <c r="BC57" s="159" t="e">
        <f t="shared" si="0"/>
        <v>#DIV/0!</v>
      </c>
      <c r="BD57" s="159" t="e">
        <f t="shared" si="0"/>
        <v>#DIV/0!</v>
      </c>
      <c r="BE57" s="159" t="e">
        <f t="shared" si="0"/>
        <v>#DIV/0!</v>
      </c>
      <c r="BF57" s="48"/>
      <c r="BG57" s="42"/>
    </row>
    <row r="58" spans="1:59" x14ac:dyDescent="0.25">
      <c r="A58" s="47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  <c r="BG58" s="42"/>
    </row>
    <row r="59" spans="1:59" x14ac:dyDescent="0.25">
      <c r="A59" s="59"/>
    </row>
    <row r="60" spans="1:59" x14ac:dyDescent="0.25">
      <c r="A60" s="59"/>
    </row>
    <row r="61" spans="1:59" x14ac:dyDescent="0.25">
      <c r="A61" s="59"/>
    </row>
    <row r="62" spans="1:59" x14ac:dyDescent="0.25">
      <c r="A62" s="59"/>
    </row>
    <row r="63" spans="1:59" x14ac:dyDescent="0.25">
      <c r="A63" s="59"/>
    </row>
    <row r="64" spans="1:59" x14ac:dyDescent="0.25">
      <c r="A64" s="59"/>
    </row>
    <row r="65" spans="1:57" x14ac:dyDescent="0.25">
      <c r="A65" s="59"/>
      <c r="B65">
        <v>3</v>
      </c>
    </row>
    <row r="66" spans="1:57" ht="15.75" thickBot="1" x14ac:dyDescent="0.3">
      <c r="A66" s="59"/>
    </row>
    <row r="67" spans="1:57" ht="15.75" thickBot="1" x14ac:dyDescent="0.3">
      <c r="A67" s="59"/>
      <c r="B67" s="40" t="s">
        <v>57</v>
      </c>
      <c r="C67" s="183"/>
      <c r="D67" s="183"/>
      <c r="E67" s="183"/>
      <c r="F67" s="183"/>
      <c r="G67" s="183"/>
      <c r="H67" s="183"/>
      <c r="I67" s="183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</row>
    <row r="68" spans="1:57" ht="15.75" thickBot="1" x14ac:dyDescent="0.3">
      <c r="A68" s="59"/>
      <c r="B68" s="40">
        <v>1</v>
      </c>
      <c r="C68" s="183"/>
      <c r="D68" s="183"/>
      <c r="E68" s="183"/>
      <c r="F68" s="183"/>
      <c r="G68" s="183"/>
      <c r="H68" s="183"/>
      <c r="I68" s="183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</row>
    <row r="69" spans="1:57" ht="15.75" thickBot="1" x14ac:dyDescent="0.3">
      <c r="B69" s="40">
        <v>2</v>
      </c>
      <c r="C69" s="183"/>
      <c r="D69" s="183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83"/>
      <c r="AF69" s="183"/>
      <c r="AG69" s="183"/>
      <c r="AH69" s="183"/>
      <c r="AI69" s="183"/>
      <c r="AJ69" s="183"/>
      <c r="AK69" s="183"/>
      <c r="AL69" s="183"/>
      <c r="AM69" s="183"/>
      <c r="AN69" s="183"/>
      <c r="AO69" s="183"/>
      <c r="AP69" s="183"/>
      <c r="AQ69" s="183"/>
      <c r="AR69" s="183"/>
      <c r="AS69" s="183"/>
      <c r="AT69" s="183"/>
      <c r="AU69" s="183"/>
      <c r="AV69" s="183"/>
      <c r="AW69" s="183"/>
      <c r="AX69" s="183"/>
      <c r="AY69" s="183"/>
      <c r="AZ69" s="183"/>
      <c r="BA69" s="183"/>
      <c r="BB69" s="183"/>
      <c r="BC69" s="183"/>
      <c r="BD69" s="183"/>
      <c r="BE69" s="183"/>
    </row>
    <row r="70" spans="1:57" ht="15.75" thickBot="1" x14ac:dyDescent="0.3">
      <c r="B70" s="40">
        <v>3</v>
      </c>
      <c r="C70" s="183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83"/>
      <c r="AF70" s="183"/>
      <c r="AG70" s="183"/>
      <c r="AH70" s="183"/>
      <c r="AI70" s="183"/>
      <c r="AJ70" s="183"/>
      <c r="AK70" s="183"/>
      <c r="AL70" s="183"/>
      <c r="AM70" s="183"/>
      <c r="AN70" s="183"/>
      <c r="AO70" s="183"/>
      <c r="AP70" s="183"/>
      <c r="AQ70" s="183"/>
      <c r="AR70" s="183"/>
      <c r="AS70" s="183"/>
      <c r="AT70" s="183"/>
      <c r="AU70" s="183"/>
      <c r="AV70" s="183"/>
      <c r="AW70" s="183"/>
      <c r="AX70" s="183"/>
      <c r="AY70" s="183"/>
      <c r="AZ70" s="183"/>
      <c r="BA70" s="183"/>
      <c r="BB70" s="183"/>
      <c r="BC70" s="183"/>
      <c r="BD70" s="183"/>
      <c r="BE70" s="183"/>
    </row>
    <row r="71" spans="1:57" ht="15.75" thickBot="1" x14ac:dyDescent="0.3">
      <c r="B71" s="40">
        <v>4</v>
      </c>
      <c r="C71" s="183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  <c r="AH71" s="183"/>
      <c r="AI71" s="183"/>
      <c r="AJ71" s="183"/>
      <c r="AK71" s="183"/>
      <c r="AL71" s="183"/>
      <c r="AM71" s="183"/>
      <c r="AN71" s="183"/>
      <c r="AO71" s="183"/>
      <c r="AP71" s="183"/>
      <c r="AQ71" s="183"/>
      <c r="AR71" s="183"/>
      <c r="AS71" s="183"/>
      <c r="AT71" s="183"/>
      <c r="AU71" s="183"/>
      <c r="AV71" s="183"/>
      <c r="AW71" s="183"/>
      <c r="AX71" s="183"/>
      <c r="AY71" s="183"/>
      <c r="AZ71" s="183"/>
      <c r="BA71" s="183"/>
      <c r="BB71" s="183"/>
      <c r="BC71" s="183"/>
      <c r="BD71" s="183"/>
      <c r="BE71" s="183"/>
    </row>
    <row r="72" spans="1:57" ht="15.75" thickBot="1" x14ac:dyDescent="0.3">
      <c r="B72" s="40">
        <v>5</v>
      </c>
      <c r="C72" s="183"/>
      <c r="D72" s="183"/>
      <c r="E72" s="183"/>
      <c r="F72" s="183"/>
      <c r="G72" s="183"/>
      <c r="H72" s="183"/>
      <c r="I72" s="183"/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83"/>
      <c r="AF72" s="183"/>
      <c r="AG72" s="183"/>
      <c r="AH72" s="183"/>
      <c r="AI72" s="183"/>
      <c r="AJ72" s="183"/>
      <c r="AK72" s="183"/>
      <c r="AL72" s="183"/>
      <c r="AM72" s="183"/>
      <c r="AN72" s="183"/>
      <c r="AO72" s="183"/>
      <c r="AP72" s="183"/>
      <c r="AQ72" s="183"/>
      <c r="AR72" s="183"/>
      <c r="AS72" s="183"/>
      <c r="AT72" s="183"/>
      <c r="AU72" s="183"/>
      <c r="AV72" s="183"/>
      <c r="AW72" s="183"/>
      <c r="AX72" s="183"/>
      <c r="AY72" s="183"/>
      <c r="AZ72" s="183"/>
      <c r="BA72" s="183"/>
      <c r="BB72" s="183"/>
      <c r="BC72" s="183"/>
      <c r="BD72" s="183"/>
      <c r="BE72" s="183"/>
    </row>
    <row r="73" spans="1:57" ht="15.75" thickBot="1" x14ac:dyDescent="0.3">
      <c r="B73" s="40">
        <v>6</v>
      </c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83"/>
      <c r="AF73" s="183"/>
      <c r="AG73" s="183"/>
      <c r="AH73" s="183"/>
      <c r="AI73" s="183"/>
      <c r="AJ73" s="183"/>
      <c r="AK73" s="183"/>
      <c r="AL73" s="183"/>
      <c r="AM73" s="183"/>
      <c r="AN73" s="183"/>
      <c r="AO73" s="183"/>
      <c r="AP73" s="183"/>
      <c r="AQ73" s="183"/>
      <c r="AR73" s="183"/>
      <c r="AS73" s="183"/>
      <c r="AT73" s="183"/>
      <c r="AU73" s="183"/>
      <c r="AV73" s="183"/>
      <c r="AW73" s="183"/>
      <c r="AX73" s="183"/>
      <c r="AY73" s="183"/>
      <c r="AZ73" s="183"/>
      <c r="BA73" s="183"/>
      <c r="BB73" s="183"/>
      <c r="BC73" s="183"/>
      <c r="BD73" s="183"/>
      <c r="BE73" s="183"/>
    </row>
    <row r="74" spans="1:57" ht="15.75" thickBot="1" x14ac:dyDescent="0.3">
      <c r="B74" s="40">
        <v>7</v>
      </c>
      <c r="C74" s="183"/>
      <c r="D74" s="183"/>
      <c r="E74" s="183"/>
      <c r="F74" s="183"/>
      <c r="G74" s="183"/>
      <c r="H74" s="183"/>
      <c r="I74" s="183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83"/>
      <c r="AF74" s="183"/>
      <c r="AG74" s="183"/>
      <c r="AH74" s="183"/>
      <c r="AI74" s="183"/>
      <c r="AJ74" s="183"/>
      <c r="AK74" s="183"/>
      <c r="AL74" s="183"/>
      <c r="AM74" s="183"/>
      <c r="AN74" s="183"/>
      <c r="AO74" s="183"/>
      <c r="AP74" s="183"/>
      <c r="AQ74" s="183"/>
      <c r="AR74" s="183"/>
      <c r="AS74" s="183"/>
      <c r="AT74" s="183"/>
      <c r="AU74" s="183"/>
      <c r="AV74" s="183"/>
      <c r="AW74" s="183"/>
      <c r="AX74" s="183"/>
      <c r="AY74" s="183"/>
      <c r="AZ74" s="183"/>
      <c r="BA74" s="183"/>
      <c r="BB74" s="183"/>
      <c r="BC74" s="183"/>
      <c r="BD74" s="183"/>
      <c r="BE74" s="183"/>
    </row>
    <row r="75" spans="1:57" ht="15.75" thickBot="1" x14ac:dyDescent="0.3">
      <c r="B75" s="40">
        <v>8</v>
      </c>
      <c r="C75" s="183"/>
      <c r="D75" s="183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83"/>
      <c r="AF75" s="183"/>
      <c r="AG75" s="183"/>
      <c r="AH75" s="183"/>
      <c r="AI75" s="183"/>
      <c r="AJ75" s="183"/>
      <c r="AK75" s="183"/>
      <c r="AL75" s="183"/>
      <c r="AM75" s="183"/>
      <c r="AN75" s="183"/>
      <c r="AO75" s="183"/>
      <c r="AP75" s="183"/>
      <c r="AQ75" s="183"/>
      <c r="AR75" s="183"/>
      <c r="AS75" s="183"/>
      <c r="AT75" s="183"/>
      <c r="AU75" s="183"/>
      <c r="AV75" s="183"/>
      <c r="AW75" s="183"/>
      <c r="AX75" s="183"/>
      <c r="AY75" s="183"/>
      <c r="AZ75" s="183"/>
      <c r="BA75" s="183"/>
      <c r="BB75" s="183"/>
      <c r="BC75" s="183"/>
      <c r="BD75" s="183"/>
      <c r="BE75" s="183"/>
    </row>
    <row r="76" spans="1:57" ht="15.75" thickBot="1" x14ac:dyDescent="0.3">
      <c r="B76" s="40">
        <v>9</v>
      </c>
      <c r="C76" s="183"/>
      <c r="D76" s="183"/>
      <c r="E76" s="183"/>
      <c r="F76" s="183"/>
      <c r="G76" s="183"/>
      <c r="H76" s="183"/>
      <c r="I76" s="183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83"/>
      <c r="AF76" s="183"/>
      <c r="AG76" s="183"/>
      <c r="AH76" s="183"/>
      <c r="AI76" s="183"/>
      <c r="AJ76" s="183"/>
      <c r="AK76" s="183"/>
      <c r="AL76" s="183"/>
      <c r="AM76" s="183"/>
      <c r="AN76" s="183"/>
      <c r="AO76" s="183"/>
      <c r="AP76" s="183"/>
      <c r="AQ76" s="183"/>
      <c r="AR76" s="183"/>
      <c r="AS76" s="183"/>
      <c r="AT76" s="183"/>
      <c r="AU76" s="183"/>
      <c r="AV76" s="183"/>
      <c r="AW76" s="183"/>
      <c r="AX76" s="183"/>
      <c r="AY76" s="183"/>
      <c r="AZ76" s="183"/>
      <c r="BA76" s="183"/>
      <c r="BB76" s="183"/>
      <c r="BC76" s="183"/>
      <c r="BD76" s="183"/>
      <c r="BE76" s="183"/>
    </row>
    <row r="77" spans="1:57" ht="15.75" thickBot="1" x14ac:dyDescent="0.3">
      <c r="B77" s="40">
        <v>10</v>
      </c>
      <c r="C77" s="183"/>
      <c r="D77" s="183"/>
      <c r="E77" s="183"/>
      <c r="F77" s="183"/>
      <c r="G77" s="183"/>
      <c r="H77" s="183"/>
      <c r="I77" s="183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83"/>
      <c r="AI77" s="183"/>
      <c r="AJ77" s="183"/>
      <c r="AK77" s="183"/>
      <c r="AL77" s="183"/>
      <c r="AM77" s="183"/>
      <c r="AN77" s="183"/>
      <c r="AO77" s="183"/>
      <c r="AP77" s="183"/>
      <c r="AQ77" s="183"/>
      <c r="AR77" s="183"/>
      <c r="AS77" s="183"/>
      <c r="AT77" s="183"/>
      <c r="AU77" s="183"/>
      <c r="AV77" s="183"/>
      <c r="AW77" s="183"/>
      <c r="AX77" s="183"/>
      <c r="AY77" s="183"/>
      <c r="AZ77" s="183"/>
      <c r="BA77" s="183"/>
      <c r="BB77" s="183"/>
      <c r="BC77" s="183"/>
      <c r="BD77" s="183"/>
      <c r="BE77" s="183"/>
    </row>
    <row r="78" spans="1:57" ht="15.75" thickBot="1" x14ac:dyDescent="0.3">
      <c r="B78" s="40">
        <v>11</v>
      </c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83"/>
      <c r="AF78" s="183"/>
      <c r="AG78" s="183"/>
      <c r="AH78" s="183"/>
      <c r="AI78" s="183"/>
      <c r="AJ78" s="183"/>
      <c r="AK78" s="183"/>
      <c r="AL78" s="183"/>
      <c r="AM78" s="183"/>
      <c r="AN78" s="183"/>
      <c r="AO78" s="183"/>
      <c r="AP78" s="183"/>
      <c r="AQ78" s="183"/>
      <c r="AR78" s="183"/>
      <c r="AS78" s="183"/>
      <c r="AT78" s="183"/>
      <c r="AU78" s="183"/>
      <c r="AV78" s="183"/>
      <c r="AW78" s="183"/>
      <c r="AX78" s="183"/>
      <c r="AY78" s="183"/>
      <c r="AZ78" s="183"/>
      <c r="BA78" s="183"/>
      <c r="BB78" s="183"/>
      <c r="BC78" s="183"/>
      <c r="BD78" s="183"/>
      <c r="BE78" s="183"/>
    </row>
    <row r="79" spans="1:57" x14ac:dyDescent="0.25">
      <c r="B79" s="40">
        <v>12</v>
      </c>
      <c r="C79" s="183"/>
      <c r="D79" s="183"/>
      <c r="E79" s="183"/>
      <c r="F79" s="183"/>
      <c r="G79" s="183"/>
      <c r="H79" s="183"/>
      <c r="I79" s="183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83"/>
      <c r="AI79" s="183"/>
      <c r="AJ79" s="183"/>
      <c r="AK79" s="183"/>
      <c r="AL79" s="183"/>
      <c r="AM79" s="183"/>
      <c r="AN79" s="183"/>
      <c r="AO79" s="183"/>
      <c r="AP79" s="183"/>
      <c r="AQ79" s="183"/>
      <c r="AR79" s="183"/>
      <c r="AS79" s="183"/>
      <c r="AT79" s="183"/>
      <c r="AU79" s="183"/>
      <c r="AV79" s="183"/>
      <c r="AW79" s="183"/>
      <c r="AX79" s="183"/>
      <c r="AY79" s="183"/>
      <c r="AZ79" s="183"/>
      <c r="BA79" s="183"/>
      <c r="BB79" s="183"/>
      <c r="BC79" s="183"/>
      <c r="BD79" s="183"/>
      <c r="BE79" s="183"/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61"/>
  <sheetViews>
    <sheetView topLeftCell="A81" workbookViewId="0">
      <selection activeCell="A2" sqref="A2:Z1048576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58</v>
      </c>
      <c r="B1" t="s">
        <v>59</v>
      </c>
      <c r="C1" t="s">
        <v>65</v>
      </c>
      <c r="D1" t="s">
        <v>14</v>
      </c>
      <c r="E1" t="s">
        <v>15</v>
      </c>
      <c r="F1" t="s">
        <v>60</v>
      </c>
      <c r="G1" t="s">
        <v>61</v>
      </c>
      <c r="H1" t="s">
        <v>67</v>
      </c>
      <c r="I1" t="s">
        <v>62</v>
      </c>
      <c r="J1" t="s">
        <v>66</v>
      </c>
      <c r="K1" t="s">
        <v>63</v>
      </c>
      <c r="L1" t="s">
        <v>64</v>
      </c>
      <c r="M1" t="s">
        <v>74</v>
      </c>
      <c r="N1" t="s">
        <v>42</v>
      </c>
      <c r="O1" t="s">
        <v>47</v>
      </c>
      <c r="P1" t="s">
        <v>45</v>
      </c>
    </row>
    <row r="2" spans="1:16" x14ac:dyDescent="0.25">
      <c r="A2" t="s">
        <v>76</v>
      </c>
      <c r="B2" t="s">
        <v>77</v>
      </c>
      <c r="C2" t="s">
        <v>78</v>
      </c>
      <c r="D2">
        <v>105</v>
      </c>
      <c r="E2" t="s">
        <v>79</v>
      </c>
      <c r="F2" t="s">
        <v>192</v>
      </c>
      <c r="G2" t="s">
        <v>193</v>
      </c>
      <c r="H2" t="s">
        <v>279</v>
      </c>
      <c r="I2" t="s">
        <v>286</v>
      </c>
      <c r="J2" t="s">
        <v>269</v>
      </c>
      <c r="K2" t="s">
        <v>287</v>
      </c>
      <c r="L2">
        <v>-21552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76</v>
      </c>
      <c r="B3" t="s">
        <v>77</v>
      </c>
      <c r="C3" t="s">
        <v>78</v>
      </c>
      <c r="D3">
        <v>105</v>
      </c>
      <c r="E3" t="s">
        <v>79</v>
      </c>
      <c r="F3" t="s">
        <v>192</v>
      </c>
      <c r="G3" t="s">
        <v>193</v>
      </c>
      <c r="H3" t="s">
        <v>279</v>
      </c>
      <c r="I3" t="s">
        <v>280</v>
      </c>
      <c r="J3" t="s">
        <v>269</v>
      </c>
      <c r="K3" t="s">
        <v>281</v>
      </c>
      <c r="L3">
        <v>370332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76</v>
      </c>
      <c r="B4" t="s">
        <v>77</v>
      </c>
      <c r="C4" t="s">
        <v>78</v>
      </c>
      <c r="D4">
        <v>105</v>
      </c>
      <c r="E4" t="s">
        <v>79</v>
      </c>
      <c r="F4" t="s">
        <v>192</v>
      </c>
      <c r="G4" t="s">
        <v>193</v>
      </c>
      <c r="H4" t="s">
        <v>279</v>
      </c>
      <c r="I4" t="s">
        <v>282</v>
      </c>
      <c r="J4" t="s">
        <v>269</v>
      </c>
      <c r="K4" t="s">
        <v>283</v>
      </c>
      <c r="L4">
        <v>4424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76</v>
      </c>
      <c r="B5" t="s">
        <v>77</v>
      </c>
      <c r="C5" t="s">
        <v>78</v>
      </c>
      <c r="D5">
        <v>105</v>
      </c>
      <c r="E5" t="s">
        <v>79</v>
      </c>
      <c r="F5" t="s">
        <v>192</v>
      </c>
      <c r="G5" t="s">
        <v>193</v>
      </c>
      <c r="H5" t="s">
        <v>279</v>
      </c>
      <c r="I5" t="s">
        <v>284</v>
      </c>
      <c r="J5" t="s">
        <v>269</v>
      </c>
      <c r="K5" t="s">
        <v>285</v>
      </c>
      <c r="L5">
        <v>122937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76</v>
      </c>
      <c r="B6" t="s">
        <v>77</v>
      </c>
      <c r="C6" t="s">
        <v>78</v>
      </c>
      <c r="D6">
        <v>105</v>
      </c>
      <c r="E6" t="s">
        <v>79</v>
      </c>
      <c r="F6" t="s">
        <v>192</v>
      </c>
      <c r="G6" t="s">
        <v>193</v>
      </c>
      <c r="H6" t="s">
        <v>279</v>
      </c>
      <c r="I6" t="s">
        <v>288</v>
      </c>
      <c r="J6" t="s">
        <v>269</v>
      </c>
      <c r="K6" t="s">
        <v>289</v>
      </c>
      <c r="L6">
        <v>5194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76</v>
      </c>
      <c r="B7" t="s">
        <v>77</v>
      </c>
      <c r="C7" t="s">
        <v>78</v>
      </c>
      <c r="D7">
        <v>105</v>
      </c>
      <c r="E7" t="s">
        <v>79</v>
      </c>
      <c r="F7" t="s">
        <v>192</v>
      </c>
      <c r="G7" t="s">
        <v>193</v>
      </c>
      <c r="H7" t="s">
        <v>279</v>
      </c>
      <c r="I7" t="s">
        <v>290</v>
      </c>
      <c r="J7" t="s">
        <v>269</v>
      </c>
      <c r="K7" t="s">
        <v>291</v>
      </c>
      <c r="L7">
        <v>-3702242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76</v>
      </c>
      <c r="B8" t="s">
        <v>77</v>
      </c>
      <c r="C8" t="s">
        <v>78</v>
      </c>
      <c r="D8">
        <v>105</v>
      </c>
      <c r="E8" t="s">
        <v>79</v>
      </c>
      <c r="F8" t="s">
        <v>192</v>
      </c>
      <c r="G8" t="s">
        <v>193</v>
      </c>
      <c r="H8" t="s">
        <v>279</v>
      </c>
      <c r="I8" t="s">
        <v>292</v>
      </c>
      <c r="J8" t="s">
        <v>269</v>
      </c>
      <c r="K8" t="s">
        <v>293</v>
      </c>
      <c r="L8">
        <v>13678974</v>
      </c>
      <c r="M8">
        <v>0</v>
      </c>
      <c r="N8">
        <v>0</v>
      </c>
      <c r="O8">
        <v>0</v>
      </c>
      <c r="P8">
        <v>0</v>
      </c>
    </row>
    <row r="9" spans="1:16" x14ac:dyDescent="0.25">
      <c r="A9" t="s">
        <v>76</v>
      </c>
      <c r="B9" t="s">
        <v>77</v>
      </c>
      <c r="C9" t="s">
        <v>78</v>
      </c>
      <c r="D9">
        <v>105</v>
      </c>
      <c r="E9" t="s">
        <v>79</v>
      </c>
      <c r="F9" t="s">
        <v>192</v>
      </c>
      <c r="G9" t="s">
        <v>193</v>
      </c>
      <c r="H9" t="s">
        <v>279</v>
      </c>
      <c r="I9" t="s">
        <v>294</v>
      </c>
      <c r="J9" t="s">
        <v>269</v>
      </c>
      <c r="K9" t="s">
        <v>295</v>
      </c>
      <c r="L9">
        <v>16438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76</v>
      </c>
      <c r="B10" t="s">
        <v>77</v>
      </c>
      <c r="C10" t="s">
        <v>78</v>
      </c>
      <c r="D10">
        <v>105</v>
      </c>
      <c r="E10" t="s">
        <v>79</v>
      </c>
      <c r="F10" t="s">
        <v>192</v>
      </c>
      <c r="G10" t="s">
        <v>193</v>
      </c>
      <c r="H10" t="s">
        <v>279</v>
      </c>
      <c r="I10" t="s">
        <v>296</v>
      </c>
      <c r="J10" t="s">
        <v>269</v>
      </c>
      <c r="K10" t="s">
        <v>297</v>
      </c>
      <c r="L10">
        <v>45492</v>
      </c>
      <c r="M10">
        <v>0</v>
      </c>
      <c r="N10">
        <v>0</v>
      </c>
      <c r="O10">
        <v>0</v>
      </c>
      <c r="P10">
        <v>0</v>
      </c>
    </row>
    <row r="11" spans="1:16" x14ac:dyDescent="0.25">
      <c r="A11" t="s">
        <v>76</v>
      </c>
      <c r="B11" t="s">
        <v>77</v>
      </c>
      <c r="C11" t="s">
        <v>78</v>
      </c>
      <c r="D11">
        <v>105</v>
      </c>
      <c r="E11" t="s">
        <v>79</v>
      </c>
      <c r="F11" t="s">
        <v>192</v>
      </c>
      <c r="G11" t="s">
        <v>193</v>
      </c>
      <c r="H11" t="s">
        <v>279</v>
      </c>
      <c r="I11" t="s">
        <v>298</v>
      </c>
      <c r="J11" t="s">
        <v>269</v>
      </c>
      <c r="K11" t="s">
        <v>299</v>
      </c>
      <c r="L11">
        <v>189967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76</v>
      </c>
      <c r="B12" t="s">
        <v>77</v>
      </c>
      <c r="C12" t="s">
        <v>78</v>
      </c>
      <c r="D12">
        <v>105</v>
      </c>
      <c r="E12" t="s">
        <v>79</v>
      </c>
      <c r="F12" t="s">
        <v>192</v>
      </c>
      <c r="G12" t="s">
        <v>193</v>
      </c>
      <c r="H12" t="s">
        <v>279</v>
      </c>
      <c r="I12" t="s">
        <v>300</v>
      </c>
      <c r="J12" t="s">
        <v>269</v>
      </c>
      <c r="K12" t="s">
        <v>301</v>
      </c>
      <c r="L12">
        <v>5970</v>
      </c>
      <c r="M12">
        <v>0</v>
      </c>
      <c r="N12">
        <v>0</v>
      </c>
      <c r="O12">
        <v>0</v>
      </c>
      <c r="P12">
        <v>0</v>
      </c>
    </row>
    <row r="13" spans="1:16" x14ac:dyDescent="0.25">
      <c r="A13" t="s">
        <v>76</v>
      </c>
      <c r="B13" t="s">
        <v>77</v>
      </c>
      <c r="C13" t="s">
        <v>78</v>
      </c>
      <c r="D13">
        <v>105</v>
      </c>
      <c r="E13" t="s">
        <v>79</v>
      </c>
      <c r="F13" t="s">
        <v>192</v>
      </c>
      <c r="G13" t="s">
        <v>193</v>
      </c>
      <c r="H13" t="s">
        <v>279</v>
      </c>
      <c r="I13" t="s">
        <v>302</v>
      </c>
      <c r="J13" t="s">
        <v>269</v>
      </c>
      <c r="K13" t="s">
        <v>303</v>
      </c>
      <c r="L13">
        <v>254561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76</v>
      </c>
      <c r="B14" t="s">
        <v>77</v>
      </c>
      <c r="C14" t="s">
        <v>78</v>
      </c>
      <c r="D14">
        <v>105</v>
      </c>
      <c r="E14" t="s">
        <v>79</v>
      </c>
      <c r="F14" t="s">
        <v>192</v>
      </c>
      <c r="G14" t="s">
        <v>193</v>
      </c>
      <c r="H14" t="s">
        <v>279</v>
      </c>
      <c r="I14" t="s">
        <v>304</v>
      </c>
      <c r="J14" t="s">
        <v>269</v>
      </c>
      <c r="K14" t="s">
        <v>305</v>
      </c>
      <c r="L14">
        <v>53882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 t="s">
        <v>76</v>
      </c>
      <c r="B15" t="s">
        <v>77</v>
      </c>
      <c r="C15" t="s">
        <v>78</v>
      </c>
      <c r="D15">
        <v>105</v>
      </c>
      <c r="E15" t="s">
        <v>79</v>
      </c>
      <c r="F15" t="s">
        <v>192</v>
      </c>
      <c r="G15" t="s">
        <v>193</v>
      </c>
      <c r="H15" t="s">
        <v>279</v>
      </c>
      <c r="I15" t="s">
        <v>306</v>
      </c>
      <c r="J15" t="s">
        <v>269</v>
      </c>
      <c r="K15" t="s">
        <v>307</v>
      </c>
      <c r="L15">
        <v>691244</v>
      </c>
      <c r="M15">
        <v>0</v>
      </c>
      <c r="N15">
        <v>0</v>
      </c>
      <c r="O15">
        <v>0</v>
      </c>
      <c r="P15">
        <v>0</v>
      </c>
    </row>
    <row r="16" spans="1:16" x14ac:dyDescent="0.25">
      <c r="A16" t="s">
        <v>76</v>
      </c>
      <c r="B16" t="s">
        <v>77</v>
      </c>
      <c r="C16" t="s">
        <v>78</v>
      </c>
      <c r="D16">
        <v>105</v>
      </c>
      <c r="E16" t="s">
        <v>79</v>
      </c>
      <c r="F16" t="s">
        <v>192</v>
      </c>
      <c r="G16" t="s">
        <v>193</v>
      </c>
      <c r="H16" t="s">
        <v>279</v>
      </c>
      <c r="I16" t="s">
        <v>308</v>
      </c>
      <c r="J16" t="s">
        <v>269</v>
      </c>
      <c r="K16" t="s">
        <v>309</v>
      </c>
      <c r="L16">
        <v>3908128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t="s">
        <v>76</v>
      </c>
      <c r="B17" t="s">
        <v>77</v>
      </c>
      <c r="C17" t="s">
        <v>78</v>
      </c>
      <c r="D17">
        <v>105</v>
      </c>
      <c r="E17" t="s">
        <v>79</v>
      </c>
      <c r="F17" t="s">
        <v>192</v>
      </c>
      <c r="G17" t="s">
        <v>193</v>
      </c>
      <c r="H17" t="s">
        <v>279</v>
      </c>
      <c r="I17" t="s">
        <v>310</v>
      </c>
      <c r="J17" t="s">
        <v>269</v>
      </c>
      <c r="K17" t="s">
        <v>311</v>
      </c>
      <c r="L17">
        <v>1959296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76</v>
      </c>
      <c r="B18" t="s">
        <v>77</v>
      </c>
      <c r="C18" t="s">
        <v>78</v>
      </c>
      <c r="D18">
        <v>105</v>
      </c>
      <c r="E18" t="s">
        <v>79</v>
      </c>
      <c r="F18" t="s">
        <v>192</v>
      </c>
      <c r="G18" t="s">
        <v>193</v>
      </c>
      <c r="H18" t="s">
        <v>279</v>
      </c>
      <c r="I18" t="s">
        <v>312</v>
      </c>
      <c r="J18" t="s">
        <v>269</v>
      </c>
      <c r="K18" t="s">
        <v>313</v>
      </c>
      <c r="L18">
        <v>500000</v>
      </c>
      <c r="M18">
        <v>0</v>
      </c>
      <c r="N18">
        <v>0</v>
      </c>
      <c r="O18">
        <v>0</v>
      </c>
      <c r="P18">
        <v>0</v>
      </c>
    </row>
    <row r="19" spans="1:16" x14ac:dyDescent="0.25">
      <c r="A19" t="s">
        <v>76</v>
      </c>
      <c r="B19" t="s">
        <v>77</v>
      </c>
      <c r="C19" t="s">
        <v>78</v>
      </c>
      <c r="D19">
        <v>105</v>
      </c>
      <c r="E19" t="s">
        <v>79</v>
      </c>
      <c r="F19" t="s">
        <v>192</v>
      </c>
      <c r="G19" t="s">
        <v>193</v>
      </c>
      <c r="H19" t="s">
        <v>279</v>
      </c>
      <c r="I19" t="s">
        <v>314</v>
      </c>
      <c r="J19" t="s">
        <v>269</v>
      </c>
      <c r="K19" t="s">
        <v>315</v>
      </c>
      <c r="L19">
        <v>262500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t="s">
        <v>76</v>
      </c>
      <c r="B20" t="s">
        <v>77</v>
      </c>
      <c r="C20" t="s">
        <v>78</v>
      </c>
      <c r="D20">
        <v>105</v>
      </c>
      <c r="E20" t="s">
        <v>79</v>
      </c>
      <c r="F20" t="s">
        <v>192</v>
      </c>
      <c r="G20" t="s">
        <v>193</v>
      </c>
      <c r="H20" t="s">
        <v>279</v>
      </c>
      <c r="I20" t="s">
        <v>316</v>
      </c>
      <c r="J20" t="s">
        <v>269</v>
      </c>
      <c r="K20" t="s">
        <v>317</v>
      </c>
      <c r="L20">
        <v>69782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t="s">
        <v>76</v>
      </c>
      <c r="B21" t="s">
        <v>77</v>
      </c>
      <c r="C21" t="s">
        <v>78</v>
      </c>
      <c r="D21">
        <v>105</v>
      </c>
      <c r="E21" t="s">
        <v>79</v>
      </c>
      <c r="F21" t="s">
        <v>192</v>
      </c>
      <c r="G21" t="s">
        <v>193</v>
      </c>
      <c r="H21" t="s">
        <v>279</v>
      </c>
      <c r="I21" t="s">
        <v>318</v>
      </c>
      <c r="J21" t="s">
        <v>269</v>
      </c>
      <c r="K21" t="s">
        <v>319</v>
      </c>
      <c r="L21">
        <v>2101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76</v>
      </c>
      <c r="B22" t="s">
        <v>77</v>
      </c>
      <c r="C22" t="s">
        <v>78</v>
      </c>
      <c r="D22">
        <v>105</v>
      </c>
      <c r="E22" t="s">
        <v>79</v>
      </c>
      <c r="F22" t="s">
        <v>192</v>
      </c>
      <c r="G22" t="s">
        <v>193</v>
      </c>
      <c r="H22" t="s">
        <v>279</v>
      </c>
      <c r="I22" t="s">
        <v>320</v>
      </c>
      <c r="J22" t="s">
        <v>269</v>
      </c>
      <c r="K22" t="s">
        <v>321</v>
      </c>
      <c r="L22">
        <v>24215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76</v>
      </c>
      <c r="B23" t="s">
        <v>77</v>
      </c>
      <c r="C23" t="s">
        <v>78</v>
      </c>
      <c r="D23">
        <v>105</v>
      </c>
      <c r="E23" t="s">
        <v>79</v>
      </c>
      <c r="F23" t="s">
        <v>192</v>
      </c>
      <c r="G23" t="s">
        <v>193</v>
      </c>
      <c r="H23" t="s">
        <v>279</v>
      </c>
      <c r="I23" t="s">
        <v>322</v>
      </c>
      <c r="J23" t="s">
        <v>269</v>
      </c>
      <c r="K23" t="s">
        <v>323</v>
      </c>
      <c r="L23">
        <v>4747079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 t="s">
        <v>76</v>
      </c>
      <c r="B24" t="s">
        <v>77</v>
      </c>
      <c r="C24" t="s">
        <v>78</v>
      </c>
      <c r="D24">
        <v>105</v>
      </c>
      <c r="E24" t="s">
        <v>79</v>
      </c>
      <c r="F24" t="s">
        <v>192</v>
      </c>
      <c r="G24" t="s">
        <v>193</v>
      </c>
      <c r="H24" t="s">
        <v>279</v>
      </c>
      <c r="I24" t="s">
        <v>324</v>
      </c>
      <c r="J24" t="s">
        <v>269</v>
      </c>
      <c r="K24" t="s">
        <v>325</v>
      </c>
      <c r="L24">
        <v>161005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 t="s">
        <v>76</v>
      </c>
      <c r="B25" t="s">
        <v>77</v>
      </c>
      <c r="C25" t="s">
        <v>78</v>
      </c>
      <c r="D25">
        <v>105</v>
      </c>
      <c r="E25" t="s">
        <v>79</v>
      </c>
      <c r="F25" t="s">
        <v>192</v>
      </c>
      <c r="G25" t="s">
        <v>193</v>
      </c>
      <c r="H25" t="s">
        <v>279</v>
      </c>
      <c r="I25" t="s">
        <v>326</v>
      </c>
      <c r="J25" t="s">
        <v>269</v>
      </c>
      <c r="K25" t="s">
        <v>327</v>
      </c>
      <c r="L25">
        <v>2256</v>
      </c>
      <c r="M25">
        <v>0</v>
      </c>
      <c r="N25">
        <v>0</v>
      </c>
      <c r="O25">
        <v>0</v>
      </c>
      <c r="P25">
        <v>0</v>
      </c>
    </row>
    <row r="26" spans="1:16" x14ac:dyDescent="0.25">
      <c r="A26" t="s">
        <v>76</v>
      </c>
      <c r="B26" t="s">
        <v>77</v>
      </c>
      <c r="C26" t="s">
        <v>78</v>
      </c>
      <c r="D26">
        <v>105</v>
      </c>
      <c r="E26" t="s">
        <v>79</v>
      </c>
      <c r="F26" t="s">
        <v>192</v>
      </c>
      <c r="G26" t="s">
        <v>193</v>
      </c>
      <c r="H26" t="s">
        <v>279</v>
      </c>
      <c r="I26" t="s">
        <v>328</v>
      </c>
      <c r="J26" t="s">
        <v>269</v>
      </c>
      <c r="K26" t="s">
        <v>329</v>
      </c>
      <c r="L26">
        <v>53023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76</v>
      </c>
      <c r="B27" t="s">
        <v>77</v>
      </c>
      <c r="C27" t="s">
        <v>78</v>
      </c>
      <c r="D27">
        <v>105</v>
      </c>
      <c r="E27" t="s">
        <v>79</v>
      </c>
      <c r="F27" t="s">
        <v>192</v>
      </c>
      <c r="G27" t="s">
        <v>193</v>
      </c>
      <c r="H27" t="s">
        <v>279</v>
      </c>
      <c r="I27" t="s">
        <v>328</v>
      </c>
      <c r="J27" t="s">
        <v>269</v>
      </c>
      <c r="K27" t="s">
        <v>330</v>
      </c>
      <c r="L27">
        <v>47909</v>
      </c>
      <c r="M27">
        <v>0</v>
      </c>
      <c r="N27">
        <v>0</v>
      </c>
      <c r="O27">
        <v>0</v>
      </c>
      <c r="P27">
        <v>0</v>
      </c>
    </row>
    <row r="28" spans="1:16" x14ac:dyDescent="0.25">
      <c r="A28" t="s">
        <v>76</v>
      </c>
      <c r="B28" t="s">
        <v>77</v>
      </c>
      <c r="C28" t="s">
        <v>78</v>
      </c>
      <c r="D28">
        <v>105</v>
      </c>
      <c r="E28" t="s">
        <v>79</v>
      </c>
      <c r="F28" t="s">
        <v>192</v>
      </c>
      <c r="G28" t="s">
        <v>193</v>
      </c>
      <c r="H28" t="s">
        <v>279</v>
      </c>
      <c r="I28" t="s">
        <v>331</v>
      </c>
      <c r="J28" t="s">
        <v>269</v>
      </c>
      <c r="K28" t="s">
        <v>332</v>
      </c>
      <c r="L28">
        <v>4170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76</v>
      </c>
      <c r="B29" t="s">
        <v>77</v>
      </c>
      <c r="C29" t="s">
        <v>78</v>
      </c>
      <c r="D29">
        <v>105</v>
      </c>
      <c r="E29" t="s">
        <v>79</v>
      </c>
      <c r="F29" t="s">
        <v>192</v>
      </c>
      <c r="G29" t="s">
        <v>193</v>
      </c>
      <c r="H29" t="s">
        <v>279</v>
      </c>
      <c r="I29" t="s">
        <v>333</v>
      </c>
      <c r="J29" t="s">
        <v>269</v>
      </c>
      <c r="K29" t="s">
        <v>334</v>
      </c>
      <c r="L29">
        <v>-12166</v>
      </c>
      <c r="M29">
        <v>0</v>
      </c>
      <c r="N29">
        <v>0</v>
      </c>
      <c r="O29">
        <v>0</v>
      </c>
      <c r="P29">
        <v>0</v>
      </c>
    </row>
    <row r="30" spans="1:16" x14ac:dyDescent="0.25">
      <c r="A30" t="s">
        <v>76</v>
      </c>
      <c r="B30" t="s">
        <v>77</v>
      </c>
      <c r="C30" t="s">
        <v>78</v>
      </c>
      <c r="D30">
        <v>105</v>
      </c>
      <c r="E30" t="s">
        <v>79</v>
      </c>
      <c r="F30" t="s">
        <v>192</v>
      </c>
      <c r="G30" t="s">
        <v>193</v>
      </c>
      <c r="H30" t="s">
        <v>194</v>
      </c>
      <c r="I30" t="s">
        <v>195</v>
      </c>
      <c r="J30" t="s">
        <v>196</v>
      </c>
      <c r="K30" t="s">
        <v>197</v>
      </c>
      <c r="L30">
        <v>1200</v>
      </c>
      <c r="M30">
        <v>957437</v>
      </c>
      <c r="N30">
        <v>258410</v>
      </c>
      <c r="O30">
        <v>84264</v>
      </c>
      <c r="P30">
        <v>219474</v>
      </c>
    </row>
    <row r="31" spans="1:16" x14ac:dyDescent="0.25">
      <c r="A31" t="s">
        <v>76</v>
      </c>
      <c r="B31" t="s">
        <v>77</v>
      </c>
      <c r="C31" t="s">
        <v>78</v>
      </c>
      <c r="D31">
        <v>105</v>
      </c>
      <c r="E31" t="s">
        <v>79</v>
      </c>
      <c r="F31" t="s">
        <v>192</v>
      </c>
      <c r="G31" t="s">
        <v>193</v>
      </c>
      <c r="H31" t="s">
        <v>194</v>
      </c>
      <c r="I31" t="s">
        <v>195</v>
      </c>
      <c r="J31" t="s">
        <v>196</v>
      </c>
      <c r="K31" t="s">
        <v>197</v>
      </c>
      <c r="L31">
        <v>550</v>
      </c>
      <c r="M31">
        <v>957437</v>
      </c>
      <c r="N31">
        <v>258410</v>
      </c>
      <c r="O31">
        <v>84264</v>
      </c>
      <c r="P31">
        <v>219474</v>
      </c>
    </row>
    <row r="32" spans="1:16" x14ac:dyDescent="0.25">
      <c r="A32" t="s">
        <v>76</v>
      </c>
      <c r="B32" t="s">
        <v>77</v>
      </c>
      <c r="C32" t="s">
        <v>78</v>
      </c>
      <c r="D32">
        <v>105</v>
      </c>
      <c r="E32" t="s">
        <v>79</v>
      </c>
      <c r="F32" t="s">
        <v>192</v>
      </c>
      <c r="G32" t="s">
        <v>193</v>
      </c>
      <c r="H32" t="s">
        <v>194</v>
      </c>
      <c r="I32" t="s">
        <v>195</v>
      </c>
      <c r="J32" t="s">
        <v>196</v>
      </c>
      <c r="K32" t="s">
        <v>197</v>
      </c>
      <c r="L32">
        <v>720</v>
      </c>
      <c r="M32">
        <v>957437</v>
      </c>
      <c r="N32">
        <v>258410</v>
      </c>
      <c r="O32">
        <v>84264</v>
      </c>
      <c r="P32">
        <v>219474</v>
      </c>
    </row>
    <row r="33" spans="1:16" x14ac:dyDescent="0.25">
      <c r="A33" t="s">
        <v>76</v>
      </c>
      <c r="B33" t="s">
        <v>77</v>
      </c>
      <c r="C33" t="s">
        <v>78</v>
      </c>
      <c r="D33">
        <v>105</v>
      </c>
      <c r="E33" t="s">
        <v>79</v>
      </c>
      <c r="F33" t="s">
        <v>192</v>
      </c>
      <c r="G33" t="s">
        <v>193</v>
      </c>
      <c r="H33" t="s">
        <v>194</v>
      </c>
      <c r="I33" t="s">
        <v>195</v>
      </c>
      <c r="J33" t="s">
        <v>196</v>
      </c>
      <c r="K33" t="s">
        <v>197</v>
      </c>
      <c r="L33">
        <v>600</v>
      </c>
      <c r="M33">
        <v>957437</v>
      </c>
      <c r="N33">
        <v>258410</v>
      </c>
      <c r="O33">
        <v>84264</v>
      </c>
      <c r="P33">
        <v>219474</v>
      </c>
    </row>
    <row r="34" spans="1:16" x14ac:dyDescent="0.25">
      <c r="A34" t="s">
        <v>76</v>
      </c>
      <c r="B34" t="s">
        <v>77</v>
      </c>
      <c r="C34" t="s">
        <v>78</v>
      </c>
      <c r="D34">
        <v>105</v>
      </c>
      <c r="E34" t="s">
        <v>79</v>
      </c>
      <c r="F34" t="s">
        <v>192</v>
      </c>
      <c r="G34" t="s">
        <v>193</v>
      </c>
      <c r="H34" t="s">
        <v>194</v>
      </c>
      <c r="I34" t="s">
        <v>195</v>
      </c>
      <c r="J34" t="s">
        <v>196</v>
      </c>
      <c r="K34" t="s">
        <v>197</v>
      </c>
      <c r="L34">
        <v>6000</v>
      </c>
      <c r="M34">
        <v>957437</v>
      </c>
      <c r="N34">
        <v>258410</v>
      </c>
      <c r="O34">
        <v>84264</v>
      </c>
      <c r="P34">
        <v>219474</v>
      </c>
    </row>
    <row r="35" spans="1:16" x14ac:dyDescent="0.25">
      <c r="A35" t="s">
        <v>76</v>
      </c>
      <c r="B35" t="s">
        <v>77</v>
      </c>
      <c r="C35" t="s">
        <v>78</v>
      </c>
      <c r="D35">
        <v>105</v>
      </c>
      <c r="E35" t="s">
        <v>79</v>
      </c>
      <c r="F35" t="s">
        <v>192</v>
      </c>
      <c r="G35" t="s">
        <v>193</v>
      </c>
      <c r="H35" t="s">
        <v>194</v>
      </c>
      <c r="I35" t="s">
        <v>195</v>
      </c>
      <c r="J35" t="s">
        <v>196</v>
      </c>
      <c r="K35" t="s">
        <v>197</v>
      </c>
      <c r="L35">
        <v>4200</v>
      </c>
      <c r="M35">
        <v>957437</v>
      </c>
      <c r="N35">
        <v>258410</v>
      </c>
      <c r="O35">
        <v>84264</v>
      </c>
      <c r="P35">
        <v>219474</v>
      </c>
    </row>
    <row r="36" spans="1:16" x14ac:dyDescent="0.25">
      <c r="A36" t="s">
        <v>76</v>
      </c>
      <c r="B36" t="s">
        <v>77</v>
      </c>
      <c r="C36" t="s">
        <v>78</v>
      </c>
      <c r="D36">
        <v>105</v>
      </c>
      <c r="E36" t="s">
        <v>79</v>
      </c>
      <c r="F36" t="s">
        <v>192</v>
      </c>
      <c r="G36" t="s">
        <v>193</v>
      </c>
      <c r="H36" t="s">
        <v>194</v>
      </c>
      <c r="I36" t="s">
        <v>195</v>
      </c>
      <c r="J36" t="s">
        <v>196</v>
      </c>
      <c r="K36" t="s">
        <v>197</v>
      </c>
      <c r="L36">
        <v>400</v>
      </c>
      <c r="M36">
        <v>957437</v>
      </c>
      <c r="N36">
        <v>258410</v>
      </c>
      <c r="O36">
        <v>84264</v>
      </c>
      <c r="P36">
        <v>219474</v>
      </c>
    </row>
    <row r="37" spans="1:16" x14ac:dyDescent="0.25">
      <c r="A37" t="s">
        <v>76</v>
      </c>
      <c r="B37" t="s">
        <v>77</v>
      </c>
      <c r="C37" t="s">
        <v>78</v>
      </c>
      <c r="D37">
        <v>105</v>
      </c>
      <c r="E37" t="s">
        <v>79</v>
      </c>
      <c r="F37" t="s">
        <v>192</v>
      </c>
      <c r="G37" t="s">
        <v>193</v>
      </c>
      <c r="H37" t="s">
        <v>194</v>
      </c>
      <c r="I37" t="s">
        <v>195</v>
      </c>
      <c r="J37" t="s">
        <v>196</v>
      </c>
      <c r="K37" t="s">
        <v>197</v>
      </c>
      <c r="L37">
        <v>3000</v>
      </c>
      <c r="M37">
        <v>957437</v>
      </c>
      <c r="N37">
        <v>258410</v>
      </c>
      <c r="O37">
        <v>84264</v>
      </c>
      <c r="P37">
        <v>219474</v>
      </c>
    </row>
    <row r="38" spans="1:16" x14ac:dyDescent="0.25">
      <c r="A38" t="s">
        <v>76</v>
      </c>
      <c r="B38" t="s">
        <v>77</v>
      </c>
      <c r="C38" t="s">
        <v>78</v>
      </c>
      <c r="D38">
        <v>105</v>
      </c>
      <c r="E38" t="s">
        <v>79</v>
      </c>
      <c r="F38" t="s">
        <v>192</v>
      </c>
      <c r="G38" t="s">
        <v>193</v>
      </c>
      <c r="H38" t="s">
        <v>194</v>
      </c>
      <c r="I38" t="s">
        <v>195</v>
      </c>
      <c r="J38" t="s">
        <v>196</v>
      </c>
      <c r="K38" t="s">
        <v>197</v>
      </c>
      <c r="L38">
        <v>1750</v>
      </c>
      <c r="M38">
        <v>957437</v>
      </c>
      <c r="N38">
        <v>258410</v>
      </c>
      <c r="O38">
        <v>84264</v>
      </c>
      <c r="P38">
        <v>219474</v>
      </c>
    </row>
    <row r="39" spans="1:16" x14ac:dyDescent="0.25">
      <c r="A39" t="s">
        <v>76</v>
      </c>
      <c r="B39" t="s">
        <v>77</v>
      </c>
      <c r="C39" t="s">
        <v>78</v>
      </c>
      <c r="D39">
        <v>105</v>
      </c>
      <c r="E39" t="s">
        <v>79</v>
      </c>
      <c r="F39" t="s">
        <v>192</v>
      </c>
      <c r="G39" t="s">
        <v>193</v>
      </c>
      <c r="H39" t="s">
        <v>194</v>
      </c>
      <c r="I39" t="s">
        <v>195</v>
      </c>
      <c r="J39" t="s">
        <v>196</v>
      </c>
      <c r="K39" t="s">
        <v>197</v>
      </c>
      <c r="L39">
        <v>9500</v>
      </c>
      <c r="M39">
        <v>957437</v>
      </c>
      <c r="N39">
        <v>258410</v>
      </c>
      <c r="O39">
        <v>84264</v>
      </c>
      <c r="P39">
        <v>219474</v>
      </c>
    </row>
    <row r="40" spans="1:16" x14ac:dyDescent="0.25">
      <c r="A40" t="s">
        <v>76</v>
      </c>
      <c r="B40" t="s">
        <v>77</v>
      </c>
      <c r="C40" t="s">
        <v>78</v>
      </c>
      <c r="D40">
        <v>105</v>
      </c>
      <c r="E40" t="s">
        <v>79</v>
      </c>
      <c r="F40" t="s">
        <v>192</v>
      </c>
      <c r="G40" t="s">
        <v>193</v>
      </c>
      <c r="H40" t="s">
        <v>194</v>
      </c>
      <c r="I40" t="s">
        <v>195</v>
      </c>
      <c r="J40" t="s">
        <v>196</v>
      </c>
      <c r="K40" t="s">
        <v>197</v>
      </c>
      <c r="L40">
        <v>12900</v>
      </c>
      <c r="M40">
        <v>957437</v>
      </c>
      <c r="N40">
        <v>258410</v>
      </c>
      <c r="O40">
        <v>84264</v>
      </c>
      <c r="P40">
        <v>219474</v>
      </c>
    </row>
    <row r="41" spans="1:16" x14ac:dyDescent="0.25">
      <c r="A41" t="s">
        <v>76</v>
      </c>
      <c r="B41" t="s">
        <v>77</v>
      </c>
      <c r="C41" t="s">
        <v>78</v>
      </c>
      <c r="D41">
        <v>105</v>
      </c>
      <c r="E41" t="s">
        <v>79</v>
      </c>
      <c r="F41" t="s">
        <v>192</v>
      </c>
      <c r="G41" t="s">
        <v>193</v>
      </c>
      <c r="H41" t="s">
        <v>194</v>
      </c>
      <c r="I41" t="s">
        <v>195</v>
      </c>
      <c r="J41" t="s">
        <v>196</v>
      </c>
      <c r="K41" t="s">
        <v>197</v>
      </c>
      <c r="L41">
        <v>9565</v>
      </c>
      <c r="M41">
        <v>957437</v>
      </c>
      <c r="N41">
        <v>258410</v>
      </c>
      <c r="O41">
        <v>84264</v>
      </c>
      <c r="P41">
        <v>219474</v>
      </c>
    </row>
    <row r="42" spans="1:16" x14ac:dyDescent="0.25">
      <c r="A42" t="s">
        <v>76</v>
      </c>
      <c r="B42" t="s">
        <v>77</v>
      </c>
      <c r="C42" t="s">
        <v>78</v>
      </c>
      <c r="D42">
        <v>105</v>
      </c>
      <c r="E42" t="s">
        <v>79</v>
      </c>
      <c r="F42" t="s">
        <v>192</v>
      </c>
      <c r="G42" t="s">
        <v>193</v>
      </c>
      <c r="H42" t="s">
        <v>194</v>
      </c>
      <c r="I42" t="s">
        <v>195</v>
      </c>
      <c r="J42" t="s">
        <v>196</v>
      </c>
      <c r="K42" t="s">
        <v>197</v>
      </c>
      <c r="L42">
        <v>1025</v>
      </c>
      <c r="M42">
        <v>957437</v>
      </c>
      <c r="N42">
        <v>258410</v>
      </c>
      <c r="O42">
        <v>84264</v>
      </c>
      <c r="P42">
        <v>219474</v>
      </c>
    </row>
    <row r="43" spans="1:16" x14ac:dyDescent="0.25">
      <c r="A43" t="s">
        <v>76</v>
      </c>
      <c r="B43" t="s">
        <v>77</v>
      </c>
      <c r="C43" t="s">
        <v>78</v>
      </c>
      <c r="D43">
        <v>105</v>
      </c>
      <c r="E43" t="s">
        <v>79</v>
      </c>
      <c r="F43" t="s">
        <v>192</v>
      </c>
      <c r="G43" t="s">
        <v>193</v>
      </c>
      <c r="H43" t="s">
        <v>194</v>
      </c>
      <c r="I43" t="s">
        <v>200</v>
      </c>
      <c r="J43" t="s">
        <v>196</v>
      </c>
      <c r="K43" t="s">
        <v>201</v>
      </c>
      <c r="L43">
        <v>6376</v>
      </c>
      <c r="M43">
        <v>957437</v>
      </c>
      <c r="N43">
        <v>258410</v>
      </c>
      <c r="O43">
        <v>84264</v>
      </c>
      <c r="P43">
        <v>219474</v>
      </c>
    </row>
    <row r="44" spans="1:16" x14ac:dyDescent="0.25">
      <c r="A44" t="s">
        <v>76</v>
      </c>
      <c r="B44" t="s">
        <v>77</v>
      </c>
      <c r="C44" t="s">
        <v>78</v>
      </c>
      <c r="D44">
        <v>105</v>
      </c>
      <c r="E44" t="s">
        <v>79</v>
      </c>
      <c r="F44" t="s">
        <v>192</v>
      </c>
      <c r="G44" t="s">
        <v>193</v>
      </c>
      <c r="H44" t="s">
        <v>194</v>
      </c>
      <c r="I44" t="s">
        <v>198</v>
      </c>
      <c r="J44" t="s">
        <v>196</v>
      </c>
      <c r="K44" t="s">
        <v>199</v>
      </c>
      <c r="L44">
        <v>4192</v>
      </c>
      <c r="M44">
        <v>957437</v>
      </c>
      <c r="N44">
        <v>258410</v>
      </c>
      <c r="O44">
        <v>84264</v>
      </c>
      <c r="P44">
        <v>219474</v>
      </c>
    </row>
    <row r="45" spans="1:16" x14ac:dyDescent="0.25">
      <c r="A45" t="s">
        <v>76</v>
      </c>
      <c r="B45" t="s">
        <v>77</v>
      </c>
      <c r="C45" t="s">
        <v>78</v>
      </c>
      <c r="D45">
        <v>105</v>
      </c>
      <c r="E45" t="s">
        <v>79</v>
      </c>
      <c r="F45" t="s">
        <v>192</v>
      </c>
      <c r="G45" t="s">
        <v>193</v>
      </c>
      <c r="H45" t="s">
        <v>194</v>
      </c>
      <c r="I45" t="s">
        <v>198</v>
      </c>
      <c r="J45" t="s">
        <v>196</v>
      </c>
      <c r="K45" t="s">
        <v>199</v>
      </c>
      <c r="L45">
        <v>1000</v>
      </c>
      <c r="M45">
        <v>957437</v>
      </c>
      <c r="N45">
        <v>258410</v>
      </c>
      <c r="O45">
        <v>84264</v>
      </c>
      <c r="P45">
        <v>219474</v>
      </c>
    </row>
    <row r="46" spans="1:16" x14ac:dyDescent="0.25">
      <c r="A46" t="s">
        <v>76</v>
      </c>
      <c r="B46" t="s">
        <v>77</v>
      </c>
      <c r="C46" t="s">
        <v>78</v>
      </c>
      <c r="D46">
        <v>105</v>
      </c>
      <c r="E46" t="s">
        <v>79</v>
      </c>
      <c r="F46" t="s">
        <v>192</v>
      </c>
      <c r="G46" t="s">
        <v>193</v>
      </c>
      <c r="H46" t="s">
        <v>194</v>
      </c>
      <c r="I46" t="s">
        <v>198</v>
      </c>
      <c r="J46" t="s">
        <v>196</v>
      </c>
      <c r="K46" t="s">
        <v>199</v>
      </c>
      <c r="L46">
        <v>125</v>
      </c>
      <c r="M46">
        <v>957437</v>
      </c>
      <c r="N46">
        <v>258410</v>
      </c>
      <c r="O46">
        <v>84264</v>
      </c>
      <c r="P46">
        <v>219474</v>
      </c>
    </row>
    <row r="47" spans="1:16" x14ac:dyDescent="0.25">
      <c r="A47" t="s">
        <v>76</v>
      </c>
      <c r="B47" t="s">
        <v>77</v>
      </c>
      <c r="C47" t="s">
        <v>78</v>
      </c>
      <c r="D47">
        <v>105</v>
      </c>
      <c r="E47" t="s">
        <v>79</v>
      </c>
      <c r="F47" t="s">
        <v>192</v>
      </c>
      <c r="G47" t="s">
        <v>193</v>
      </c>
      <c r="H47" t="s">
        <v>194</v>
      </c>
      <c r="I47" t="s">
        <v>200</v>
      </c>
      <c r="J47" t="s">
        <v>196</v>
      </c>
      <c r="K47" t="s">
        <v>201</v>
      </c>
      <c r="L47">
        <v>52371</v>
      </c>
      <c r="M47">
        <v>957437</v>
      </c>
      <c r="N47">
        <v>258410</v>
      </c>
      <c r="O47">
        <v>84264</v>
      </c>
      <c r="P47">
        <v>219474</v>
      </c>
    </row>
    <row r="48" spans="1:16" x14ac:dyDescent="0.25">
      <c r="A48" t="s">
        <v>76</v>
      </c>
      <c r="B48" t="s">
        <v>77</v>
      </c>
      <c r="C48" t="s">
        <v>78</v>
      </c>
      <c r="D48">
        <v>105</v>
      </c>
      <c r="E48" t="s">
        <v>79</v>
      </c>
      <c r="F48" t="s">
        <v>192</v>
      </c>
      <c r="G48" t="s">
        <v>193</v>
      </c>
      <c r="H48" t="s">
        <v>194</v>
      </c>
      <c r="I48" t="s">
        <v>200</v>
      </c>
      <c r="J48" t="s">
        <v>196</v>
      </c>
      <c r="K48" t="s">
        <v>201</v>
      </c>
      <c r="L48">
        <v>52371</v>
      </c>
      <c r="M48">
        <v>957437</v>
      </c>
      <c r="N48">
        <v>258410</v>
      </c>
      <c r="O48">
        <v>84264</v>
      </c>
      <c r="P48">
        <v>219474</v>
      </c>
    </row>
    <row r="49" spans="1:16" x14ac:dyDescent="0.25">
      <c r="A49" t="s">
        <v>76</v>
      </c>
      <c r="B49" t="s">
        <v>77</v>
      </c>
      <c r="C49" t="s">
        <v>78</v>
      </c>
      <c r="D49">
        <v>105</v>
      </c>
      <c r="E49" t="s">
        <v>79</v>
      </c>
      <c r="F49" t="s">
        <v>192</v>
      </c>
      <c r="G49" t="s">
        <v>193</v>
      </c>
      <c r="H49" t="s">
        <v>194</v>
      </c>
      <c r="I49" t="s">
        <v>200</v>
      </c>
      <c r="J49" t="s">
        <v>196</v>
      </c>
      <c r="K49" t="s">
        <v>201</v>
      </c>
      <c r="L49">
        <v>7183</v>
      </c>
      <c r="M49">
        <v>957437</v>
      </c>
      <c r="N49">
        <v>258410</v>
      </c>
      <c r="O49">
        <v>84264</v>
      </c>
      <c r="P49">
        <v>219474</v>
      </c>
    </row>
    <row r="50" spans="1:16" x14ac:dyDescent="0.25">
      <c r="A50" t="s">
        <v>76</v>
      </c>
      <c r="B50" t="s">
        <v>77</v>
      </c>
      <c r="C50" t="s">
        <v>78</v>
      </c>
      <c r="D50">
        <v>105</v>
      </c>
      <c r="E50" t="s">
        <v>79</v>
      </c>
      <c r="F50" t="s">
        <v>192</v>
      </c>
      <c r="G50" t="s">
        <v>193</v>
      </c>
      <c r="H50" t="s">
        <v>194</v>
      </c>
      <c r="I50" t="s">
        <v>202</v>
      </c>
      <c r="J50" t="s">
        <v>196</v>
      </c>
      <c r="K50" t="s">
        <v>203</v>
      </c>
      <c r="L50">
        <v>25972</v>
      </c>
      <c r="M50">
        <v>957437</v>
      </c>
      <c r="N50">
        <v>258410</v>
      </c>
      <c r="O50">
        <v>84264</v>
      </c>
      <c r="P50">
        <v>219474</v>
      </c>
    </row>
    <row r="51" spans="1:16" x14ac:dyDescent="0.25">
      <c r="A51" t="s">
        <v>76</v>
      </c>
      <c r="B51" t="s">
        <v>77</v>
      </c>
      <c r="C51" t="s">
        <v>78</v>
      </c>
      <c r="D51">
        <v>105</v>
      </c>
      <c r="E51" t="s">
        <v>79</v>
      </c>
      <c r="F51" t="s">
        <v>192</v>
      </c>
      <c r="G51" t="s">
        <v>193</v>
      </c>
      <c r="H51" t="s">
        <v>194</v>
      </c>
      <c r="I51" t="s">
        <v>202</v>
      </c>
      <c r="J51" t="s">
        <v>196</v>
      </c>
      <c r="K51" t="s">
        <v>203</v>
      </c>
      <c r="L51">
        <v>54593</v>
      </c>
      <c r="M51">
        <v>957437</v>
      </c>
      <c r="N51">
        <v>258410</v>
      </c>
      <c r="O51">
        <v>84264</v>
      </c>
      <c r="P51">
        <v>219474</v>
      </c>
    </row>
    <row r="52" spans="1:16" x14ac:dyDescent="0.25">
      <c r="A52" t="s">
        <v>76</v>
      </c>
      <c r="B52" t="s">
        <v>77</v>
      </c>
      <c r="C52" t="s">
        <v>78</v>
      </c>
      <c r="D52">
        <v>105</v>
      </c>
      <c r="E52" t="s">
        <v>79</v>
      </c>
      <c r="F52" t="s">
        <v>192</v>
      </c>
      <c r="G52" t="s">
        <v>193</v>
      </c>
      <c r="H52" t="s">
        <v>194</v>
      </c>
      <c r="I52" t="s">
        <v>202</v>
      </c>
      <c r="J52" t="s">
        <v>196</v>
      </c>
      <c r="K52" t="s">
        <v>203</v>
      </c>
      <c r="L52">
        <v>80565</v>
      </c>
      <c r="M52">
        <v>957437</v>
      </c>
      <c r="N52">
        <v>258410</v>
      </c>
      <c r="O52">
        <v>84264</v>
      </c>
      <c r="P52">
        <v>219474</v>
      </c>
    </row>
    <row r="53" spans="1:16" x14ac:dyDescent="0.25">
      <c r="A53" t="s">
        <v>76</v>
      </c>
      <c r="B53" t="s">
        <v>77</v>
      </c>
      <c r="C53" t="s">
        <v>78</v>
      </c>
      <c r="D53">
        <v>105</v>
      </c>
      <c r="E53" t="s">
        <v>79</v>
      </c>
      <c r="F53" t="s">
        <v>192</v>
      </c>
      <c r="G53" t="s">
        <v>193</v>
      </c>
      <c r="H53" t="s">
        <v>194</v>
      </c>
      <c r="I53" t="s">
        <v>204</v>
      </c>
      <c r="J53" t="s">
        <v>196</v>
      </c>
      <c r="K53" t="s">
        <v>205</v>
      </c>
      <c r="L53">
        <v>16449</v>
      </c>
      <c r="M53">
        <v>957437</v>
      </c>
      <c r="N53">
        <v>258410</v>
      </c>
      <c r="O53">
        <v>84264</v>
      </c>
      <c r="P53">
        <v>219474</v>
      </c>
    </row>
    <row r="54" spans="1:16" x14ac:dyDescent="0.25">
      <c r="A54" t="s">
        <v>76</v>
      </c>
      <c r="B54" t="s">
        <v>77</v>
      </c>
      <c r="C54" t="s">
        <v>78</v>
      </c>
      <c r="D54">
        <v>105</v>
      </c>
      <c r="E54" t="s">
        <v>79</v>
      </c>
      <c r="F54" t="s">
        <v>192</v>
      </c>
      <c r="G54" t="s">
        <v>193</v>
      </c>
      <c r="H54" t="s">
        <v>194</v>
      </c>
      <c r="I54" t="s">
        <v>204</v>
      </c>
      <c r="J54" t="s">
        <v>196</v>
      </c>
      <c r="K54" t="s">
        <v>205</v>
      </c>
      <c r="L54">
        <v>3868</v>
      </c>
      <c r="M54">
        <v>957437</v>
      </c>
      <c r="N54">
        <v>258410</v>
      </c>
      <c r="O54">
        <v>84264</v>
      </c>
      <c r="P54">
        <v>219474</v>
      </c>
    </row>
    <row r="55" spans="1:16" x14ac:dyDescent="0.25">
      <c r="A55" t="s">
        <v>76</v>
      </c>
      <c r="B55" t="s">
        <v>77</v>
      </c>
      <c r="C55" t="s">
        <v>78</v>
      </c>
      <c r="D55">
        <v>105</v>
      </c>
      <c r="E55" t="s">
        <v>79</v>
      </c>
      <c r="F55" t="s">
        <v>192</v>
      </c>
      <c r="G55" t="s">
        <v>193</v>
      </c>
      <c r="H55" t="s">
        <v>194</v>
      </c>
      <c r="I55" t="s">
        <v>204</v>
      </c>
      <c r="J55" t="s">
        <v>196</v>
      </c>
      <c r="K55" t="s">
        <v>205</v>
      </c>
      <c r="L55">
        <v>24570</v>
      </c>
      <c r="M55">
        <v>957437</v>
      </c>
      <c r="N55">
        <v>258410</v>
      </c>
      <c r="O55">
        <v>84264</v>
      </c>
      <c r="P55">
        <v>219474</v>
      </c>
    </row>
    <row r="56" spans="1:16" x14ac:dyDescent="0.25">
      <c r="A56" t="s">
        <v>76</v>
      </c>
      <c r="B56" t="s">
        <v>77</v>
      </c>
      <c r="C56" t="s">
        <v>78</v>
      </c>
      <c r="D56">
        <v>105</v>
      </c>
      <c r="E56" t="s">
        <v>79</v>
      </c>
      <c r="F56" t="s">
        <v>192</v>
      </c>
      <c r="G56" t="s">
        <v>193</v>
      </c>
      <c r="H56" t="s">
        <v>194</v>
      </c>
      <c r="I56" t="s">
        <v>206</v>
      </c>
      <c r="J56" t="s">
        <v>196</v>
      </c>
      <c r="K56" t="s">
        <v>207</v>
      </c>
      <c r="L56">
        <v>1875</v>
      </c>
      <c r="M56">
        <v>957437</v>
      </c>
      <c r="N56">
        <v>258410</v>
      </c>
      <c r="O56">
        <v>84264</v>
      </c>
      <c r="P56">
        <v>219474</v>
      </c>
    </row>
    <row r="57" spans="1:16" x14ac:dyDescent="0.25">
      <c r="A57" t="s">
        <v>76</v>
      </c>
      <c r="B57" t="s">
        <v>77</v>
      </c>
      <c r="C57" t="s">
        <v>78</v>
      </c>
      <c r="D57">
        <v>105</v>
      </c>
      <c r="E57" t="s">
        <v>79</v>
      </c>
      <c r="F57" t="s">
        <v>192</v>
      </c>
      <c r="G57" t="s">
        <v>193</v>
      </c>
      <c r="H57" t="s">
        <v>194</v>
      </c>
      <c r="I57" t="s">
        <v>208</v>
      </c>
      <c r="J57" t="s">
        <v>196</v>
      </c>
      <c r="K57" t="s">
        <v>209</v>
      </c>
      <c r="L57">
        <v>2520</v>
      </c>
      <c r="M57">
        <v>957437</v>
      </c>
      <c r="N57">
        <v>258410</v>
      </c>
      <c r="O57">
        <v>84264</v>
      </c>
      <c r="P57">
        <v>219474</v>
      </c>
    </row>
    <row r="58" spans="1:16" x14ac:dyDescent="0.25">
      <c r="A58" t="s">
        <v>76</v>
      </c>
      <c r="B58" t="s">
        <v>77</v>
      </c>
      <c r="C58" t="s">
        <v>78</v>
      </c>
      <c r="D58">
        <v>105</v>
      </c>
      <c r="E58" t="s">
        <v>79</v>
      </c>
      <c r="F58" t="s">
        <v>192</v>
      </c>
      <c r="G58" t="s">
        <v>193</v>
      </c>
      <c r="H58" t="s">
        <v>194</v>
      </c>
      <c r="I58" t="s">
        <v>210</v>
      </c>
      <c r="J58" t="s">
        <v>196</v>
      </c>
      <c r="K58" t="s">
        <v>211</v>
      </c>
      <c r="L58">
        <v>13854</v>
      </c>
      <c r="M58">
        <v>957437</v>
      </c>
      <c r="N58">
        <v>258410</v>
      </c>
      <c r="O58">
        <v>84264</v>
      </c>
      <c r="P58">
        <v>219474</v>
      </c>
    </row>
    <row r="59" spans="1:16" x14ac:dyDescent="0.25">
      <c r="A59" t="s">
        <v>76</v>
      </c>
      <c r="B59" t="s">
        <v>77</v>
      </c>
      <c r="C59" t="s">
        <v>78</v>
      </c>
      <c r="D59">
        <v>105</v>
      </c>
      <c r="E59" t="s">
        <v>79</v>
      </c>
      <c r="F59" t="s">
        <v>192</v>
      </c>
      <c r="G59" t="s">
        <v>193</v>
      </c>
      <c r="H59" t="s">
        <v>194</v>
      </c>
      <c r="I59" t="s">
        <v>210</v>
      </c>
      <c r="J59" t="s">
        <v>196</v>
      </c>
      <c r="K59" t="s">
        <v>211</v>
      </c>
      <c r="L59">
        <v>6568</v>
      </c>
      <c r="M59">
        <v>957437</v>
      </c>
      <c r="N59">
        <v>258410</v>
      </c>
      <c r="O59">
        <v>84264</v>
      </c>
      <c r="P59">
        <v>219474</v>
      </c>
    </row>
    <row r="60" spans="1:16" x14ac:dyDescent="0.25">
      <c r="A60" t="s">
        <v>76</v>
      </c>
      <c r="B60" t="s">
        <v>77</v>
      </c>
      <c r="C60" t="s">
        <v>78</v>
      </c>
      <c r="D60">
        <v>105</v>
      </c>
      <c r="E60" t="s">
        <v>79</v>
      </c>
      <c r="F60" t="s">
        <v>192</v>
      </c>
      <c r="G60" t="s">
        <v>193</v>
      </c>
      <c r="H60" t="s">
        <v>194</v>
      </c>
      <c r="I60" t="s">
        <v>210</v>
      </c>
      <c r="J60" t="s">
        <v>196</v>
      </c>
      <c r="K60" t="s">
        <v>211</v>
      </c>
      <c r="L60">
        <v>2882</v>
      </c>
      <c r="M60">
        <v>957437</v>
      </c>
      <c r="N60">
        <v>258410</v>
      </c>
      <c r="O60">
        <v>84264</v>
      </c>
      <c r="P60">
        <v>219474</v>
      </c>
    </row>
    <row r="61" spans="1:16" x14ac:dyDescent="0.25">
      <c r="A61" t="s">
        <v>76</v>
      </c>
      <c r="B61" t="s">
        <v>77</v>
      </c>
      <c r="C61" t="s">
        <v>78</v>
      </c>
      <c r="D61">
        <v>105</v>
      </c>
      <c r="E61" t="s">
        <v>79</v>
      </c>
      <c r="F61" t="s">
        <v>192</v>
      </c>
      <c r="G61" t="s">
        <v>193</v>
      </c>
      <c r="H61" t="s">
        <v>194</v>
      </c>
      <c r="I61" t="s">
        <v>210</v>
      </c>
      <c r="J61" t="s">
        <v>196</v>
      </c>
      <c r="K61" t="s">
        <v>211</v>
      </c>
      <c r="L61">
        <v>12375</v>
      </c>
      <c r="M61">
        <v>957437</v>
      </c>
      <c r="N61">
        <v>258410</v>
      </c>
      <c r="O61">
        <v>84264</v>
      </c>
      <c r="P61">
        <v>219474</v>
      </c>
    </row>
    <row r="62" spans="1:16" x14ac:dyDescent="0.25">
      <c r="A62" t="s">
        <v>76</v>
      </c>
      <c r="B62" t="s">
        <v>77</v>
      </c>
      <c r="C62" t="s">
        <v>78</v>
      </c>
      <c r="D62">
        <v>105</v>
      </c>
      <c r="E62" t="s">
        <v>79</v>
      </c>
      <c r="F62" t="s">
        <v>192</v>
      </c>
      <c r="G62" t="s">
        <v>193</v>
      </c>
      <c r="H62" t="s">
        <v>194</v>
      </c>
      <c r="I62" t="s">
        <v>210</v>
      </c>
      <c r="J62" t="s">
        <v>196</v>
      </c>
      <c r="K62" t="s">
        <v>211</v>
      </c>
      <c r="L62">
        <v>2828</v>
      </c>
      <c r="M62">
        <v>957437</v>
      </c>
      <c r="N62">
        <v>258410</v>
      </c>
      <c r="O62">
        <v>84264</v>
      </c>
      <c r="P62">
        <v>219474</v>
      </c>
    </row>
    <row r="63" spans="1:16" x14ac:dyDescent="0.25">
      <c r="A63" t="s">
        <v>76</v>
      </c>
      <c r="B63" t="s">
        <v>77</v>
      </c>
      <c r="C63" t="s">
        <v>78</v>
      </c>
      <c r="D63">
        <v>105</v>
      </c>
      <c r="E63" t="s">
        <v>79</v>
      </c>
      <c r="F63" t="s">
        <v>192</v>
      </c>
      <c r="G63" t="s">
        <v>193</v>
      </c>
      <c r="H63" t="s">
        <v>194</v>
      </c>
      <c r="I63" t="s">
        <v>210</v>
      </c>
      <c r="J63" t="s">
        <v>196</v>
      </c>
      <c r="K63" t="s">
        <v>211</v>
      </c>
      <c r="L63">
        <v>525</v>
      </c>
      <c r="M63">
        <v>957437</v>
      </c>
      <c r="N63">
        <v>258410</v>
      </c>
      <c r="O63">
        <v>84264</v>
      </c>
      <c r="P63">
        <v>219474</v>
      </c>
    </row>
    <row r="64" spans="1:16" x14ac:dyDescent="0.25">
      <c r="A64" t="s">
        <v>76</v>
      </c>
      <c r="B64" t="s">
        <v>77</v>
      </c>
      <c r="C64" t="s">
        <v>78</v>
      </c>
      <c r="D64">
        <v>105</v>
      </c>
      <c r="E64" t="s">
        <v>79</v>
      </c>
      <c r="F64" t="s">
        <v>192</v>
      </c>
      <c r="G64" t="s">
        <v>193</v>
      </c>
      <c r="H64" t="s">
        <v>194</v>
      </c>
      <c r="I64" t="s">
        <v>210</v>
      </c>
      <c r="J64" t="s">
        <v>196</v>
      </c>
      <c r="K64" t="s">
        <v>211</v>
      </c>
      <c r="L64">
        <v>5875</v>
      </c>
      <c r="M64">
        <v>957437</v>
      </c>
      <c r="N64">
        <v>258410</v>
      </c>
      <c r="O64">
        <v>84264</v>
      </c>
      <c r="P64">
        <v>219474</v>
      </c>
    </row>
    <row r="65" spans="1:16" x14ac:dyDescent="0.25">
      <c r="A65" t="s">
        <v>76</v>
      </c>
      <c r="B65" t="s">
        <v>77</v>
      </c>
      <c r="C65" t="s">
        <v>78</v>
      </c>
      <c r="D65">
        <v>105</v>
      </c>
      <c r="E65" t="s">
        <v>79</v>
      </c>
      <c r="F65" t="s">
        <v>192</v>
      </c>
      <c r="G65" t="s">
        <v>193</v>
      </c>
      <c r="H65" t="s">
        <v>194</v>
      </c>
      <c r="I65" t="s">
        <v>210</v>
      </c>
      <c r="J65" t="s">
        <v>196</v>
      </c>
      <c r="K65" t="s">
        <v>211</v>
      </c>
      <c r="L65">
        <v>840</v>
      </c>
      <c r="M65">
        <v>957437</v>
      </c>
      <c r="N65">
        <v>258410</v>
      </c>
      <c r="O65">
        <v>84264</v>
      </c>
      <c r="P65">
        <v>219474</v>
      </c>
    </row>
    <row r="66" spans="1:16" x14ac:dyDescent="0.25">
      <c r="A66" t="s">
        <v>76</v>
      </c>
      <c r="B66" t="s">
        <v>77</v>
      </c>
      <c r="C66" t="s">
        <v>78</v>
      </c>
      <c r="D66">
        <v>105</v>
      </c>
      <c r="E66" t="s">
        <v>79</v>
      </c>
      <c r="F66" t="s">
        <v>192</v>
      </c>
      <c r="G66" t="s">
        <v>193</v>
      </c>
      <c r="H66" t="s">
        <v>194</v>
      </c>
      <c r="I66" t="s">
        <v>210</v>
      </c>
      <c r="J66" t="s">
        <v>196</v>
      </c>
      <c r="K66" t="s">
        <v>211</v>
      </c>
      <c r="L66">
        <v>196</v>
      </c>
      <c r="M66">
        <v>957437</v>
      </c>
      <c r="N66">
        <v>258410</v>
      </c>
      <c r="O66">
        <v>84264</v>
      </c>
      <c r="P66">
        <v>219474</v>
      </c>
    </row>
    <row r="67" spans="1:16" x14ac:dyDescent="0.25">
      <c r="A67" t="s">
        <v>76</v>
      </c>
      <c r="B67" t="s">
        <v>77</v>
      </c>
      <c r="C67" t="s">
        <v>78</v>
      </c>
      <c r="D67">
        <v>105</v>
      </c>
      <c r="E67" t="s">
        <v>79</v>
      </c>
      <c r="F67" t="s">
        <v>192</v>
      </c>
      <c r="G67" t="s">
        <v>193</v>
      </c>
      <c r="H67" t="s">
        <v>194</v>
      </c>
      <c r="I67" t="s">
        <v>210</v>
      </c>
      <c r="J67" t="s">
        <v>196</v>
      </c>
      <c r="K67" t="s">
        <v>211</v>
      </c>
      <c r="L67">
        <v>4159</v>
      </c>
      <c r="M67">
        <v>957437</v>
      </c>
      <c r="N67">
        <v>258410</v>
      </c>
      <c r="O67">
        <v>84264</v>
      </c>
      <c r="P67">
        <v>219474</v>
      </c>
    </row>
    <row r="68" spans="1:16" x14ac:dyDescent="0.25">
      <c r="A68" t="s">
        <v>76</v>
      </c>
      <c r="B68" t="s">
        <v>77</v>
      </c>
      <c r="C68" t="s">
        <v>78</v>
      </c>
      <c r="D68">
        <v>105</v>
      </c>
      <c r="E68" t="s">
        <v>79</v>
      </c>
      <c r="F68" t="s">
        <v>192</v>
      </c>
      <c r="G68" t="s">
        <v>193</v>
      </c>
      <c r="H68" t="s">
        <v>194</v>
      </c>
      <c r="I68" t="s">
        <v>210</v>
      </c>
      <c r="J68" t="s">
        <v>196</v>
      </c>
      <c r="K68" t="s">
        <v>211</v>
      </c>
      <c r="L68">
        <v>1250</v>
      </c>
      <c r="M68">
        <v>957437</v>
      </c>
      <c r="N68">
        <v>258410</v>
      </c>
      <c r="O68">
        <v>84264</v>
      </c>
      <c r="P68">
        <v>219474</v>
      </c>
    </row>
    <row r="69" spans="1:16" x14ac:dyDescent="0.25">
      <c r="A69" t="s">
        <v>76</v>
      </c>
      <c r="B69" t="s">
        <v>77</v>
      </c>
      <c r="C69" t="s">
        <v>78</v>
      </c>
      <c r="D69">
        <v>105</v>
      </c>
      <c r="E69" t="s">
        <v>79</v>
      </c>
      <c r="F69" t="s">
        <v>192</v>
      </c>
      <c r="G69" t="s">
        <v>193</v>
      </c>
      <c r="H69" t="s">
        <v>194</v>
      </c>
      <c r="I69" t="s">
        <v>210</v>
      </c>
      <c r="J69" t="s">
        <v>196</v>
      </c>
      <c r="K69" t="s">
        <v>211</v>
      </c>
      <c r="L69">
        <v>550</v>
      </c>
      <c r="M69">
        <v>957437</v>
      </c>
      <c r="N69">
        <v>258410</v>
      </c>
      <c r="O69">
        <v>84264</v>
      </c>
      <c r="P69">
        <v>219474</v>
      </c>
    </row>
    <row r="70" spans="1:16" x14ac:dyDescent="0.25">
      <c r="A70" t="s">
        <v>76</v>
      </c>
      <c r="B70" t="s">
        <v>77</v>
      </c>
      <c r="C70" t="s">
        <v>78</v>
      </c>
      <c r="D70">
        <v>105</v>
      </c>
      <c r="E70" t="s">
        <v>79</v>
      </c>
      <c r="F70" t="s">
        <v>192</v>
      </c>
      <c r="G70" t="s">
        <v>193</v>
      </c>
      <c r="H70" t="s">
        <v>194</v>
      </c>
      <c r="I70" t="s">
        <v>210</v>
      </c>
      <c r="J70" t="s">
        <v>196</v>
      </c>
      <c r="K70" t="s">
        <v>211</v>
      </c>
      <c r="L70">
        <v>609</v>
      </c>
      <c r="M70">
        <v>957437</v>
      </c>
      <c r="N70">
        <v>258410</v>
      </c>
      <c r="O70">
        <v>84264</v>
      </c>
      <c r="P70">
        <v>219474</v>
      </c>
    </row>
    <row r="71" spans="1:16" x14ac:dyDescent="0.25">
      <c r="A71" t="s">
        <v>76</v>
      </c>
      <c r="B71" t="s">
        <v>77</v>
      </c>
      <c r="C71" t="s">
        <v>78</v>
      </c>
      <c r="D71">
        <v>105</v>
      </c>
      <c r="E71" t="s">
        <v>79</v>
      </c>
      <c r="F71" t="s">
        <v>192</v>
      </c>
      <c r="G71" t="s">
        <v>193</v>
      </c>
      <c r="H71" t="s">
        <v>194</v>
      </c>
      <c r="I71" t="s">
        <v>210</v>
      </c>
      <c r="J71" t="s">
        <v>196</v>
      </c>
      <c r="K71" t="s">
        <v>211</v>
      </c>
      <c r="L71">
        <v>1548</v>
      </c>
      <c r="M71">
        <v>957437</v>
      </c>
      <c r="N71">
        <v>258410</v>
      </c>
      <c r="O71">
        <v>84264</v>
      </c>
      <c r="P71">
        <v>219474</v>
      </c>
    </row>
    <row r="72" spans="1:16" x14ac:dyDescent="0.25">
      <c r="A72" t="s">
        <v>76</v>
      </c>
      <c r="B72" t="s">
        <v>77</v>
      </c>
      <c r="C72" t="s">
        <v>78</v>
      </c>
      <c r="D72">
        <v>105</v>
      </c>
      <c r="E72" t="s">
        <v>79</v>
      </c>
      <c r="F72" t="s">
        <v>192</v>
      </c>
      <c r="G72" t="s">
        <v>193</v>
      </c>
      <c r="H72" t="s">
        <v>194</v>
      </c>
      <c r="I72" t="s">
        <v>212</v>
      </c>
      <c r="J72" t="s">
        <v>196</v>
      </c>
      <c r="K72" t="s">
        <v>213</v>
      </c>
      <c r="L72">
        <v>9875</v>
      </c>
      <c r="M72">
        <v>957437</v>
      </c>
      <c r="N72">
        <v>258410</v>
      </c>
      <c r="O72">
        <v>84264</v>
      </c>
      <c r="P72">
        <v>219474</v>
      </c>
    </row>
    <row r="73" spans="1:16" x14ac:dyDescent="0.25">
      <c r="A73" t="s">
        <v>76</v>
      </c>
      <c r="B73" t="s">
        <v>77</v>
      </c>
      <c r="C73" t="s">
        <v>78</v>
      </c>
      <c r="D73">
        <v>105</v>
      </c>
      <c r="E73" t="s">
        <v>79</v>
      </c>
      <c r="F73" t="s">
        <v>192</v>
      </c>
      <c r="G73" t="s">
        <v>193</v>
      </c>
      <c r="H73" t="s">
        <v>194</v>
      </c>
      <c r="I73" t="s">
        <v>214</v>
      </c>
      <c r="J73" t="s">
        <v>196</v>
      </c>
      <c r="K73" t="s">
        <v>215</v>
      </c>
      <c r="L73">
        <v>900</v>
      </c>
      <c r="M73">
        <v>957437</v>
      </c>
      <c r="N73">
        <v>258410</v>
      </c>
      <c r="O73">
        <v>84264</v>
      </c>
      <c r="P73">
        <v>219474</v>
      </c>
    </row>
    <row r="74" spans="1:16" x14ac:dyDescent="0.25">
      <c r="A74" t="s">
        <v>76</v>
      </c>
      <c r="B74" t="s">
        <v>77</v>
      </c>
      <c r="C74" t="s">
        <v>78</v>
      </c>
      <c r="D74">
        <v>105</v>
      </c>
      <c r="E74" t="s">
        <v>79</v>
      </c>
      <c r="F74" t="s">
        <v>192</v>
      </c>
      <c r="G74" t="s">
        <v>193</v>
      </c>
      <c r="H74" t="s">
        <v>194</v>
      </c>
      <c r="I74" t="s">
        <v>214</v>
      </c>
      <c r="J74" t="s">
        <v>196</v>
      </c>
      <c r="K74" t="s">
        <v>215</v>
      </c>
      <c r="L74">
        <v>6998</v>
      </c>
      <c r="M74">
        <v>957437</v>
      </c>
      <c r="N74">
        <v>258410</v>
      </c>
      <c r="O74">
        <v>84264</v>
      </c>
      <c r="P74">
        <v>219474</v>
      </c>
    </row>
    <row r="75" spans="1:16" x14ac:dyDescent="0.25">
      <c r="A75" t="s">
        <v>76</v>
      </c>
      <c r="B75" t="s">
        <v>77</v>
      </c>
      <c r="C75" t="s">
        <v>78</v>
      </c>
      <c r="D75">
        <v>105</v>
      </c>
      <c r="E75" t="s">
        <v>79</v>
      </c>
      <c r="F75" t="s">
        <v>192</v>
      </c>
      <c r="G75" t="s">
        <v>193</v>
      </c>
      <c r="H75" t="s">
        <v>194</v>
      </c>
      <c r="I75" t="s">
        <v>216</v>
      </c>
      <c r="J75" t="s">
        <v>196</v>
      </c>
      <c r="K75" t="s">
        <v>217</v>
      </c>
      <c r="L75">
        <v>47778</v>
      </c>
      <c r="M75">
        <v>957437</v>
      </c>
      <c r="N75">
        <v>258410</v>
      </c>
      <c r="O75">
        <v>84264</v>
      </c>
      <c r="P75">
        <v>219474</v>
      </c>
    </row>
    <row r="76" spans="1:16" x14ac:dyDescent="0.25">
      <c r="A76" t="s">
        <v>76</v>
      </c>
      <c r="B76" t="s">
        <v>77</v>
      </c>
      <c r="C76" t="s">
        <v>78</v>
      </c>
      <c r="D76">
        <v>105</v>
      </c>
      <c r="E76" t="s">
        <v>79</v>
      </c>
      <c r="F76" t="s">
        <v>192</v>
      </c>
      <c r="G76" t="s">
        <v>193</v>
      </c>
      <c r="H76" t="s">
        <v>194</v>
      </c>
      <c r="I76" t="s">
        <v>218</v>
      </c>
      <c r="J76" t="s">
        <v>196</v>
      </c>
      <c r="K76" t="s">
        <v>219</v>
      </c>
      <c r="L76">
        <v>9900</v>
      </c>
      <c r="M76">
        <v>957437</v>
      </c>
      <c r="N76">
        <v>258410</v>
      </c>
      <c r="O76">
        <v>84264</v>
      </c>
      <c r="P76">
        <v>219474</v>
      </c>
    </row>
    <row r="77" spans="1:16" x14ac:dyDescent="0.25">
      <c r="A77" t="s">
        <v>76</v>
      </c>
      <c r="B77" t="s">
        <v>77</v>
      </c>
      <c r="C77" t="s">
        <v>78</v>
      </c>
      <c r="D77">
        <v>105</v>
      </c>
      <c r="E77" t="s">
        <v>79</v>
      </c>
      <c r="F77" t="s">
        <v>192</v>
      </c>
      <c r="G77" t="s">
        <v>193</v>
      </c>
      <c r="H77" t="s">
        <v>194</v>
      </c>
      <c r="I77" t="s">
        <v>220</v>
      </c>
      <c r="J77" t="s">
        <v>196</v>
      </c>
      <c r="K77" t="s">
        <v>221</v>
      </c>
      <c r="L77">
        <v>4942</v>
      </c>
      <c r="M77">
        <v>957437</v>
      </c>
      <c r="N77">
        <v>258410</v>
      </c>
      <c r="O77">
        <v>84264</v>
      </c>
      <c r="P77">
        <v>219474</v>
      </c>
    </row>
    <row r="78" spans="1:16" x14ac:dyDescent="0.25">
      <c r="A78" t="s">
        <v>76</v>
      </c>
      <c r="B78" t="s">
        <v>77</v>
      </c>
      <c r="C78" t="s">
        <v>78</v>
      </c>
      <c r="D78">
        <v>105</v>
      </c>
      <c r="E78" t="s">
        <v>79</v>
      </c>
      <c r="F78" t="s">
        <v>192</v>
      </c>
      <c r="G78" t="s">
        <v>193</v>
      </c>
      <c r="H78" t="s">
        <v>194</v>
      </c>
      <c r="I78" t="s">
        <v>218</v>
      </c>
      <c r="J78" t="s">
        <v>196</v>
      </c>
      <c r="K78" t="s">
        <v>219</v>
      </c>
      <c r="L78">
        <v>1245</v>
      </c>
      <c r="M78">
        <v>957437</v>
      </c>
      <c r="N78">
        <v>258410</v>
      </c>
      <c r="O78">
        <v>84264</v>
      </c>
      <c r="P78">
        <v>219474</v>
      </c>
    </row>
    <row r="79" spans="1:16" x14ac:dyDescent="0.25">
      <c r="A79" t="s">
        <v>76</v>
      </c>
      <c r="B79" t="s">
        <v>77</v>
      </c>
      <c r="C79" t="s">
        <v>78</v>
      </c>
      <c r="D79">
        <v>105</v>
      </c>
      <c r="E79" t="s">
        <v>79</v>
      </c>
      <c r="F79" t="s">
        <v>192</v>
      </c>
      <c r="G79" t="s">
        <v>193</v>
      </c>
      <c r="H79" t="s">
        <v>194</v>
      </c>
      <c r="I79" t="s">
        <v>220</v>
      </c>
      <c r="J79" t="s">
        <v>196</v>
      </c>
      <c r="K79" t="s">
        <v>221</v>
      </c>
      <c r="L79">
        <v>1000</v>
      </c>
      <c r="M79">
        <v>957437</v>
      </c>
      <c r="N79">
        <v>258410</v>
      </c>
      <c r="O79">
        <v>84264</v>
      </c>
      <c r="P79">
        <v>219474</v>
      </c>
    </row>
    <row r="80" spans="1:16" x14ac:dyDescent="0.25">
      <c r="A80" t="s">
        <v>76</v>
      </c>
      <c r="B80" t="s">
        <v>77</v>
      </c>
      <c r="C80" t="s">
        <v>78</v>
      </c>
      <c r="D80">
        <v>105</v>
      </c>
      <c r="E80" t="s">
        <v>79</v>
      </c>
      <c r="F80" t="s">
        <v>192</v>
      </c>
      <c r="G80" t="s">
        <v>193</v>
      </c>
      <c r="H80" t="s">
        <v>194</v>
      </c>
      <c r="I80" t="s">
        <v>222</v>
      </c>
      <c r="J80" t="s">
        <v>196</v>
      </c>
      <c r="K80" t="s">
        <v>223</v>
      </c>
      <c r="L80">
        <v>2940</v>
      </c>
      <c r="M80">
        <v>957437</v>
      </c>
      <c r="N80">
        <v>258410</v>
      </c>
      <c r="O80">
        <v>84264</v>
      </c>
      <c r="P80">
        <v>219474</v>
      </c>
    </row>
    <row r="81" spans="1:16" x14ac:dyDescent="0.25">
      <c r="A81" t="s">
        <v>76</v>
      </c>
      <c r="B81" t="s">
        <v>77</v>
      </c>
      <c r="C81" t="s">
        <v>78</v>
      </c>
      <c r="D81">
        <v>105</v>
      </c>
      <c r="E81" t="s">
        <v>79</v>
      </c>
      <c r="F81" t="s">
        <v>192</v>
      </c>
      <c r="G81" t="s">
        <v>193</v>
      </c>
      <c r="H81" t="s">
        <v>194</v>
      </c>
      <c r="I81" t="s">
        <v>224</v>
      </c>
      <c r="J81" t="s">
        <v>196</v>
      </c>
      <c r="K81" t="s">
        <v>225</v>
      </c>
      <c r="L81">
        <v>3050</v>
      </c>
      <c r="M81">
        <v>957437</v>
      </c>
      <c r="N81">
        <v>258410</v>
      </c>
      <c r="O81">
        <v>84264</v>
      </c>
      <c r="P81">
        <v>219474</v>
      </c>
    </row>
    <row r="82" spans="1:16" x14ac:dyDescent="0.25">
      <c r="A82" t="s">
        <v>76</v>
      </c>
      <c r="B82" t="s">
        <v>77</v>
      </c>
      <c r="C82" t="s">
        <v>78</v>
      </c>
      <c r="D82">
        <v>105</v>
      </c>
      <c r="E82" t="s">
        <v>79</v>
      </c>
      <c r="F82" t="s">
        <v>192</v>
      </c>
      <c r="G82" t="s">
        <v>193</v>
      </c>
      <c r="H82" t="s">
        <v>194</v>
      </c>
      <c r="I82" t="s">
        <v>224</v>
      </c>
      <c r="J82" t="s">
        <v>196</v>
      </c>
      <c r="K82" t="s">
        <v>225</v>
      </c>
      <c r="L82">
        <v>1000</v>
      </c>
      <c r="M82">
        <v>957437</v>
      </c>
      <c r="N82">
        <v>258410</v>
      </c>
      <c r="O82">
        <v>84264</v>
      </c>
      <c r="P82">
        <v>219474</v>
      </c>
    </row>
    <row r="83" spans="1:16" x14ac:dyDescent="0.25">
      <c r="A83" t="s">
        <v>76</v>
      </c>
      <c r="B83" t="s">
        <v>77</v>
      </c>
      <c r="C83" t="s">
        <v>78</v>
      </c>
      <c r="D83">
        <v>105</v>
      </c>
      <c r="E83" t="s">
        <v>79</v>
      </c>
      <c r="F83" t="s">
        <v>192</v>
      </c>
      <c r="G83" t="s">
        <v>193</v>
      </c>
      <c r="H83" t="s">
        <v>194</v>
      </c>
      <c r="I83" t="s">
        <v>226</v>
      </c>
      <c r="J83" t="s">
        <v>196</v>
      </c>
      <c r="K83" t="s">
        <v>227</v>
      </c>
      <c r="L83">
        <v>3000</v>
      </c>
      <c r="M83">
        <v>957437</v>
      </c>
      <c r="N83">
        <v>258410</v>
      </c>
      <c r="O83">
        <v>84264</v>
      </c>
      <c r="P83">
        <v>219474</v>
      </c>
    </row>
    <row r="84" spans="1:16" x14ac:dyDescent="0.25">
      <c r="A84" t="s">
        <v>76</v>
      </c>
      <c r="B84" t="s">
        <v>77</v>
      </c>
      <c r="C84" t="s">
        <v>78</v>
      </c>
      <c r="D84">
        <v>105</v>
      </c>
      <c r="E84" t="s">
        <v>79</v>
      </c>
      <c r="F84" t="s">
        <v>192</v>
      </c>
      <c r="G84" t="s">
        <v>193</v>
      </c>
      <c r="H84" t="s">
        <v>194</v>
      </c>
      <c r="I84" t="s">
        <v>226</v>
      </c>
      <c r="J84" t="s">
        <v>196</v>
      </c>
      <c r="K84" t="s">
        <v>227</v>
      </c>
      <c r="L84">
        <v>500</v>
      </c>
      <c r="M84">
        <v>957437</v>
      </c>
      <c r="N84">
        <v>258410</v>
      </c>
      <c r="O84">
        <v>84264</v>
      </c>
      <c r="P84">
        <v>219474</v>
      </c>
    </row>
    <row r="85" spans="1:16" x14ac:dyDescent="0.25">
      <c r="A85" t="s">
        <v>76</v>
      </c>
      <c r="B85" t="s">
        <v>77</v>
      </c>
      <c r="C85" t="s">
        <v>78</v>
      </c>
      <c r="D85">
        <v>105</v>
      </c>
      <c r="E85" t="s">
        <v>79</v>
      </c>
      <c r="F85" t="s">
        <v>192</v>
      </c>
      <c r="G85" t="s">
        <v>193</v>
      </c>
      <c r="H85" t="s">
        <v>194</v>
      </c>
      <c r="I85" t="s">
        <v>228</v>
      </c>
      <c r="J85" t="s">
        <v>196</v>
      </c>
      <c r="K85" t="s">
        <v>229</v>
      </c>
      <c r="L85">
        <v>2533</v>
      </c>
      <c r="M85">
        <v>957437</v>
      </c>
      <c r="N85">
        <v>258410</v>
      </c>
      <c r="O85">
        <v>84264</v>
      </c>
      <c r="P85">
        <v>219474</v>
      </c>
    </row>
    <row r="86" spans="1:16" x14ac:dyDescent="0.25">
      <c r="A86" t="s">
        <v>76</v>
      </c>
      <c r="B86" t="s">
        <v>77</v>
      </c>
      <c r="C86" t="s">
        <v>78</v>
      </c>
      <c r="D86">
        <v>105</v>
      </c>
      <c r="E86" t="s">
        <v>79</v>
      </c>
      <c r="F86" t="s">
        <v>192</v>
      </c>
      <c r="G86" t="s">
        <v>193</v>
      </c>
      <c r="H86" t="s">
        <v>194</v>
      </c>
      <c r="I86" t="s">
        <v>230</v>
      </c>
      <c r="J86" t="s">
        <v>196</v>
      </c>
      <c r="K86" t="s">
        <v>231</v>
      </c>
      <c r="L86">
        <v>23895</v>
      </c>
      <c r="M86">
        <v>957437</v>
      </c>
      <c r="N86">
        <v>258410</v>
      </c>
      <c r="O86">
        <v>84264</v>
      </c>
      <c r="P86">
        <v>219474</v>
      </c>
    </row>
    <row r="87" spans="1:16" x14ac:dyDescent="0.25">
      <c r="A87" t="s">
        <v>76</v>
      </c>
      <c r="B87" t="s">
        <v>77</v>
      </c>
      <c r="C87" t="s">
        <v>78</v>
      </c>
      <c r="D87">
        <v>105</v>
      </c>
      <c r="E87" t="s">
        <v>79</v>
      </c>
      <c r="F87" t="s">
        <v>192</v>
      </c>
      <c r="G87" t="s">
        <v>193</v>
      </c>
      <c r="H87" t="s">
        <v>194</v>
      </c>
      <c r="I87" t="s">
        <v>232</v>
      </c>
      <c r="J87" t="s">
        <v>196</v>
      </c>
      <c r="K87" t="s">
        <v>233</v>
      </c>
      <c r="L87">
        <v>235</v>
      </c>
      <c r="M87">
        <v>957437</v>
      </c>
      <c r="N87">
        <v>258410</v>
      </c>
      <c r="O87">
        <v>84264</v>
      </c>
      <c r="P87">
        <v>219474</v>
      </c>
    </row>
    <row r="88" spans="1:16" x14ac:dyDescent="0.25">
      <c r="A88" t="s">
        <v>76</v>
      </c>
      <c r="B88" t="s">
        <v>77</v>
      </c>
      <c r="C88" t="s">
        <v>78</v>
      </c>
      <c r="D88">
        <v>105</v>
      </c>
      <c r="E88" t="s">
        <v>79</v>
      </c>
      <c r="F88" t="s">
        <v>192</v>
      </c>
      <c r="G88" t="s">
        <v>193</v>
      </c>
      <c r="H88" t="s">
        <v>194</v>
      </c>
      <c r="I88" t="s">
        <v>232</v>
      </c>
      <c r="J88" t="s">
        <v>196</v>
      </c>
      <c r="K88" t="s">
        <v>233</v>
      </c>
      <c r="L88">
        <v>900</v>
      </c>
      <c r="M88">
        <v>957437</v>
      </c>
      <c r="N88">
        <v>258410</v>
      </c>
      <c r="O88">
        <v>84264</v>
      </c>
      <c r="P88">
        <v>219474</v>
      </c>
    </row>
    <row r="89" spans="1:16" x14ac:dyDescent="0.25">
      <c r="A89" t="s">
        <v>76</v>
      </c>
      <c r="B89" t="s">
        <v>77</v>
      </c>
      <c r="C89" t="s">
        <v>78</v>
      </c>
      <c r="D89">
        <v>105</v>
      </c>
      <c r="E89" t="s">
        <v>79</v>
      </c>
      <c r="F89" t="s">
        <v>192</v>
      </c>
      <c r="G89" t="s">
        <v>193</v>
      </c>
      <c r="H89" t="s">
        <v>194</v>
      </c>
      <c r="I89" t="s">
        <v>232</v>
      </c>
      <c r="J89" t="s">
        <v>196</v>
      </c>
      <c r="K89" t="s">
        <v>233</v>
      </c>
      <c r="L89">
        <v>4845</v>
      </c>
      <c r="M89">
        <v>957437</v>
      </c>
      <c r="N89">
        <v>258410</v>
      </c>
      <c r="O89">
        <v>84264</v>
      </c>
      <c r="P89">
        <v>219474</v>
      </c>
    </row>
    <row r="90" spans="1:16" x14ac:dyDescent="0.25">
      <c r="A90" t="s">
        <v>76</v>
      </c>
      <c r="B90" t="s">
        <v>77</v>
      </c>
      <c r="C90" t="s">
        <v>78</v>
      </c>
      <c r="D90">
        <v>105</v>
      </c>
      <c r="E90" t="s">
        <v>79</v>
      </c>
      <c r="F90" t="s">
        <v>192</v>
      </c>
      <c r="G90" t="s">
        <v>193</v>
      </c>
      <c r="H90" t="s">
        <v>194</v>
      </c>
      <c r="I90" t="s">
        <v>232</v>
      </c>
      <c r="J90" t="s">
        <v>196</v>
      </c>
      <c r="K90" t="s">
        <v>233</v>
      </c>
      <c r="L90">
        <v>8208</v>
      </c>
      <c r="M90">
        <v>957437</v>
      </c>
      <c r="N90">
        <v>258410</v>
      </c>
      <c r="O90">
        <v>84264</v>
      </c>
      <c r="P90">
        <v>219474</v>
      </c>
    </row>
    <row r="91" spans="1:16" x14ac:dyDescent="0.25">
      <c r="A91" t="s">
        <v>76</v>
      </c>
      <c r="B91" t="s">
        <v>77</v>
      </c>
      <c r="C91" t="s">
        <v>78</v>
      </c>
      <c r="D91">
        <v>105</v>
      </c>
      <c r="E91" t="s">
        <v>79</v>
      </c>
      <c r="F91" t="s">
        <v>192</v>
      </c>
      <c r="G91" t="s">
        <v>193</v>
      </c>
      <c r="H91" t="s">
        <v>194</v>
      </c>
      <c r="I91" t="s">
        <v>232</v>
      </c>
      <c r="J91" t="s">
        <v>196</v>
      </c>
      <c r="K91" t="s">
        <v>233</v>
      </c>
      <c r="L91">
        <v>300</v>
      </c>
      <c r="M91">
        <v>957437</v>
      </c>
      <c r="N91">
        <v>258410</v>
      </c>
      <c r="O91">
        <v>84264</v>
      </c>
      <c r="P91">
        <v>219474</v>
      </c>
    </row>
    <row r="92" spans="1:16" x14ac:dyDescent="0.25">
      <c r="A92" t="s">
        <v>76</v>
      </c>
      <c r="B92" t="s">
        <v>77</v>
      </c>
      <c r="C92" t="s">
        <v>78</v>
      </c>
      <c r="D92">
        <v>105</v>
      </c>
      <c r="E92" t="s">
        <v>79</v>
      </c>
      <c r="F92" t="s">
        <v>192</v>
      </c>
      <c r="G92" t="s">
        <v>193</v>
      </c>
      <c r="H92" t="s">
        <v>194</v>
      </c>
      <c r="I92" t="s">
        <v>232</v>
      </c>
      <c r="J92" t="s">
        <v>196</v>
      </c>
      <c r="K92" t="s">
        <v>233</v>
      </c>
      <c r="L92">
        <v>2500</v>
      </c>
      <c r="M92">
        <v>957437</v>
      </c>
      <c r="N92">
        <v>258410</v>
      </c>
      <c r="O92">
        <v>84264</v>
      </c>
      <c r="P92">
        <v>219474</v>
      </c>
    </row>
    <row r="93" spans="1:16" x14ac:dyDescent="0.25">
      <c r="A93" t="s">
        <v>76</v>
      </c>
      <c r="B93" t="s">
        <v>77</v>
      </c>
      <c r="C93" t="s">
        <v>78</v>
      </c>
      <c r="D93">
        <v>105</v>
      </c>
      <c r="E93" t="s">
        <v>79</v>
      </c>
      <c r="F93" t="s">
        <v>192</v>
      </c>
      <c r="G93" t="s">
        <v>193</v>
      </c>
      <c r="H93" t="s">
        <v>194</v>
      </c>
      <c r="I93" t="s">
        <v>232</v>
      </c>
      <c r="J93" t="s">
        <v>196</v>
      </c>
      <c r="K93" t="s">
        <v>233</v>
      </c>
      <c r="L93">
        <v>2664</v>
      </c>
      <c r="M93">
        <v>957437</v>
      </c>
      <c r="N93">
        <v>258410</v>
      </c>
      <c r="O93">
        <v>84264</v>
      </c>
      <c r="P93">
        <v>219474</v>
      </c>
    </row>
    <row r="94" spans="1:16" x14ac:dyDescent="0.25">
      <c r="A94" t="s">
        <v>76</v>
      </c>
      <c r="B94" t="s">
        <v>77</v>
      </c>
      <c r="C94" t="s">
        <v>78</v>
      </c>
      <c r="D94">
        <v>105</v>
      </c>
      <c r="E94" t="s">
        <v>79</v>
      </c>
      <c r="F94" t="s">
        <v>192</v>
      </c>
      <c r="G94" t="s">
        <v>193</v>
      </c>
      <c r="H94" t="s">
        <v>194</v>
      </c>
      <c r="I94" t="s">
        <v>232</v>
      </c>
      <c r="J94" t="s">
        <v>196</v>
      </c>
      <c r="K94" t="s">
        <v>233</v>
      </c>
      <c r="L94">
        <v>450</v>
      </c>
      <c r="M94">
        <v>957437</v>
      </c>
      <c r="N94">
        <v>258410</v>
      </c>
      <c r="O94">
        <v>84264</v>
      </c>
      <c r="P94">
        <v>219474</v>
      </c>
    </row>
    <row r="95" spans="1:16" x14ac:dyDescent="0.25">
      <c r="A95" t="s">
        <v>76</v>
      </c>
      <c r="B95" t="s">
        <v>77</v>
      </c>
      <c r="C95" t="s">
        <v>78</v>
      </c>
      <c r="D95">
        <v>105</v>
      </c>
      <c r="E95" t="s">
        <v>79</v>
      </c>
      <c r="F95" t="s">
        <v>192</v>
      </c>
      <c r="G95" t="s">
        <v>193</v>
      </c>
      <c r="H95" t="s">
        <v>194</v>
      </c>
      <c r="I95" t="s">
        <v>234</v>
      </c>
      <c r="J95" t="s">
        <v>196</v>
      </c>
      <c r="K95" t="s">
        <v>235</v>
      </c>
      <c r="L95">
        <v>-51464</v>
      </c>
      <c r="M95">
        <v>957437</v>
      </c>
      <c r="N95">
        <v>258410</v>
      </c>
      <c r="O95">
        <v>84264</v>
      </c>
      <c r="P95">
        <v>219474</v>
      </c>
    </row>
    <row r="96" spans="1:16" x14ac:dyDescent="0.25">
      <c r="A96" t="s">
        <v>76</v>
      </c>
      <c r="B96" t="s">
        <v>77</v>
      </c>
      <c r="C96" t="s">
        <v>78</v>
      </c>
      <c r="D96">
        <v>105</v>
      </c>
      <c r="E96" t="s">
        <v>79</v>
      </c>
      <c r="F96" t="s">
        <v>192</v>
      </c>
      <c r="G96" t="s">
        <v>193</v>
      </c>
      <c r="H96" t="s">
        <v>194</v>
      </c>
      <c r="I96" t="s">
        <v>236</v>
      </c>
      <c r="J96" t="s">
        <v>196</v>
      </c>
      <c r="K96" t="s">
        <v>237</v>
      </c>
      <c r="L96">
        <v>183005</v>
      </c>
      <c r="M96">
        <v>957437</v>
      </c>
      <c r="N96">
        <v>258410</v>
      </c>
      <c r="O96">
        <v>84264</v>
      </c>
      <c r="P96">
        <v>219474</v>
      </c>
    </row>
    <row r="97" spans="1:16" x14ac:dyDescent="0.25">
      <c r="A97" t="s">
        <v>76</v>
      </c>
      <c r="B97" t="s">
        <v>77</v>
      </c>
      <c r="C97" t="s">
        <v>78</v>
      </c>
      <c r="D97">
        <v>105</v>
      </c>
      <c r="E97" t="s">
        <v>79</v>
      </c>
      <c r="F97" t="s">
        <v>192</v>
      </c>
      <c r="G97" t="s">
        <v>193</v>
      </c>
      <c r="H97" t="s">
        <v>194</v>
      </c>
      <c r="I97" t="s">
        <v>238</v>
      </c>
      <c r="J97" t="s">
        <v>196</v>
      </c>
      <c r="K97" t="s">
        <v>239</v>
      </c>
      <c r="L97">
        <v>3000</v>
      </c>
      <c r="M97">
        <v>957437</v>
      </c>
      <c r="N97">
        <v>258410</v>
      </c>
      <c r="O97">
        <v>84264</v>
      </c>
      <c r="P97">
        <v>219474</v>
      </c>
    </row>
    <row r="98" spans="1:16" x14ac:dyDescent="0.25">
      <c r="A98" t="s">
        <v>76</v>
      </c>
      <c r="B98" t="s">
        <v>77</v>
      </c>
      <c r="C98" t="s">
        <v>78</v>
      </c>
      <c r="D98">
        <v>105</v>
      </c>
      <c r="E98" t="s">
        <v>79</v>
      </c>
      <c r="F98" t="s">
        <v>192</v>
      </c>
      <c r="G98" t="s">
        <v>193</v>
      </c>
      <c r="H98" t="s">
        <v>194</v>
      </c>
      <c r="I98" t="s">
        <v>238</v>
      </c>
      <c r="J98" t="s">
        <v>196</v>
      </c>
      <c r="K98" t="s">
        <v>239</v>
      </c>
      <c r="L98">
        <v>200</v>
      </c>
      <c r="M98">
        <v>957437</v>
      </c>
      <c r="N98">
        <v>258410</v>
      </c>
      <c r="O98">
        <v>84264</v>
      </c>
      <c r="P98">
        <v>219474</v>
      </c>
    </row>
    <row r="99" spans="1:16" x14ac:dyDescent="0.25">
      <c r="A99" t="s">
        <v>76</v>
      </c>
      <c r="B99" t="s">
        <v>77</v>
      </c>
      <c r="C99" t="s">
        <v>78</v>
      </c>
      <c r="D99">
        <v>105</v>
      </c>
      <c r="E99" t="s">
        <v>79</v>
      </c>
      <c r="F99" t="s">
        <v>192</v>
      </c>
      <c r="G99" t="s">
        <v>193</v>
      </c>
      <c r="H99" t="s">
        <v>194</v>
      </c>
      <c r="I99" t="s">
        <v>238</v>
      </c>
      <c r="J99" t="s">
        <v>196</v>
      </c>
      <c r="K99" t="s">
        <v>239</v>
      </c>
      <c r="L99">
        <v>1000</v>
      </c>
      <c r="M99">
        <v>957437</v>
      </c>
      <c r="N99">
        <v>258410</v>
      </c>
      <c r="O99">
        <v>84264</v>
      </c>
      <c r="P99">
        <v>219474</v>
      </c>
    </row>
    <row r="100" spans="1:16" x14ac:dyDescent="0.25">
      <c r="A100" t="s">
        <v>76</v>
      </c>
      <c r="B100" t="s">
        <v>77</v>
      </c>
      <c r="C100" t="s">
        <v>78</v>
      </c>
      <c r="D100">
        <v>105</v>
      </c>
      <c r="E100" t="s">
        <v>79</v>
      </c>
      <c r="F100" t="s">
        <v>192</v>
      </c>
      <c r="G100" t="s">
        <v>193</v>
      </c>
      <c r="H100" t="s">
        <v>194</v>
      </c>
      <c r="I100" t="s">
        <v>238</v>
      </c>
      <c r="J100" t="s">
        <v>196</v>
      </c>
      <c r="K100" t="s">
        <v>239</v>
      </c>
      <c r="L100">
        <v>100</v>
      </c>
      <c r="M100">
        <v>957437</v>
      </c>
      <c r="N100">
        <v>258410</v>
      </c>
      <c r="O100">
        <v>84264</v>
      </c>
      <c r="P100">
        <v>219474</v>
      </c>
    </row>
    <row r="101" spans="1:16" x14ac:dyDescent="0.25">
      <c r="A101" t="s">
        <v>76</v>
      </c>
      <c r="B101" t="s">
        <v>77</v>
      </c>
      <c r="C101" t="s">
        <v>78</v>
      </c>
      <c r="D101">
        <v>105</v>
      </c>
      <c r="E101" t="s">
        <v>79</v>
      </c>
      <c r="F101" t="s">
        <v>192</v>
      </c>
      <c r="G101" t="s">
        <v>193</v>
      </c>
      <c r="H101" t="s">
        <v>194</v>
      </c>
      <c r="I101" t="s">
        <v>238</v>
      </c>
      <c r="J101" t="s">
        <v>196</v>
      </c>
      <c r="K101" t="s">
        <v>239</v>
      </c>
      <c r="L101">
        <v>800</v>
      </c>
      <c r="M101">
        <v>957437</v>
      </c>
      <c r="N101">
        <v>258410</v>
      </c>
      <c r="O101">
        <v>84264</v>
      </c>
      <c r="P101">
        <v>219474</v>
      </c>
    </row>
    <row r="102" spans="1:16" x14ac:dyDescent="0.25">
      <c r="A102" t="s">
        <v>76</v>
      </c>
      <c r="B102" t="s">
        <v>77</v>
      </c>
      <c r="C102" t="s">
        <v>78</v>
      </c>
      <c r="D102">
        <v>105</v>
      </c>
      <c r="E102" t="s">
        <v>79</v>
      </c>
      <c r="F102" t="s">
        <v>192</v>
      </c>
      <c r="G102" t="s">
        <v>193</v>
      </c>
      <c r="H102" t="s">
        <v>194</v>
      </c>
      <c r="I102" t="s">
        <v>238</v>
      </c>
      <c r="J102" t="s">
        <v>196</v>
      </c>
      <c r="K102" t="s">
        <v>239</v>
      </c>
      <c r="L102">
        <v>350</v>
      </c>
      <c r="M102">
        <v>957437</v>
      </c>
      <c r="N102">
        <v>258410</v>
      </c>
      <c r="O102">
        <v>84264</v>
      </c>
      <c r="P102">
        <v>219474</v>
      </c>
    </row>
    <row r="103" spans="1:16" x14ac:dyDescent="0.25">
      <c r="A103" t="s">
        <v>76</v>
      </c>
      <c r="B103" t="s">
        <v>77</v>
      </c>
      <c r="C103" t="s">
        <v>78</v>
      </c>
      <c r="D103">
        <v>105</v>
      </c>
      <c r="E103" t="s">
        <v>79</v>
      </c>
      <c r="F103" t="s">
        <v>192</v>
      </c>
      <c r="G103" t="s">
        <v>193</v>
      </c>
      <c r="H103" t="s">
        <v>194</v>
      </c>
      <c r="I103" t="s">
        <v>238</v>
      </c>
      <c r="J103" t="s">
        <v>196</v>
      </c>
      <c r="K103" t="s">
        <v>239</v>
      </c>
      <c r="L103">
        <v>500</v>
      </c>
      <c r="M103">
        <v>957437</v>
      </c>
      <c r="N103">
        <v>258410</v>
      </c>
      <c r="O103">
        <v>84264</v>
      </c>
      <c r="P103">
        <v>219474</v>
      </c>
    </row>
    <row r="104" spans="1:16" x14ac:dyDescent="0.25">
      <c r="A104" t="s">
        <v>76</v>
      </c>
      <c r="B104" t="s">
        <v>77</v>
      </c>
      <c r="C104" t="s">
        <v>78</v>
      </c>
      <c r="D104">
        <v>105</v>
      </c>
      <c r="E104" t="s">
        <v>79</v>
      </c>
      <c r="F104" t="s">
        <v>192</v>
      </c>
      <c r="G104" t="s">
        <v>193</v>
      </c>
      <c r="H104" t="s">
        <v>194</v>
      </c>
      <c r="I104" t="s">
        <v>238</v>
      </c>
      <c r="J104" t="s">
        <v>196</v>
      </c>
      <c r="K104" t="s">
        <v>239</v>
      </c>
      <c r="L104">
        <v>80</v>
      </c>
      <c r="M104">
        <v>957437</v>
      </c>
      <c r="N104">
        <v>258410</v>
      </c>
      <c r="O104">
        <v>84264</v>
      </c>
      <c r="P104">
        <v>219474</v>
      </c>
    </row>
    <row r="105" spans="1:16" x14ac:dyDescent="0.25">
      <c r="A105" t="s">
        <v>76</v>
      </c>
      <c r="B105" t="s">
        <v>77</v>
      </c>
      <c r="C105" t="s">
        <v>78</v>
      </c>
      <c r="D105">
        <v>105</v>
      </c>
      <c r="E105" t="s">
        <v>79</v>
      </c>
      <c r="F105" t="s">
        <v>192</v>
      </c>
      <c r="G105" t="s">
        <v>193</v>
      </c>
      <c r="H105" t="s">
        <v>194</v>
      </c>
      <c r="I105" t="s">
        <v>238</v>
      </c>
      <c r="J105" t="s">
        <v>196</v>
      </c>
      <c r="K105" t="s">
        <v>239</v>
      </c>
      <c r="L105">
        <v>672</v>
      </c>
      <c r="M105">
        <v>957437</v>
      </c>
      <c r="N105">
        <v>258410</v>
      </c>
      <c r="O105">
        <v>84264</v>
      </c>
      <c r="P105">
        <v>219474</v>
      </c>
    </row>
    <row r="106" spans="1:16" x14ac:dyDescent="0.25">
      <c r="A106" t="s">
        <v>76</v>
      </c>
      <c r="B106" t="s">
        <v>77</v>
      </c>
      <c r="C106" t="s">
        <v>78</v>
      </c>
      <c r="D106">
        <v>105</v>
      </c>
      <c r="E106" t="s">
        <v>79</v>
      </c>
      <c r="F106" t="s">
        <v>192</v>
      </c>
      <c r="G106" t="s">
        <v>193</v>
      </c>
      <c r="H106" t="s">
        <v>194</v>
      </c>
      <c r="I106" t="s">
        <v>238</v>
      </c>
      <c r="J106" t="s">
        <v>196</v>
      </c>
      <c r="K106" t="s">
        <v>239</v>
      </c>
      <c r="L106">
        <v>750</v>
      </c>
      <c r="M106">
        <v>957437</v>
      </c>
      <c r="N106">
        <v>258410</v>
      </c>
      <c r="O106">
        <v>84264</v>
      </c>
      <c r="P106">
        <v>219474</v>
      </c>
    </row>
    <row r="107" spans="1:16" x14ac:dyDescent="0.25">
      <c r="A107" t="s">
        <v>76</v>
      </c>
      <c r="B107" t="s">
        <v>77</v>
      </c>
      <c r="C107" t="s">
        <v>78</v>
      </c>
      <c r="D107">
        <v>105</v>
      </c>
      <c r="E107" t="s">
        <v>79</v>
      </c>
      <c r="F107" t="s">
        <v>192</v>
      </c>
      <c r="G107" t="s">
        <v>193</v>
      </c>
      <c r="H107" t="s">
        <v>194</v>
      </c>
      <c r="I107" t="s">
        <v>238</v>
      </c>
      <c r="J107" t="s">
        <v>196</v>
      </c>
      <c r="K107" t="s">
        <v>239</v>
      </c>
      <c r="L107">
        <v>1900</v>
      </c>
      <c r="M107">
        <v>957437</v>
      </c>
      <c r="N107">
        <v>258410</v>
      </c>
      <c r="O107">
        <v>84264</v>
      </c>
      <c r="P107">
        <v>219474</v>
      </c>
    </row>
    <row r="108" spans="1:16" x14ac:dyDescent="0.25">
      <c r="A108" t="s">
        <v>76</v>
      </c>
      <c r="B108" t="s">
        <v>77</v>
      </c>
      <c r="C108" t="s">
        <v>78</v>
      </c>
      <c r="D108">
        <v>105</v>
      </c>
      <c r="E108" t="s">
        <v>79</v>
      </c>
      <c r="F108" t="s">
        <v>192</v>
      </c>
      <c r="G108" t="s">
        <v>193</v>
      </c>
      <c r="H108" t="s">
        <v>194</v>
      </c>
      <c r="I108" t="s">
        <v>240</v>
      </c>
      <c r="J108" t="s">
        <v>196</v>
      </c>
      <c r="K108" t="s">
        <v>241</v>
      </c>
      <c r="L108">
        <v>143795</v>
      </c>
      <c r="M108">
        <v>957437</v>
      </c>
      <c r="N108">
        <v>258410</v>
      </c>
      <c r="O108">
        <v>84264</v>
      </c>
      <c r="P108">
        <v>219474</v>
      </c>
    </row>
    <row r="109" spans="1:16" x14ac:dyDescent="0.25">
      <c r="A109" t="s">
        <v>76</v>
      </c>
      <c r="B109" t="s">
        <v>77</v>
      </c>
      <c r="C109" t="s">
        <v>78</v>
      </c>
      <c r="D109">
        <v>105</v>
      </c>
      <c r="E109" t="s">
        <v>79</v>
      </c>
      <c r="F109" t="s">
        <v>192</v>
      </c>
      <c r="G109" t="s">
        <v>193</v>
      </c>
      <c r="H109" t="s">
        <v>194</v>
      </c>
      <c r="I109" t="s">
        <v>240</v>
      </c>
      <c r="J109" t="s">
        <v>196</v>
      </c>
      <c r="K109" t="s">
        <v>241</v>
      </c>
      <c r="L109">
        <v>6252</v>
      </c>
      <c r="M109">
        <v>957437</v>
      </c>
      <c r="N109">
        <v>258410</v>
      </c>
      <c r="O109">
        <v>84264</v>
      </c>
      <c r="P109">
        <v>219474</v>
      </c>
    </row>
    <row r="110" spans="1:16" x14ac:dyDescent="0.25">
      <c r="A110" t="s">
        <v>76</v>
      </c>
      <c r="B110" t="s">
        <v>77</v>
      </c>
      <c r="C110" t="s">
        <v>78</v>
      </c>
      <c r="D110">
        <v>105</v>
      </c>
      <c r="E110" t="s">
        <v>79</v>
      </c>
      <c r="F110" t="s">
        <v>192</v>
      </c>
      <c r="G110" t="s">
        <v>193</v>
      </c>
      <c r="H110" t="s">
        <v>194</v>
      </c>
      <c r="I110" t="s">
        <v>240</v>
      </c>
      <c r="J110" t="s">
        <v>196</v>
      </c>
      <c r="K110" t="s">
        <v>241</v>
      </c>
      <c r="L110">
        <v>16205</v>
      </c>
      <c r="M110">
        <v>957437</v>
      </c>
      <c r="N110">
        <v>258410</v>
      </c>
      <c r="O110">
        <v>84264</v>
      </c>
      <c r="P110">
        <v>219474</v>
      </c>
    </row>
    <row r="111" spans="1:16" x14ac:dyDescent="0.25">
      <c r="A111" t="s">
        <v>76</v>
      </c>
      <c r="B111" t="s">
        <v>77</v>
      </c>
      <c r="C111" t="s">
        <v>78</v>
      </c>
      <c r="D111">
        <v>105</v>
      </c>
      <c r="E111" t="s">
        <v>79</v>
      </c>
      <c r="F111" t="s">
        <v>192</v>
      </c>
      <c r="G111" t="s">
        <v>193</v>
      </c>
      <c r="H111" t="s">
        <v>194</v>
      </c>
      <c r="I111" t="s">
        <v>242</v>
      </c>
      <c r="J111" t="s">
        <v>196</v>
      </c>
      <c r="K111" t="s">
        <v>243</v>
      </c>
      <c r="L111">
        <v>8708</v>
      </c>
      <c r="M111">
        <v>957437</v>
      </c>
      <c r="N111">
        <v>258410</v>
      </c>
      <c r="O111">
        <v>84264</v>
      </c>
      <c r="P111">
        <v>219474</v>
      </c>
    </row>
    <row r="112" spans="1:16" x14ac:dyDescent="0.25">
      <c r="A112" t="s">
        <v>76</v>
      </c>
      <c r="B112" t="s">
        <v>77</v>
      </c>
      <c r="C112" t="s">
        <v>78</v>
      </c>
      <c r="D112">
        <v>105</v>
      </c>
      <c r="E112" t="s">
        <v>79</v>
      </c>
      <c r="F112" t="s">
        <v>192</v>
      </c>
      <c r="G112" t="s">
        <v>193</v>
      </c>
      <c r="H112" t="s">
        <v>194</v>
      </c>
      <c r="I112" t="s">
        <v>248</v>
      </c>
      <c r="J112" t="s">
        <v>196</v>
      </c>
      <c r="K112" t="s">
        <v>249</v>
      </c>
      <c r="L112">
        <v>1400</v>
      </c>
      <c r="M112">
        <v>957437</v>
      </c>
      <c r="N112">
        <v>258410</v>
      </c>
      <c r="O112">
        <v>84264</v>
      </c>
      <c r="P112">
        <v>219474</v>
      </c>
    </row>
    <row r="113" spans="1:16" x14ac:dyDescent="0.25">
      <c r="A113" t="s">
        <v>76</v>
      </c>
      <c r="B113" t="s">
        <v>77</v>
      </c>
      <c r="C113" t="s">
        <v>78</v>
      </c>
      <c r="D113">
        <v>105</v>
      </c>
      <c r="E113" t="s">
        <v>79</v>
      </c>
      <c r="F113" t="s">
        <v>192</v>
      </c>
      <c r="G113" t="s">
        <v>193</v>
      </c>
      <c r="H113" t="s">
        <v>194</v>
      </c>
      <c r="I113" t="s">
        <v>244</v>
      </c>
      <c r="J113" t="s">
        <v>196</v>
      </c>
      <c r="K113" t="s">
        <v>245</v>
      </c>
      <c r="L113">
        <v>7339</v>
      </c>
      <c r="M113">
        <v>957437</v>
      </c>
      <c r="N113">
        <v>258410</v>
      </c>
      <c r="O113">
        <v>84264</v>
      </c>
      <c r="P113">
        <v>219474</v>
      </c>
    </row>
    <row r="114" spans="1:16" x14ac:dyDescent="0.25">
      <c r="A114" t="s">
        <v>76</v>
      </c>
      <c r="B114" t="s">
        <v>77</v>
      </c>
      <c r="C114" t="s">
        <v>78</v>
      </c>
      <c r="D114">
        <v>105</v>
      </c>
      <c r="E114" t="s">
        <v>79</v>
      </c>
      <c r="F114" t="s">
        <v>192</v>
      </c>
      <c r="G114" t="s">
        <v>193</v>
      </c>
      <c r="H114" t="s">
        <v>194</v>
      </c>
      <c r="I114" t="s">
        <v>246</v>
      </c>
      <c r="J114" t="s">
        <v>196</v>
      </c>
      <c r="K114" t="s">
        <v>247</v>
      </c>
      <c r="L114">
        <v>1325</v>
      </c>
      <c r="M114">
        <v>957437</v>
      </c>
      <c r="N114">
        <v>258410</v>
      </c>
      <c r="O114">
        <v>84264</v>
      </c>
      <c r="P114">
        <v>219474</v>
      </c>
    </row>
    <row r="115" spans="1:16" x14ac:dyDescent="0.25">
      <c r="A115" t="s">
        <v>76</v>
      </c>
      <c r="B115" t="s">
        <v>77</v>
      </c>
      <c r="C115" t="s">
        <v>78</v>
      </c>
      <c r="D115">
        <v>105</v>
      </c>
      <c r="E115" t="s">
        <v>79</v>
      </c>
      <c r="F115" t="s">
        <v>192</v>
      </c>
      <c r="G115" t="s">
        <v>193</v>
      </c>
      <c r="H115" t="s">
        <v>194</v>
      </c>
      <c r="I115" t="s">
        <v>248</v>
      </c>
      <c r="J115" t="s">
        <v>196</v>
      </c>
      <c r="K115" t="s">
        <v>249</v>
      </c>
      <c r="L115">
        <v>2040</v>
      </c>
      <c r="M115">
        <v>957437</v>
      </c>
      <c r="N115">
        <v>258410</v>
      </c>
      <c r="O115">
        <v>84264</v>
      </c>
      <c r="P115">
        <v>219474</v>
      </c>
    </row>
    <row r="116" spans="1:16" x14ac:dyDescent="0.25">
      <c r="A116" t="s">
        <v>76</v>
      </c>
      <c r="B116" t="s">
        <v>77</v>
      </c>
      <c r="C116" t="s">
        <v>78</v>
      </c>
      <c r="D116">
        <v>105</v>
      </c>
      <c r="E116" t="s">
        <v>79</v>
      </c>
      <c r="F116" t="s">
        <v>192</v>
      </c>
      <c r="G116" t="s">
        <v>193</v>
      </c>
      <c r="H116" t="s">
        <v>194</v>
      </c>
      <c r="I116" t="s">
        <v>250</v>
      </c>
      <c r="J116" t="s">
        <v>196</v>
      </c>
      <c r="K116" t="s">
        <v>251</v>
      </c>
      <c r="L116">
        <v>11340</v>
      </c>
      <c r="M116">
        <v>957437</v>
      </c>
      <c r="N116">
        <v>258410</v>
      </c>
      <c r="O116">
        <v>84264</v>
      </c>
      <c r="P116">
        <v>219474</v>
      </c>
    </row>
    <row r="117" spans="1:16" x14ac:dyDescent="0.25">
      <c r="A117" t="s">
        <v>76</v>
      </c>
      <c r="B117" t="s">
        <v>77</v>
      </c>
      <c r="C117" t="s">
        <v>78</v>
      </c>
      <c r="D117">
        <v>105</v>
      </c>
      <c r="E117" t="s">
        <v>79</v>
      </c>
      <c r="F117" t="s">
        <v>192</v>
      </c>
      <c r="G117" t="s">
        <v>193</v>
      </c>
      <c r="H117" t="s">
        <v>194</v>
      </c>
      <c r="I117" t="s">
        <v>250</v>
      </c>
      <c r="J117" t="s">
        <v>196</v>
      </c>
      <c r="K117" t="s">
        <v>251</v>
      </c>
      <c r="L117">
        <v>600</v>
      </c>
      <c r="M117">
        <v>957437</v>
      </c>
      <c r="N117">
        <v>258410</v>
      </c>
      <c r="O117">
        <v>84264</v>
      </c>
      <c r="P117">
        <v>219474</v>
      </c>
    </row>
    <row r="118" spans="1:16" x14ac:dyDescent="0.25">
      <c r="A118" t="s">
        <v>76</v>
      </c>
      <c r="B118" t="s">
        <v>77</v>
      </c>
      <c r="C118" t="s">
        <v>78</v>
      </c>
      <c r="D118">
        <v>105</v>
      </c>
      <c r="E118" t="s">
        <v>79</v>
      </c>
      <c r="F118" t="s">
        <v>192</v>
      </c>
      <c r="G118" t="s">
        <v>193</v>
      </c>
      <c r="H118" t="s">
        <v>194</v>
      </c>
      <c r="I118" t="s">
        <v>252</v>
      </c>
      <c r="J118" t="s">
        <v>196</v>
      </c>
      <c r="K118" t="s">
        <v>253</v>
      </c>
      <c r="L118">
        <v>360</v>
      </c>
      <c r="M118">
        <v>957437</v>
      </c>
      <c r="N118">
        <v>258410</v>
      </c>
      <c r="O118">
        <v>84264</v>
      </c>
      <c r="P118">
        <v>219474</v>
      </c>
    </row>
    <row r="119" spans="1:16" x14ac:dyDescent="0.25">
      <c r="A119" t="s">
        <v>76</v>
      </c>
      <c r="B119" t="s">
        <v>77</v>
      </c>
      <c r="C119" t="s">
        <v>78</v>
      </c>
      <c r="D119">
        <v>105</v>
      </c>
      <c r="E119" t="s">
        <v>79</v>
      </c>
      <c r="F119" t="s">
        <v>192</v>
      </c>
      <c r="G119" t="s">
        <v>193</v>
      </c>
      <c r="H119" t="s">
        <v>194</v>
      </c>
      <c r="I119" t="s">
        <v>254</v>
      </c>
      <c r="J119" t="s">
        <v>196</v>
      </c>
      <c r="K119" t="s">
        <v>255</v>
      </c>
      <c r="L119">
        <v>3500</v>
      </c>
      <c r="M119">
        <v>957437</v>
      </c>
      <c r="N119">
        <v>258410</v>
      </c>
      <c r="O119">
        <v>84264</v>
      </c>
      <c r="P119">
        <v>219474</v>
      </c>
    </row>
    <row r="120" spans="1:16" x14ac:dyDescent="0.25">
      <c r="A120" t="s">
        <v>76</v>
      </c>
      <c r="B120" t="s">
        <v>77</v>
      </c>
      <c r="C120" t="s">
        <v>78</v>
      </c>
      <c r="D120">
        <v>105</v>
      </c>
      <c r="E120" t="s">
        <v>79</v>
      </c>
      <c r="F120" t="s">
        <v>192</v>
      </c>
      <c r="G120" t="s">
        <v>193</v>
      </c>
      <c r="H120" t="s">
        <v>194</v>
      </c>
      <c r="I120" t="s">
        <v>256</v>
      </c>
      <c r="J120" t="s">
        <v>196</v>
      </c>
      <c r="K120" t="s">
        <v>257</v>
      </c>
      <c r="L120">
        <v>46691</v>
      </c>
      <c r="M120">
        <v>957437</v>
      </c>
      <c r="N120">
        <v>258410</v>
      </c>
      <c r="O120">
        <v>84264</v>
      </c>
      <c r="P120">
        <v>219474</v>
      </c>
    </row>
    <row r="121" spans="1:16" x14ac:dyDescent="0.25">
      <c r="A121" t="s">
        <v>76</v>
      </c>
      <c r="B121" t="s">
        <v>77</v>
      </c>
      <c r="C121" t="s">
        <v>78</v>
      </c>
      <c r="D121">
        <v>105</v>
      </c>
      <c r="E121" t="s">
        <v>79</v>
      </c>
      <c r="F121" t="s">
        <v>192</v>
      </c>
      <c r="G121" t="s">
        <v>193</v>
      </c>
      <c r="H121" t="s">
        <v>194</v>
      </c>
      <c r="I121" t="s">
        <v>256</v>
      </c>
      <c r="J121" t="s">
        <v>196</v>
      </c>
      <c r="K121" t="s">
        <v>257</v>
      </c>
      <c r="L121">
        <v>1980</v>
      </c>
      <c r="M121">
        <v>957437</v>
      </c>
      <c r="N121">
        <v>258410</v>
      </c>
      <c r="O121">
        <v>84264</v>
      </c>
      <c r="P121">
        <v>219474</v>
      </c>
    </row>
    <row r="122" spans="1:16" x14ac:dyDescent="0.25">
      <c r="A122" t="s">
        <v>76</v>
      </c>
      <c r="B122" t="s">
        <v>77</v>
      </c>
      <c r="C122" t="s">
        <v>78</v>
      </c>
      <c r="D122">
        <v>105</v>
      </c>
      <c r="E122" t="s">
        <v>79</v>
      </c>
      <c r="F122" t="s">
        <v>192</v>
      </c>
      <c r="G122" t="s">
        <v>193</v>
      </c>
      <c r="H122" t="s">
        <v>194</v>
      </c>
      <c r="I122" t="s">
        <v>258</v>
      </c>
      <c r="J122" t="s">
        <v>196</v>
      </c>
      <c r="K122" t="s">
        <v>259</v>
      </c>
      <c r="L122">
        <v>4656</v>
      </c>
      <c r="M122">
        <v>957437</v>
      </c>
      <c r="N122">
        <v>258410</v>
      </c>
      <c r="O122">
        <v>84264</v>
      </c>
      <c r="P122">
        <v>219474</v>
      </c>
    </row>
    <row r="123" spans="1:16" x14ac:dyDescent="0.25">
      <c r="A123" t="s">
        <v>76</v>
      </c>
      <c r="B123" t="s">
        <v>77</v>
      </c>
      <c r="C123" t="s">
        <v>78</v>
      </c>
      <c r="D123">
        <v>105</v>
      </c>
      <c r="E123" t="s">
        <v>79</v>
      </c>
      <c r="F123" t="s">
        <v>192</v>
      </c>
      <c r="G123" t="s">
        <v>193</v>
      </c>
      <c r="H123" t="s">
        <v>194</v>
      </c>
      <c r="I123" t="s">
        <v>260</v>
      </c>
      <c r="J123" t="s">
        <v>196</v>
      </c>
      <c r="K123" t="s">
        <v>261</v>
      </c>
      <c r="L123">
        <v>35593</v>
      </c>
      <c r="M123">
        <v>957437</v>
      </c>
      <c r="N123">
        <v>258410</v>
      </c>
      <c r="O123">
        <v>84264</v>
      </c>
      <c r="P123">
        <v>219474</v>
      </c>
    </row>
    <row r="124" spans="1:16" x14ac:dyDescent="0.25">
      <c r="A124" t="s">
        <v>76</v>
      </c>
      <c r="B124" t="s">
        <v>77</v>
      </c>
      <c r="C124" t="s">
        <v>78</v>
      </c>
      <c r="D124">
        <v>105</v>
      </c>
      <c r="E124" t="s">
        <v>79</v>
      </c>
      <c r="F124" t="s">
        <v>192</v>
      </c>
      <c r="G124" t="s">
        <v>193</v>
      </c>
      <c r="H124" t="s">
        <v>194</v>
      </c>
      <c r="I124" t="s">
        <v>262</v>
      </c>
      <c r="J124" t="s">
        <v>196</v>
      </c>
      <c r="K124" t="s">
        <v>263</v>
      </c>
      <c r="L124">
        <v>33887</v>
      </c>
      <c r="M124">
        <v>957437</v>
      </c>
      <c r="N124">
        <v>258410</v>
      </c>
      <c r="O124">
        <v>84264</v>
      </c>
      <c r="P124">
        <v>219474</v>
      </c>
    </row>
    <row r="125" spans="1:16" x14ac:dyDescent="0.25">
      <c r="A125" t="s">
        <v>76</v>
      </c>
      <c r="B125" t="s">
        <v>77</v>
      </c>
      <c r="C125" t="s">
        <v>78</v>
      </c>
      <c r="D125">
        <v>105</v>
      </c>
      <c r="E125" t="s">
        <v>79</v>
      </c>
      <c r="F125" t="s">
        <v>192</v>
      </c>
      <c r="G125" t="s">
        <v>193</v>
      </c>
      <c r="H125" t="s">
        <v>194</v>
      </c>
      <c r="I125" t="s">
        <v>264</v>
      </c>
      <c r="J125" t="s">
        <v>196</v>
      </c>
      <c r="K125" t="s">
        <v>265</v>
      </c>
      <c r="L125">
        <v>-49275</v>
      </c>
      <c r="M125">
        <v>957437</v>
      </c>
      <c r="N125">
        <v>258410</v>
      </c>
      <c r="O125">
        <v>84264</v>
      </c>
      <c r="P125">
        <v>219474</v>
      </c>
    </row>
    <row r="126" spans="1:16" x14ac:dyDescent="0.25">
      <c r="A126" t="s">
        <v>76</v>
      </c>
      <c r="B126" t="s">
        <v>77</v>
      </c>
      <c r="C126" t="s">
        <v>78</v>
      </c>
      <c r="D126">
        <v>105</v>
      </c>
      <c r="E126" t="s">
        <v>79</v>
      </c>
      <c r="F126" t="s">
        <v>192</v>
      </c>
      <c r="G126" t="s">
        <v>193</v>
      </c>
      <c r="H126" t="s">
        <v>194</v>
      </c>
      <c r="I126" t="s">
        <v>264</v>
      </c>
      <c r="J126" t="s">
        <v>196</v>
      </c>
      <c r="K126" t="s">
        <v>265</v>
      </c>
      <c r="L126">
        <v>1038074</v>
      </c>
      <c r="M126">
        <v>957437</v>
      </c>
      <c r="N126">
        <v>258410</v>
      </c>
      <c r="O126">
        <v>84264</v>
      </c>
      <c r="P126">
        <v>219474</v>
      </c>
    </row>
    <row r="127" spans="1:16" x14ac:dyDescent="0.25">
      <c r="A127" t="s">
        <v>76</v>
      </c>
      <c r="B127" t="s">
        <v>77</v>
      </c>
      <c r="C127" t="s">
        <v>78</v>
      </c>
      <c r="D127">
        <v>105</v>
      </c>
      <c r="E127" t="s">
        <v>79</v>
      </c>
      <c r="F127" t="s">
        <v>192</v>
      </c>
      <c r="G127" t="s">
        <v>193</v>
      </c>
      <c r="H127" t="s">
        <v>194</v>
      </c>
      <c r="I127" t="s">
        <v>266</v>
      </c>
      <c r="J127" t="s">
        <v>196</v>
      </c>
      <c r="K127" t="s">
        <v>267</v>
      </c>
      <c r="L127">
        <v>5350</v>
      </c>
      <c r="M127">
        <v>957437</v>
      </c>
      <c r="N127">
        <v>258410</v>
      </c>
      <c r="O127">
        <v>84264</v>
      </c>
      <c r="P127">
        <v>219474</v>
      </c>
    </row>
    <row r="128" spans="1:16" x14ac:dyDescent="0.25">
      <c r="A128" t="s">
        <v>76</v>
      </c>
      <c r="B128" t="s">
        <v>77</v>
      </c>
      <c r="C128" t="s">
        <v>78</v>
      </c>
      <c r="D128">
        <v>105</v>
      </c>
      <c r="E128" t="s">
        <v>79</v>
      </c>
      <c r="F128" t="s">
        <v>192</v>
      </c>
      <c r="G128" t="s">
        <v>193</v>
      </c>
      <c r="H128" t="s">
        <v>194</v>
      </c>
      <c r="I128" t="s">
        <v>268</v>
      </c>
      <c r="J128" t="s">
        <v>269</v>
      </c>
      <c r="K128" t="s">
        <v>270</v>
      </c>
      <c r="L128">
        <v>-6775</v>
      </c>
      <c r="M128">
        <v>707681</v>
      </c>
      <c r="N128">
        <v>118767</v>
      </c>
      <c r="O128">
        <v>22496</v>
      </c>
      <c r="P128">
        <v>105584</v>
      </c>
    </row>
    <row r="129" spans="1:16" x14ac:dyDescent="0.25">
      <c r="A129" t="s">
        <v>76</v>
      </c>
      <c r="B129" t="s">
        <v>77</v>
      </c>
      <c r="C129" t="s">
        <v>78</v>
      </c>
      <c r="D129">
        <v>105</v>
      </c>
      <c r="E129" t="s">
        <v>79</v>
      </c>
      <c r="F129" t="s">
        <v>192</v>
      </c>
      <c r="G129" t="s">
        <v>193</v>
      </c>
      <c r="H129" t="s">
        <v>194</v>
      </c>
      <c r="I129" t="s">
        <v>271</v>
      </c>
      <c r="J129" t="s">
        <v>269</v>
      </c>
      <c r="K129" t="s">
        <v>272</v>
      </c>
      <c r="L129">
        <v>642</v>
      </c>
      <c r="M129">
        <v>707681</v>
      </c>
      <c r="N129">
        <v>118767</v>
      </c>
      <c r="O129">
        <v>22496</v>
      </c>
      <c r="P129">
        <v>105584</v>
      </c>
    </row>
    <row r="130" spans="1:16" x14ac:dyDescent="0.25">
      <c r="A130" t="s">
        <v>76</v>
      </c>
      <c r="B130" t="s">
        <v>77</v>
      </c>
      <c r="C130" t="s">
        <v>78</v>
      </c>
      <c r="D130">
        <v>105</v>
      </c>
      <c r="E130" t="s">
        <v>79</v>
      </c>
      <c r="F130" t="s">
        <v>192</v>
      </c>
      <c r="G130" t="s">
        <v>193</v>
      </c>
      <c r="H130" t="s">
        <v>194</v>
      </c>
      <c r="I130" t="s">
        <v>198</v>
      </c>
      <c r="J130" t="s">
        <v>269</v>
      </c>
      <c r="K130" t="s">
        <v>199</v>
      </c>
      <c r="L130">
        <v>1402</v>
      </c>
      <c r="M130">
        <v>707681</v>
      </c>
      <c r="N130">
        <v>118767</v>
      </c>
      <c r="O130">
        <v>22496</v>
      </c>
      <c r="P130">
        <v>105584</v>
      </c>
    </row>
    <row r="131" spans="1:16" x14ac:dyDescent="0.25">
      <c r="A131" t="s">
        <v>76</v>
      </c>
      <c r="B131" t="s">
        <v>77</v>
      </c>
      <c r="C131" t="s">
        <v>78</v>
      </c>
      <c r="D131">
        <v>105</v>
      </c>
      <c r="E131" t="s">
        <v>79</v>
      </c>
      <c r="F131" t="s">
        <v>192</v>
      </c>
      <c r="G131" t="s">
        <v>193</v>
      </c>
      <c r="H131" t="s">
        <v>194</v>
      </c>
      <c r="I131" t="s">
        <v>200</v>
      </c>
      <c r="J131" t="s">
        <v>269</v>
      </c>
      <c r="K131" t="s">
        <v>201</v>
      </c>
      <c r="L131">
        <v>65649</v>
      </c>
      <c r="M131">
        <v>707681</v>
      </c>
      <c r="N131">
        <v>118767</v>
      </c>
      <c r="O131">
        <v>22496</v>
      </c>
      <c r="P131">
        <v>105584</v>
      </c>
    </row>
    <row r="132" spans="1:16" x14ac:dyDescent="0.25">
      <c r="A132" t="s">
        <v>76</v>
      </c>
      <c r="B132" t="s">
        <v>77</v>
      </c>
      <c r="C132" t="s">
        <v>78</v>
      </c>
      <c r="D132">
        <v>105</v>
      </c>
      <c r="E132" t="s">
        <v>79</v>
      </c>
      <c r="F132" t="s">
        <v>192</v>
      </c>
      <c r="G132" t="s">
        <v>193</v>
      </c>
      <c r="H132" t="s">
        <v>194</v>
      </c>
      <c r="I132" t="s">
        <v>202</v>
      </c>
      <c r="J132" t="s">
        <v>269</v>
      </c>
      <c r="K132" t="s">
        <v>203</v>
      </c>
      <c r="L132">
        <v>37280</v>
      </c>
      <c r="M132">
        <v>707681</v>
      </c>
      <c r="N132">
        <v>118767</v>
      </c>
      <c r="O132">
        <v>22496</v>
      </c>
      <c r="P132">
        <v>105584</v>
      </c>
    </row>
    <row r="133" spans="1:16" x14ac:dyDescent="0.25">
      <c r="A133" t="s">
        <v>76</v>
      </c>
      <c r="B133" t="s">
        <v>77</v>
      </c>
      <c r="C133" t="s">
        <v>78</v>
      </c>
      <c r="D133">
        <v>105</v>
      </c>
      <c r="E133" t="s">
        <v>79</v>
      </c>
      <c r="F133" t="s">
        <v>192</v>
      </c>
      <c r="G133" t="s">
        <v>193</v>
      </c>
      <c r="H133" t="s">
        <v>194</v>
      </c>
      <c r="I133" t="s">
        <v>204</v>
      </c>
      <c r="J133" t="s">
        <v>269</v>
      </c>
      <c r="K133" t="s">
        <v>205</v>
      </c>
      <c r="L133">
        <v>30198</v>
      </c>
      <c r="M133">
        <v>707681</v>
      </c>
      <c r="N133">
        <v>118767</v>
      </c>
      <c r="O133">
        <v>22496</v>
      </c>
      <c r="P133">
        <v>105584</v>
      </c>
    </row>
    <row r="134" spans="1:16" x14ac:dyDescent="0.25">
      <c r="A134" t="s">
        <v>76</v>
      </c>
      <c r="B134" t="s">
        <v>77</v>
      </c>
      <c r="C134" t="s">
        <v>78</v>
      </c>
      <c r="D134">
        <v>105</v>
      </c>
      <c r="E134" t="s">
        <v>79</v>
      </c>
      <c r="F134" t="s">
        <v>192</v>
      </c>
      <c r="G134" t="s">
        <v>193</v>
      </c>
      <c r="H134" t="s">
        <v>194</v>
      </c>
      <c r="I134" t="s">
        <v>208</v>
      </c>
      <c r="J134" t="s">
        <v>269</v>
      </c>
      <c r="K134" t="s">
        <v>209</v>
      </c>
      <c r="L134">
        <v>1846</v>
      </c>
      <c r="M134">
        <v>707681</v>
      </c>
      <c r="N134">
        <v>118767</v>
      </c>
      <c r="O134">
        <v>22496</v>
      </c>
      <c r="P134">
        <v>105584</v>
      </c>
    </row>
    <row r="135" spans="1:16" x14ac:dyDescent="0.25">
      <c r="A135" t="s">
        <v>76</v>
      </c>
      <c r="B135" t="s">
        <v>77</v>
      </c>
      <c r="C135" t="s">
        <v>78</v>
      </c>
      <c r="D135">
        <v>105</v>
      </c>
      <c r="E135" t="s">
        <v>79</v>
      </c>
      <c r="F135" t="s">
        <v>192</v>
      </c>
      <c r="G135" t="s">
        <v>193</v>
      </c>
      <c r="H135" t="s">
        <v>194</v>
      </c>
      <c r="I135" t="s">
        <v>214</v>
      </c>
      <c r="J135" t="s">
        <v>269</v>
      </c>
      <c r="K135" t="s">
        <v>215</v>
      </c>
      <c r="L135">
        <v>3865</v>
      </c>
      <c r="M135">
        <v>707681</v>
      </c>
      <c r="N135">
        <v>118767</v>
      </c>
      <c r="O135">
        <v>22496</v>
      </c>
      <c r="P135">
        <v>105584</v>
      </c>
    </row>
    <row r="136" spans="1:16" x14ac:dyDescent="0.25">
      <c r="A136" t="s">
        <v>76</v>
      </c>
      <c r="B136" t="s">
        <v>77</v>
      </c>
      <c r="C136" t="s">
        <v>78</v>
      </c>
      <c r="D136">
        <v>105</v>
      </c>
      <c r="E136" t="s">
        <v>79</v>
      </c>
      <c r="F136" t="s">
        <v>192</v>
      </c>
      <c r="G136" t="s">
        <v>193</v>
      </c>
      <c r="H136" t="s">
        <v>194</v>
      </c>
      <c r="I136" t="s">
        <v>210</v>
      </c>
      <c r="J136" t="s">
        <v>269</v>
      </c>
      <c r="K136" t="s">
        <v>211</v>
      </c>
      <c r="L136">
        <v>1040</v>
      </c>
      <c r="M136">
        <v>707681</v>
      </c>
      <c r="N136">
        <v>118767</v>
      </c>
      <c r="O136">
        <v>22496</v>
      </c>
      <c r="P136">
        <v>105584</v>
      </c>
    </row>
    <row r="137" spans="1:16" x14ac:dyDescent="0.25">
      <c r="A137" t="s">
        <v>76</v>
      </c>
      <c r="B137" t="s">
        <v>77</v>
      </c>
      <c r="C137" t="s">
        <v>78</v>
      </c>
      <c r="D137">
        <v>105</v>
      </c>
      <c r="E137" t="s">
        <v>79</v>
      </c>
      <c r="F137" t="s">
        <v>192</v>
      </c>
      <c r="G137" t="s">
        <v>193</v>
      </c>
      <c r="H137" t="s">
        <v>194</v>
      </c>
      <c r="I137" t="s">
        <v>212</v>
      </c>
      <c r="J137" t="s">
        <v>269</v>
      </c>
      <c r="K137" t="s">
        <v>213</v>
      </c>
      <c r="L137">
        <v>11300</v>
      </c>
      <c r="M137">
        <v>707681</v>
      </c>
      <c r="N137">
        <v>118767</v>
      </c>
      <c r="O137">
        <v>22496</v>
      </c>
      <c r="P137">
        <v>105584</v>
      </c>
    </row>
    <row r="138" spans="1:16" x14ac:dyDescent="0.25">
      <c r="A138" t="s">
        <v>76</v>
      </c>
      <c r="B138" t="s">
        <v>77</v>
      </c>
      <c r="C138" t="s">
        <v>78</v>
      </c>
      <c r="D138">
        <v>105</v>
      </c>
      <c r="E138" t="s">
        <v>79</v>
      </c>
      <c r="F138" t="s">
        <v>192</v>
      </c>
      <c r="G138" t="s">
        <v>193</v>
      </c>
      <c r="H138" t="s">
        <v>194</v>
      </c>
      <c r="I138" t="s">
        <v>216</v>
      </c>
      <c r="J138" t="s">
        <v>269</v>
      </c>
      <c r="K138" t="s">
        <v>217</v>
      </c>
      <c r="L138">
        <v>38978</v>
      </c>
      <c r="M138">
        <v>707681</v>
      </c>
      <c r="N138">
        <v>118767</v>
      </c>
      <c r="O138">
        <v>22496</v>
      </c>
      <c r="P138">
        <v>105584</v>
      </c>
    </row>
    <row r="139" spans="1:16" x14ac:dyDescent="0.25">
      <c r="A139" t="s">
        <v>76</v>
      </c>
      <c r="B139" t="s">
        <v>77</v>
      </c>
      <c r="C139" t="s">
        <v>78</v>
      </c>
      <c r="D139">
        <v>105</v>
      </c>
      <c r="E139" t="s">
        <v>79</v>
      </c>
      <c r="F139" t="s">
        <v>192</v>
      </c>
      <c r="G139" t="s">
        <v>193</v>
      </c>
      <c r="H139" t="s">
        <v>194</v>
      </c>
      <c r="I139" t="s">
        <v>220</v>
      </c>
      <c r="J139" t="s">
        <v>269</v>
      </c>
      <c r="K139" t="s">
        <v>221</v>
      </c>
      <c r="L139">
        <v>350</v>
      </c>
      <c r="M139">
        <v>707681</v>
      </c>
      <c r="N139">
        <v>118767</v>
      </c>
      <c r="O139">
        <v>22496</v>
      </c>
      <c r="P139">
        <v>105584</v>
      </c>
    </row>
    <row r="140" spans="1:16" x14ac:dyDescent="0.25">
      <c r="A140" t="s">
        <v>76</v>
      </c>
      <c r="B140" t="s">
        <v>77</v>
      </c>
      <c r="C140" t="s">
        <v>78</v>
      </c>
      <c r="D140">
        <v>105</v>
      </c>
      <c r="E140" t="s">
        <v>79</v>
      </c>
      <c r="F140" t="s">
        <v>192</v>
      </c>
      <c r="G140" t="s">
        <v>193</v>
      </c>
      <c r="H140" t="s">
        <v>194</v>
      </c>
      <c r="I140" t="s">
        <v>222</v>
      </c>
      <c r="J140" t="s">
        <v>269</v>
      </c>
      <c r="K140" t="s">
        <v>223</v>
      </c>
      <c r="L140">
        <v>6689</v>
      </c>
      <c r="M140">
        <v>707681</v>
      </c>
      <c r="N140">
        <v>118767</v>
      </c>
      <c r="O140">
        <v>22496</v>
      </c>
      <c r="P140">
        <v>105584</v>
      </c>
    </row>
    <row r="141" spans="1:16" x14ac:dyDescent="0.25">
      <c r="A141" t="s">
        <v>76</v>
      </c>
      <c r="B141" t="s">
        <v>77</v>
      </c>
      <c r="C141" t="s">
        <v>78</v>
      </c>
      <c r="D141">
        <v>105</v>
      </c>
      <c r="E141" t="s">
        <v>79</v>
      </c>
      <c r="F141" t="s">
        <v>192</v>
      </c>
      <c r="G141" t="s">
        <v>193</v>
      </c>
      <c r="H141" t="s">
        <v>194</v>
      </c>
      <c r="I141" t="s">
        <v>226</v>
      </c>
      <c r="J141" t="s">
        <v>269</v>
      </c>
      <c r="K141" t="s">
        <v>227</v>
      </c>
      <c r="L141">
        <v>2236</v>
      </c>
      <c r="M141">
        <v>707681</v>
      </c>
      <c r="N141">
        <v>118767</v>
      </c>
      <c r="O141">
        <v>22496</v>
      </c>
      <c r="P141">
        <v>105584</v>
      </c>
    </row>
    <row r="142" spans="1:16" x14ac:dyDescent="0.25">
      <c r="A142" t="s">
        <v>76</v>
      </c>
      <c r="B142" t="s">
        <v>77</v>
      </c>
      <c r="C142" t="s">
        <v>78</v>
      </c>
      <c r="D142">
        <v>105</v>
      </c>
      <c r="E142" t="s">
        <v>79</v>
      </c>
      <c r="F142" t="s">
        <v>192</v>
      </c>
      <c r="G142" t="s">
        <v>193</v>
      </c>
      <c r="H142" t="s">
        <v>194</v>
      </c>
      <c r="I142" t="s">
        <v>228</v>
      </c>
      <c r="J142" t="s">
        <v>269</v>
      </c>
      <c r="K142" t="s">
        <v>229</v>
      </c>
      <c r="L142">
        <v>3467</v>
      </c>
      <c r="M142">
        <v>707681</v>
      </c>
      <c r="N142">
        <v>118767</v>
      </c>
      <c r="O142">
        <v>22496</v>
      </c>
      <c r="P142">
        <v>105584</v>
      </c>
    </row>
    <row r="143" spans="1:16" x14ac:dyDescent="0.25">
      <c r="A143" t="s">
        <v>76</v>
      </c>
      <c r="B143" t="s">
        <v>77</v>
      </c>
      <c r="C143" t="s">
        <v>78</v>
      </c>
      <c r="D143">
        <v>105</v>
      </c>
      <c r="E143" t="s">
        <v>79</v>
      </c>
      <c r="F143" t="s">
        <v>192</v>
      </c>
      <c r="G143" t="s">
        <v>193</v>
      </c>
      <c r="H143" t="s">
        <v>194</v>
      </c>
      <c r="I143" t="s">
        <v>230</v>
      </c>
      <c r="J143" t="s">
        <v>269</v>
      </c>
      <c r="K143" t="s">
        <v>231</v>
      </c>
      <c r="L143">
        <v>21535</v>
      </c>
      <c r="M143">
        <v>707681</v>
      </c>
      <c r="N143">
        <v>118767</v>
      </c>
      <c r="O143">
        <v>22496</v>
      </c>
      <c r="P143">
        <v>105584</v>
      </c>
    </row>
    <row r="144" spans="1:16" x14ac:dyDescent="0.25">
      <c r="A144" t="s">
        <v>76</v>
      </c>
      <c r="B144" t="s">
        <v>77</v>
      </c>
      <c r="C144" t="s">
        <v>78</v>
      </c>
      <c r="D144">
        <v>105</v>
      </c>
      <c r="E144" t="s">
        <v>79</v>
      </c>
      <c r="F144" t="s">
        <v>192</v>
      </c>
      <c r="G144" t="s">
        <v>193</v>
      </c>
      <c r="H144" t="s">
        <v>194</v>
      </c>
      <c r="I144" t="s">
        <v>273</v>
      </c>
      <c r="J144" t="s">
        <v>269</v>
      </c>
      <c r="K144" t="s">
        <v>274</v>
      </c>
      <c r="L144">
        <v>49453</v>
      </c>
      <c r="M144">
        <v>707681</v>
      </c>
      <c r="N144">
        <v>118767</v>
      </c>
      <c r="O144">
        <v>22496</v>
      </c>
      <c r="P144">
        <v>105584</v>
      </c>
    </row>
    <row r="145" spans="1:16" x14ac:dyDescent="0.25">
      <c r="A145" t="s">
        <v>76</v>
      </c>
      <c r="B145" t="s">
        <v>77</v>
      </c>
      <c r="C145" t="s">
        <v>78</v>
      </c>
      <c r="D145">
        <v>105</v>
      </c>
      <c r="E145" t="s">
        <v>79</v>
      </c>
      <c r="F145" t="s">
        <v>192</v>
      </c>
      <c r="G145" t="s">
        <v>193</v>
      </c>
      <c r="H145" t="s">
        <v>194</v>
      </c>
      <c r="I145" t="s">
        <v>232</v>
      </c>
      <c r="J145" t="s">
        <v>269</v>
      </c>
      <c r="K145" t="s">
        <v>233</v>
      </c>
      <c r="L145">
        <v>16970</v>
      </c>
      <c r="M145">
        <v>707681</v>
      </c>
      <c r="N145">
        <v>118767</v>
      </c>
      <c r="O145">
        <v>22496</v>
      </c>
      <c r="P145">
        <v>105584</v>
      </c>
    </row>
    <row r="146" spans="1:16" x14ac:dyDescent="0.25">
      <c r="A146" t="s">
        <v>76</v>
      </c>
      <c r="B146" t="s">
        <v>77</v>
      </c>
      <c r="C146" t="s">
        <v>78</v>
      </c>
      <c r="D146">
        <v>105</v>
      </c>
      <c r="E146" t="s">
        <v>79</v>
      </c>
      <c r="F146" t="s">
        <v>192</v>
      </c>
      <c r="G146" t="s">
        <v>193</v>
      </c>
      <c r="H146" t="s">
        <v>194</v>
      </c>
      <c r="I146" t="s">
        <v>234</v>
      </c>
      <c r="J146" t="s">
        <v>269</v>
      </c>
      <c r="K146" t="s">
        <v>235</v>
      </c>
      <c r="L146">
        <v>-16165</v>
      </c>
      <c r="M146">
        <v>707681</v>
      </c>
      <c r="N146">
        <v>118767</v>
      </c>
      <c r="O146">
        <v>22496</v>
      </c>
      <c r="P146">
        <v>105584</v>
      </c>
    </row>
    <row r="147" spans="1:16" x14ac:dyDescent="0.25">
      <c r="A147" t="s">
        <v>76</v>
      </c>
      <c r="B147" t="s">
        <v>77</v>
      </c>
      <c r="C147" t="s">
        <v>78</v>
      </c>
      <c r="D147">
        <v>105</v>
      </c>
      <c r="E147" t="s">
        <v>79</v>
      </c>
      <c r="F147" t="s">
        <v>192</v>
      </c>
      <c r="G147" t="s">
        <v>193</v>
      </c>
      <c r="H147" t="s">
        <v>194</v>
      </c>
      <c r="I147" t="s">
        <v>238</v>
      </c>
      <c r="J147" t="s">
        <v>269</v>
      </c>
      <c r="K147" t="s">
        <v>239</v>
      </c>
      <c r="L147">
        <v>20561</v>
      </c>
      <c r="M147">
        <v>707681</v>
      </c>
      <c r="N147">
        <v>118767</v>
      </c>
      <c r="O147">
        <v>22496</v>
      </c>
      <c r="P147">
        <v>105584</v>
      </c>
    </row>
    <row r="148" spans="1:16" x14ac:dyDescent="0.25">
      <c r="A148" t="s">
        <v>76</v>
      </c>
      <c r="B148" t="s">
        <v>77</v>
      </c>
      <c r="C148" t="s">
        <v>78</v>
      </c>
      <c r="D148">
        <v>105</v>
      </c>
      <c r="E148" t="s">
        <v>79</v>
      </c>
      <c r="F148" t="s">
        <v>192</v>
      </c>
      <c r="G148" t="s">
        <v>193</v>
      </c>
      <c r="H148" t="s">
        <v>194</v>
      </c>
      <c r="I148" t="s">
        <v>240</v>
      </c>
      <c r="J148" t="s">
        <v>269</v>
      </c>
      <c r="K148" t="s">
        <v>241</v>
      </c>
      <c r="L148">
        <v>129988</v>
      </c>
      <c r="M148">
        <v>707681</v>
      </c>
      <c r="N148">
        <v>118767</v>
      </c>
      <c r="O148">
        <v>22496</v>
      </c>
      <c r="P148">
        <v>105584</v>
      </c>
    </row>
    <row r="149" spans="1:16" x14ac:dyDescent="0.25">
      <c r="A149" t="s">
        <v>76</v>
      </c>
      <c r="B149" t="s">
        <v>77</v>
      </c>
      <c r="C149" t="s">
        <v>78</v>
      </c>
      <c r="D149">
        <v>105</v>
      </c>
      <c r="E149" t="s">
        <v>79</v>
      </c>
      <c r="F149" t="s">
        <v>192</v>
      </c>
      <c r="G149" t="s">
        <v>193</v>
      </c>
      <c r="H149" t="s">
        <v>194</v>
      </c>
      <c r="I149" t="s">
        <v>275</v>
      </c>
      <c r="J149" t="s">
        <v>269</v>
      </c>
      <c r="K149" t="s">
        <v>276</v>
      </c>
      <c r="L149">
        <v>120</v>
      </c>
      <c r="M149">
        <v>707681</v>
      </c>
      <c r="N149">
        <v>118767</v>
      </c>
      <c r="O149">
        <v>22496</v>
      </c>
      <c r="P149">
        <v>105584</v>
      </c>
    </row>
    <row r="150" spans="1:16" x14ac:dyDescent="0.25">
      <c r="A150" t="s">
        <v>76</v>
      </c>
      <c r="B150" t="s">
        <v>77</v>
      </c>
      <c r="C150" t="s">
        <v>78</v>
      </c>
      <c r="D150">
        <v>105</v>
      </c>
      <c r="E150" t="s">
        <v>79</v>
      </c>
      <c r="F150" t="s">
        <v>192</v>
      </c>
      <c r="G150" t="s">
        <v>193</v>
      </c>
      <c r="H150" t="s">
        <v>194</v>
      </c>
      <c r="I150" t="s">
        <v>244</v>
      </c>
      <c r="J150" t="s">
        <v>269</v>
      </c>
      <c r="K150" t="s">
        <v>245</v>
      </c>
      <c r="L150">
        <v>1859</v>
      </c>
      <c r="M150">
        <v>707681</v>
      </c>
      <c r="N150">
        <v>118767</v>
      </c>
      <c r="O150">
        <v>22496</v>
      </c>
      <c r="P150">
        <v>105584</v>
      </c>
    </row>
    <row r="151" spans="1:16" x14ac:dyDescent="0.25">
      <c r="A151" t="s">
        <v>76</v>
      </c>
      <c r="B151" t="s">
        <v>77</v>
      </c>
      <c r="C151" t="s">
        <v>78</v>
      </c>
      <c r="D151">
        <v>105</v>
      </c>
      <c r="E151" t="s">
        <v>79</v>
      </c>
      <c r="F151" t="s">
        <v>192</v>
      </c>
      <c r="G151" t="s">
        <v>193</v>
      </c>
      <c r="H151" t="s">
        <v>194</v>
      </c>
      <c r="I151" t="s">
        <v>246</v>
      </c>
      <c r="J151" t="s">
        <v>269</v>
      </c>
      <c r="K151" t="s">
        <v>247</v>
      </c>
      <c r="L151">
        <v>6308</v>
      </c>
      <c r="M151">
        <v>707681</v>
      </c>
      <c r="N151">
        <v>118767</v>
      </c>
      <c r="O151">
        <v>22496</v>
      </c>
      <c r="P151">
        <v>105584</v>
      </c>
    </row>
    <row r="152" spans="1:16" x14ac:dyDescent="0.25">
      <c r="A152" t="s">
        <v>76</v>
      </c>
      <c r="B152" t="s">
        <v>77</v>
      </c>
      <c r="C152" t="s">
        <v>78</v>
      </c>
      <c r="D152">
        <v>105</v>
      </c>
      <c r="E152" t="s">
        <v>79</v>
      </c>
      <c r="F152" t="s">
        <v>192</v>
      </c>
      <c r="G152" t="s">
        <v>193</v>
      </c>
      <c r="H152" t="s">
        <v>194</v>
      </c>
      <c r="I152" t="s">
        <v>248</v>
      </c>
      <c r="J152" t="s">
        <v>269</v>
      </c>
      <c r="K152" t="s">
        <v>249</v>
      </c>
      <c r="L152">
        <v>10990</v>
      </c>
      <c r="M152">
        <v>707681</v>
      </c>
      <c r="N152">
        <v>118767</v>
      </c>
      <c r="O152">
        <v>22496</v>
      </c>
      <c r="P152">
        <v>105584</v>
      </c>
    </row>
    <row r="153" spans="1:16" x14ac:dyDescent="0.25">
      <c r="A153" t="s">
        <v>76</v>
      </c>
      <c r="B153" t="s">
        <v>77</v>
      </c>
      <c r="C153" t="s">
        <v>78</v>
      </c>
      <c r="D153">
        <v>105</v>
      </c>
      <c r="E153" t="s">
        <v>79</v>
      </c>
      <c r="F153" t="s">
        <v>192</v>
      </c>
      <c r="G153" t="s">
        <v>193</v>
      </c>
      <c r="H153" t="s">
        <v>194</v>
      </c>
      <c r="I153" t="s">
        <v>250</v>
      </c>
      <c r="J153" t="s">
        <v>269</v>
      </c>
      <c r="K153" t="s">
        <v>251</v>
      </c>
      <c r="L153">
        <v>8200</v>
      </c>
      <c r="M153">
        <v>707681</v>
      </c>
      <c r="N153">
        <v>118767</v>
      </c>
      <c r="O153">
        <v>22496</v>
      </c>
      <c r="P153">
        <v>105584</v>
      </c>
    </row>
    <row r="154" spans="1:16" x14ac:dyDescent="0.25">
      <c r="A154" t="s">
        <v>76</v>
      </c>
      <c r="B154" t="s">
        <v>77</v>
      </c>
      <c r="C154" t="s">
        <v>78</v>
      </c>
      <c r="D154">
        <v>105</v>
      </c>
      <c r="E154" t="s">
        <v>79</v>
      </c>
      <c r="F154" t="s">
        <v>192</v>
      </c>
      <c r="G154" t="s">
        <v>193</v>
      </c>
      <c r="H154" t="s">
        <v>194</v>
      </c>
      <c r="I154" t="s">
        <v>252</v>
      </c>
      <c r="J154" t="s">
        <v>269</v>
      </c>
      <c r="K154" t="s">
        <v>253</v>
      </c>
      <c r="L154">
        <v>795</v>
      </c>
      <c r="M154">
        <v>707681</v>
      </c>
      <c r="N154">
        <v>118767</v>
      </c>
      <c r="O154">
        <v>22496</v>
      </c>
      <c r="P154">
        <v>105584</v>
      </c>
    </row>
    <row r="155" spans="1:16" x14ac:dyDescent="0.25">
      <c r="A155" t="s">
        <v>76</v>
      </c>
      <c r="B155" t="s">
        <v>77</v>
      </c>
      <c r="C155" t="s">
        <v>78</v>
      </c>
      <c r="D155">
        <v>105</v>
      </c>
      <c r="E155" t="s">
        <v>79</v>
      </c>
      <c r="F155" t="s">
        <v>192</v>
      </c>
      <c r="G155" t="s">
        <v>193</v>
      </c>
      <c r="H155" t="s">
        <v>194</v>
      </c>
      <c r="I155" t="s">
        <v>254</v>
      </c>
      <c r="J155" t="s">
        <v>269</v>
      </c>
      <c r="K155" t="s">
        <v>255</v>
      </c>
      <c r="L155">
        <v>5354</v>
      </c>
      <c r="M155">
        <v>707681</v>
      </c>
      <c r="N155">
        <v>118767</v>
      </c>
      <c r="O155">
        <v>22496</v>
      </c>
      <c r="P155">
        <v>105584</v>
      </c>
    </row>
    <row r="156" spans="1:16" x14ac:dyDescent="0.25">
      <c r="A156" t="s">
        <v>76</v>
      </c>
      <c r="B156" t="s">
        <v>77</v>
      </c>
      <c r="C156" t="s">
        <v>78</v>
      </c>
      <c r="D156">
        <v>105</v>
      </c>
      <c r="E156" t="s">
        <v>79</v>
      </c>
      <c r="F156" t="s">
        <v>192</v>
      </c>
      <c r="G156" t="s">
        <v>193</v>
      </c>
      <c r="H156" t="s">
        <v>194</v>
      </c>
      <c r="I156" t="s">
        <v>256</v>
      </c>
      <c r="J156" t="s">
        <v>269</v>
      </c>
      <c r="K156" t="s">
        <v>257</v>
      </c>
      <c r="L156">
        <v>20336</v>
      </c>
      <c r="M156">
        <v>707681</v>
      </c>
      <c r="N156">
        <v>118767</v>
      </c>
      <c r="O156">
        <v>22496</v>
      </c>
      <c r="P156">
        <v>105584</v>
      </c>
    </row>
    <row r="157" spans="1:16" x14ac:dyDescent="0.25">
      <c r="A157" t="s">
        <v>76</v>
      </c>
      <c r="B157" t="s">
        <v>77</v>
      </c>
      <c r="C157" t="s">
        <v>78</v>
      </c>
      <c r="D157">
        <v>105</v>
      </c>
      <c r="E157" t="s">
        <v>79</v>
      </c>
      <c r="F157" t="s">
        <v>192</v>
      </c>
      <c r="G157" t="s">
        <v>193</v>
      </c>
      <c r="H157" t="s">
        <v>194</v>
      </c>
      <c r="I157" t="s">
        <v>258</v>
      </c>
      <c r="J157" t="s">
        <v>269</v>
      </c>
      <c r="K157" t="s">
        <v>259</v>
      </c>
      <c r="L157">
        <v>4962</v>
      </c>
      <c r="M157">
        <v>707681</v>
      </c>
      <c r="N157">
        <v>118767</v>
      </c>
      <c r="O157">
        <v>22496</v>
      </c>
      <c r="P157">
        <v>105584</v>
      </c>
    </row>
    <row r="158" spans="1:16" x14ac:dyDescent="0.25">
      <c r="A158" t="s">
        <v>76</v>
      </c>
      <c r="B158" t="s">
        <v>77</v>
      </c>
      <c r="C158" t="s">
        <v>78</v>
      </c>
      <c r="D158">
        <v>105</v>
      </c>
      <c r="E158" t="s">
        <v>79</v>
      </c>
      <c r="F158" t="s">
        <v>192</v>
      </c>
      <c r="G158" t="s">
        <v>193</v>
      </c>
      <c r="H158" t="s">
        <v>194</v>
      </c>
      <c r="I158" t="s">
        <v>260</v>
      </c>
      <c r="J158" t="s">
        <v>269</v>
      </c>
      <c r="K158" t="s">
        <v>261</v>
      </c>
      <c r="L158">
        <v>2160</v>
      </c>
      <c r="M158">
        <v>707681</v>
      </c>
      <c r="N158">
        <v>118767</v>
      </c>
      <c r="O158">
        <v>22496</v>
      </c>
      <c r="P158">
        <v>105584</v>
      </c>
    </row>
    <row r="159" spans="1:16" x14ac:dyDescent="0.25">
      <c r="A159" t="s">
        <v>76</v>
      </c>
      <c r="B159" t="s">
        <v>77</v>
      </c>
      <c r="C159" t="s">
        <v>78</v>
      </c>
      <c r="D159">
        <v>105</v>
      </c>
      <c r="E159" t="s">
        <v>79</v>
      </c>
      <c r="F159" t="s">
        <v>192</v>
      </c>
      <c r="G159" t="s">
        <v>193</v>
      </c>
      <c r="H159" t="s">
        <v>194</v>
      </c>
      <c r="I159" t="s">
        <v>262</v>
      </c>
      <c r="J159" t="s">
        <v>269</v>
      </c>
      <c r="K159" t="s">
        <v>263</v>
      </c>
      <c r="L159">
        <v>46070</v>
      </c>
      <c r="M159">
        <v>707681</v>
      </c>
      <c r="N159">
        <v>118767</v>
      </c>
      <c r="O159">
        <v>22496</v>
      </c>
      <c r="P159">
        <v>105584</v>
      </c>
    </row>
    <row r="160" spans="1:16" x14ac:dyDescent="0.25">
      <c r="A160" t="s">
        <v>76</v>
      </c>
      <c r="B160" t="s">
        <v>77</v>
      </c>
      <c r="C160" t="s">
        <v>78</v>
      </c>
      <c r="D160">
        <v>105</v>
      </c>
      <c r="E160" t="s">
        <v>79</v>
      </c>
      <c r="F160" t="s">
        <v>192</v>
      </c>
      <c r="G160" t="s">
        <v>193</v>
      </c>
      <c r="H160" t="s">
        <v>194</v>
      </c>
      <c r="I160" t="s">
        <v>264</v>
      </c>
      <c r="J160" t="s">
        <v>269</v>
      </c>
      <c r="K160" t="s">
        <v>265</v>
      </c>
      <c r="L160">
        <v>663556</v>
      </c>
      <c r="M160">
        <v>707681</v>
      </c>
      <c r="N160">
        <v>118767</v>
      </c>
      <c r="O160">
        <v>22496</v>
      </c>
      <c r="P160">
        <v>105584</v>
      </c>
    </row>
    <row r="161" spans="1:16" x14ac:dyDescent="0.25">
      <c r="A161" t="s">
        <v>76</v>
      </c>
      <c r="B161" t="s">
        <v>77</v>
      </c>
      <c r="C161" t="s">
        <v>78</v>
      </c>
      <c r="D161">
        <v>105</v>
      </c>
      <c r="E161" t="s">
        <v>79</v>
      </c>
      <c r="F161" t="s">
        <v>192</v>
      </c>
      <c r="G161" t="s">
        <v>193</v>
      </c>
      <c r="H161" t="s">
        <v>194</v>
      </c>
      <c r="I161" t="s">
        <v>277</v>
      </c>
      <c r="J161" t="s">
        <v>269</v>
      </c>
      <c r="K161" t="s">
        <v>278</v>
      </c>
      <c r="L161">
        <v>13966</v>
      </c>
      <c r="M161">
        <v>707681</v>
      </c>
      <c r="N161">
        <v>118767</v>
      </c>
      <c r="O161">
        <v>22496</v>
      </c>
      <c r="P161">
        <v>105584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6"/>
  <sheetViews>
    <sheetView workbookViewId="0">
      <selection activeCell="A2" sqref="A2:D5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4" x14ac:dyDescent="0.25">
      <c r="A1" t="s">
        <v>58</v>
      </c>
      <c r="B1" t="s">
        <v>71</v>
      </c>
      <c r="C1" t="s">
        <v>72</v>
      </c>
      <c r="D1" t="s">
        <v>15</v>
      </c>
    </row>
    <row r="2" spans="1:4" x14ac:dyDescent="0.25">
      <c r="A2" t="s">
        <v>80</v>
      </c>
      <c r="B2" t="s">
        <v>81</v>
      </c>
      <c r="C2" t="s">
        <v>78</v>
      </c>
      <c r="D2" t="s">
        <v>186</v>
      </c>
    </row>
    <row r="3" spans="1:4" x14ac:dyDescent="0.25">
      <c r="A3" t="s">
        <v>82</v>
      </c>
      <c r="B3" t="s">
        <v>83</v>
      </c>
      <c r="C3" t="s">
        <v>78</v>
      </c>
      <c r="D3" t="s">
        <v>187</v>
      </c>
    </row>
    <row r="4" spans="1:4" x14ac:dyDescent="0.25">
      <c r="A4" t="s">
        <v>84</v>
      </c>
      <c r="B4" t="s">
        <v>85</v>
      </c>
      <c r="C4" t="s">
        <v>78</v>
      </c>
      <c r="D4" t="s">
        <v>188</v>
      </c>
    </row>
    <row r="5" spans="1:4" x14ac:dyDescent="0.25">
      <c r="A5" t="s">
        <v>86</v>
      </c>
      <c r="B5" t="s">
        <v>87</v>
      </c>
      <c r="C5" t="s">
        <v>78</v>
      </c>
      <c r="D5" t="s">
        <v>186</v>
      </c>
    </row>
    <row r="6" spans="1:4" x14ac:dyDescent="0.25">
      <c r="A6" t="s">
        <v>88</v>
      </c>
      <c r="B6" t="s">
        <v>89</v>
      </c>
      <c r="C6" t="s">
        <v>78</v>
      </c>
      <c r="D6" t="s">
        <v>188</v>
      </c>
    </row>
    <row r="7" spans="1:4" x14ac:dyDescent="0.25">
      <c r="A7" t="s">
        <v>90</v>
      </c>
      <c r="B7" t="s">
        <v>91</v>
      </c>
      <c r="C7" t="s">
        <v>78</v>
      </c>
      <c r="D7" t="s">
        <v>187</v>
      </c>
    </row>
    <row r="8" spans="1:4" x14ac:dyDescent="0.25">
      <c r="A8" t="s">
        <v>92</v>
      </c>
      <c r="B8" t="s">
        <v>93</v>
      </c>
      <c r="C8" t="s">
        <v>78</v>
      </c>
      <c r="D8" t="s">
        <v>189</v>
      </c>
    </row>
    <row r="9" spans="1:4" x14ac:dyDescent="0.25">
      <c r="A9" t="s">
        <v>94</v>
      </c>
      <c r="B9" t="s">
        <v>95</v>
      </c>
      <c r="C9" t="s">
        <v>78</v>
      </c>
      <c r="D9" t="s">
        <v>187</v>
      </c>
    </row>
    <row r="10" spans="1:4" x14ac:dyDescent="0.25">
      <c r="A10" t="s">
        <v>96</v>
      </c>
      <c r="B10" t="s">
        <v>97</v>
      </c>
      <c r="C10" t="s">
        <v>78</v>
      </c>
      <c r="D10" t="s">
        <v>187</v>
      </c>
    </row>
    <row r="11" spans="1:4" x14ac:dyDescent="0.25">
      <c r="A11" t="s">
        <v>98</v>
      </c>
      <c r="B11" t="s">
        <v>99</v>
      </c>
      <c r="C11" t="s">
        <v>78</v>
      </c>
      <c r="D11" t="s">
        <v>189</v>
      </c>
    </row>
    <row r="12" spans="1:4" x14ac:dyDescent="0.25">
      <c r="A12" t="s">
        <v>102</v>
      </c>
      <c r="B12" t="s">
        <v>103</v>
      </c>
      <c r="C12" t="s">
        <v>78</v>
      </c>
      <c r="D12" t="s">
        <v>187</v>
      </c>
    </row>
    <row r="13" spans="1:4" x14ac:dyDescent="0.25">
      <c r="A13" t="s">
        <v>104</v>
      </c>
      <c r="B13" t="s">
        <v>105</v>
      </c>
      <c r="C13" t="s">
        <v>78</v>
      </c>
      <c r="D13" t="s">
        <v>79</v>
      </c>
    </row>
    <row r="14" spans="1:4" x14ac:dyDescent="0.25">
      <c r="A14" t="s">
        <v>106</v>
      </c>
      <c r="B14" t="s">
        <v>107</v>
      </c>
      <c r="C14" t="s">
        <v>78</v>
      </c>
      <c r="D14" t="s">
        <v>186</v>
      </c>
    </row>
    <row r="15" spans="1:4" x14ac:dyDescent="0.25">
      <c r="A15" t="s">
        <v>110</v>
      </c>
      <c r="B15" t="s">
        <v>111</v>
      </c>
      <c r="C15" t="s">
        <v>78</v>
      </c>
      <c r="D15" t="s">
        <v>188</v>
      </c>
    </row>
    <row r="16" spans="1:4" x14ac:dyDescent="0.25">
      <c r="A16" t="s">
        <v>112</v>
      </c>
      <c r="B16" t="s">
        <v>113</v>
      </c>
      <c r="C16" t="s">
        <v>78</v>
      </c>
      <c r="D16" t="s">
        <v>79</v>
      </c>
    </row>
    <row r="17" spans="1:4" x14ac:dyDescent="0.25">
      <c r="A17" t="s">
        <v>114</v>
      </c>
      <c r="B17" t="s">
        <v>115</v>
      </c>
      <c r="C17" t="s">
        <v>78</v>
      </c>
      <c r="D17" t="s">
        <v>79</v>
      </c>
    </row>
    <row r="18" spans="1:4" x14ac:dyDescent="0.25">
      <c r="A18" t="s">
        <v>116</v>
      </c>
      <c r="B18" t="s">
        <v>117</v>
      </c>
      <c r="C18" t="s">
        <v>78</v>
      </c>
      <c r="D18" t="s">
        <v>79</v>
      </c>
    </row>
    <row r="19" spans="1:4" x14ac:dyDescent="0.25">
      <c r="A19" t="s">
        <v>118</v>
      </c>
      <c r="B19" t="s">
        <v>119</v>
      </c>
      <c r="C19" t="s">
        <v>78</v>
      </c>
      <c r="D19" t="s">
        <v>79</v>
      </c>
    </row>
    <row r="20" spans="1:4" x14ac:dyDescent="0.25">
      <c r="A20" t="s">
        <v>76</v>
      </c>
      <c r="B20" t="s">
        <v>77</v>
      </c>
      <c r="C20" t="s">
        <v>78</v>
      </c>
      <c r="D20" t="s">
        <v>79</v>
      </c>
    </row>
    <row r="21" spans="1:4" x14ac:dyDescent="0.25">
      <c r="A21" t="s">
        <v>120</v>
      </c>
      <c r="B21" t="s">
        <v>121</v>
      </c>
      <c r="C21" t="s">
        <v>78</v>
      </c>
      <c r="D21" t="s">
        <v>79</v>
      </c>
    </row>
    <row r="22" spans="1:4" x14ac:dyDescent="0.25">
      <c r="A22" t="s">
        <v>122</v>
      </c>
      <c r="B22" t="s">
        <v>123</v>
      </c>
      <c r="C22" t="s">
        <v>78</v>
      </c>
      <c r="D22" t="s">
        <v>79</v>
      </c>
    </row>
    <row r="23" spans="1:4" x14ac:dyDescent="0.25">
      <c r="A23" t="s">
        <v>124</v>
      </c>
      <c r="B23" t="s">
        <v>125</v>
      </c>
      <c r="C23" t="s">
        <v>78</v>
      </c>
      <c r="D23" t="s">
        <v>79</v>
      </c>
    </row>
    <row r="24" spans="1:4" x14ac:dyDescent="0.25">
      <c r="A24" t="s">
        <v>126</v>
      </c>
      <c r="B24" t="s">
        <v>127</v>
      </c>
      <c r="C24" t="s">
        <v>78</v>
      </c>
      <c r="D24" t="s">
        <v>79</v>
      </c>
    </row>
    <row r="25" spans="1:4" x14ac:dyDescent="0.25">
      <c r="A25" t="s">
        <v>128</v>
      </c>
      <c r="B25" t="s">
        <v>129</v>
      </c>
      <c r="C25" t="s">
        <v>78</v>
      </c>
      <c r="D25" t="s">
        <v>188</v>
      </c>
    </row>
    <row r="26" spans="1:4" x14ac:dyDescent="0.25">
      <c r="A26" t="s">
        <v>132</v>
      </c>
      <c r="B26" t="s">
        <v>133</v>
      </c>
      <c r="C26" t="s">
        <v>78</v>
      </c>
      <c r="D26" t="s">
        <v>186</v>
      </c>
    </row>
    <row r="27" spans="1:4" x14ac:dyDescent="0.25">
      <c r="A27" t="s">
        <v>134</v>
      </c>
      <c r="B27" t="s">
        <v>135</v>
      </c>
      <c r="C27" t="s">
        <v>78</v>
      </c>
      <c r="D27" t="s">
        <v>188</v>
      </c>
    </row>
    <row r="28" spans="1:4" x14ac:dyDescent="0.25">
      <c r="A28" t="s">
        <v>136</v>
      </c>
      <c r="B28" t="s">
        <v>137</v>
      </c>
      <c r="C28" t="s">
        <v>78</v>
      </c>
      <c r="D28" t="s">
        <v>188</v>
      </c>
    </row>
    <row r="29" spans="1:4" x14ac:dyDescent="0.25">
      <c r="A29" t="s">
        <v>138</v>
      </c>
      <c r="B29" t="s">
        <v>139</v>
      </c>
      <c r="C29" t="s">
        <v>78</v>
      </c>
      <c r="D29" t="s">
        <v>189</v>
      </c>
    </row>
    <row r="30" spans="1:4" x14ac:dyDescent="0.25">
      <c r="A30" t="s">
        <v>142</v>
      </c>
      <c r="B30" t="s">
        <v>143</v>
      </c>
      <c r="C30" t="s">
        <v>78</v>
      </c>
      <c r="D30" t="s">
        <v>189</v>
      </c>
    </row>
    <row r="31" spans="1:4" x14ac:dyDescent="0.25">
      <c r="A31" t="s">
        <v>100</v>
      </c>
      <c r="B31" t="s">
        <v>101</v>
      </c>
      <c r="C31" t="s">
        <v>190</v>
      </c>
      <c r="D31" t="s">
        <v>189</v>
      </c>
    </row>
    <row r="32" spans="1:4" x14ac:dyDescent="0.25">
      <c r="A32" t="s">
        <v>108</v>
      </c>
      <c r="B32" t="s">
        <v>109</v>
      </c>
      <c r="C32" t="s">
        <v>190</v>
      </c>
      <c r="D32" t="s">
        <v>186</v>
      </c>
    </row>
    <row r="33" spans="1:4" x14ac:dyDescent="0.25">
      <c r="A33" t="s">
        <v>130</v>
      </c>
      <c r="B33" t="s">
        <v>131</v>
      </c>
      <c r="C33" t="s">
        <v>190</v>
      </c>
      <c r="D33" t="s">
        <v>188</v>
      </c>
    </row>
    <row r="34" spans="1:4" x14ac:dyDescent="0.25">
      <c r="A34" t="s">
        <v>140</v>
      </c>
      <c r="B34" t="s">
        <v>141</v>
      </c>
      <c r="C34" t="s">
        <v>190</v>
      </c>
      <c r="D34" t="s">
        <v>189</v>
      </c>
    </row>
    <row r="35" spans="1:4" x14ac:dyDescent="0.25">
      <c r="A35" t="s">
        <v>144</v>
      </c>
      <c r="B35" t="s">
        <v>145</v>
      </c>
      <c r="C35" t="s">
        <v>190</v>
      </c>
      <c r="D35" t="s">
        <v>189</v>
      </c>
    </row>
    <row r="36" spans="1:4" x14ac:dyDescent="0.25">
      <c r="A36" t="s">
        <v>146</v>
      </c>
      <c r="B36" t="s">
        <v>147</v>
      </c>
      <c r="C36" t="s">
        <v>190</v>
      </c>
      <c r="D36" t="s">
        <v>189</v>
      </c>
    </row>
    <row r="37" spans="1:4" x14ac:dyDescent="0.25">
      <c r="A37" t="s">
        <v>148</v>
      </c>
      <c r="B37" t="s">
        <v>149</v>
      </c>
      <c r="C37" t="s">
        <v>190</v>
      </c>
      <c r="D37" t="s">
        <v>189</v>
      </c>
    </row>
    <row r="38" spans="1:4" x14ac:dyDescent="0.25">
      <c r="A38" t="s">
        <v>150</v>
      </c>
      <c r="B38" t="s">
        <v>151</v>
      </c>
      <c r="C38" t="s">
        <v>190</v>
      </c>
      <c r="D38" t="s">
        <v>189</v>
      </c>
    </row>
    <row r="39" spans="1:4" x14ac:dyDescent="0.25">
      <c r="A39" t="s">
        <v>152</v>
      </c>
      <c r="B39" t="s">
        <v>153</v>
      </c>
      <c r="C39" t="s">
        <v>190</v>
      </c>
      <c r="D39" t="s">
        <v>189</v>
      </c>
    </row>
    <row r="40" spans="1:4" x14ac:dyDescent="0.25">
      <c r="A40" t="s">
        <v>154</v>
      </c>
      <c r="B40" t="s">
        <v>155</v>
      </c>
      <c r="C40" t="s">
        <v>190</v>
      </c>
      <c r="D40" t="s">
        <v>189</v>
      </c>
    </row>
    <row r="41" spans="1:4" x14ac:dyDescent="0.25">
      <c r="A41" t="s">
        <v>156</v>
      </c>
      <c r="B41" t="s">
        <v>157</v>
      </c>
      <c r="C41" t="s">
        <v>190</v>
      </c>
      <c r="D41" t="s">
        <v>189</v>
      </c>
    </row>
    <row r="42" spans="1:4" x14ac:dyDescent="0.25">
      <c r="A42" t="s">
        <v>158</v>
      </c>
      <c r="B42" t="s">
        <v>159</v>
      </c>
      <c r="C42" t="s">
        <v>190</v>
      </c>
      <c r="D42" t="s">
        <v>189</v>
      </c>
    </row>
    <row r="43" spans="1:4" x14ac:dyDescent="0.25">
      <c r="A43" t="s">
        <v>160</v>
      </c>
      <c r="B43" t="s">
        <v>161</v>
      </c>
      <c r="C43" t="s">
        <v>190</v>
      </c>
      <c r="D43" t="s">
        <v>189</v>
      </c>
    </row>
    <row r="44" spans="1:4" x14ac:dyDescent="0.25">
      <c r="A44" t="s">
        <v>162</v>
      </c>
      <c r="B44" t="s">
        <v>163</v>
      </c>
      <c r="C44" t="s">
        <v>190</v>
      </c>
      <c r="D44" t="s">
        <v>189</v>
      </c>
    </row>
    <row r="45" spans="1:4" x14ac:dyDescent="0.25">
      <c r="A45" t="s">
        <v>164</v>
      </c>
      <c r="B45" t="s">
        <v>165</v>
      </c>
      <c r="C45" t="s">
        <v>190</v>
      </c>
      <c r="D45" t="s">
        <v>189</v>
      </c>
    </row>
    <row r="46" spans="1:4" x14ac:dyDescent="0.25">
      <c r="A46" t="s">
        <v>166</v>
      </c>
      <c r="B46" t="s">
        <v>167</v>
      </c>
      <c r="C46" t="s">
        <v>190</v>
      </c>
      <c r="D46" t="s">
        <v>189</v>
      </c>
    </row>
    <row r="47" spans="1:4" x14ac:dyDescent="0.25">
      <c r="A47" t="s">
        <v>168</v>
      </c>
      <c r="B47" t="s">
        <v>169</v>
      </c>
      <c r="C47" t="s">
        <v>190</v>
      </c>
      <c r="D47" t="s">
        <v>189</v>
      </c>
    </row>
    <row r="48" spans="1:4" x14ac:dyDescent="0.25">
      <c r="A48" t="s">
        <v>170</v>
      </c>
      <c r="B48" t="s">
        <v>171</v>
      </c>
      <c r="C48" t="s">
        <v>190</v>
      </c>
      <c r="D48" t="s">
        <v>189</v>
      </c>
    </row>
    <row r="49" spans="1:4" x14ac:dyDescent="0.25">
      <c r="A49" t="s">
        <v>172</v>
      </c>
      <c r="B49" t="s">
        <v>173</v>
      </c>
      <c r="C49" t="s">
        <v>190</v>
      </c>
      <c r="D49" t="s">
        <v>189</v>
      </c>
    </row>
    <row r="50" spans="1:4" x14ac:dyDescent="0.25">
      <c r="A50" t="s">
        <v>174</v>
      </c>
      <c r="B50" t="s">
        <v>175</v>
      </c>
      <c r="C50" t="s">
        <v>190</v>
      </c>
      <c r="D50" t="s">
        <v>189</v>
      </c>
    </row>
    <row r="51" spans="1:4" x14ac:dyDescent="0.25">
      <c r="A51" t="s">
        <v>176</v>
      </c>
      <c r="B51" t="s">
        <v>177</v>
      </c>
      <c r="C51" t="s">
        <v>190</v>
      </c>
      <c r="D51" t="s">
        <v>189</v>
      </c>
    </row>
    <row r="52" spans="1:4" x14ac:dyDescent="0.25">
      <c r="A52" t="s">
        <v>178</v>
      </c>
      <c r="B52" t="s">
        <v>179</v>
      </c>
      <c r="C52" t="s">
        <v>190</v>
      </c>
      <c r="D52" t="s">
        <v>189</v>
      </c>
    </row>
    <row r="53" spans="1:4" x14ac:dyDescent="0.25">
      <c r="A53" t="s">
        <v>180</v>
      </c>
      <c r="B53" t="s">
        <v>181</v>
      </c>
      <c r="C53" t="s">
        <v>190</v>
      </c>
      <c r="D53" t="s">
        <v>189</v>
      </c>
    </row>
    <row r="54" spans="1:4" x14ac:dyDescent="0.25">
      <c r="A54" t="s">
        <v>182</v>
      </c>
      <c r="B54" t="s">
        <v>183</v>
      </c>
      <c r="C54" t="s">
        <v>190</v>
      </c>
      <c r="D54" t="s">
        <v>189</v>
      </c>
    </row>
    <row r="55" spans="1:4" x14ac:dyDescent="0.25">
      <c r="A55" t="s">
        <v>184</v>
      </c>
      <c r="B55" t="s">
        <v>185</v>
      </c>
      <c r="C55" t="s">
        <v>190</v>
      </c>
      <c r="D55" t="s">
        <v>189</v>
      </c>
    </row>
    <row r="56" spans="1:4" x14ac:dyDescent="0.25">
      <c r="A56" t="s">
        <v>338</v>
      </c>
      <c r="B56" t="s">
        <v>339</v>
      </c>
      <c r="C56" t="s">
        <v>190</v>
      </c>
      <c r="D56" t="s">
        <v>189</v>
      </c>
    </row>
  </sheetData>
  <autoFilter ref="A1:D55">
    <sortState ref="A2:D56">
      <sortCondition ref="C1:C3"/>
    </sortState>
  </autoFilter>
  <sortState ref="A2:D55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0"/>
  <sheetViews>
    <sheetView topLeftCell="A10" workbookViewId="0">
      <selection activeCell="A2" sqref="A2:Z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58</v>
      </c>
      <c r="B1" t="s">
        <v>59</v>
      </c>
      <c r="C1" t="s">
        <v>65</v>
      </c>
      <c r="D1" t="s">
        <v>14</v>
      </c>
      <c r="E1" t="s">
        <v>15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</row>
    <row r="2" spans="1:10" x14ac:dyDescent="0.25">
      <c r="A2" t="s">
        <v>90</v>
      </c>
      <c r="B2" t="s">
        <v>91</v>
      </c>
      <c r="C2" t="s">
        <v>78</v>
      </c>
      <c r="D2">
        <v>70</v>
      </c>
      <c r="E2" t="s">
        <v>187</v>
      </c>
      <c r="F2" t="s">
        <v>192</v>
      </c>
      <c r="G2" t="s">
        <v>340</v>
      </c>
      <c r="H2" t="s">
        <v>326</v>
      </c>
      <c r="I2" t="s">
        <v>327</v>
      </c>
      <c r="J2">
        <v>12500</v>
      </c>
    </row>
    <row r="3" spans="1:10" x14ac:dyDescent="0.25">
      <c r="A3" t="s">
        <v>76</v>
      </c>
      <c r="B3" t="s">
        <v>77</v>
      </c>
      <c r="C3" t="s">
        <v>78</v>
      </c>
      <c r="D3">
        <v>105</v>
      </c>
      <c r="E3" t="s">
        <v>79</v>
      </c>
      <c r="F3" t="s">
        <v>192</v>
      </c>
      <c r="G3" t="s">
        <v>340</v>
      </c>
      <c r="H3" t="s">
        <v>280</v>
      </c>
      <c r="I3" t="s">
        <v>281</v>
      </c>
      <c r="J3">
        <v>370332</v>
      </c>
    </row>
    <row r="4" spans="1:10" x14ac:dyDescent="0.25">
      <c r="A4" t="s">
        <v>76</v>
      </c>
      <c r="B4" t="s">
        <v>77</v>
      </c>
      <c r="C4" t="s">
        <v>78</v>
      </c>
      <c r="D4">
        <v>105</v>
      </c>
      <c r="E4" t="s">
        <v>79</v>
      </c>
      <c r="F4" t="s">
        <v>192</v>
      </c>
      <c r="G4" t="s">
        <v>340</v>
      </c>
      <c r="H4" t="s">
        <v>282</v>
      </c>
      <c r="I4" t="s">
        <v>283</v>
      </c>
      <c r="J4">
        <v>4424</v>
      </c>
    </row>
    <row r="5" spans="1:10" x14ac:dyDescent="0.25">
      <c r="A5" t="s">
        <v>76</v>
      </c>
      <c r="B5" t="s">
        <v>77</v>
      </c>
      <c r="C5" t="s">
        <v>78</v>
      </c>
      <c r="D5">
        <v>105</v>
      </c>
      <c r="E5" t="s">
        <v>79</v>
      </c>
      <c r="F5" t="s">
        <v>192</v>
      </c>
      <c r="G5" t="s">
        <v>340</v>
      </c>
      <c r="H5" t="s">
        <v>284</v>
      </c>
      <c r="I5" t="s">
        <v>285</v>
      </c>
      <c r="J5">
        <v>122937</v>
      </c>
    </row>
    <row r="6" spans="1:10" x14ac:dyDescent="0.25">
      <c r="A6" t="s">
        <v>76</v>
      </c>
      <c r="B6" t="s">
        <v>77</v>
      </c>
      <c r="C6" t="s">
        <v>78</v>
      </c>
      <c r="D6">
        <v>105</v>
      </c>
      <c r="E6" t="s">
        <v>79</v>
      </c>
      <c r="F6" t="s">
        <v>192</v>
      </c>
      <c r="G6" t="s">
        <v>340</v>
      </c>
      <c r="H6" t="s">
        <v>286</v>
      </c>
      <c r="I6" t="s">
        <v>287</v>
      </c>
      <c r="J6">
        <v>-21552</v>
      </c>
    </row>
    <row r="7" spans="1:10" x14ac:dyDescent="0.25">
      <c r="A7" t="s">
        <v>76</v>
      </c>
      <c r="B7" t="s">
        <v>77</v>
      </c>
      <c r="C7" t="s">
        <v>78</v>
      </c>
      <c r="D7">
        <v>105</v>
      </c>
      <c r="E7" t="s">
        <v>79</v>
      </c>
      <c r="F7" t="s">
        <v>192</v>
      </c>
      <c r="G7" t="s">
        <v>340</v>
      </c>
      <c r="H7" t="s">
        <v>288</v>
      </c>
      <c r="I7" t="s">
        <v>289</v>
      </c>
      <c r="J7">
        <v>5194</v>
      </c>
    </row>
    <row r="8" spans="1:10" x14ac:dyDescent="0.25">
      <c r="A8" t="s">
        <v>76</v>
      </c>
      <c r="B8" t="s">
        <v>77</v>
      </c>
      <c r="C8" t="s">
        <v>78</v>
      </c>
      <c r="D8">
        <v>105</v>
      </c>
      <c r="E8" t="s">
        <v>79</v>
      </c>
      <c r="F8" t="s">
        <v>192</v>
      </c>
      <c r="G8" t="s">
        <v>340</v>
      </c>
      <c r="H8" t="s">
        <v>290</v>
      </c>
      <c r="I8" t="s">
        <v>291</v>
      </c>
      <c r="J8">
        <v>-3702242</v>
      </c>
    </row>
    <row r="9" spans="1:10" x14ac:dyDescent="0.25">
      <c r="A9" t="s">
        <v>76</v>
      </c>
      <c r="B9" t="s">
        <v>77</v>
      </c>
      <c r="C9" t="s">
        <v>78</v>
      </c>
      <c r="D9">
        <v>105</v>
      </c>
      <c r="E9" t="s">
        <v>79</v>
      </c>
      <c r="F9" t="s">
        <v>192</v>
      </c>
      <c r="G9" t="s">
        <v>340</v>
      </c>
      <c r="H9" t="s">
        <v>292</v>
      </c>
      <c r="I9" t="s">
        <v>293</v>
      </c>
      <c r="J9">
        <v>13678974</v>
      </c>
    </row>
    <row r="10" spans="1:10" x14ac:dyDescent="0.25">
      <c r="A10" t="s">
        <v>76</v>
      </c>
      <c r="B10" t="s">
        <v>77</v>
      </c>
      <c r="C10" t="s">
        <v>78</v>
      </c>
      <c r="D10">
        <v>105</v>
      </c>
      <c r="E10" t="s">
        <v>79</v>
      </c>
      <c r="F10" t="s">
        <v>192</v>
      </c>
      <c r="G10" t="s">
        <v>340</v>
      </c>
      <c r="H10" t="s">
        <v>294</v>
      </c>
      <c r="I10" t="s">
        <v>295</v>
      </c>
      <c r="J10">
        <v>16438</v>
      </c>
    </row>
    <row r="11" spans="1:10" x14ac:dyDescent="0.25">
      <c r="A11" t="s">
        <v>76</v>
      </c>
      <c r="B11" t="s">
        <v>77</v>
      </c>
      <c r="C11" t="s">
        <v>78</v>
      </c>
      <c r="D11">
        <v>105</v>
      </c>
      <c r="E11" t="s">
        <v>79</v>
      </c>
      <c r="F11" t="s">
        <v>192</v>
      </c>
      <c r="G11" t="s">
        <v>340</v>
      </c>
      <c r="H11" t="s">
        <v>296</v>
      </c>
      <c r="I11" t="s">
        <v>297</v>
      </c>
      <c r="J11">
        <v>45492</v>
      </c>
    </row>
    <row r="12" spans="1:10" x14ac:dyDescent="0.25">
      <c r="A12" t="s">
        <v>76</v>
      </c>
      <c r="B12" t="s">
        <v>77</v>
      </c>
      <c r="C12" t="s">
        <v>78</v>
      </c>
      <c r="D12">
        <v>105</v>
      </c>
      <c r="E12" t="s">
        <v>79</v>
      </c>
      <c r="F12" t="s">
        <v>192</v>
      </c>
      <c r="G12" t="s">
        <v>340</v>
      </c>
      <c r="H12" t="s">
        <v>298</v>
      </c>
      <c r="I12" t="s">
        <v>299</v>
      </c>
      <c r="J12">
        <v>189967</v>
      </c>
    </row>
    <row r="13" spans="1:10" x14ac:dyDescent="0.25">
      <c r="A13" t="s">
        <v>76</v>
      </c>
      <c r="B13" t="s">
        <v>77</v>
      </c>
      <c r="C13" t="s">
        <v>78</v>
      </c>
      <c r="D13">
        <v>105</v>
      </c>
      <c r="E13" t="s">
        <v>79</v>
      </c>
      <c r="F13" t="s">
        <v>192</v>
      </c>
      <c r="G13" t="s">
        <v>340</v>
      </c>
      <c r="H13" t="s">
        <v>300</v>
      </c>
      <c r="I13" t="s">
        <v>301</v>
      </c>
      <c r="J13">
        <v>5970</v>
      </c>
    </row>
    <row r="14" spans="1:10" x14ac:dyDescent="0.25">
      <c r="A14" t="s">
        <v>76</v>
      </c>
      <c r="B14" t="s">
        <v>77</v>
      </c>
      <c r="C14" t="s">
        <v>78</v>
      </c>
      <c r="D14">
        <v>105</v>
      </c>
      <c r="E14" t="s">
        <v>79</v>
      </c>
      <c r="F14" t="s">
        <v>192</v>
      </c>
      <c r="G14" t="s">
        <v>340</v>
      </c>
      <c r="H14" t="s">
        <v>302</v>
      </c>
      <c r="I14" t="s">
        <v>303</v>
      </c>
      <c r="J14">
        <v>254561</v>
      </c>
    </row>
    <row r="15" spans="1:10" x14ac:dyDescent="0.25">
      <c r="A15" t="s">
        <v>76</v>
      </c>
      <c r="B15" t="s">
        <v>77</v>
      </c>
      <c r="C15" t="s">
        <v>78</v>
      </c>
      <c r="D15">
        <v>105</v>
      </c>
      <c r="E15" t="s">
        <v>79</v>
      </c>
      <c r="F15" t="s">
        <v>192</v>
      </c>
      <c r="G15" t="s">
        <v>340</v>
      </c>
      <c r="H15" t="s">
        <v>304</v>
      </c>
      <c r="I15" t="s">
        <v>305</v>
      </c>
      <c r="J15">
        <v>53882</v>
      </c>
    </row>
    <row r="16" spans="1:10" x14ac:dyDescent="0.25">
      <c r="A16" t="s">
        <v>76</v>
      </c>
      <c r="B16" t="s">
        <v>77</v>
      </c>
      <c r="C16" t="s">
        <v>78</v>
      </c>
      <c r="D16">
        <v>105</v>
      </c>
      <c r="E16" t="s">
        <v>79</v>
      </c>
      <c r="F16" t="s">
        <v>192</v>
      </c>
      <c r="G16" t="s">
        <v>340</v>
      </c>
      <c r="H16" t="s">
        <v>306</v>
      </c>
      <c r="I16" t="s">
        <v>307</v>
      </c>
      <c r="J16">
        <v>691244</v>
      </c>
    </row>
    <row r="17" spans="1:10" x14ac:dyDescent="0.25">
      <c r="A17" t="s">
        <v>76</v>
      </c>
      <c r="B17" t="s">
        <v>77</v>
      </c>
      <c r="C17" t="s">
        <v>78</v>
      </c>
      <c r="D17">
        <v>105</v>
      </c>
      <c r="E17" t="s">
        <v>79</v>
      </c>
      <c r="F17" t="s">
        <v>192</v>
      </c>
      <c r="G17" t="s">
        <v>340</v>
      </c>
      <c r="H17" t="s">
        <v>308</v>
      </c>
      <c r="I17" t="s">
        <v>309</v>
      </c>
      <c r="J17">
        <v>3908128</v>
      </c>
    </row>
    <row r="18" spans="1:10" x14ac:dyDescent="0.25">
      <c r="A18" t="s">
        <v>76</v>
      </c>
      <c r="B18" t="s">
        <v>77</v>
      </c>
      <c r="C18" t="s">
        <v>78</v>
      </c>
      <c r="D18">
        <v>105</v>
      </c>
      <c r="E18" t="s">
        <v>79</v>
      </c>
      <c r="F18" t="s">
        <v>192</v>
      </c>
      <c r="G18" t="s">
        <v>340</v>
      </c>
      <c r="H18" t="s">
        <v>310</v>
      </c>
      <c r="I18" t="s">
        <v>311</v>
      </c>
      <c r="J18">
        <v>1959296</v>
      </c>
    </row>
    <row r="19" spans="1:10" x14ac:dyDescent="0.25">
      <c r="A19" t="s">
        <v>76</v>
      </c>
      <c r="B19" t="s">
        <v>77</v>
      </c>
      <c r="C19" t="s">
        <v>78</v>
      </c>
      <c r="D19">
        <v>105</v>
      </c>
      <c r="E19" t="s">
        <v>79</v>
      </c>
      <c r="F19" t="s">
        <v>192</v>
      </c>
      <c r="G19" t="s">
        <v>340</v>
      </c>
      <c r="H19" t="s">
        <v>312</v>
      </c>
      <c r="I19" t="s">
        <v>313</v>
      </c>
      <c r="J19">
        <v>500000</v>
      </c>
    </row>
    <row r="20" spans="1:10" x14ac:dyDescent="0.25">
      <c r="A20" t="s">
        <v>76</v>
      </c>
      <c r="B20" t="s">
        <v>77</v>
      </c>
      <c r="C20" t="s">
        <v>78</v>
      </c>
      <c r="D20">
        <v>105</v>
      </c>
      <c r="E20" t="s">
        <v>79</v>
      </c>
      <c r="F20" t="s">
        <v>192</v>
      </c>
      <c r="G20" t="s">
        <v>340</v>
      </c>
      <c r="H20" t="s">
        <v>314</v>
      </c>
      <c r="I20" t="s">
        <v>315</v>
      </c>
      <c r="J20">
        <v>262500</v>
      </c>
    </row>
    <row r="21" spans="1:10" x14ac:dyDescent="0.25">
      <c r="A21" t="s">
        <v>76</v>
      </c>
      <c r="B21" t="s">
        <v>77</v>
      </c>
      <c r="C21" t="s">
        <v>78</v>
      </c>
      <c r="D21">
        <v>105</v>
      </c>
      <c r="E21" t="s">
        <v>79</v>
      </c>
      <c r="F21" t="s">
        <v>192</v>
      </c>
      <c r="G21" t="s">
        <v>340</v>
      </c>
      <c r="H21" t="s">
        <v>316</v>
      </c>
      <c r="I21" t="s">
        <v>317</v>
      </c>
      <c r="J21">
        <v>69782</v>
      </c>
    </row>
    <row r="22" spans="1:10" x14ac:dyDescent="0.25">
      <c r="A22" t="s">
        <v>76</v>
      </c>
      <c r="B22" t="s">
        <v>77</v>
      </c>
      <c r="C22" t="s">
        <v>78</v>
      </c>
      <c r="D22">
        <v>105</v>
      </c>
      <c r="E22" t="s">
        <v>79</v>
      </c>
      <c r="F22" t="s">
        <v>192</v>
      </c>
      <c r="G22" t="s">
        <v>340</v>
      </c>
      <c r="H22" t="s">
        <v>318</v>
      </c>
      <c r="I22" t="s">
        <v>319</v>
      </c>
      <c r="J22">
        <v>2101</v>
      </c>
    </row>
    <row r="23" spans="1:10" x14ac:dyDescent="0.25">
      <c r="A23" t="s">
        <v>76</v>
      </c>
      <c r="B23" t="s">
        <v>77</v>
      </c>
      <c r="C23" t="s">
        <v>78</v>
      </c>
      <c r="D23">
        <v>105</v>
      </c>
      <c r="E23" t="s">
        <v>79</v>
      </c>
      <c r="F23" t="s">
        <v>192</v>
      </c>
      <c r="G23" t="s">
        <v>340</v>
      </c>
      <c r="H23" t="s">
        <v>320</v>
      </c>
      <c r="I23" t="s">
        <v>321</v>
      </c>
      <c r="J23">
        <v>24215</v>
      </c>
    </row>
    <row r="24" spans="1:10" x14ac:dyDescent="0.25">
      <c r="A24" t="s">
        <v>76</v>
      </c>
      <c r="B24" t="s">
        <v>77</v>
      </c>
      <c r="C24" t="s">
        <v>78</v>
      </c>
      <c r="D24">
        <v>105</v>
      </c>
      <c r="E24" t="s">
        <v>79</v>
      </c>
      <c r="F24" t="s">
        <v>192</v>
      </c>
      <c r="G24" t="s">
        <v>340</v>
      </c>
      <c r="H24" t="s">
        <v>322</v>
      </c>
      <c r="I24" t="s">
        <v>323</v>
      </c>
      <c r="J24">
        <v>4747079</v>
      </c>
    </row>
    <row r="25" spans="1:10" x14ac:dyDescent="0.25">
      <c r="A25" t="s">
        <v>76</v>
      </c>
      <c r="B25" t="s">
        <v>77</v>
      </c>
      <c r="C25" t="s">
        <v>78</v>
      </c>
      <c r="D25">
        <v>105</v>
      </c>
      <c r="E25" t="s">
        <v>79</v>
      </c>
      <c r="F25" t="s">
        <v>192</v>
      </c>
      <c r="G25" t="s">
        <v>340</v>
      </c>
      <c r="H25" t="s">
        <v>324</v>
      </c>
      <c r="I25" t="s">
        <v>325</v>
      </c>
      <c r="J25">
        <v>161005</v>
      </c>
    </row>
    <row r="26" spans="1:10" x14ac:dyDescent="0.25">
      <c r="A26" t="s">
        <v>76</v>
      </c>
      <c r="B26" t="s">
        <v>77</v>
      </c>
      <c r="C26" t="s">
        <v>78</v>
      </c>
      <c r="D26">
        <v>105</v>
      </c>
      <c r="E26" t="s">
        <v>79</v>
      </c>
      <c r="F26" t="s">
        <v>192</v>
      </c>
      <c r="G26" t="s">
        <v>340</v>
      </c>
      <c r="H26" t="s">
        <v>326</v>
      </c>
      <c r="I26" t="s">
        <v>327</v>
      </c>
      <c r="J26">
        <v>2256</v>
      </c>
    </row>
    <row r="27" spans="1:10" x14ac:dyDescent="0.25">
      <c r="A27" t="s">
        <v>76</v>
      </c>
      <c r="B27" t="s">
        <v>77</v>
      </c>
      <c r="C27" t="s">
        <v>78</v>
      </c>
      <c r="D27">
        <v>105</v>
      </c>
      <c r="E27" t="s">
        <v>79</v>
      </c>
      <c r="F27" t="s">
        <v>192</v>
      </c>
      <c r="G27" t="s">
        <v>340</v>
      </c>
      <c r="H27" t="s">
        <v>328</v>
      </c>
      <c r="I27" t="s">
        <v>329</v>
      </c>
      <c r="J27">
        <v>53023</v>
      </c>
    </row>
    <row r="28" spans="1:10" x14ac:dyDescent="0.25">
      <c r="A28" t="s">
        <v>76</v>
      </c>
      <c r="B28" t="s">
        <v>77</v>
      </c>
      <c r="C28" t="s">
        <v>78</v>
      </c>
      <c r="D28">
        <v>105</v>
      </c>
      <c r="E28" t="s">
        <v>79</v>
      </c>
      <c r="F28" t="s">
        <v>192</v>
      </c>
      <c r="G28" t="s">
        <v>340</v>
      </c>
      <c r="H28" t="s">
        <v>328</v>
      </c>
      <c r="I28" t="s">
        <v>330</v>
      </c>
      <c r="J28">
        <v>47909</v>
      </c>
    </row>
    <row r="29" spans="1:10" x14ac:dyDescent="0.25">
      <c r="A29" t="s">
        <v>76</v>
      </c>
      <c r="B29" t="s">
        <v>77</v>
      </c>
      <c r="C29" t="s">
        <v>78</v>
      </c>
      <c r="D29">
        <v>105</v>
      </c>
      <c r="E29" t="s">
        <v>79</v>
      </c>
      <c r="F29" t="s">
        <v>192</v>
      </c>
      <c r="G29" t="s">
        <v>340</v>
      </c>
      <c r="H29" t="s">
        <v>331</v>
      </c>
      <c r="I29" t="s">
        <v>332</v>
      </c>
      <c r="J29">
        <v>4170</v>
      </c>
    </row>
    <row r="30" spans="1:10" x14ac:dyDescent="0.25">
      <c r="A30" t="s">
        <v>76</v>
      </c>
      <c r="B30" t="s">
        <v>77</v>
      </c>
      <c r="C30" t="s">
        <v>78</v>
      </c>
      <c r="D30">
        <v>105</v>
      </c>
      <c r="E30" t="s">
        <v>79</v>
      </c>
      <c r="F30" t="s">
        <v>192</v>
      </c>
      <c r="G30" t="s">
        <v>340</v>
      </c>
      <c r="H30" t="s">
        <v>333</v>
      </c>
      <c r="I30" t="s">
        <v>334</v>
      </c>
      <c r="J30">
        <v>-12166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"/>
  <sheetViews>
    <sheetView topLeftCell="A20" workbookViewId="0">
      <selection activeCell="A2" sqref="A2:Z1048576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58</v>
      </c>
      <c r="B1" t="s">
        <v>59</v>
      </c>
      <c r="C1" t="s">
        <v>65</v>
      </c>
      <c r="D1" t="s">
        <v>14</v>
      </c>
      <c r="E1" t="s">
        <v>15</v>
      </c>
      <c r="F1" t="s">
        <v>60</v>
      </c>
      <c r="G1" t="s">
        <v>61</v>
      </c>
      <c r="H1" t="s">
        <v>62</v>
      </c>
      <c r="I1" t="s">
        <v>63</v>
      </c>
      <c r="J1" t="s">
        <v>64</v>
      </c>
      <c r="K1" t="s">
        <v>74</v>
      </c>
      <c r="L1" t="s">
        <v>42</v>
      </c>
      <c r="M1" t="s">
        <v>47</v>
      </c>
      <c r="N1" t="s">
        <v>45</v>
      </c>
    </row>
    <row r="2" spans="1:14" x14ac:dyDescent="0.25">
      <c r="A2" t="s">
        <v>90</v>
      </c>
      <c r="B2" t="s">
        <v>91</v>
      </c>
      <c r="C2" t="s">
        <v>78</v>
      </c>
      <c r="D2">
        <v>70</v>
      </c>
      <c r="E2" t="s">
        <v>187</v>
      </c>
      <c r="F2" t="s">
        <v>192</v>
      </c>
      <c r="G2" t="s">
        <v>340</v>
      </c>
      <c r="H2" t="s">
        <v>206</v>
      </c>
      <c r="I2" t="s">
        <v>207</v>
      </c>
      <c r="J2">
        <v>1500000</v>
      </c>
      <c r="K2">
        <v>2000000</v>
      </c>
      <c r="L2">
        <v>1500000</v>
      </c>
      <c r="M2">
        <v>0</v>
      </c>
      <c r="N2">
        <v>0</v>
      </c>
    </row>
    <row r="3" spans="1:14" x14ac:dyDescent="0.25">
      <c r="A3" t="s">
        <v>90</v>
      </c>
      <c r="B3" t="s">
        <v>91</v>
      </c>
      <c r="C3" t="s">
        <v>78</v>
      </c>
      <c r="D3">
        <v>70</v>
      </c>
      <c r="E3" t="s">
        <v>187</v>
      </c>
      <c r="F3" t="s">
        <v>192</v>
      </c>
      <c r="G3" t="s">
        <v>340</v>
      </c>
      <c r="H3" t="s">
        <v>336</v>
      </c>
      <c r="I3" t="s">
        <v>337</v>
      </c>
      <c r="J3">
        <v>2000000</v>
      </c>
      <c r="K3">
        <v>2000000</v>
      </c>
      <c r="L3">
        <v>1500000</v>
      </c>
      <c r="M3">
        <v>0</v>
      </c>
      <c r="N3">
        <v>0</v>
      </c>
    </row>
    <row r="4" spans="1:14" x14ac:dyDescent="0.25">
      <c r="A4" t="s">
        <v>76</v>
      </c>
      <c r="B4" t="s">
        <v>77</v>
      </c>
      <c r="C4" t="s">
        <v>78</v>
      </c>
      <c r="D4">
        <v>105</v>
      </c>
      <c r="E4" t="s">
        <v>79</v>
      </c>
      <c r="F4" t="s">
        <v>192</v>
      </c>
      <c r="G4" t="s">
        <v>340</v>
      </c>
      <c r="H4" t="s">
        <v>268</v>
      </c>
      <c r="I4" t="s">
        <v>270</v>
      </c>
      <c r="J4">
        <v>-6775</v>
      </c>
      <c r="K4">
        <v>707681</v>
      </c>
      <c r="L4">
        <v>118767</v>
      </c>
      <c r="M4">
        <v>22496</v>
      </c>
      <c r="N4">
        <v>105584</v>
      </c>
    </row>
    <row r="5" spans="1:14" x14ac:dyDescent="0.25">
      <c r="A5" t="s">
        <v>76</v>
      </c>
      <c r="B5" t="s">
        <v>77</v>
      </c>
      <c r="C5" t="s">
        <v>78</v>
      </c>
      <c r="D5">
        <v>105</v>
      </c>
      <c r="E5" t="s">
        <v>79</v>
      </c>
      <c r="F5" t="s">
        <v>192</v>
      </c>
      <c r="G5" t="s">
        <v>340</v>
      </c>
      <c r="H5" t="s">
        <v>271</v>
      </c>
      <c r="I5" t="s">
        <v>272</v>
      </c>
      <c r="J5">
        <v>642</v>
      </c>
      <c r="K5">
        <v>707681</v>
      </c>
      <c r="L5">
        <v>118767</v>
      </c>
      <c r="M5">
        <v>22496</v>
      </c>
      <c r="N5">
        <v>105584</v>
      </c>
    </row>
    <row r="6" spans="1:14" x14ac:dyDescent="0.25">
      <c r="A6" t="s">
        <v>76</v>
      </c>
      <c r="B6" t="s">
        <v>77</v>
      </c>
      <c r="C6" t="s">
        <v>78</v>
      </c>
      <c r="D6">
        <v>105</v>
      </c>
      <c r="E6" t="s">
        <v>79</v>
      </c>
      <c r="F6" t="s">
        <v>192</v>
      </c>
      <c r="G6" t="s">
        <v>340</v>
      </c>
      <c r="H6" t="s">
        <v>198</v>
      </c>
      <c r="I6" t="s">
        <v>199</v>
      </c>
      <c r="J6">
        <v>1402</v>
      </c>
      <c r="K6">
        <v>707681</v>
      </c>
      <c r="L6">
        <v>118767</v>
      </c>
      <c r="M6">
        <v>22496</v>
      </c>
      <c r="N6">
        <v>105584</v>
      </c>
    </row>
    <row r="7" spans="1:14" x14ac:dyDescent="0.25">
      <c r="A7" t="s">
        <v>76</v>
      </c>
      <c r="B7" t="s">
        <v>77</v>
      </c>
      <c r="C7" t="s">
        <v>78</v>
      </c>
      <c r="D7">
        <v>105</v>
      </c>
      <c r="E7" t="s">
        <v>79</v>
      </c>
      <c r="F7" t="s">
        <v>192</v>
      </c>
      <c r="G7" t="s">
        <v>340</v>
      </c>
      <c r="H7" t="s">
        <v>200</v>
      </c>
      <c r="I7" t="s">
        <v>201</v>
      </c>
      <c r="J7">
        <v>65649</v>
      </c>
      <c r="K7">
        <v>707681</v>
      </c>
      <c r="L7">
        <v>118767</v>
      </c>
      <c r="M7">
        <v>22496</v>
      </c>
      <c r="N7">
        <v>105584</v>
      </c>
    </row>
    <row r="8" spans="1:14" x14ac:dyDescent="0.25">
      <c r="A8" t="s">
        <v>76</v>
      </c>
      <c r="B8" t="s">
        <v>77</v>
      </c>
      <c r="C8" t="s">
        <v>78</v>
      </c>
      <c r="D8">
        <v>105</v>
      </c>
      <c r="E8" t="s">
        <v>79</v>
      </c>
      <c r="F8" t="s">
        <v>192</v>
      </c>
      <c r="G8" t="s">
        <v>340</v>
      </c>
      <c r="H8" t="s">
        <v>202</v>
      </c>
      <c r="I8" t="s">
        <v>203</v>
      </c>
      <c r="J8">
        <v>37280</v>
      </c>
      <c r="K8">
        <v>707681</v>
      </c>
      <c r="L8">
        <v>118767</v>
      </c>
      <c r="M8">
        <v>22496</v>
      </c>
      <c r="N8">
        <v>105584</v>
      </c>
    </row>
    <row r="9" spans="1:14" x14ac:dyDescent="0.25">
      <c r="A9" t="s">
        <v>76</v>
      </c>
      <c r="B9" t="s">
        <v>77</v>
      </c>
      <c r="C9" t="s">
        <v>78</v>
      </c>
      <c r="D9">
        <v>105</v>
      </c>
      <c r="E9" t="s">
        <v>79</v>
      </c>
      <c r="F9" t="s">
        <v>192</v>
      </c>
      <c r="G9" t="s">
        <v>340</v>
      </c>
      <c r="H9" t="s">
        <v>204</v>
      </c>
      <c r="I9" t="s">
        <v>205</v>
      </c>
      <c r="J9">
        <v>30198</v>
      </c>
      <c r="K9">
        <v>707681</v>
      </c>
      <c r="L9">
        <v>118767</v>
      </c>
      <c r="M9">
        <v>22496</v>
      </c>
      <c r="N9">
        <v>105584</v>
      </c>
    </row>
    <row r="10" spans="1:14" x14ac:dyDescent="0.25">
      <c r="A10" t="s">
        <v>76</v>
      </c>
      <c r="B10" t="s">
        <v>77</v>
      </c>
      <c r="C10" t="s">
        <v>78</v>
      </c>
      <c r="D10">
        <v>105</v>
      </c>
      <c r="E10" t="s">
        <v>79</v>
      </c>
      <c r="F10" t="s">
        <v>192</v>
      </c>
      <c r="G10" t="s">
        <v>340</v>
      </c>
      <c r="H10" t="s">
        <v>208</v>
      </c>
      <c r="I10" t="s">
        <v>209</v>
      </c>
      <c r="J10">
        <v>1846</v>
      </c>
      <c r="K10">
        <v>707681</v>
      </c>
      <c r="L10">
        <v>118767</v>
      </c>
      <c r="M10">
        <v>22496</v>
      </c>
      <c r="N10">
        <v>105584</v>
      </c>
    </row>
    <row r="11" spans="1:14" x14ac:dyDescent="0.25">
      <c r="A11" t="s">
        <v>76</v>
      </c>
      <c r="B11" t="s">
        <v>77</v>
      </c>
      <c r="C11" t="s">
        <v>78</v>
      </c>
      <c r="D11">
        <v>105</v>
      </c>
      <c r="E11" t="s">
        <v>79</v>
      </c>
      <c r="F11" t="s">
        <v>192</v>
      </c>
      <c r="G11" t="s">
        <v>340</v>
      </c>
      <c r="H11" t="s">
        <v>210</v>
      </c>
      <c r="I11" t="s">
        <v>211</v>
      </c>
      <c r="J11">
        <v>1040</v>
      </c>
      <c r="K11">
        <v>707681</v>
      </c>
      <c r="L11">
        <v>118767</v>
      </c>
      <c r="M11">
        <v>22496</v>
      </c>
      <c r="N11">
        <v>105584</v>
      </c>
    </row>
    <row r="12" spans="1:14" x14ac:dyDescent="0.25">
      <c r="A12" t="s">
        <v>76</v>
      </c>
      <c r="B12" t="s">
        <v>77</v>
      </c>
      <c r="C12" t="s">
        <v>78</v>
      </c>
      <c r="D12">
        <v>105</v>
      </c>
      <c r="E12" t="s">
        <v>79</v>
      </c>
      <c r="F12" t="s">
        <v>192</v>
      </c>
      <c r="G12" t="s">
        <v>340</v>
      </c>
      <c r="H12" t="s">
        <v>212</v>
      </c>
      <c r="I12" t="s">
        <v>213</v>
      </c>
      <c r="J12">
        <v>11300</v>
      </c>
      <c r="K12">
        <v>707681</v>
      </c>
      <c r="L12">
        <v>118767</v>
      </c>
      <c r="M12">
        <v>22496</v>
      </c>
      <c r="N12">
        <v>105584</v>
      </c>
    </row>
    <row r="13" spans="1:14" x14ac:dyDescent="0.25">
      <c r="A13" t="s">
        <v>76</v>
      </c>
      <c r="B13" t="s">
        <v>77</v>
      </c>
      <c r="C13" t="s">
        <v>78</v>
      </c>
      <c r="D13">
        <v>105</v>
      </c>
      <c r="E13" t="s">
        <v>79</v>
      </c>
      <c r="F13" t="s">
        <v>192</v>
      </c>
      <c r="G13" t="s">
        <v>340</v>
      </c>
      <c r="H13" t="s">
        <v>214</v>
      </c>
      <c r="I13" t="s">
        <v>215</v>
      </c>
      <c r="J13">
        <v>3865</v>
      </c>
      <c r="K13">
        <v>707681</v>
      </c>
      <c r="L13">
        <v>118767</v>
      </c>
      <c r="M13">
        <v>22496</v>
      </c>
      <c r="N13">
        <v>105584</v>
      </c>
    </row>
    <row r="14" spans="1:14" x14ac:dyDescent="0.25">
      <c r="A14" t="s">
        <v>76</v>
      </c>
      <c r="B14" t="s">
        <v>77</v>
      </c>
      <c r="C14" t="s">
        <v>78</v>
      </c>
      <c r="D14">
        <v>105</v>
      </c>
      <c r="E14" t="s">
        <v>79</v>
      </c>
      <c r="F14" t="s">
        <v>192</v>
      </c>
      <c r="G14" t="s">
        <v>340</v>
      </c>
      <c r="H14" t="s">
        <v>216</v>
      </c>
      <c r="I14" t="s">
        <v>217</v>
      </c>
      <c r="J14">
        <v>38978</v>
      </c>
      <c r="K14">
        <v>707681</v>
      </c>
      <c r="L14">
        <v>118767</v>
      </c>
      <c r="M14">
        <v>22496</v>
      </c>
      <c r="N14">
        <v>105584</v>
      </c>
    </row>
    <row r="15" spans="1:14" x14ac:dyDescent="0.25">
      <c r="A15" t="s">
        <v>76</v>
      </c>
      <c r="B15" t="s">
        <v>77</v>
      </c>
      <c r="C15" t="s">
        <v>78</v>
      </c>
      <c r="D15">
        <v>105</v>
      </c>
      <c r="E15" t="s">
        <v>79</v>
      </c>
      <c r="F15" t="s">
        <v>192</v>
      </c>
      <c r="G15" t="s">
        <v>340</v>
      </c>
      <c r="H15" t="s">
        <v>220</v>
      </c>
      <c r="I15" t="s">
        <v>221</v>
      </c>
      <c r="J15">
        <v>350</v>
      </c>
      <c r="K15">
        <v>707681</v>
      </c>
      <c r="L15">
        <v>118767</v>
      </c>
      <c r="M15">
        <v>22496</v>
      </c>
      <c r="N15">
        <v>105584</v>
      </c>
    </row>
    <row r="16" spans="1:14" x14ac:dyDescent="0.25">
      <c r="A16" t="s">
        <v>76</v>
      </c>
      <c r="B16" t="s">
        <v>77</v>
      </c>
      <c r="C16" t="s">
        <v>78</v>
      </c>
      <c r="D16">
        <v>105</v>
      </c>
      <c r="E16" t="s">
        <v>79</v>
      </c>
      <c r="F16" t="s">
        <v>192</v>
      </c>
      <c r="G16" t="s">
        <v>340</v>
      </c>
      <c r="H16" t="s">
        <v>222</v>
      </c>
      <c r="I16" t="s">
        <v>223</v>
      </c>
      <c r="J16">
        <v>6689</v>
      </c>
      <c r="K16">
        <v>707681</v>
      </c>
      <c r="L16">
        <v>118767</v>
      </c>
      <c r="M16">
        <v>22496</v>
      </c>
      <c r="N16">
        <v>105584</v>
      </c>
    </row>
    <row r="17" spans="1:14" x14ac:dyDescent="0.25">
      <c r="A17" t="s">
        <v>76</v>
      </c>
      <c r="B17" t="s">
        <v>77</v>
      </c>
      <c r="C17" t="s">
        <v>78</v>
      </c>
      <c r="D17">
        <v>105</v>
      </c>
      <c r="E17" t="s">
        <v>79</v>
      </c>
      <c r="F17" t="s">
        <v>192</v>
      </c>
      <c r="G17" t="s">
        <v>340</v>
      </c>
      <c r="H17" t="s">
        <v>226</v>
      </c>
      <c r="I17" t="s">
        <v>227</v>
      </c>
      <c r="J17">
        <v>2236</v>
      </c>
      <c r="K17">
        <v>707681</v>
      </c>
      <c r="L17">
        <v>118767</v>
      </c>
      <c r="M17">
        <v>22496</v>
      </c>
      <c r="N17">
        <v>105584</v>
      </c>
    </row>
    <row r="18" spans="1:14" x14ac:dyDescent="0.25">
      <c r="A18" t="s">
        <v>76</v>
      </c>
      <c r="B18" t="s">
        <v>77</v>
      </c>
      <c r="C18" t="s">
        <v>78</v>
      </c>
      <c r="D18">
        <v>105</v>
      </c>
      <c r="E18" t="s">
        <v>79</v>
      </c>
      <c r="F18" t="s">
        <v>192</v>
      </c>
      <c r="G18" t="s">
        <v>340</v>
      </c>
      <c r="H18" t="s">
        <v>228</v>
      </c>
      <c r="I18" t="s">
        <v>229</v>
      </c>
      <c r="J18">
        <v>3467</v>
      </c>
      <c r="K18">
        <v>707681</v>
      </c>
      <c r="L18">
        <v>118767</v>
      </c>
      <c r="M18">
        <v>22496</v>
      </c>
      <c r="N18">
        <v>105584</v>
      </c>
    </row>
    <row r="19" spans="1:14" x14ac:dyDescent="0.25">
      <c r="A19" t="s">
        <v>76</v>
      </c>
      <c r="B19" t="s">
        <v>77</v>
      </c>
      <c r="C19" t="s">
        <v>78</v>
      </c>
      <c r="D19">
        <v>105</v>
      </c>
      <c r="E19" t="s">
        <v>79</v>
      </c>
      <c r="F19" t="s">
        <v>192</v>
      </c>
      <c r="G19" t="s">
        <v>340</v>
      </c>
      <c r="H19" t="s">
        <v>230</v>
      </c>
      <c r="I19" t="s">
        <v>231</v>
      </c>
      <c r="J19">
        <v>21535</v>
      </c>
      <c r="K19">
        <v>707681</v>
      </c>
      <c r="L19">
        <v>118767</v>
      </c>
      <c r="M19">
        <v>22496</v>
      </c>
      <c r="N19">
        <v>105584</v>
      </c>
    </row>
    <row r="20" spans="1:14" x14ac:dyDescent="0.25">
      <c r="A20" t="s">
        <v>76</v>
      </c>
      <c r="B20" t="s">
        <v>77</v>
      </c>
      <c r="C20" t="s">
        <v>78</v>
      </c>
      <c r="D20">
        <v>105</v>
      </c>
      <c r="E20" t="s">
        <v>79</v>
      </c>
      <c r="F20" t="s">
        <v>192</v>
      </c>
      <c r="G20" t="s">
        <v>340</v>
      </c>
      <c r="H20" t="s">
        <v>273</v>
      </c>
      <c r="I20" t="s">
        <v>274</v>
      </c>
      <c r="J20">
        <v>49453</v>
      </c>
      <c r="K20">
        <v>707681</v>
      </c>
      <c r="L20">
        <v>118767</v>
      </c>
      <c r="M20">
        <v>22496</v>
      </c>
      <c r="N20">
        <v>105584</v>
      </c>
    </row>
    <row r="21" spans="1:14" x14ac:dyDescent="0.25">
      <c r="A21" t="s">
        <v>76</v>
      </c>
      <c r="B21" t="s">
        <v>77</v>
      </c>
      <c r="C21" t="s">
        <v>78</v>
      </c>
      <c r="D21">
        <v>105</v>
      </c>
      <c r="E21" t="s">
        <v>79</v>
      </c>
      <c r="F21" t="s">
        <v>192</v>
      </c>
      <c r="G21" t="s">
        <v>340</v>
      </c>
      <c r="H21" t="s">
        <v>232</v>
      </c>
      <c r="I21" t="s">
        <v>233</v>
      </c>
      <c r="J21">
        <v>16970</v>
      </c>
      <c r="K21">
        <v>707681</v>
      </c>
      <c r="L21">
        <v>118767</v>
      </c>
      <c r="M21">
        <v>22496</v>
      </c>
      <c r="N21">
        <v>105584</v>
      </c>
    </row>
    <row r="22" spans="1:14" x14ac:dyDescent="0.25">
      <c r="A22" t="s">
        <v>76</v>
      </c>
      <c r="B22" t="s">
        <v>77</v>
      </c>
      <c r="C22" t="s">
        <v>78</v>
      </c>
      <c r="D22">
        <v>105</v>
      </c>
      <c r="E22" t="s">
        <v>79</v>
      </c>
      <c r="F22" t="s">
        <v>192</v>
      </c>
      <c r="G22" t="s">
        <v>340</v>
      </c>
      <c r="H22" t="s">
        <v>234</v>
      </c>
      <c r="I22" t="s">
        <v>235</v>
      </c>
      <c r="J22">
        <v>-16165</v>
      </c>
      <c r="K22">
        <v>707681</v>
      </c>
      <c r="L22">
        <v>118767</v>
      </c>
      <c r="M22">
        <v>22496</v>
      </c>
      <c r="N22">
        <v>105584</v>
      </c>
    </row>
    <row r="23" spans="1:14" x14ac:dyDescent="0.25">
      <c r="A23" t="s">
        <v>76</v>
      </c>
      <c r="B23" t="s">
        <v>77</v>
      </c>
      <c r="C23" t="s">
        <v>78</v>
      </c>
      <c r="D23">
        <v>105</v>
      </c>
      <c r="E23" t="s">
        <v>79</v>
      </c>
      <c r="F23" t="s">
        <v>192</v>
      </c>
      <c r="G23" t="s">
        <v>340</v>
      </c>
      <c r="H23" t="s">
        <v>238</v>
      </c>
      <c r="I23" t="s">
        <v>239</v>
      </c>
      <c r="J23">
        <v>20561</v>
      </c>
      <c r="K23">
        <v>707681</v>
      </c>
      <c r="L23">
        <v>118767</v>
      </c>
      <c r="M23">
        <v>22496</v>
      </c>
      <c r="N23">
        <v>105584</v>
      </c>
    </row>
    <row r="24" spans="1:14" x14ac:dyDescent="0.25">
      <c r="A24" t="s">
        <v>76</v>
      </c>
      <c r="B24" t="s">
        <v>77</v>
      </c>
      <c r="C24" t="s">
        <v>78</v>
      </c>
      <c r="D24">
        <v>105</v>
      </c>
      <c r="E24" t="s">
        <v>79</v>
      </c>
      <c r="F24" t="s">
        <v>192</v>
      </c>
      <c r="G24" t="s">
        <v>340</v>
      </c>
      <c r="H24" t="s">
        <v>240</v>
      </c>
      <c r="I24" t="s">
        <v>241</v>
      </c>
      <c r="J24">
        <v>129988</v>
      </c>
      <c r="K24">
        <v>707681</v>
      </c>
      <c r="L24">
        <v>118767</v>
      </c>
      <c r="M24">
        <v>22496</v>
      </c>
      <c r="N24">
        <v>105584</v>
      </c>
    </row>
    <row r="25" spans="1:14" x14ac:dyDescent="0.25">
      <c r="A25" t="s">
        <v>76</v>
      </c>
      <c r="B25" t="s">
        <v>77</v>
      </c>
      <c r="C25" t="s">
        <v>78</v>
      </c>
      <c r="D25">
        <v>105</v>
      </c>
      <c r="E25" t="s">
        <v>79</v>
      </c>
      <c r="F25" t="s">
        <v>192</v>
      </c>
      <c r="G25" t="s">
        <v>340</v>
      </c>
      <c r="H25" t="s">
        <v>275</v>
      </c>
      <c r="I25" t="s">
        <v>276</v>
      </c>
      <c r="J25">
        <v>120</v>
      </c>
      <c r="K25">
        <v>707681</v>
      </c>
      <c r="L25">
        <v>118767</v>
      </c>
      <c r="M25">
        <v>22496</v>
      </c>
      <c r="N25">
        <v>105584</v>
      </c>
    </row>
    <row r="26" spans="1:14" x14ac:dyDescent="0.25">
      <c r="A26" t="s">
        <v>76</v>
      </c>
      <c r="B26" t="s">
        <v>77</v>
      </c>
      <c r="C26" t="s">
        <v>78</v>
      </c>
      <c r="D26">
        <v>105</v>
      </c>
      <c r="E26" t="s">
        <v>79</v>
      </c>
      <c r="F26" t="s">
        <v>192</v>
      </c>
      <c r="G26" t="s">
        <v>340</v>
      </c>
      <c r="H26" t="s">
        <v>244</v>
      </c>
      <c r="I26" t="s">
        <v>245</v>
      </c>
      <c r="J26">
        <v>1859</v>
      </c>
      <c r="K26">
        <v>707681</v>
      </c>
      <c r="L26">
        <v>118767</v>
      </c>
      <c r="M26">
        <v>22496</v>
      </c>
      <c r="N26">
        <v>105584</v>
      </c>
    </row>
    <row r="27" spans="1:14" x14ac:dyDescent="0.25">
      <c r="A27" t="s">
        <v>76</v>
      </c>
      <c r="B27" t="s">
        <v>77</v>
      </c>
      <c r="C27" t="s">
        <v>78</v>
      </c>
      <c r="D27">
        <v>105</v>
      </c>
      <c r="E27" t="s">
        <v>79</v>
      </c>
      <c r="F27" t="s">
        <v>192</v>
      </c>
      <c r="G27" t="s">
        <v>340</v>
      </c>
      <c r="H27" t="s">
        <v>246</v>
      </c>
      <c r="I27" t="s">
        <v>247</v>
      </c>
      <c r="J27">
        <v>6308</v>
      </c>
      <c r="K27">
        <v>707681</v>
      </c>
      <c r="L27">
        <v>118767</v>
      </c>
      <c r="M27">
        <v>22496</v>
      </c>
      <c r="N27">
        <v>105584</v>
      </c>
    </row>
    <row r="28" spans="1:14" x14ac:dyDescent="0.25">
      <c r="A28" t="s">
        <v>76</v>
      </c>
      <c r="B28" t="s">
        <v>77</v>
      </c>
      <c r="C28" t="s">
        <v>78</v>
      </c>
      <c r="D28">
        <v>105</v>
      </c>
      <c r="E28" t="s">
        <v>79</v>
      </c>
      <c r="F28" t="s">
        <v>192</v>
      </c>
      <c r="G28" t="s">
        <v>340</v>
      </c>
      <c r="H28" t="s">
        <v>248</v>
      </c>
      <c r="I28" t="s">
        <v>249</v>
      </c>
      <c r="J28">
        <v>10990</v>
      </c>
      <c r="K28">
        <v>707681</v>
      </c>
      <c r="L28">
        <v>118767</v>
      </c>
      <c r="M28">
        <v>22496</v>
      </c>
      <c r="N28">
        <v>105584</v>
      </c>
    </row>
    <row r="29" spans="1:14" x14ac:dyDescent="0.25">
      <c r="A29" t="s">
        <v>76</v>
      </c>
      <c r="B29" t="s">
        <v>77</v>
      </c>
      <c r="C29" t="s">
        <v>78</v>
      </c>
      <c r="D29">
        <v>105</v>
      </c>
      <c r="E29" t="s">
        <v>79</v>
      </c>
      <c r="F29" t="s">
        <v>192</v>
      </c>
      <c r="G29" t="s">
        <v>340</v>
      </c>
      <c r="H29" t="s">
        <v>250</v>
      </c>
      <c r="I29" t="s">
        <v>251</v>
      </c>
      <c r="J29">
        <v>8200</v>
      </c>
      <c r="K29">
        <v>707681</v>
      </c>
      <c r="L29">
        <v>118767</v>
      </c>
      <c r="M29">
        <v>22496</v>
      </c>
      <c r="N29">
        <v>105584</v>
      </c>
    </row>
    <row r="30" spans="1:14" x14ac:dyDescent="0.25">
      <c r="A30" t="s">
        <v>76</v>
      </c>
      <c r="B30" t="s">
        <v>77</v>
      </c>
      <c r="C30" t="s">
        <v>78</v>
      </c>
      <c r="D30">
        <v>105</v>
      </c>
      <c r="E30" t="s">
        <v>79</v>
      </c>
      <c r="F30" t="s">
        <v>192</v>
      </c>
      <c r="G30" t="s">
        <v>340</v>
      </c>
      <c r="H30" t="s">
        <v>252</v>
      </c>
      <c r="I30" t="s">
        <v>253</v>
      </c>
      <c r="J30">
        <v>795</v>
      </c>
      <c r="K30">
        <v>707681</v>
      </c>
      <c r="L30">
        <v>118767</v>
      </c>
      <c r="M30">
        <v>22496</v>
      </c>
      <c r="N30">
        <v>105584</v>
      </c>
    </row>
    <row r="31" spans="1:14" x14ac:dyDescent="0.25">
      <c r="A31" t="s">
        <v>76</v>
      </c>
      <c r="B31" t="s">
        <v>77</v>
      </c>
      <c r="C31" t="s">
        <v>78</v>
      </c>
      <c r="D31">
        <v>105</v>
      </c>
      <c r="E31" t="s">
        <v>79</v>
      </c>
      <c r="F31" t="s">
        <v>192</v>
      </c>
      <c r="G31" t="s">
        <v>340</v>
      </c>
      <c r="H31" t="s">
        <v>254</v>
      </c>
      <c r="I31" t="s">
        <v>255</v>
      </c>
      <c r="J31">
        <v>5354</v>
      </c>
      <c r="K31">
        <v>707681</v>
      </c>
      <c r="L31">
        <v>118767</v>
      </c>
      <c r="M31">
        <v>22496</v>
      </c>
      <c r="N31">
        <v>105584</v>
      </c>
    </row>
    <row r="32" spans="1:14" x14ac:dyDescent="0.25">
      <c r="A32" t="s">
        <v>76</v>
      </c>
      <c r="B32" t="s">
        <v>77</v>
      </c>
      <c r="C32" t="s">
        <v>78</v>
      </c>
      <c r="D32">
        <v>105</v>
      </c>
      <c r="E32" t="s">
        <v>79</v>
      </c>
      <c r="F32" t="s">
        <v>192</v>
      </c>
      <c r="G32" t="s">
        <v>340</v>
      </c>
      <c r="H32" t="s">
        <v>256</v>
      </c>
      <c r="I32" t="s">
        <v>257</v>
      </c>
      <c r="J32">
        <v>20336</v>
      </c>
      <c r="K32">
        <v>707681</v>
      </c>
      <c r="L32">
        <v>118767</v>
      </c>
      <c r="M32">
        <v>22496</v>
      </c>
      <c r="N32">
        <v>105584</v>
      </c>
    </row>
    <row r="33" spans="1:14" x14ac:dyDescent="0.25">
      <c r="A33" t="s">
        <v>76</v>
      </c>
      <c r="B33" t="s">
        <v>77</v>
      </c>
      <c r="C33" t="s">
        <v>78</v>
      </c>
      <c r="D33">
        <v>105</v>
      </c>
      <c r="E33" t="s">
        <v>79</v>
      </c>
      <c r="F33" t="s">
        <v>192</v>
      </c>
      <c r="G33" t="s">
        <v>340</v>
      </c>
      <c r="H33" t="s">
        <v>258</v>
      </c>
      <c r="I33" t="s">
        <v>259</v>
      </c>
      <c r="J33">
        <v>4962</v>
      </c>
      <c r="K33">
        <v>707681</v>
      </c>
      <c r="L33">
        <v>118767</v>
      </c>
      <c r="M33">
        <v>22496</v>
      </c>
      <c r="N33">
        <v>105584</v>
      </c>
    </row>
    <row r="34" spans="1:14" x14ac:dyDescent="0.25">
      <c r="A34" t="s">
        <v>76</v>
      </c>
      <c r="B34" t="s">
        <v>77</v>
      </c>
      <c r="C34" t="s">
        <v>78</v>
      </c>
      <c r="D34">
        <v>105</v>
      </c>
      <c r="E34" t="s">
        <v>79</v>
      </c>
      <c r="F34" t="s">
        <v>192</v>
      </c>
      <c r="G34" t="s">
        <v>340</v>
      </c>
      <c r="H34" t="s">
        <v>260</v>
      </c>
      <c r="I34" t="s">
        <v>261</v>
      </c>
      <c r="J34">
        <v>2160</v>
      </c>
      <c r="K34">
        <v>707681</v>
      </c>
      <c r="L34">
        <v>118767</v>
      </c>
      <c r="M34">
        <v>22496</v>
      </c>
      <c r="N34">
        <v>105584</v>
      </c>
    </row>
    <row r="35" spans="1:14" x14ac:dyDescent="0.25">
      <c r="A35" t="s">
        <v>76</v>
      </c>
      <c r="B35" t="s">
        <v>77</v>
      </c>
      <c r="C35" t="s">
        <v>78</v>
      </c>
      <c r="D35">
        <v>105</v>
      </c>
      <c r="E35" t="s">
        <v>79</v>
      </c>
      <c r="F35" t="s">
        <v>192</v>
      </c>
      <c r="G35" t="s">
        <v>340</v>
      </c>
      <c r="H35" t="s">
        <v>262</v>
      </c>
      <c r="I35" t="s">
        <v>263</v>
      </c>
      <c r="J35">
        <v>46070</v>
      </c>
      <c r="K35">
        <v>707681</v>
      </c>
      <c r="L35">
        <v>118767</v>
      </c>
      <c r="M35">
        <v>22496</v>
      </c>
      <c r="N35">
        <v>105584</v>
      </c>
    </row>
    <row r="36" spans="1:14" x14ac:dyDescent="0.25">
      <c r="A36" t="s">
        <v>76</v>
      </c>
      <c r="B36" t="s">
        <v>77</v>
      </c>
      <c r="C36" t="s">
        <v>78</v>
      </c>
      <c r="D36">
        <v>105</v>
      </c>
      <c r="E36" t="s">
        <v>79</v>
      </c>
      <c r="F36" t="s">
        <v>192</v>
      </c>
      <c r="G36" t="s">
        <v>340</v>
      </c>
      <c r="H36" t="s">
        <v>264</v>
      </c>
      <c r="I36" t="s">
        <v>265</v>
      </c>
      <c r="J36">
        <v>663556</v>
      </c>
      <c r="K36">
        <v>707681</v>
      </c>
      <c r="L36">
        <v>118767</v>
      </c>
      <c r="M36">
        <v>22496</v>
      </c>
      <c r="N36">
        <v>105584</v>
      </c>
    </row>
    <row r="37" spans="1:14" x14ac:dyDescent="0.25">
      <c r="A37" t="s">
        <v>76</v>
      </c>
      <c r="B37" t="s">
        <v>77</v>
      </c>
      <c r="C37" t="s">
        <v>78</v>
      </c>
      <c r="D37">
        <v>105</v>
      </c>
      <c r="E37" t="s">
        <v>79</v>
      </c>
      <c r="F37" t="s">
        <v>192</v>
      </c>
      <c r="G37" t="s">
        <v>340</v>
      </c>
      <c r="H37" t="s">
        <v>277</v>
      </c>
      <c r="I37" t="s">
        <v>278</v>
      </c>
      <c r="J37">
        <v>13966</v>
      </c>
      <c r="K37">
        <v>707681</v>
      </c>
      <c r="L37">
        <v>118767</v>
      </c>
      <c r="M37">
        <v>22496</v>
      </c>
      <c r="N37">
        <v>105584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419"/>
  <sheetViews>
    <sheetView topLeftCell="A1391" workbookViewId="0">
      <selection activeCell="G2" sqref="G2:G1419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68</v>
      </c>
      <c r="B1" t="s">
        <v>59</v>
      </c>
      <c r="C1" s="59" t="s">
        <v>69</v>
      </c>
      <c r="D1" t="s">
        <v>70</v>
      </c>
    </row>
    <row r="2" spans="1:4" x14ac:dyDescent="0.25">
      <c r="A2" t="s">
        <v>80</v>
      </c>
      <c r="B2" t="s">
        <v>81</v>
      </c>
      <c r="C2" s="59">
        <v>42937</v>
      </c>
      <c r="D2" s="181">
        <v>0</v>
      </c>
    </row>
    <row r="3" spans="1:4" x14ac:dyDescent="0.25">
      <c r="A3" t="s">
        <v>80</v>
      </c>
      <c r="B3" t="s">
        <v>81</v>
      </c>
      <c r="C3" s="59">
        <v>42944</v>
      </c>
      <c r="D3" s="181">
        <v>0</v>
      </c>
    </row>
    <row r="4" spans="1:4" x14ac:dyDescent="0.25">
      <c r="A4" t="s">
        <v>80</v>
      </c>
      <c r="B4" t="s">
        <v>81</v>
      </c>
      <c r="C4" s="59">
        <v>42951</v>
      </c>
      <c r="D4" s="181">
        <v>0</v>
      </c>
    </row>
    <row r="5" spans="1:4" x14ac:dyDescent="0.25">
      <c r="A5" t="s">
        <v>80</v>
      </c>
      <c r="B5" t="s">
        <v>81</v>
      </c>
      <c r="C5" s="59">
        <v>42958</v>
      </c>
      <c r="D5" s="181">
        <v>0</v>
      </c>
    </row>
    <row r="6" spans="1:4" x14ac:dyDescent="0.25">
      <c r="A6" t="s">
        <v>80</v>
      </c>
      <c r="B6" t="s">
        <v>81</v>
      </c>
      <c r="C6" s="59">
        <v>42965</v>
      </c>
      <c r="D6" s="181">
        <v>0</v>
      </c>
    </row>
    <row r="7" spans="1:4" x14ac:dyDescent="0.25">
      <c r="A7" t="s">
        <v>80</v>
      </c>
      <c r="B7" t="s">
        <v>81</v>
      </c>
      <c r="C7" s="59">
        <v>42972</v>
      </c>
      <c r="D7" s="181">
        <v>0</v>
      </c>
    </row>
    <row r="8" spans="1:4" x14ac:dyDescent="0.25">
      <c r="A8" t="s">
        <v>80</v>
      </c>
      <c r="B8" t="s">
        <v>81</v>
      </c>
      <c r="C8" s="59">
        <v>42979</v>
      </c>
      <c r="D8" s="181">
        <v>0</v>
      </c>
    </row>
    <row r="9" spans="1:4" x14ac:dyDescent="0.25">
      <c r="A9" t="s">
        <v>80</v>
      </c>
      <c r="B9" t="s">
        <v>81</v>
      </c>
      <c r="C9" s="59">
        <v>42986</v>
      </c>
      <c r="D9" s="181">
        <v>0</v>
      </c>
    </row>
    <row r="10" spans="1:4" x14ac:dyDescent="0.25">
      <c r="A10" t="s">
        <v>80</v>
      </c>
      <c r="B10" t="s">
        <v>81</v>
      </c>
      <c r="C10" s="59">
        <v>42993</v>
      </c>
      <c r="D10" s="181">
        <v>0</v>
      </c>
    </row>
    <row r="11" spans="1:4" x14ac:dyDescent="0.25">
      <c r="A11" t="s">
        <v>80</v>
      </c>
      <c r="B11" t="s">
        <v>81</v>
      </c>
      <c r="C11" s="59">
        <v>43000</v>
      </c>
      <c r="D11" s="181">
        <v>0</v>
      </c>
    </row>
    <row r="12" spans="1:4" x14ac:dyDescent="0.25">
      <c r="A12" t="s">
        <v>80</v>
      </c>
      <c r="B12" t="s">
        <v>81</v>
      </c>
      <c r="C12" s="59">
        <v>43007</v>
      </c>
      <c r="D12" s="181">
        <v>0</v>
      </c>
    </row>
    <row r="13" spans="1:4" x14ac:dyDescent="0.25">
      <c r="A13" t="s">
        <v>80</v>
      </c>
      <c r="B13" t="s">
        <v>81</v>
      </c>
      <c r="C13" s="59">
        <v>43014</v>
      </c>
      <c r="D13" s="181">
        <v>0</v>
      </c>
    </row>
    <row r="14" spans="1:4" x14ac:dyDescent="0.25">
      <c r="A14" t="s">
        <v>80</v>
      </c>
      <c r="B14" t="s">
        <v>81</v>
      </c>
      <c r="C14" s="59">
        <v>43021</v>
      </c>
      <c r="D14" s="181">
        <v>0</v>
      </c>
    </row>
    <row r="15" spans="1:4" x14ac:dyDescent="0.25">
      <c r="A15" t="s">
        <v>80</v>
      </c>
      <c r="B15" t="s">
        <v>81</v>
      </c>
      <c r="C15" s="59">
        <v>43028</v>
      </c>
      <c r="D15" s="181">
        <v>0</v>
      </c>
    </row>
    <row r="16" spans="1:4" x14ac:dyDescent="0.25">
      <c r="A16" t="s">
        <v>80</v>
      </c>
      <c r="B16" t="s">
        <v>81</v>
      </c>
      <c r="C16" s="59">
        <v>43035</v>
      </c>
      <c r="D16" s="181">
        <v>0</v>
      </c>
    </row>
    <row r="17" spans="1:4" x14ac:dyDescent="0.25">
      <c r="A17" t="s">
        <v>80</v>
      </c>
      <c r="B17" t="s">
        <v>81</v>
      </c>
      <c r="C17" s="59">
        <v>43042</v>
      </c>
      <c r="D17" s="181">
        <v>0</v>
      </c>
    </row>
    <row r="18" spans="1:4" x14ac:dyDescent="0.25">
      <c r="A18" t="s">
        <v>80</v>
      </c>
      <c r="B18" t="s">
        <v>81</v>
      </c>
      <c r="C18" s="59">
        <v>43049</v>
      </c>
      <c r="D18" s="181">
        <v>0</v>
      </c>
    </row>
    <row r="19" spans="1:4" x14ac:dyDescent="0.25">
      <c r="A19" t="s">
        <v>80</v>
      </c>
      <c r="B19" t="s">
        <v>81</v>
      </c>
      <c r="C19" s="59">
        <v>43056</v>
      </c>
      <c r="D19" s="181">
        <v>0</v>
      </c>
    </row>
    <row r="20" spans="1:4" x14ac:dyDescent="0.25">
      <c r="A20" t="s">
        <v>80</v>
      </c>
      <c r="B20" t="s">
        <v>81</v>
      </c>
      <c r="C20" s="59">
        <v>43063</v>
      </c>
      <c r="D20" s="181">
        <v>0</v>
      </c>
    </row>
    <row r="21" spans="1:4" x14ac:dyDescent="0.25">
      <c r="A21" t="s">
        <v>80</v>
      </c>
      <c r="B21" t="s">
        <v>81</v>
      </c>
      <c r="C21" s="59">
        <v>43070</v>
      </c>
      <c r="D21" s="181">
        <v>0</v>
      </c>
    </row>
    <row r="22" spans="1:4" x14ac:dyDescent="0.25">
      <c r="A22" t="s">
        <v>80</v>
      </c>
      <c r="B22" t="s">
        <v>81</v>
      </c>
      <c r="C22" s="59">
        <v>43077</v>
      </c>
      <c r="D22" s="181">
        <v>0</v>
      </c>
    </row>
    <row r="23" spans="1:4" x14ac:dyDescent="0.25">
      <c r="A23" t="s">
        <v>80</v>
      </c>
      <c r="B23" t="s">
        <v>81</v>
      </c>
      <c r="C23" s="59">
        <v>43084</v>
      </c>
      <c r="D23" s="181">
        <v>0</v>
      </c>
    </row>
    <row r="24" spans="1:4" x14ac:dyDescent="0.25">
      <c r="A24" t="s">
        <v>80</v>
      </c>
      <c r="B24" t="s">
        <v>81</v>
      </c>
      <c r="C24" s="59">
        <v>43091</v>
      </c>
      <c r="D24" s="181">
        <v>0</v>
      </c>
    </row>
    <row r="25" spans="1:4" x14ac:dyDescent="0.25">
      <c r="A25" t="s">
        <v>80</v>
      </c>
      <c r="B25" t="s">
        <v>81</v>
      </c>
      <c r="C25" s="59">
        <v>43105</v>
      </c>
      <c r="D25" s="181">
        <v>0</v>
      </c>
    </row>
    <row r="26" spans="1:4" x14ac:dyDescent="0.25">
      <c r="A26" t="s">
        <v>80</v>
      </c>
      <c r="B26" t="s">
        <v>81</v>
      </c>
      <c r="C26" s="59">
        <v>43112</v>
      </c>
      <c r="D26" s="181">
        <v>0</v>
      </c>
    </row>
    <row r="27" spans="1:4" x14ac:dyDescent="0.25">
      <c r="A27" t="s">
        <v>80</v>
      </c>
      <c r="B27" t="s">
        <v>81</v>
      </c>
      <c r="C27" s="59">
        <v>43119</v>
      </c>
      <c r="D27" s="181">
        <v>0</v>
      </c>
    </row>
    <row r="28" spans="1:4" x14ac:dyDescent="0.25">
      <c r="A28" t="s">
        <v>80</v>
      </c>
      <c r="B28" t="s">
        <v>81</v>
      </c>
      <c r="C28" s="59">
        <v>43126</v>
      </c>
      <c r="D28" s="181">
        <v>0</v>
      </c>
    </row>
    <row r="29" spans="1:4" x14ac:dyDescent="0.25">
      <c r="A29" t="s">
        <v>80</v>
      </c>
      <c r="B29" t="s">
        <v>81</v>
      </c>
      <c r="C29" s="59">
        <v>43133</v>
      </c>
      <c r="D29" s="181">
        <v>0</v>
      </c>
    </row>
    <row r="30" spans="1:4" x14ac:dyDescent="0.25">
      <c r="A30" t="s">
        <v>80</v>
      </c>
      <c r="B30" t="s">
        <v>81</v>
      </c>
      <c r="C30" s="59">
        <v>43140</v>
      </c>
      <c r="D30" s="181">
        <v>0</v>
      </c>
    </row>
    <row r="31" spans="1:4" x14ac:dyDescent="0.25">
      <c r="A31" t="s">
        <v>80</v>
      </c>
      <c r="B31" t="s">
        <v>81</v>
      </c>
      <c r="C31" s="59">
        <v>43147</v>
      </c>
      <c r="D31" s="181">
        <v>0</v>
      </c>
    </row>
    <row r="32" spans="1:4" x14ac:dyDescent="0.25">
      <c r="A32" t="s">
        <v>80</v>
      </c>
      <c r="B32" t="s">
        <v>81</v>
      </c>
      <c r="C32" s="59">
        <v>43154</v>
      </c>
      <c r="D32" s="181">
        <v>0</v>
      </c>
    </row>
    <row r="33" spans="1:4" x14ac:dyDescent="0.25">
      <c r="A33" t="s">
        <v>80</v>
      </c>
      <c r="B33" t="s">
        <v>81</v>
      </c>
      <c r="C33" s="59">
        <v>43161</v>
      </c>
      <c r="D33" s="181">
        <v>0</v>
      </c>
    </row>
    <row r="34" spans="1:4" x14ac:dyDescent="0.25">
      <c r="A34" t="s">
        <v>80</v>
      </c>
      <c r="B34" t="s">
        <v>81</v>
      </c>
      <c r="C34" s="59">
        <v>43168</v>
      </c>
      <c r="D34" s="181">
        <v>0</v>
      </c>
    </row>
    <row r="35" spans="1:4" x14ac:dyDescent="0.25">
      <c r="A35" t="s">
        <v>80</v>
      </c>
      <c r="B35" t="s">
        <v>81</v>
      </c>
      <c r="C35" s="59">
        <v>43175</v>
      </c>
      <c r="D35" s="181">
        <v>0</v>
      </c>
    </row>
    <row r="36" spans="1:4" x14ac:dyDescent="0.25">
      <c r="A36" t="s">
        <v>80</v>
      </c>
      <c r="B36" t="s">
        <v>81</v>
      </c>
      <c r="C36" s="59">
        <v>43182</v>
      </c>
      <c r="D36" s="181">
        <v>0</v>
      </c>
    </row>
    <row r="37" spans="1:4" x14ac:dyDescent="0.25">
      <c r="A37" t="s">
        <v>80</v>
      </c>
      <c r="B37" t="s">
        <v>81</v>
      </c>
      <c r="C37" s="59">
        <v>43189</v>
      </c>
      <c r="D37" s="181">
        <v>0</v>
      </c>
    </row>
    <row r="38" spans="1:4" x14ac:dyDescent="0.25">
      <c r="A38" t="s">
        <v>80</v>
      </c>
      <c r="B38" t="s">
        <v>81</v>
      </c>
      <c r="C38" s="59">
        <v>43196</v>
      </c>
      <c r="D38" s="181">
        <v>0</v>
      </c>
    </row>
    <row r="39" spans="1:4" x14ac:dyDescent="0.25">
      <c r="A39" t="s">
        <v>82</v>
      </c>
      <c r="B39" t="s">
        <v>83</v>
      </c>
      <c r="C39" s="59">
        <v>42937</v>
      </c>
      <c r="D39" s="181">
        <v>0</v>
      </c>
    </row>
    <row r="40" spans="1:4" x14ac:dyDescent="0.25">
      <c r="A40" t="s">
        <v>82</v>
      </c>
      <c r="B40" t="s">
        <v>83</v>
      </c>
      <c r="C40" s="59">
        <v>42944</v>
      </c>
      <c r="D40" s="181">
        <v>0</v>
      </c>
    </row>
    <row r="41" spans="1:4" x14ac:dyDescent="0.25">
      <c r="A41" t="s">
        <v>82</v>
      </c>
      <c r="B41" t="s">
        <v>83</v>
      </c>
      <c r="C41" s="59">
        <v>42951</v>
      </c>
      <c r="D41" s="181">
        <v>0</v>
      </c>
    </row>
    <row r="42" spans="1:4" x14ac:dyDescent="0.25">
      <c r="A42" t="s">
        <v>82</v>
      </c>
      <c r="B42" t="s">
        <v>83</v>
      </c>
      <c r="C42" s="59">
        <v>42958</v>
      </c>
      <c r="D42" s="181">
        <v>0</v>
      </c>
    </row>
    <row r="43" spans="1:4" x14ac:dyDescent="0.25">
      <c r="A43" t="s">
        <v>82</v>
      </c>
      <c r="B43" t="s">
        <v>83</v>
      </c>
      <c r="C43" s="59">
        <v>42965</v>
      </c>
      <c r="D43" s="181">
        <v>0</v>
      </c>
    </row>
    <row r="44" spans="1:4" x14ac:dyDescent="0.25">
      <c r="A44" t="s">
        <v>82</v>
      </c>
      <c r="B44" t="s">
        <v>83</v>
      </c>
      <c r="C44" s="59">
        <v>42972</v>
      </c>
      <c r="D44" s="181">
        <v>0</v>
      </c>
    </row>
    <row r="45" spans="1:4" x14ac:dyDescent="0.25">
      <c r="A45" t="s">
        <v>82</v>
      </c>
      <c r="B45" t="s">
        <v>83</v>
      </c>
      <c r="C45" s="59">
        <v>42979</v>
      </c>
      <c r="D45" s="181">
        <v>0</v>
      </c>
    </row>
    <row r="46" spans="1:4" x14ac:dyDescent="0.25">
      <c r="A46" t="s">
        <v>82</v>
      </c>
      <c r="B46" t="s">
        <v>83</v>
      </c>
      <c r="C46" s="59">
        <v>42986</v>
      </c>
      <c r="D46" s="181">
        <v>0</v>
      </c>
    </row>
    <row r="47" spans="1:4" x14ac:dyDescent="0.25">
      <c r="A47" t="s">
        <v>82</v>
      </c>
      <c r="B47" t="s">
        <v>83</v>
      </c>
      <c r="C47" s="59">
        <v>42993</v>
      </c>
      <c r="D47" s="181">
        <v>0</v>
      </c>
    </row>
    <row r="48" spans="1:4" x14ac:dyDescent="0.25">
      <c r="A48" t="s">
        <v>82</v>
      </c>
      <c r="B48" t="s">
        <v>83</v>
      </c>
      <c r="C48" s="59">
        <v>43000</v>
      </c>
      <c r="D48" s="181">
        <v>0</v>
      </c>
    </row>
    <row r="49" spans="1:4" x14ac:dyDescent="0.25">
      <c r="A49" t="s">
        <v>82</v>
      </c>
      <c r="B49" t="s">
        <v>83</v>
      </c>
      <c r="C49" s="59">
        <v>43007</v>
      </c>
      <c r="D49" s="181">
        <v>0</v>
      </c>
    </row>
    <row r="50" spans="1:4" x14ac:dyDescent="0.25">
      <c r="A50" t="s">
        <v>82</v>
      </c>
      <c r="B50" t="s">
        <v>83</v>
      </c>
      <c r="C50" s="59">
        <v>43014</v>
      </c>
      <c r="D50" s="181">
        <v>0</v>
      </c>
    </row>
    <row r="51" spans="1:4" x14ac:dyDescent="0.25">
      <c r="A51" t="s">
        <v>82</v>
      </c>
      <c r="B51" t="s">
        <v>83</v>
      </c>
      <c r="C51" s="59">
        <v>43021</v>
      </c>
      <c r="D51" s="181">
        <v>0</v>
      </c>
    </row>
    <row r="52" spans="1:4" x14ac:dyDescent="0.25">
      <c r="A52" t="s">
        <v>82</v>
      </c>
      <c r="B52" t="s">
        <v>83</v>
      </c>
      <c r="C52" s="59">
        <v>43028</v>
      </c>
      <c r="D52" s="181">
        <v>0</v>
      </c>
    </row>
    <row r="53" spans="1:4" x14ac:dyDescent="0.25">
      <c r="A53" t="s">
        <v>82</v>
      </c>
      <c r="B53" t="s">
        <v>83</v>
      </c>
      <c r="C53" s="59">
        <v>43035</v>
      </c>
      <c r="D53" s="181">
        <v>0</v>
      </c>
    </row>
    <row r="54" spans="1:4" x14ac:dyDescent="0.25">
      <c r="A54" t="s">
        <v>82</v>
      </c>
      <c r="B54" t="s">
        <v>83</v>
      </c>
      <c r="C54" s="59">
        <v>43042</v>
      </c>
      <c r="D54" s="181">
        <v>0</v>
      </c>
    </row>
    <row r="55" spans="1:4" x14ac:dyDescent="0.25">
      <c r="A55" t="s">
        <v>82</v>
      </c>
      <c r="B55" t="s">
        <v>83</v>
      </c>
      <c r="C55" s="59">
        <v>43049</v>
      </c>
      <c r="D55" s="181">
        <v>0</v>
      </c>
    </row>
    <row r="56" spans="1:4" x14ac:dyDescent="0.25">
      <c r="A56" t="s">
        <v>82</v>
      </c>
      <c r="B56" t="s">
        <v>83</v>
      </c>
      <c r="C56" s="59">
        <v>43056</v>
      </c>
      <c r="D56" s="181">
        <v>0</v>
      </c>
    </row>
    <row r="57" spans="1:4" x14ac:dyDescent="0.25">
      <c r="A57" t="s">
        <v>82</v>
      </c>
      <c r="B57" t="s">
        <v>83</v>
      </c>
      <c r="C57" s="59">
        <v>43063</v>
      </c>
      <c r="D57" s="181">
        <v>0</v>
      </c>
    </row>
    <row r="58" spans="1:4" x14ac:dyDescent="0.25">
      <c r="A58" t="s">
        <v>82</v>
      </c>
      <c r="B58" t="s">
        <v>83</v>
      </c>
      <c r="C58" s="59">
        <v>43070</v>
      </c>
      <c r="D58" s="181">
        <v>0</v>
      </c>
    </row>
    <row r="59" spans="1:4" x14ac:dyDescent="0.25">
      <c r="A59" t="s">
        <v>82</v>
      </c>
      <c r="B59" t="s">
        <v>83</v>
      </c>
      <c r="C59" s="59">
        <v>43077</v>
      </c>
      <c r="D59" s="181">
        <v>0</v>
      </c>
    </row>
    <row r="60" spans="1:4" x14ac:dyDescent="0.25">
      <c r="A60" t="s">
        <v>82</v>
      </c>
      <c r="B60" t="s">
        <v>83</v>
      </c>
      <c r="C60" s="59">
        <v>43084</v>
      </c>
      <c r="D60" s="181">
        <v>0</v>
      </c>
    </row>
    <row r="61" spans="1:4" x14ac:dyDescent="0.25">
      <c r="A61" t="s">
        <v>82</v>
      </c>
      <c r="B61" t="s">
        <v>83</v>
      </c>
      <c r="C61" s="59">
        <v>43091</v>
      </c>
      <c r="D61" s="181">
        <v>4.3E-3</v>
      </c>
    </row>
    <row r="62" spans="1:4" x14ac:dyDescent="0.25">
      <c r="A62" t="s">
        <v>82</v>
      </c>
      <c r="B62" t="s">
        <v>83</v>
      </c>
      <c r="C62" s="59">
        <v>43105</v>
      </c>
      <c r="D62" s="181">
        <v>0.09</v>
      </c>
    </row>
    <row r="63" spans="1:4" x14ac:dyDescent="0.25">
      <c r="A63" t="s">
        <v>82</v>
      </c>
      <c r="B63" t="s">
        <v>83</v>
      </c>
      <c r="C63" s="59">
        <v>43112</v>
      </c>
      <c r="D63" s="181">
        <v>0.105</v>
      </c>
    </row>
    <row r="64" spans="1:4" x14ac:dyDescent="0.25">
      <c r="A64" t="s">
        <v>82</v>
      </c>
      <c r="B64" t="s">
        <v>83</v>
      </c>
      <c r="C64" s="59">
        <v>43119</v>
      </c>
      <c r="D64" s="181">
        <v>0.09</v>
      </c>
    </row>
    <row r="65" spans="1:4" x14ac:dyDescent="0.25">
      <c r="A65" t="s">
        <v>82</v>
      </c>
      <c r="B65" t="s">
        <v>83</v>
      </c>
      <c r="C65" s="59">
        <v>43126</v>
      </c>
      <c r="D65" s="181">
        <v>0.08</v>
      </c>
    </row>
    <row r="66" spans="1:4" x14ac:dyDescent="0.25">
      <c r="A66" t="s">
        <v>82</v>
      </c>
      <c r="B66" t="s">
        <v>83</v>
      </c>
      <c r="C66" s="59">
        <v>43133</v>
      </c>
      <c r="D66" s="181">
        <v>6.8000000000000005E-2</v>
      </c>
    </row>
    <row r="67" spans="1:4" x14ac:dyDescent="0.25">
      <c r="A67" t="s">
        <v>82</v>
      </c>
      <c r="B67" t="s">
        <v>83</v>
      </c>
      <c r="C67" s="59">
        <v>43140</v>
      </c>
      <c r="D67" s="181">
        <v>8.1699999999999995E-2</v>
      </c>
    </row>
    <row r="68" spans="1:4" x14ac:dyDescent="0.25">
      <c r="A68" t="s">
        <v>82</v>
      </c>
      <c r="B68" t="s">
        <v>83</v>
      </c>
      <c r="C68" s="59">
        <v>43147</v>
      </c>
      <c r="D68" s="181">
        <v>7.0000000000000007E-2</v>
      </c>
    </row>
    <row r="69" spans="1:4" x14ac:dyDescent="0.25">
      <c r="A69" t="s">
        <v>82</v>
      </c>
      <c r="B69" t="s">
        <v>83</v>
      </c>
      <c r="C69" s="59">
        <v>43154</v>
      </c>
      <c r="D69" s="181">
        <v>6.1200000000000004E-2</v>
      </c>
    </row>
    <row r="70" spans="1:4" x14ac:dyDescent="0.25">
      <c r="A70" t="s">
        <v>82</v>
      </c>
      <c r="B70" t="s">
        <v>83</v>
      </c>
      <c r="C70" s="59">
        <v>43161</v>
      </c>
      <c r="D70" s="181">
        <v>5.4400000000000004E-2</v>
      </c>
    </row>
    <row r="71" spans="1:4" x14ac:dyDescent="0.25">
      <c r="A71" t="s">
        <v>82</v>
      </c>
      <c r="B71" t="s">
        <v>83</v>
      </c>
      <c r="C71" s="59">
        <v>43168</v>
      </c>
      <c r="D71" s="181">
        <v>4.9000000000000002E-2</v>
      </c>
    </row>
    <row r="72" spans="1:4" x14ac:dyDescent="0.25">
      <c r="A72" t="s">
        <v>82</v>
      </c>
      <c r="B72" t="s">
        <v>83</v>
      </c>
      <c r="C72" s="59">
        <v>43175</v>
      </c>
      <c r="D72" s="181">
        <v>4.4500000000000005E-2</v>
      </c>
    </row>
    <row r="73" spans="1:4" x14ac:dyDescent="0.25">
      <c r="A73" t="s">
        <v>82</v>
      </c>
      <c r="B73" t="s">
        <v>83</v>
      </c>
      <c r="C73" s="59">
        <v>43182</v>
      </c>
      <c r="D73" s="181">
        <v>4.0800000000000003E-2</v>
      </c>
    </row>
    <row r="74" spans="1:4" x14ac:dyDescent="0.25">
      <c r="A74" t="s">
        <v>82</v>
      </c>
      <c r="B74" t="s">
        <v>83</v>
      </c>
      <c r="C74" s="59">
        <v>43189</v>
      </c>
      <c r="D74" s="181">
        <v>3.7699999999999997E-2</v>
      </c>
    </row>
    <row r="75" spans="1:4" x14ac:dyDescent="0.25">
      <c r="A75" t="s">
        <v>82</v>
      </c>
      <c r="B75" t="s">
        <v>83</v>
      </c>
      <c r="C75" s="59">
        <v>43196</v>
      </c>
      <c r="D75" s="181">
        <v>3.5000000000000003E-2</v>
      </c>
    </row>
    <row r="76" spans="1:4" x14ac:dyDescent="0.25">
      <c r="A76" t="s">
        <v>84</v>
      </c>
      <c r="B76" t="s">
        <v>85</v>
      </c>
      <c r="C76" s="59">
        <v>42937</v>
      </c>
      <c r="D76" s="181">
        <v>0</v>
      </c>
    </row>
    <row r="77" spans="1:4" x14ac:dyDescent="0.25">
      <c r="A77" t="s">
        <v>84</v>
      </c>
      <c r="B77" t="s">
        <v>85</v>
      </c>
      <c r="C77" s="59">
        <v>42944</v>
      </c>
      <c r="D77" s="181">
        <v>0</v>
      </c>
    </row>
    <row r="78" spans="1:4" x14ac:dyDescent="0.25">
      <c r="A78" t="s">
        <v>84</v>
      </c>
      <c r="B78" t="s">
        <v>85</v>
      </c>
      <c r="C78" s="59">
        <v>42951</v>
      </c>
      <c r="D78" s="181">
        <v>0</v>
      </c>
    </row>
    <row r="79" spans="1:4" x14ac:dyDescent="0.25">
      <c r="A79" t="s">
        <v>84</v>
      </c>
      <c r="B79" t="s">
        <v>85</v>
      </c>
      <c r="C79" s="59">
        <v>42958</v>
      </c>
      <c r="D79" s="181">
        <v>0</v>
      </c>
    </row>
    <row r="80" spans="1:4" x14ac:dyDescent="0.25">
      <c r="A80" t="s">
        <v>84</v>
      </c>
      <c r="B80" t="s">
        <v>85</v>
      </c>
      <c r="C80" s="59">
        <v>42965</v>
      </c>
      <c r="D80" s="181">
        <v>0</v>
      </c>
    </row>
    <row r="81" spans="1:4" x14ac:dyDescent="0.25">
      <c r="A81" t="s">
        <v>84</v>
      </c>
      <c r="B81" t="s">
        <v>85</v>
      </c>
      <c r="C81" s="59">
        <v>42972</v>
      </c>
      <c r="D81" s="181">
        <v>0</v>
      </c>
    </row>
    <row r="82" spans="1:4" x14ac:dyDescent="0.25">
      <c r="A82" t="s">
        <v>84</v>
      </c>
      <c r="B82" t="s">
        <v>85</v>
      </c>
      <c r="C82" s="59">
        <v>42979</v>
      </c>
      <c r="D82" s="181">
        <v>0</v>
      </c>
    </row>
    <row r="83" spans="1:4" x14ac:dyDescent="0.25">
      <c r="A83" t="s">
        <v>84</v>
      </c>
      <c r="B83" t="s">
        <v>85</v>
      </c>
      <c r="C83" s="59">
        <v>42986</v>
      </c>
      <c r="D83" s="181">
        <v>0</v>
      </c>
    </row>
    <row r="84" spans="1:4" x14ac:dyDescent="0.25">
      <c r="A84" t="s">
        <v>84</v>
      </c>
      <c r="B84" t="s">
        <v>85</v>
      </c>
      <c r="C84" s="59">
        <v>42993</v>
      </c>
      <c r="D84" s="181">
        <v>0</v>
      </c>
    </row>
    <row r="85" spans="1:4" x14ac:dyDescent="0.25">
      <c r="A85" t="s">
        <v>84</v>
      </c>
      <c r="B85" t="s">
        <v>85</v>
      </c>
      <c r="C85" s="59">
        <v>43000</v>
      </c>
      <c r="D85" s="181">
        <v>0</v>
      </c>
    </row>
    <row r="86" spans="1:4" x14ac:dyDescent="0.25">
      <c r="A86" t="s">
        <v>84</v>
      </c>
      <c r="B86" t="s">
        <v>85</v>
      </c>
      <c r="C86" s="59">
        <v>43007</v>
      </c>
      <c r="D86" s="181">
        <v>0</v>
      </c>
    </row>
    <row r="87" spans="1:4" x14ac:dyDescent="0.25">
      <c r="A87" t="s">
        <v>84</v>
      </c>
      <c r="B87" t="s">
        <v>85</v>
      </c>
      <c r="C87" s="59">
        <v>43014</v>
      </c>
      <c r="D87" s="181">
        <v>0</v>
      </c>
    </row>
    <row r="88" spans="1:4" x14ac:dyDescent="0.25">
      <c r="A88" t="s">
        <v>84</v>
      </c>
      <c r="B88" t="s">
        <v>85</v>
      </c>
      <c r="C88" s="59">
        <v>43021</v>
      </c>
      <c r="D88" s="181">
        <v>0</v>
      </c>
    </row>
    <row r="89" spans="1:4" x14ac:dyDescent="0.25">
      <c r="A89" t="s">
        <v>84</v>
      </c>
      <c r="B89" t="s">
        <v>85</v>
      </c>
      <c r="C89" s="59">
        <v>43028</v>
      </c>
      <c r="D89" s="181">
        <v>0</v>
      </c>
    </row>
    <row r="90" spans="1:4" x14ac:dyDescent="0.25">
      <c r="A90" t="s">
        <v>84</v>
      </c>
      <c r="B90" t="s">
        <v>85</v>
      </c>
      <c r="C90" s="59">
        <v>43035</v>
      </c>
      <c r="D90" s="181">
        <v>0</v>
      </c>
    </row>
    <row r="91" spans="1:4" x14ac:dyDescent="0.25">
      <c r="A91" t="s">
        <v>84</v>
      </c>
      <c r="B91" t="s">
        <v>85</v>
      </c>
      <c r="C91" s="59">
        <v>43042</v>
      </c>
      <c r="D91" s="181">
        <v>0</v>
      </c>
    </row>
    <row r="92" spans="1:4" x14ac:dyDescent="0.25">
      <c r="A92" t="s">
        <v>84</v>
      </c>
      <c r="B92" t="s">
        <v>85</v>
      </c>
      <c r="C92" s="59">
        <v>43049</v>
      </c>
      <c r="D92" s="181">
        <v>0</v>
      </c>
    </row>
    <row r="93" spans="1:4" x14ac:dyDescent="0.25">
      <c r="A93" t="s">
        <v>84</v>
      </c>
      <c r="B93" t="s">
        <v>85</v>
      </c>
      <c r="C93" s="59">
        <v>43056</v>
      </c>
      <c r="D93" s="181">
        <v>0</v>
      </c>
    </row>
    <row r="94" spans="1:4" x14ac:dyDescent="0.25">
      <c r="A94" t="s">
        <v>84</v>
      </c>
      <c r="B94" t="s">
        <v>85</v>
      </c>
      <c r="C94" s="59">
        <v>43063</v>
      </c>
      <c r="D94" s="181">
        <v>0</v>
      </c>
    </row>
    <row r="95" spans="1:4" x14ac:dyDescent="0.25">
      <c r="A95" t="s">
        <v>84</v>
      </c>
      <c r="B95" t="s">
        <v>85</v>
      </c>
      <c r="C95" s="59">
        <v>43070</v>
      </c>
      <c r="D95" s="181">
        <v>0</v>
      </c>
    </row>
    <row r="96" spans="1:4" x14ac:dyDescent="0.25">
      <c r="A96" t="s">
        <v>84</v>
      </c>
      <c r="B96" t="s">
        <v>85</v>
      </c>
      <c r="C96" s="59">
        <v>43077</v>
      </c>
      <c r="D96" s="181">
        <v>0</v>
      </c>
    </row>
    <row r="97" spans="1:4" x14ac:dyDescent="0.25">
      <c r="A97" t="s">
        <v>84</v>
      </c>
      <c r="B97" t="s">
        <v>85</v>
      </c>
      <c r="C97" s="59">
        <v>43084</v>
      </c>
      <c r="D97" s="181">
        <v>0</v>
      </c>
    </row>
    <row r="98" spans="1:4" x14ac:dyDescent="0.25">
      <c r="A98" t="s">
        <v>84</v>
      </c>
      <c r="B98" t="s">
        <v>85</v>
      </c>
      <c r="C98" s="59">
        <v>43091</v>
      </c>
      <c r="D98" s="181">
        <v>0</v>
      </c>
    </row>
    <row r="99" spans="1:4" x14ac:dyDescent="0.25">
      <c r="A99" t="s">
        <v>84</v>
      </c>
      <c r="B99" t="s">
        <v>85</v>
      </c>
      <c r="C99" s="59">
        <v>43105</v>
      </c>
      <c r="D99" s="181">
        <v>0</v>
      </c>
    </row>
    <row r="100" spans="1:4" x14ac:dyDescent="0.25">
      <c r="A100" t="s">
        <v>84</v>
      </c>
      <c r="B100" t="s">
        <v>85</v>
      </c>
      <c r="C100" s="59">
        <v>43112</v>
      </c>
      <c r="D100" s="181">
        <v>0</v>
      </c>
    </row>
    <row r="101" spans="1:4" x14ac:dyDescent="0.25">
      <c r="A101" t="s">
        <v>84</v>
      </c>
      <c r="B101" t="s">
        <v>85</v>
      </c>
      <c r="C101" s="59">
        <v>43119</v>
      </c>
      <c r="D101" s="181">
        <v>0</v>
      </c>
    </row>
    <row r="102" spans="1:4" x14ac:dyDescent="0.25">
      <c r="A102" t="s">
        <v>84</v>
      </c>
      <c r="B102" t="s">
        <v>85</v>
      </c>
      <c r="C102" s="59">
        <v>43126</v>
      </c>
      <c r="D102" s="181">
        <v>0</v>
      </c>
    </row>
    <row r="103" spans="1:4" x14ac:dyDescent="0.25">
      <c r="A103" t="s">
        <v>84</v>
      </c>
      <c r="B103" t="s">
        <v>85</v>
      </c>
      <c r="C103" s="59">
        <v>43133</v>
      </c>
      <c r="D103" s="181">
        <v>0</v>
      </c>
    </row>
    <row r="104" spans="1:4" x14ac:dyDescent="0.25">
      <c r="A104" t="s">
        <v>84</v>
      </c>
      <c r="B104" t="s">
        <v>85</v>
      </c>
      <c r="C104" s="59">
        <v>43140</v>
      </c>
      <c r="D104" s="181">
        <v>0</v>
      </c>
    </row>
    <row r="105" spans="1:4" x14ac:dyDescent="0.25">
      <c r="A105" t="s">
        <v>84</v>
      </c>
      <c r="B105" t="s">
        <v>85</v>
      </c>
      <c r="C105" s="59">
        <v>43147</v>
      </c>
      <c r="D105" s="181">
        <v>0</v>
      </c>
    </row>
    <row r="106" spans="1:4" x14ac:dyDescent="0.25">
      <c r="A106" t="s">
        <v>84</v>
      </c>
      <c r="B106" t="s">
        <v>85</v>
      </c>
      <c r="C106" s="59">
        <v>43154</v>
      </c>
      <c r="D106" s="181">
        <v>0</v>
      </c>
    </row>
    <row r="107" spans="1:4" x14ac:dyDescent="0.25">
      <c r="A107" t="s">
        <v>84</v>
      </c>
      <c r="B107" t="s">
        <v>85</v>
      </c>
      <c r="C107" s="59">
        <v>43161</v>
      </c>
      <c r="D107" s="181">
        <v>0</v>
      </c>
    </row>
    <row r="108" spans="1:4" x14ac:dyDescent="0.25">
      <c r="A108" t="s">
        <v>84</v>
      </c>
      <c r="B108" t="s">
        <v>85</v>
      </c>
      <c r="C108" s="59">
        <v>43168</v>
      </c>
      <c r="D108" s="181">
        <v>0</v>
      </c>
    </row>
    <row r="109" spans="1:4" x14ac:dyDescent="0.25">
      <c r="A109" t="s">
        <v>84</v>
      </c>
      <c r="B109" t="s">
        <v>85</v>
      </c>
      <c r="C109" s="59">
        <v>43175</v>
      </c>
      <c r="D109" s="181">
        <v>0</v>
      </c>
    </row>
    <row r="110" spans="1:4" x14ac:dyDescent="0.25">
      <c r="A110" t="s">
        <v>84</v>
      </c>
      <c r="B110" t="s">
        <v>85</v>
      </c>
      <c r="C110" s="59">
        <v>43182</v>
      </c>
      <c r="D110" s="181">
        <v>0</v>
      </c>
    </row>
    <row r="111" spans="1:4" x14ac:dyDescent="0.25">
      <c r="A111" t="s">
        <v>84</v>
      </c>
      <c r="B111" t="s">
        <v>85</v>
      </c>
      <c r="C111" s="59">
        <v>43189</v>
      </c>
      <c r="D111" s="181">
        <v>0</v>
      </c>
    </row>
    <row r="112" spans="1:4" x14ac:dyDescent="0.25">
      <c r="A112" t="s">
        <v>84</v>
      </c>
      <c r="B112" t="s">
        <v>85</v>
      </c>
      <c r="C112" s="59">
        <v>43196</v>
      </c>
      <c r="D112" s="181">
        <v>0</v>
      </c>
    </row>
    <row r="113" spans="1:4" x14ac:dyDescent="0.25">
      <c r="A113" t="s">
        <v>86</v>
      </c>
      <c r="B113" t="s">
        <v>87</v>
      </c>
      <c r="C113" s="59">
        <v>42937</v>
      </c>
      <c r="D113" s="181">
        <v>0</v>
      </c>
    </row>
    <row r="114" spans="1:4" x14ac:dyDescent="0.25">
      <c r="A114" t="s">
        <v>86</v>
      </c>
      <c r="B114" t="s">
        <v>87</v>
      </c>
      <c r="C114" s="59">
        <v>42944</v>
      </c>
      <c r="D114" s="181">
        <v>0</v>
      </c>
    </row>
    <row r="115" spans="1:4" x14ac:dyDescent="0.25">
      <c r="A115" t="s">
        <v>86</v>
      </c>
      <c r="B115" t="s">
        <v>87</v>
      </c>
      <c r="C115" s="59">
        <v>42951</v>
      </c>
      <c r="D115" s="181">
        <v>0</v>
      </c>
    </row>
    <row r="116" spans="1:4" x14ac:dyDescent="0.25">
      <c r="A116" t="s">
        <v>86</v>
      </c>
      <c r="B116" t="s">
        <v>87</v>
      </c>
      <c r="C116" s="59">
        <v>42958</v>
      </c>
      <c r="D116" s="181">
        <v>0</v>
      </c>
    </row>
    <row r="117" spans="1:4" x14ac:dyDescent="0.25">
      <c r="A117" t="s">
        <v>86</v>
      </c>
      <c r="B117" t="s">
        <v>87</v>
      </c>
      <c r="C117" s="59">
        <v>42965</v>
      </c>
      <c r="D117" s="181">
        <v>0</v>
      </c>
    </row>
    <row r="118" spans="1:4" x14ac:dyDescent="0.25">
      <c r="A118" t="s">
        <v>86</v>
      </c>
      <c r="B118" t="s">
        <v>87</v>
      </c>
      <c r="C118" s="59">
        <v>42972</v>
      </c>
      <c r="D118" s="181">
        <v>0</v>
      </c>
    </row>
    <row r="119" spans="1:4" x14ac:dyDescent="0.25">
      <c r="A119" t="s">
        <v>86</v>
      </c>
      <c r="B119" t="s">
        <v>87</v>
      </c>
      <c r="C119" s="59">
        <v>42979</v>
      </c>
      <c r="D119" s="181">
        <v>0</v>
      </c>
    </row>
    <row r="120" spans="1:4" x14ac:dyDescent="0.25">
      <c r="A120" t="s">
        <v>86</v>
      </c>
      <c r="B120" t="s">
        <v>87</v>
      </c>
      <c r="C120" s="59">
        <v>42986</v>
      </c>
      <c r="D120" s="181">
        <v>0</v>
      </c>
    </row>
    <row r="121" spans="1:4" x14ac:dyDescent="0.25">
      <c r="A121" t="s">
        <v>86</v>
      </c>
      <c r="B121" t="s">
        <v>87</v>
      </c>
      <c r="C121" s="59">
        <v>42993</v>
      </c>
      <c r="D121" s="181">
        <v>0</v>
      </c>
    </row>
    <row r="122" spans="1:4" x14ac:dyDescent="0.25">
      <c r="A122" t="s">
        <v>86</v>
      </c>
      <c r="B122" t="s">
        <v>87</v>
      </c>
      <c r="C122" s="59">
        <v>43000</v>
      </c>
      <c r="D122" s="181">
        <v>0</v>
      </c>
    </row>
    <row r="123" spans="1:4" x14ac:dyDescent="0.25">
      <c r="A123" t="s">
        <v>86</v>
      </c>
      <c r="B123" t="s">
        <v>87</v>
      </c>
      <c r="C123" s="59">
        <v>43007</v>
      </c>
      <c r="D123" s="181">
        <v>0</v>
      </c>
    </row>
    <row r="124" spans="1:4" x14ac:dyDescent="0.25">
      <c r="A124" t="s">
        <v>86</v>
      </c>
      <c r="B124" t="s">
        <v>87</v>
      </c>
      <c r="C124" s="59">
        <v>43014</v>
      </c>
      <c r="D124" s="181">
        <v>0</v>
      </c>
    </row>
    <row r="125" spans="1:4" x14ac:dyDescent="0.25">
      <c r="A125" t="s">
        <v>86</v>
      </c>
      <c r="B125" t="s">
        <v>87</v>
      </c>
      <c r="C125" s="59">
        <v>43021</v>
      </c>
      <c r="D125" s="181">
        <v>0</v>
      </c>
    </row>
    <row r="126" spans="1:4" x14ac:dyDescent="0.25">
      <c r="A126" t="s">
        <v>86</v>
      </c>
      <c r="B126" t="s">
        <v>87</v>
      </c>
      <c r="C126" s="59">
        <v>43028</v>
      </c>
      <c r="D126" s="181">
        <v>0</v>
      </c>
    </row>
    <row r="127" spans="1:4" x14ac:dyDescent="0.25">
      <c r="A127" t="s">
        <v>86</v>
      </c>
      <c r="B127" t="s">
        <v>87</v>
      </c>
      <c r="C127" s="59">
        <v>43035</v>
      </c>
      <c r="D127" s="181">
        <v>0</v>
      </c>
    </row>
    <row r="128" spans="1:4" x14ac:dyDescent="0.25">
      <c r="A128" t="s">
        <v>86</v>
      </c>
      <c r="B128" t="s">
        <v>87</v>
      </c>
      <c r="C128" s="59">
        <v>43042</v>
      </c>
      <c r="D128" s="181">
        <v>0</v>
      </c>
    </row>
    <row r="129" spans="1:4" x14ac:dyDescent="0.25">
      <c r="A129" t="s">
        <v>86</v>
      </c>
      <c r="B129" t="s">
        <v>87</v>
      </c>
      <c r="C129" s="59">
        <v>43049</v>
      </c>
      <c r="D129" s="181">
        <v>0</v>
      </c>
    </row>
    <row r="130" spans="1:4" x14ac:dyDescent="0.25">
      <c r="A130" t="s">
        <v>86</v>
      </c>
      <c r="B130" t="s">
        <v>87</v>
      </c>
      <c r="C130" s="59">
        <v>43056</v>
      </c>
      <c r="D130" s="181">
        <v>0</v>
      </c>
    </row>
    <row r="131" spans="1:4" x14ac:dyDescent="0.25">
      <c r="A131" t="s">
        <v>86</v>
      </c>
      <c r="B131" t="s">
        <v>87</v>
      </c>
      <c r="C131" s="59">
        <v>43063</v>
      </c>
      <c r="D131" s="181">
        <v>0</v>
      </c>
    </row>
    <row r="132" spans="1:4" x14ac:dyDescent="0.25">
      <c r="A132" t="s">
        <v>86</v>
      </c>
      <c r="B132" t="s">
        <v>87</v>
      </c>
      <c r="C132" s="59">
        <v>43070</v>
      </c>
      <c r="D132" s="181">
        <v>0</v>
      </c>
    </row>
    <row r="133" spans="1:4" x14ac:dyDescent="0.25">
      <c r="A133" t="s">
        <v>86</v>
      </c>
      <c r="B133" t="s">
        <v>87</v>
      </c>
      <c r="C133" s="59">
        <v>43077</v>
      </c>
      <c r="D133" s="181">
        <v>0</v>
      </c>
    </row>
    <row r="134" spans="1:4" x14ac:dyDescent="0.25">
      <c r="A134" t="s">
        <v>86</v>
      </c>
      <c r="B134" t="s">
        <v>87</v>
      </c>
      <c r="C134" s="59">
        <v>43084</v>
      </c>
      <c r="D134" s="181">
        <v>0</v>
      </c>
    </row>
    <row r="135" spans="1:4" x14ac:dyDescent="0.25">
      <c r="A135" t="s">
        <v>86</v>
      </c>
      <c r="B135" t="s">
        <v>87</v>
      </c>
      <c r="C135" s="59">
        <v>43091</v>
      </c>
      <c r="D135" s="181">
        <v>0</v>
      </c>
    </row>
    <row r="136" spans="1:4" x14ac:dyDescent="0.25">
      <c r="A136" t="s">
        <v>86</v>
      </c>
      <c r="B136" t="s">
        <v>87</v>
      </c>
      <c r="C136" s="59">
        <v>43105</v>
      </c>
      <c r="D136" s="181">
        <v>0</v>
      </c>
    </row>
    <row r="137" spans="1:4" x14ac:dyDescent="0.25">
      <c r="A137" t="s">
        <v>86</v>
      </c>
      <c r="B137" t="s">
        <v>87</v>
      </c>
      <c r="C137" s="59">
        <v>43112</v>
      </c>
      <c r="D137" s="181">
        <v>0</v>
      </c>
    </row>
    <row r="138" spans="1:4" x14ac:dyDescent="0.25">
      <c r="A138" t="s">
        <v>86</v>
      </c>
      <c r="B138" t="s">
        <v>87</v>
      </c>
      <c r="C138" s="59">
        <v>43119</v>
      </c>
      <c r="D138" s="181">
        <v>0</v>
      </c>
    </row>
    <row r="139" spans="1:4" x14ac:dyDescent="0.25">
      <c r="A139" t="s">
        <v>86</v>
      </c>
      <c r="B139" t="s">
        <v>87</v>
      </c>
      <c r="C139" s="59">
        <v>43126</v>
      </c>
      <c r="D139" s="181">
        <v>0</v>
      </c>
    </row>
    <row r="140" spans="1:4" x14ac:dyDescent="0.25">
      <c r="A140" t="s">
        <v>86</v>
      </c>
      <c r="B140" t="s">
        <v>87</v>
      </c>
      <c r="C140" s="59">
        <v>43133</v>
      </c>
      <c r="D140" s="181">
        <v>0</v>
      </c>
    </row>
    <row r="141" spans="1:4" x14ac:dyDescent="0.25">
      <c r="A141" t="s">
        <v>86</v>
      </c>
      <c r="B141" t="s">
        <v>87</v>
      </c>
      <c r="C141" s="59">
        <v>43140</v>
      </c>
      <c r="D141" s="181">
        <v>0</v>
      </c>
    </row>
    <row r="142" spans="1:4" x14ac:dyDescent="0.25">
      <c r="A142" t="s">
        <v>86</v>
      </c>
      <c r="B142" t="s">
        <v>87</v>
      </c>
      <c r="C142" s="59">
        <v>43147</v>
      </c>
      <c r="D142" s="181">
        <v>0</v>
      </c>
    </row>
    <row r="143" spans="1:4" x14ac:dyDescent="0.25">
      <c r="A143" t="s">
        <v>86</v>
      </c>
      <c r="B143" t="s">
        <v>87</v>
      </c>
      <c r="C143" s="59">
        <v>43154</v>
      </c>
      <c r="D143" s="181">
        <v>0</v>
      </c>
    </row>
    <row r="144" spans="1:4" x14ac:dyDescent="0.25">
      <c r="A144" t="s">
        <v>86</v>
      </c>
      <c r="B144" t="s">
        <v>87</v>
      </c>
      <c r="C144" s="59">
        <v>43161</v>
      </c>
      <c r="D144" s="181">
        <v>0</v>
      </c>
    </row>
    <row r="145" spans="1:4" x14ac:dyDescent="0.25">
      <c r="A145" t="s">
        <v>86</v>
      </c>
      <c r="B145" t="s">
        <v>87</v>
      </c>
      <c r="C145" s="59">
        <v>43168</v>
      </c>
      <c r="D145" s="181">
        <v>0</v>
      </c>
    </row>
    <row r="146" spans="1:4" x14ac:dyDescent="0.25">
      <c r="A146" t="s">
        <v>86</v>
      </c>
      <c r="B146" t="s">
        <v>87</v>
      </c>
      <c r="C146" s="59">
        <v>43175</v>
      </c>
      <c r="D146" s="181">
        <v>0</v>
      </c>
    </row>
    <row r="147" spans="1:4" x14ac:dyDescent="0.25">
      <c r="A147" t="s">
        <v>86</v>
      </c>
      <c r="B147" t="s">
        <v>87</v>
      </c>
      <c r="C147" s="59">
        <v>43182</v>
      </c>
      <c r="D147" s="181">
        <v>0</v>
      </c>
    </row>
    <row r="148" spans="1:4" x14ac:dyDescent="0.25">
      <c r="A148" t="s">
        <v>86</v>
      </c>
      <c r="B148" t="s">
        <v>87</v>
      </c>
      <c r="C148" s="59">
        <v>43189</v>
      </c>
      <c r="D148" s="181">
        <v>0</v>
      </c>
    </row>
    <row r="149" spans="1:4" x14ac:dyDescent="0.25">
      <c r="A149" t="s">
        <v>86</v>
      </c>
      <c r="B149" t="s">
        <v>87</v>
      </c>
      <c r="C149" s="59">
        <v>43196</v>
      </c>
      <c r="D149" s="181">
        <v>0</v>
      </c>
    </row>
    <row r="150" spans="1:4" x14ac:dyDescent="0.25">
      <c r="A150" t="s">
        <v>88</v>
      </c>
      <c r="B150" t="s">
        <v>89</v>
      </c>
      <c r="C150" s="59">
        <v>42937</v>
      </c>
      <c r="D150" s="181">
        <v>0</v>
      </c>
    </row>
    <row r="151" spans="1:4" x14ac:dyDescent="0.25">
      <c r="A151" t="s">
        <v>88</v>
      </c>
      <c r="B151" t="s">
        <v>89</v>
      </c>
      <c r="C151" s="59">
        <v>42944</v>
      </c>
      <c r="D151" s="181">
        <v>0</v>
      </c>
    </row>
    <row r="152" spans="1:4" x14ac:dyDescent="0.25">
      <c r="A152" t="s">
        <v>88</v>
      </c>
      <c r="B152" t="s">
        <v>89</v>
      </c>
      <c r="C152" s="59">
        <v>42951</v>
      </c>
      <c r="D152" s="181">
        <v>0</v>
      </c>
    </row>
    <row r="153" spans="1:4" x14ac:dyDescent="0.25">
      <c r="A153" t="s">
        <v>88</v>
      </c>
      <c r="B153" t="s">
        <v>89</v>
      </c>
      <c r="C153" s="59">
        <v>42958</v>
      </c>
      <c r="D153" s="181">
        <v>0</v>
      </c>
    </row>
    <row r="154" spans="1:4" x14ac:dyDescent="0.25">
      <c r="A154" t="s">
        <v>88</v>
      </c>
      <c r="B154" t="s">
        <v>89</v>
      </c>
      <c r="C154" s="59">
        <v>42965</v>
      </c>
      <c r="D154" s="181">
        <v>0</v>
      </c>
    </row>
    <row r="155" spans="1:4" x14ac:dyDescent="0.25">
      <c r="A155" t="s">
        <v>88</v>
      </c>
      <c r="B155" t="s">
        <v>89</v>
      </c>
      <c r="C155" s="59">
        <v>42972</v>
      </c>
      <c r="D155" s="181">
        <v>0</v>
      </c>
    </row>
    <row r="156" spans="1:4" x14ac:dyDescent="0.25">
      <c r="A156" t="s">
        <v>88</v>
      </c>
      <c r="B156" t="s">
        <v>89</v>
      </c>
      <c r="C156" s="59">
        <v>42979</v>
      </c>
      <c r="D156" s="181">
        <v>0</v>
      </c>
    </row>
    <row r="157" spans="1:4" x14ac:dyDescent="0.25">
      <c r="A157" t="s">
        <v>88</v>
      </c>
      <c r="B157" t="s">
        <v>89</v>
      </c>
      <c r="C157" s="59">
        <v>42986</v>
      </c>
      <c r="D157" s="181">
        <v>0</v>
      </c>
    </row>
    <row r="158" spans="1:4" x14ac:dyDescent="0.25">
      <c r="A158" t="s">
        <v>88</v>
      </c>
      <c r="B158" t="s">
        <v>89</v>
      </c>
      <c r="C158" s="59">
        <v>42993</v>
      </c>
      <c r="D158" s="181">
        <v>0</v>
      </c>
    </row>
    <row r="159" spans="1:4" x14ac:dyDescent="0.25">
      <c r="A159" t="s">
        <v>88</v>
      </c>
      <c r="B159" t="s">
        <v>89</v>
      </c>
      <c r="C159" s="59">
        <v>43000</v>
      </c>
      <c r="D159" s="181">
        <v>0</v>
      </c>
    </row>
    <row r="160" spans="1:4" x14ac:dyDescent="0.25">
      <c r="A160" t="s">
        <v>88</v>
      </c>
      <c r="B160" t="s">
        <v>89</v>
      </c>
      <c r="C160" s="59">
        <v>43007</v>
      </c>
      <c r="D160" s="181">
        <v>0</v>
      </c>
    </row>
    <row r="161" spans="1:4" x14ac:dyDescent="0.25">
      <c r="A161" t="s">
        <v>88</v>
      </c>
      <c r="B161" t="s">
        <v>89</v>
      </c>
      <c r="C161" s="59">
        <v>43014</v>
      </c>
      <c r="D161" s="181">
        <v>0</v>
      </c>
    </row>
    <row r="162" spans="1:4" x14ac:dyDescent="0.25">
      <c r="A162" t="s">
        <v>88</v>
      </c>
      <c r="B162" t="s">
        <v>89</v>
      </c>
      <c r="C162" s="59">
        <v>43021</v>
      </c>
      <c r="D162" s="181">
        <v>0</v>
      </c>
    </row>
    <row r="163" spans="1:4" x14ac:dyDescent="0.25">
      <c r="A163" t="s">
        <v>88</v>
      </c>
      <c r="B163" t="s">
        <v>89</v>
      </c>
      <c r="C163" s="59">
        <v>43028</v>
      </c>
      <c r="D163" s="181">
        <v>0</v>
      </c>
    </row>
    <row r="164" spans="1:4" x14ac:dyDescent="0.25">
      <c r="A164" t="s">
        <v>88</v>
      </c>
      <c r="B164" t="s">
        <v>89</v>
      </c>
      <c r="C164" s="59">
        <v>43035</v>
      </c>
      <c r="D164" s="181">
        <v>0</v>
      </c>
    </row>
    <row r="165" spans="1:4" x14ac:dyDescent="0.25">
      <c r="A165" t="s">
        <v>88</v>
      </c>
      <c r="B165" t="s">
        <v>89</v>
      </c>
      <c r="C165" s="59">
        <v>43042</v>
      </c>
      <c r="D165" s="181">
        <v>0</v>
      </c>
    </row>
    <row r="166" spans="1:4" x14ac:dyDescent="0.25">
      <c r="A166" t="s">
        <v>88</v>
      </c>
      <c r="B166" t="s">
        <v>89</v>
      </c>
      <c r="C166" s="59">
        <v>43049</v>
      </c>
      <c r="D166" s="181">
        <v>0</v>
      </c>
    </row>
    <row r="167" spans="1:4" x14ac:dyDescent="0.25">
      <c r="A167" t="s">
        <v>88</v>
      </c>
      <c r="B167" t="s">
        <v>89</v>
      </c>
      <c r="C167" s="59">
        <v>43056</v>
      </c>
      <c r="D167" s="181">
        <v>0</v>
      </c>
    </row>
    <row r="168" spans="1:4" x14ac:dyDescent="0.25">
      <c r="A168" t="s">
        <v>88</v>
      </c>
      <c r="B168" t="s">
        <v>89</v>
      </c>
      <c r="C168" s="59">
        <v>43063</v>
      </c>
      <c r="D168" s="181">
        <v>0</v>
      </c>
    </row>
    <row r="169" spans="1:4" x14ac:dyDescent="0.25">
      <c r="A169" t="s">
        <v>88</v>
      </c>
      <c r="B169" t="s">
        <v>89</v>
      </c>
      <c r="C169" s="59">
        <v>43070</v>
      </c>
      <c r="D169" s="181">
        <v>0</v>
      </c>
    </row>
    <row r="170" spans="1:4" x14ac:dyDescent="0.25">
      <c r="A170" t="s">
        <v>88</v>
      </c>
      <c r="B170" t="s">
        <v>89</v>
      </c>
      <c r="C170" s="59">
        <v>43077</v>
      </c>
      <c r="D170" s="181">
        <v>0</v>
      </c>
    </row>
    <row r="171" spans="1:4" x14ac:dyDescent="0.25">
      <c r="A171" t="s">
        <v>88</v>
      </c>
      <c r="B171" t="s">
        <v>89</v>
      </c>
      <c r="C171" s="59">
        <v>43084</v>
      </c>
      <c r="D171" s="181">
        <v>0</v>
      </c>
    </row>
    <row r="172" spans="1:4" x14ac:dyDescent="0.25">
      <c r="A172" t="s">
        <v>88</v>
      </c>
      <c r="B172" t="s">
        <v>89</v>
      </c>
      <c r="C172" s="59">
        <v>43091</v>
      </c>
      <c r="D172" s="181">
        <v>0</v>
      </c>
    </row>
    <row r="173" spans="1:4" x14ac:dyDescent="0.25">
      <c r="A173" t="s">
        <v>88</v>
      </c>
      <c r="B173" t="s">
        <v>89</v>
      </c>
      <c r="C173" s="59">
        <v>43105</v>
      </c>
      <c r="D173" s="181">
        <v>0</v>
      </c>
    </row>
    <row r="174" spans="1:4" x14ac:dyDescent="0.25">
      <c r="A174" t="s">
        <v>88</v>
      </c>
      <c r="B174" t="s">
        <v>89</v>
      </c>
      <c r="C174" s="59">
        <v>43112</v>
      </c>
      <c r="D174" s="181">
        <v>0</v>
      </c>
    </row>
    <row r="175" spans="1:4" x14ac:dyDescent="0.25">
      <c r="A175" t="s">
        <v>88</v>
      </c>
      <c r="B175" t="s">
        <v>89</v>
      </c>
      <c r="C175" s="59">
        <v>43119</v>
      </c>
      <c r="D175" s="181">
        <v>0</v>
      </c>
    </row>
    <row r="176" spans="1:4" x14ac:dyDescent="0.25">
      <c r="A176" t="s">
        <v>88</v>
      </c>
      <c r="B176" t="s">
        <v>89</v>
      </c>
      <c r="C176" s="59">
        <v>43126</v>
      </c>
      <c r="D176" s="181">
        <v>0</v>
      </c>
    </row>
    <row r="177" spans="1:4" x14ac:dyDescent="0.25">
      <c r="A177" t="s">
        <v>88</v>
      </c>
      <c r="B177" t="s">
        <v>89</v>
      </c>
      <c r="C177" s="59">
        <v>43133</v>
      </c>
      <c r="D177" s="181">
        <v>0</v>
      </c>
    </row>
    <row r="178" spans="1:4" x14ac:dyDescent="0.25">
      <c r="A178" t="s">
        <v>88</v>
      </c>
      <c r="B178" t="s">
        <v>89</v>
      </c>
      <c r="C178" s="59">
        <v>43140</v>
      </c>
      <c r="D178" s="181">
        <v>0</v>
      </c>
    </row>
    <row r="179" spans="1:4" x14ac:dyDescent="0.25">
      <c r="A179" t="s">
        <v>88</v>
      </c>
      <c r="B179" t="s">
        <v>89</v>
      </c>
      <c r="C179" s="59">
        <v>43147</v>
      </c>
      <c r="D179" s="181">
        <v>0</v>
      </c>
    </row>
    <row r="180" spans="1:4" x14ac:dyDescent="0.25">
      <c r="A180" t="s">
        <v>88</v>
      </c>
      <c r="B180" t="s">
        <v>89</v>
      </c>
      <c r="C180" s="59">
        <v>43154</v>
      </c>
      <c r="D180" s="181">
        <v>0</v>
      </c>
    </row>
    <row r="181" spans="1:4" x14ac:dyDescent="0.25">
      <c r="A181" t="s">
        <v>88</v>
      </c>
      <c r="B181" t="s">
        <v>89</v>
      </c>
      <c r="C181" s="59">
        <v>43161</v>
      </c>
      <c r="D181" s="181">
        <v>0</v>
      </c>
    </row>
    <row r="182" spans="1:4" x14ac:dyDescent="0.25">
      <c r="A182" t="s">
        <v>88</v>
      </c>
      <c r="B182" t="s">
        <v>89</v>
      </c>
      <c r="C182" s="59">
        <v>43168</v>
      </c>
      <c r="D182" s="181">
        <v>0</v>
      </c>
    </row>
    <row r="183" spans="1:4" x14ac:dyDescent="0.25">
      <c r="A183" t="s">
        <v>88</v>
      </c>
      <c r="B183" t="s">
        <v>89</v>
      </c>
      <c r="C183" s="59">
        <v>43175</v>
      </c>
      <c r="D183" s="181">
        <v>0</v>
      </c>
    </row>
    <row r="184" spans="1:4" x14ac:dyDescent="0.25">
      <c r="A184" t="s">
        <v>88</v>
      </c>
      <c r="B184" t="s">
        <v>89</v>
      </c>
      <c r="C184" s="59">
        <v>43182</v>
      </c>
      <c r="D184" s="181">
        <v>0</v>
      </c>
    </row>
    <row r="185" spans="1:4" x14ac:dyDescent="0.25">
      <c r="A185" t="s">
        <v>88</v>
      </c>
      <c r="B185" t="s">
        <v>89</v>
      </c>
      <c r="C185" s="59">
        <v>43189</v>
      </c>
      <c r="D185" s="181">
        <v>0</v>
      </c>
    </row>
    <row r="186" spans="1:4" x14ac:dyDescent="0.25">
      <c r="A186" t="s">
        <v>88</v>
      </c>
      <c r="B186" t="s">
        <v>89</v>
      </c>
      <c r="C186" s="59">
        <v>43196</v>
      </c>
      <c r="D186" s="181">
        <v>0</v>
      </c>
    </row>
    <row r="187" spans="1:4" x14ac:dyDescent="0.25">
      <c r="A187" t="s">
        <v>90</v>
      </c>
      <c r="B187" t="s">
        <v>91</v>
      </c>
      <c r="C187" s="59">
        <v>42937</v>
      </c>
      <c r="D187" s="181">
        <v>0</v>
      </c>
    </row>
    <row r="188" spans="1:4" x14ac:dyDescent="0.25">
      <c r="A188" t="s">
        <v>90</v>
      </c>
      <c r="B188" t="s">
        <v>91</v>
      </c>
      <c r="C188" s="59">
        <v>42944</v>
      </c>
      <c r="D188" s="181">
        <v>0</v>
      </c>
    </row>
    <row r="189" spans="1:4" x14ac:dyDescent="0.25">
      <c r="A189" t="s">
        <v>90</v>
      </c>
      <c r="B189" t="s">
        <v>91</v>
      </c>
      <c r="C189" s="59">
        <v>42951</v>
      </c>
      <c r="D189" s="181">
        <v>0</v>
      </c>
    </row>
    <row r="190" spans="1:4" x14ac:dyDescent="0.25">
      <c r="A190" t="s">
        <v>90</v>
      </c>
      <c r="B190" t="s">
        <v>91</v>
      </c>
      <c r="C190" s="59">
        <v>42958</v>
      </c>
      <c r="D190" s="181">
        <v>0</v>
      </c>
    </row>
    <row r="191" spans="1:4" x14ac:dyDescent="0.25">
      <c r="A191" t="s">
        <v>90</v>
      </c>
      <c r="B191" t="s">
        <v>91</v>
      </c>
      <c r="C191" s="59">
        <v>42965</v>
      </c>
      <c r="D191" s="181">
        <v>0</v>
      </c>
    </row>
    <row r="192" spans="1:4" x14ac:dyDescent="0.25">
      <c r="A192" t="s">
        <v>90</v>
      </c>
      <c r="B192" t="s">
        <v>91</v>
      </c>
      <c r="C192" s="59">
        <v>42972</v>
      </c>
      <c r="D192" s="181">
        <v>0</v>
      </c>
    </row>
    <row r="193" spans="1:4" x14ac:dyDescent="0.25">
      <c r="A193" t="s">
        <v>90</v>
      </c>
      <c r="B193" t="s">
        <v>91</v>
      </c>
      <c r="C193" s="59">
        <v>42979</v>
      </c>
      <c r="D193" s="181">
        <v>0</v>
      </c>
    </row>
    <row r="194" spans="1:4" x14ac:dyDescent="0.25">
      <c r="A194" t="s">
        <v>90</v>
      </c>
      <c r="B194" t="s">
        <v>91</v>
      </c>
      <c r="C194" s="59">
        <v>42986</v>
      </c>
      <c r="D194" s="181">
        <v>0</v>
      </c>
    </row>
    <row r="195" spans="1:4" x14ac:dyDescent="0.25">
      <c r="A195" t="s">
        <v>90</v>
      </c>
      <c r="B195" t="s">
        <v>91</v>
      </c>
      <c r="C195" s="59">
        <v>42993</v>
      </c>
      <c r="D195" s="181">
        <v>0</v>
      </c>
    </row>
    <row r="196" spans="1:4" x14ac:dyDescent="0.25">
      <c r="A196" t="s">
        <v>90</v>
      </c>
      <c r="B196" t="s">
        <v>91</v>
      </c>
      <c r="C196" s="59">
        <v>43000</v>
      </c>
      <c r="D196" s="181">
        <v>0</v>
      </c>
    </row>
    <row r="197" spans="1:4" x14ac:dyDescent="0.25">
      <c r="A197" t="s">
        <v>90</v>
      </c>
      <c r="B197" t="s">
        <v>91</v>
      </c>
      <c r="C197" s="59">
        <v>43007</v>
      </c>
      <c r="D197" s="181">
        <v>0</v>
      </c>
    </row>
    <row r="198" spans="1:4" x14ac:dyDescent="0.25">
      <c r="A198" t="s">
        <v>90</v>
      </c>
      <c r="B198" t="s">
        <v>91</v>
      </c>
      <c r="C198" s="59">
        <v>43014</v>
      </c>
      <c r="D198" s="181">
        <v>0</v>
      </c>
    </row>
    <row r="199" spans="1:4" x14ac:dyDescent="0.25">
      <c r="A199" t="s">
        <v>90</v>
      </c>
      <c r="B199" t="s">
        <v>91</v>
      </c>
      <c r="C199" s="59">
        <v>43021</v>
      </c>
      <c r="D199" s="181">
        <v>0</v>
      </c>
    </row>
    <row r="200" spans="1:4" x14ac:dyDescent="0.25">
      <c r="A200" t="s">
        <v>90</v>
      </c>
      <c r="B200" t="s">
        <v>91</v>
      </c>
      <c r="C200" s="59">
        <v>43028</v>
      </c>
      <c r="D200" s="181">
        <v>0</v>
      </c>
    </row>
    <row r="201" spans="1:4" x14ac:dyDescent="0.25">
      <c r="A201" t="s">
        <v>90</v>
      </c>
      <c r="B201" t="s">
        <v>91</v>
      </c>
      <c r="C201" s="59">
        <v>43035</v>
      </c>
      <c r="D201" s="181">
        <v>0</v>
      </c>
    </row>
    <row r="202" spans="1:4" x14ac:dyDescent="0.25">
      <c r="A202" t="s">
        <v>90</v>
      </c>
      <c r="B202" t="s">
        <v>91</v>
      </c>
      <c r="C202" s="59">
        <v>43042</v>
      </c>
      <c r="D202" s="181">
        <v>0</v>
      </c>
    </row>
    <row r="203" spans="1:4" x14ac:dyDescent="0.25">
      <c r="A203" t="s">
        <v>90</v>
      </c>
      <c r="B203" t="s">
        <v>91</v>
      </c>
      <c r="C203" s="59">
        <v>43049</v>
      </c>
      <c r="D203" s="181">
        <v>0</v>
      </c>
    </row>
    <row r="204" spans="1:4" x14ac:dyDescent="0.25">
      <c r="A204" t="s">
        <v>90</v>
      </c>
      <c r="B204" t="s">
        <v>91</v>
      </c>
      <c r="C204" s="59">
        <v>43056</v>
      </c>
      <c r="D204" s="181">
        <v>0</v>
      </c>
    </row>
    <row r="205" spans="1:4" x14ac:dyDescent="0.25">
      <c r="A205" t="s">
        <v>90</v>
      </c>
      <c r="B205" t="s">
        <v>91</v>
      </c>
      <c r="C205" s="59">
        <v>43063</v>
      </c>
      <c r="D205" s="181">
        <v>0</v>
      </c>
    </row>
    <row r="206" spans="1:4" x14ac:dyDescent="0.25">
      <c r="A206" t="s">
        <v>90</v>
      </c>
      <c r="B206" t="s">
        <v>91</v>
      </c>
      <c r="C206" s="59">
        <v>43070</v>
      </c>
      <c r="D206" s="181">
        <v>0</v>
      </c>
    </row>
    <row r="207" spans="1:4" x14ac:dyDescent="0.25">
      <c r="A207" t="s">
        <v>90</v>
      </c>
      <c r="B207" t="s">
        <v>91</v>
      </c>
      <c r="C207" s="59">
        <v>43077</v>
      </c>
      <c r="D207" s="181">
        <v>0</v>
      </c>
    </row>
    <row r="208" spans="1:4" x14ac:dyDescent="0.25">
      <c r="A208" t="s">
        <v>90</v>
      </c>
      <c r="B208" t="s">
        <v>91</v>
      </c>
      <c r="C208" s="59">
        <v>43084</v>
      </c>
      <c r="D208" s="181">
        <v>0</v>
      </c>
    </row>
    <row r="209" spans="1:4" x14ac:dyDescent="0.25">
      <c r="A209" t="s">
        <v>90</v>
      </c>
      <c r="B209" t="s">
        <v>91</v>
      </c>
      <c r="C209" s="59">
        <v>43091</v>
      </c>
      <c r="D209" s="181">
        <v>0</v>
      </c>
    </row>
    <row r="210" spans="1:4" x14ac:dyDescent="0.25">
      <c r="A210" t="s">
        <v>90</v>
      </c>
      <c r="B210" t="s">
        <v>91</v>
      </c>
      <c r="C210" s="59">
        <v>43105</v>
      </c>
      <c r="D210" s="181">
        <v>0</v>
      </c>
    </row>
    <row r="211" spans="1:4" x14ac:dyDescent="0.25">
      <c r="A211" t="s">
        <v>90</v>
      </c>
      <c r="B211" t="s">
        <v>91</v>
      </c>
      <c r="C211" s="59">
        <v>43112</v>
      </c>
      <c r="D211" s="181">
        <v>0</v>
      </c>
    </row>
    <row r="212" spans="1:4" x14ac:dyDescent="0.25">
      <c r="A212" t="s">
        <v>90</v>
      </c>
      <c r="B212" t="s">
        <v>91</v>
      </c>
      <c r="C212" s="59">
        <v>43119</v>
      </c>
      <c r="D212" s="181">
        <v>0</v>
      </c>
    </row>
    <row r="213" spans="1:4" x14ac:dyDescent="0.25">
      <c r="A213" t="s">
        <v>90</v>
      </c>
      <c r="B213" t="s">
        <v>91</v>
      </c>
      <c r="C213" s="59">
        <v>43126</v>
      </c>
      <c r="D213" s="181">
        <v>0</v>
      </c>
    </row>
    <row r="214" spans="1:4" x14ac:dyDescent="0.25">
      <c r="A214" t="s">
        <v>90</v>
      </c>
      <c r="B214" t="s">
        <v>91</v>
      </c>
      <c r="C214" s="59">
        <v>43133</v>
      </c>
      <c r="D214" s="181">
        <v>0</v>
      </c>
    </row>
    <row r="215" spans="1:4" x14ac:dyDescent="0.25">
      <c r="A215" t="s">
        <v>90</v>
      </c>
      <c r="B215" t="s">
        <v>91</v>
      </c>
      <c r="C215" s="59">
        <v>43140</v>
      </c>
      <c r="D215" s="181">
        <v>0</v>
      </c>
    </row>
    <row r="216" spans="1:4" x14ac:dyDescent="0.25">
      <c r="A216" t="s">
        <v>90</v>
      </c>
      <c r="B216" t="s">
        <v>91</v>
      </c>
      <c r="C216" s="59">
        <v>43147</v>
      </c>
      <c r="D216" s="181">
        <v>0</v>
      </c>
    </row>
    <row r="217" spans="1:4" x14ac:dyDescent="0.25">
      <c r="A217" t="s">
        <v>90</v>
      </c>
      <c r="B217" t="s">
        <v>91</v>
      </c>
      <c r="C217" s="59">
        <v>43154</v>
      </c>
      <c r="D217" s="181">
        <v>0</v>
      </c>
    </row>
    <row r="218" spans="1:4" x14ac:dyDescent="0.25">
      <c r="A218" t="s">
        <v>90</v>
      </c>
      <c r="B218" t="s">
        <v>91</v>
      </c>
      <c r="C218" s="59">
        <v>43161</v>
      </c>
      <c r="D218" s="181">
        <v>0</v>
      </c>
    </row>
    <row r="219" spans="1:4" x14ac:dyDescent="0.25">
      <c r="A219" t="s">
        <v>90</v>
      </c>
      <c r="B219" t="s">
        <v>91</v>
      </c>
      <c r="C219" s="59">
        <v>43168</v>
      </c>
      <c r="D219" s="181">
        <v>0</v>
      </c>
    </row>
    <row r="220" spans="1:4" x14ac:dyDescent="0.25">
      <c r="A220" t="s">
        <v>90</v>
      </c>
      <c r="B220" t="s">
        <v>91</v>
      </c>
      <c r="C220" s="59">
        <v>43175</v>
      </c>
      <c r="D220" s="181">
        <v>0</v>
      </c>
    </row>
    <row r="221" spans="1:4" x14ac:dyDescent="0.25">
      <c r="A221" t="s">
        <v>90</v>
      </c>
      <c r="B221" t="s">
        <v>91</v>
      </c>
      <c r="C221" s="59">
        <v>43182</v>
      </c>
      <c r="D221" s="181">
        <v>0</v>
      </c>
    </row>
    <row r="222" spans="1:4" x14ac:dyDescent="0.25">
      <c r="A222" t="s">
        <v>90</v>
      </c>
      <c r="B222" t="s">
        <v>91</v>
      </c>
      <c r="C222" s="59">
        <v>43189</v>
      </c>
      <c r="D222" s="181">
        <v>0</v>
      </c>
    </row>
    <row r="223" spans="1:4" x14ac:dyDescent="0.25">
      <c r="A223" t="s">
        <v>90</v>
      </c>
      <c r="B223" t="s">
        <v>91</v>
      </c>
      <c r="C223" s="59">
        <v>43196</v>
      </c>
      <c r="D223" s="181">
        <v>0</v>
      </c>
    </row>
    <row r="224" spans="1:4" x14ac:dyDescent="0.25">
      <c r="A224" t="s">
        <v>92</v>
      </c>
      <c r="B224" t="s">
        <v>93</v>
      </c>
      <c r="C224" s="59">
        <v>42937</v>
      </c>
      <c r="D224" s="181">
        <v>0</v>
      </c>
    </row>
    <row r="225" spans="1:4" x14ac:dyDescent="0.25">
      <c r="A225" t="s">
        <v>92</v>
      </c>
      <c r="B225" t="s">
        <v>93</v>
      </c>
      <c r="C225" s="59">
        <v>42944</v>
      </c>
      <c r="D225" s="181">
        <v>0</v>
      </c>
    </row>
    <row r="226" spans="1:4" x14ac:dyDescent="0.25">
      <c r="A226" t="s">
        <v>92</v>
      </c>
      <c r="B226" t="s">
        <v>93</v>
      </c>
      <c r="C226" s="59">
        <v>42951</v>
      </c>
      <c r="D226" s="181">
        <v>0</v>
      </c>
    </row>
    <row r="227" spans="1:4" x14ac:dyDescent="0.25">
      <c r="A227" t="s">
        <v>92</v>
      </c>
      <c r="B227" t="s">
        <v>93</v>
      </c>
      <c r="C227" s="59">
        <v>42958</v>
      </c>
      <c r="D227" s="181">
        <v>0</v>
      </c>
    </row>
    <row r="228" spans="1:4" x14ac:dyDescent="0.25">
      <c r="A228" t="s">
        <v>92</v>
      </c>
      <c r="B228" t="s">
        <v>93</v>
      </c>
      <c r="C228" s="59">
        <v>42965</v>
      </c>
      <c r="D228" s="181">
        <v>0</v>
      </c>
    </row>
    <row r="229" spans="1:4" x14ac:dyDescent="0.25">
      <c r="A229" t="s">
        <v>92</v>
      </c>
      <c r="B229" t="s">
        <v>93</v>
      </c>
      <c r="C229" s="59">
        <v>42972</v>
      </c>
      <c r="D229" s="181">
        <v>0</v>
      </c>
    </row>
    <row r="230" spans="1:4" x14ac:dyDescent="0.25">
      <c r="A230" t="s">
        <v>92</v>
      </c>
      <c r="B230" t="s">
        <v>93</v>
      </c>
      <c r="C230" s="59">
        <v>42979</v>
      </c>
      <c r="D230" s="181">
        <v>0</v>
      </c>
    </row>
    <row r="231" spans="1:4" x14ac:dyDescent="0.25">
      <c r="A231" t="s">
        <v>92</v>
      </c>
      <c r="B231" t="s">
        <v>93</v>
      </c>
      <c r="C231" s="59">
        <v>42986</v>
      </c>
      <c r="D231" s="181">
        <v>0</v>
      </c>
    </row>
    <row r="232" spans="1:4" x14ac:dyDescent="0.25">
      <c r="A232" t="s">
        <v>92</v>
      </c>
      <c r="B232" t="s">
        <v>93</v>
      </c>
      <c r="C232" s="59">
        <v>42993</v>
      </c>
      <c r="D232" s="181">
        <v>0</v>
      </c>
    </row>
    <row r="233" spans="1:4" x14ac:dyDescent="0.25">
      <c r="A233" t="s">
        <v>92</v>
      </c>
      <c r="B233" t="s">
        <v>93</v>
      </c>
      <c r="C233" s="59">
        <v>43000</v>
      </c>
      <c r="D233" s="181">
        <v>0</v>
      </c>
    </row>
    <row r="234" spans="1:4" x14ac:dyDescent="0.25">
      <c r="A234" t="s">
        <v>92</v>
      </c>
      <c r="B234" t="s">
        <v>93</v>
      </c>
      <c r="C234" s="59">
        <v>43007</v>
      </c>
      <c r="D234" s="181">
        <v>0</v>
      </c>
    </row>
    <row r="235" spans="1:4" x14ac:dyDescent="0.25">
      <c r="A235" t="s">
        <v>92</v>
      </c>
      <c r="B235" t="s">
        <v>93</v>
      </c>
      <c r="C235" s="59">
        <v>43014</v>
      </c>
      <c r="D235" s="181">
        <v>0</v>
      </c>
    </row>
    <row r="236" spans="1:4" x14ac:dyDescent="0.25">
      <c r="A236" t="s">
        <v>92</v>
      </c>
      <c r="B236" t="s">
        <v>93</v>
      </c>
      <c r="C236" s="59">
        <v>43021</v>
      </c>
      <c r="D236" s="181">
        <v>0</v>
      </c>
    </row>
    <row r="237" spans="1:4" x14ac:dyDescent="0.25">
      <c r="A237" t="s">
        <v>92</v>
      </c>
      <c r="B237" t="s">
        <v>93</v>
      </c>
      <c r="C237" s="59">
        <v>43028</v>
      </c>
      <c r="D237" s="181">
        <v>0</v>
      </c>
    </row>
    <row r="238" spans="1:4" x14ac:dyDescent="0.25">
      <c r="A238" t="s">
        <v>92</v>
      </c>
      <c r="B238" t="s">
        <v>93</v>
      </c>
      <c r="C238" s="59">
        <v>43035</v>
      </c>
      <c r="D238" s="181">
        <v>0</v>
      </c>
    </row>
    <row r="239" spans="1:4" x14ac:dyDescent="0.25">
      <c r="A239" t="s">
        <v>92</v>
      </c>
      <c r="B239" t="s">
        <v>93</v>
      </c>
      <c r="C239" s="59">
        <v>43042</v>
      </c>
      <c r="D239" s="181">
        <v>0</v>
      </c>
    </row>
    <row r="240" spans="1:4" x14ac:dyDescent="0.25">
      <c r="A240" t="s">
        <v>92</v>
      </c>
      <c r="B240" t="s">
        <v>93</v>
      </c>
      <c r="C240" s="59">
        <v>43049</v>
      </c>
      <c r="D240" s="181">
        <v>0</v>
      </c>
    </row>
    <row r="241" spans="1:4" x14ac:dyDescent="0.25">
      <c r="A241" t="s">
        <v>92</v>
      </c>
      <c r="B241" t="s">
        <v>93</v>
      </c>
      <c r="C241" s="59">
        <v>43056</v>
      </c>
      <c r="D241" s="181">
        <v>0</v>
      </c>
    </row>
    <row r="242" spans="1:4" x14ac:dyDescent="0.25">
      <c r="A242" t="s">
        <v>92</v>
      </c>
      <c r="B242" t="s">
        <v>93</v>
      </c>
      <c r="C242" s="59">
        <v>43063</v>
      </c>
      <c r="D242" s="181">
        <v>0</v>
      </c>
    </row>
    <row r="243" spans="1:4" x14ac:dyDescent="0.25">
      <c r="A243" t="s">
        <v>92</v>
      </c>
      <c r="B243" t="s">
        <v>93</v>
      </c>
      <c r="C243" s="59">
        <v>43070</v>
      </c>
      <c r="D243" s="181">
        <v>0</v>
      </c>
    </row>
    <row r="244" spans="1:4" x14ac:dyDescent="0.25">
      <c r="A244" t="s">
        <v>92</v>
      </c>
      <c r="B244" t="s">
        <v>93</v>
      </c>
      <c r="C244" s="59">
        <v>43077</v>
      </c>
      <c r="D244" s="181">
        <v>0</v>
      </c>
    </row>
    <row r="245" spans="1:4" x14ac:dyDescent="0.25">
      <c r="A245" t="s">
        <v>92</v>
      </c>
      <c r="B245" t="s">
        <v>93</v>
      </c>
      <c r="C245" s="59">
        <v>43084</v>
      </c>
      <c r="D245" s="181">
        <v>0</v>
      </c>
    </row>
    <row r="246" spans="1:4" x14ac:dyDescent="0.25">
      <c r="A246" t="s">
        <v>92</v>
      </c>
      <c r="B246" t="s">
        <v>93</v>
      </c>
      <c r="C246" s="59">
        <v>43091</v>
      </c>
      <c r="D246" s="181">
        <v>0</v>
      </c>
    </row>
    <row r="247" spans="1:4" x14ac:dyDescent="0.25">
      <c r="A247" t="s">
        <v>92</v>
      </c>
      <c r="B247" t="s">
        <v>93</v>
      </c>
      <c r="C247" s="59">
        <v>43105</v>
      </c>
      <c r="D247" s="181">
        <v>0</v>
      </c>
    </row>
    <row r="248" spans="1:4" x14ac:dyDescent="0.25">
      <c r="A248" t="s">
        <v>92</v>
      </c>
      <c r="B248" t="s">
        <v>93</v>
      </c>
      <c r="C248" s="59">
        <v>43112</v>
      </c>
      <c r="D248" s="181">
        <v>0</v>
      </c>
    </row>
    <row r="249" spans="1:4" x14ac:dyDescent="0.25">
      <c r="A249" t="s">
        <v>92</v>
      </c>
      <c r="B249" t="s">
        <v>93</v>
      </c>
      <c r="C249" s="59">
        <v>43119</v>
      </c>
      <c r="D249" s="181">
        <v>0</v>
      </c>
    </row>
    <row r="250" spans="1:4" x14ac:dyDescent="0.25">
      <c r="A250" t="s">
        <v>92</v>
      </c>
      <c r="B250" t="s">
        <v>93</v>
      </c>
      <c r="C250" s="59">
        <v>43126</v>
      </c>
      <c r="D250" s="181">
        <v>0</v>
      </c>
    </row>
    <row r="251" spans="1:4" x14ac:dyDescent="0.25">
      <c r="A251" t="s">
        <v>92</v>
      </c>
      <c r="B251" t="s">
        <v>93</v>
      </c>
      <c r="C251" s="59">
        <v>43133</v>
      </c>
      <c r="D251" s="181">
        <v>0</v>
      </c>
    </row>
    <row r="252" spans="1:4" x14ac:dyDescent="0.25">
      <c r="A252" t="s">
        <v>92</v>
      </c>
      <c r="B252" t="s">
        <v>93</v>
      </c>
      <c r="C252" s="59">
        <v>43140</v>
      </c>
      <c r="D252" s="181">
        <v>0</v>
      </c>
    </row>
    <row r="253" spans="1:4" x14ac:dyDescent="0.25">
      <c r="A253" t="s">
        <v>92</v>
      </c>
      <c r="B253" t="s">
        <v>93</v>
      </c>
      <c r="C253" s="59">
        <v>43147</v>
      </c>
      <c r="D253" s="181">
        <v>0</v>
      </c>
    </row>
    <row r="254" spans="1:4" x14ac:dyDescent="0.25">
      <c r="A254" t="s">
        <v>92</v>
      </c>
      <c r="B254" t="s">
        <v>93</v>
      </c>
      <c r="C254" s="59">
        <v>43154</v>
      </c>
      <c r="D254" s="181">
        <v>0</v>
      </c>
    </row>
    <row r="255" spans="1:4" x14ac:dyDescent="0.25">
      <c r="A255" t="s">
        <v>92</v>
      </c>
      <c r="B255" t="s">
        <v>93</v>
      </c>
      <c r="C255" s="59">
        <v>43161</v>
      </c>
      <c r="D255" s="181">
        <v>0</v>
      </c>
    </row>
    <row r="256" spans="1:4" x14ac:dyDescent="0.25">
      <c r="A256" t="s">
        <v>92</v>
      </c>
      <c r="B256" t="s">
        <v>93</v>
      </c>
      <c r="C256" s="59">
        <v>43168</v>
      </c>
      <c r="D256" s="181">
        <v>0</v>
      </c>
    </row>
    <row r="257" spans="1:4" x14ac:dyDescent="0.25">
      <c r="A257" t="s">
        <v>92</v>
      </c>
      <c r="B257" t="s">
        <v>93</v>
      </c>
      <c r="C257" s="59">
        <v>43175</v>
      </c>
      <c r="D257" s="181">
        <v>0</v>
      </c>
    </row>
    <row r="258" spans="1:4" x14ac:dyDescent="0.25">
      <c r="A258" t="s">
        <v>92</v>
      </c>
      <c r="B258" t="s">
        <v>93</v>
      </c>
      <c r="C258" s="59">
        <v>43182</v>
      </c>
      <c r="D258" s="181">
        <v>0</v>
      </c>
    </row>
    <row r="259" spans="1:4" x14ac:dyDescent="0.25">
      <c r="A259" t="s">
        <v>92</v>
      </c>
      <c r="B259" t="s">
        <v>93</v>
      </c>
      <c r="C259" s="59">
        <v>43189</v>
      </c>
      <c r="D259" s="181">
        <v>0</v>
      </c>
    </row>
    <row r="260" spans="1:4" x14ac:dyDescent="0.25">
      <c r="A260" t="s">
        <v>92</v>
      </c>
      <c r="B260" t="s">
        <v>93</v>
      </c>
      <c r="C260" s="59">
        <v>43196</v>
      </c>
      <c r="D260" s="181">
        <v>0</v>
      </c>
    </row>
    <row r="261" spans="1:4" x14ac:dyDescent="0.25">
      <c r="A261" t="s">
        <v>94</v>
      </c>
      <c r="B261" t="s">
        <v>95</v>
      </c>
      <c r="C261" s="59">
        <v>42937</v>
      </c>
      <c r="D261" s="181">
        <v>0</v>
      </c>
    </row>
    <row r="262" spans="1:4" x14ac:dyDescent="0.25">
      <c r="A262" t="s">
        <v>94</v>
      </c>
      <c r="B262" t="s">
        <v>95</v>
      </c>
      <c r="C262" s="59">
        <v>42944</v>
      </c>
      <c r="D262" s="181">
        <v>0</v>
      </c>
    </row>
    <row r="263" spans="1:4" x14ac:dyDescent="0.25">
      <c r="A263" t="s">
        <v>94</v>
      </c>
      <c r="B263" t="s">
        <v>95</v>
      </c>
      <c r="C263" s="59">
        <v>42951</v>
      </c>
      <c r="D263" s="181">
        <v>0</v>
      </c>
    </row>
    <row r="264" spans="1:4" x14ac:dyDescent="0.25">
      <c r="A264" t="s">
        <v>94</v>
      </c>
      <c r="B264" t="s">
        <v>95</v>
      </c>
      <c r="C264" s="59">
        <v>42958</v>
      </c>
      <c r="D264" s="181">
        <v>0</v>
      </c>
    </row>
    <row r="265" spans="1:4" x14ac:dyDescent="0.25">
      <c r="A265" t="s">
        <v>94</v>
      </c>
      <c r="B265" t="s">
        <v>95</v>
      </c>
      <c r="C265" s="59">
        <v>42965</v>
      </c>
      <c r="D265" s="181">
        <v>0</v>
      </c>
    </row>
    <row r="266" spans="1:4" x14ac:dyDescent="0.25">
      <c r="A266" t="s">
        <v>94</v>
      </c>
      <c r="B266" t="s">
        <v>95</v>
      </c>
      <c r="C266" s="59">
        <v>42972</v>
      </c>
      <c r="D266" s="181">
        <v>0</v>
      </c>
    </row>
    <row r="267" spans="1:4" x14ac:dyDescent="0.25">
      <c r="A267" t="s">
        <v>94</v>
      </c>
      <c r="B267" t="s">
        <v>95</v>
      </c>
      <c r="C267" s="59">
        <v>42979</v>
      </c>
      <c r="D267" s="181">
        <v>0</v>
      </c>
    </row>
    <row r="268" spans="1:4" x14ac:dyDescent="0.25">
      <c r="A268" t="s">
        <v>94</v>
      </c>
      <c r="B268" t="s">
        <v>95</v>
      </c>
      <c r="C268" s="59">
        <v>42986</v>
      </c>
      <c r="D268" s="181">
        <v>0</v>
      </c>
    </row>
    <row r="269" spans="1:4" x14ac:dyDescent="0.25">
      <c r="A269" t="s">
        <v>94</v>
      </c>
      <c r="B269" t="s">
        <v>95</v>
      </c>
      <c r="C269" s="59">
        <v>42993</v>
      </c>
      <c r="D269" s="181">
        <v>0</v>
      </c>
    </row>
    <row r="270" spans="1:4" x14ac:dyDescent="0.25">
      <c r="A270" t="s">
        <v>94</v>
      </c>
      <c r="B270" t="s">
        <v>95</v>
      </c>
      <c r="C270" s="59">
        <v>43000</v>
      </c>
      <c r="D270" s="181">
        <v>0</v>
      </c>
    </row>
    <row r="271" spans="1:4" x14ac:dyDescent="0.25">
      <c r="A271" t="s">
        <v>94</v>
      </c>
      <c r="B271" t="s">
        <v>95</v>
      </c>
      <c r="C271" s="59">
        <v>43007</v>
      </c>
      <c r="D271" s="181">
        <v>0</v>
      </c>
    </row>
    <row r="272" spans="1:4" x14ac:dyDescent="0.25">
      <c r="A272" t="s">
        <v>94</v>
      </c>
      <c r="B272" t="s">
        <v>95</v>
      </c>
      <c r="C272" s="59">
        <v>43014</v>
      </c>
      <c r="D272" s="181">
        <v>0</v>
      </c>
    </row>
    <row r="273" spans="1:4" x14ac:dyDescent="0.25">
      <c r="A273" t="s">
        <v>94</v>
      </c>
      <c r="B273" t="s">
        <v>95</v>
      </c>
      <c r="C273" s="59">
        <v>43021</v>
      </c>
      <c r="D273" s="181">
        <v>0</v>
      </c>
    </row>
    <row r="274" spans="1:4" x14ac:dyDescent="0.25">
      <c r="A274" t="s">
        <v>94</v>
      </c>
      <c r="B274" t="s">
        <v>95</v>
      </c>
      <c r="C274" s="59">
        <v>43028</v>
      </c>
      <c r="D274" s="181">
        <v>0</v>
      </c>
    </row>
    <row r="275" spans="1:4" x14ac:dyDescent="0.25">
      <c r="A275" t="s">
        <v>94</v>
      </c>
      <c r="B275" t="s">
        <v>95</v>
      </c>
      <c r="C275" s="59">
        <v>43035</v>
      </c>
      <c r="D275" s="181">
        <v>0</v>
      </c>
    </row>
    <row r="276" spans="1:4" x14ac:dyDescent="0.25">
      <c r="A276" t="s">
        <v>94</v>
      </c>
      <c r="B276" t="s">
        <v>95</v>
      </c>
      <c r="C276" s="59">
        <v>43042</v>
      </c>
      <c r="D276" s="181">
        <v>0</v>
      </c>
    </row>
    <row r="277" spans="1:4" x14ac:dyDescent="0.25">
      <c r="A277" t="s">
        <v>94</v>
      </c>
      <c r="B277" t="s">
        <v>95</v>
      </c>
      <c r="C277" s="59">
        <v>43049</v>
      </c>
      <c r="D277" s="181">
        <v>0</v>
      </c>
    </row>
    <row r="278" spans="1:4" x14ac:dyDescent="0.25">
      <c r="A278" t="s">
        <v>94</v>
      </c>
      <c r="B278" t="s">
        <v>95</v>
      </c>
      <c r="C278" s="59">
        <v>43056</v>
      </c>
      <c r="D278" s="181">
        <v>0</v>
      </c>
    </row>
    <row r="279" spans="1:4" x14ac:dyDescent="0.25">
      <c r="A279" t="s">
        <v>94</v>
      </c>
      <c r="B279" t="s">
        <v>95</v>
      </c>
      <c r="C279" s="59">
        <v>43063</v>
      </c>
      <c r="D279" s="181">
        <v>0</v>
      </c>
    </row>
    <row r="280" spans="1:4" x14ac:dyDescent="0.25">
      <c r="A280" t="s">
        <v>94</v>
      </c>
      <c r="B280" t="s">
        <v>95</v>
      </c>
      <c r="C280" s="59">
        <v>43070</v>
      </c>
      <c r="D280" s="181">
        <v>0</v>
      </c>
    </row>
    <row r="281" spans="1:4" x14ac:dyDescent="0.25">
      <c r="A281" t="s">
        <v>94</v>
      </c>
      <c r="B281" t="s">
        <v>95</v>
      </c>
      <c r="C281" s="59">
        <v>43077</v>
      </c>
      <c r="D281" s="181">
        <v>0</v>
      </c>
    </row>
    <row r="282" spans="1:4" x14ac:dyDescent="0.25">
      <c r="A282" t="s">
        <v>94</v>
      </c>
      <c r="B282" t="s">
        <v>95</v>
      </c>
      <c r="C282" s="59">
        <v>43084</v>
      </c>
      <c r="D282" s="181">
        <v>0</v>
      </c>
    </row>
    <row r="283" spans="1:4" x14ac:dyDescent="0.25">
      <c r="A283" t="s">
        <v>94</v>
      </c>
      <c r="B283" t="s">
        <v>95</v>
      </c>
      <c r="C283" s="59">
        <v>43091</v>
      </c>
      <c r="D283" s="181">
        <v>0</v>
      </c>
    </row>
    <row r="284" spans="1:4" x14ac:dyDescent="0.25">
      <c r="A284" t="s">
        <v>94</v>
      </c>
      <c r="B284" t="s">
        <v>95</v>
      </c>
      <c r="C284" s="59">
        <v>43105</v>
      </c>
      <c r="D284" s="181">
        <v>0</v>
      </c>
    </row>
    <row r="285" spans="1:4" x14ac:dyDescent="0.25">
      <c r="A285" t="s">
        <v>94</v>
      </c>
      <c r="B285" t="s">
        <v>95</v>
      </c>
      <c r="C285" s="59">
        <v>43112</v>
      </c>
      <c r="D285" s="181">
        <v>0</v>
      </c>
    </row>
    <row r="286" spans="1:4" x14ac:dyDescent="0.25">
      <c r="A286" t="s">
        <v>94</v>
      </c>
      <c r="B286" t="s">
        <v>95</v>
      </c>
      <c r="C286" s="59">
        <v>43119</v>
      </c>
      <c r="D286" s="181">
        <v>0</v>
      </c>
    </row>
    <row r="287" spans="1:4" x14ac:dyDescent="0.25">
      <c r="A287" t="s">
        <v>94</v>
      </c>
      <c r="B287" t="s">
        <v>95</v>
      </c>
      <c r="C287" s="59">
        <v>43126</v>
      </c>
      <c r="D287" s="181">
        <v>0</v>
      </c>
    </row>
    <row r="288" spans="1:4" x14ac:dyDescent="0.25">
      <c r="A288" t="s">
        <v>94</v>
      </c>
      <c r="B288" t="s">
        <v>95</v>
      </c>
      <c r="C288" s="59">
        <v>43133</v>
      </c>
      <c r="D288" s="181">
        <v>0</v>
      </c>
    </row>
    <row r="289" spans="1:4" x14ac:dyDescent="0.25">
      <c r="A289" t="s">
        <v>94</v>
      </c>
      <c r="B289" t="s">
        <v>95</v>
      </c>
      <c r="C289" s="59">
        <v>43140</v>
      </c>
      <c r="D289" s="181">
        <v>0</v>
      </c>
    </row>
    <row r="290" spans="1:4" x14ac:dyDescent="0.25">
      <c r="A290" t="s">
        <v>94</v>
      </c>
      <c r="B290" t="s">
        <v>95</v>
      </c>
      <c r="C290" s="59">
        <v>43147</v>
      </c>
      <c r="D290" s="181">
        <v>0</v>
      </c>
    </row>
    <row r="291" spans="1:4" x14ac:dyDescent="0.25">
      <c r="A291" t="s">
        <v>94</v>
      </c>
      <c r="B291" t="s">
        <v>95</v>
      </c>
      <c r="C291" s="59">
        <v>43154</v>
      </c>
      <c r="D291" s="181">
        <v>0</v>
      </c>
    </row>
    <row r="292" spans="1:4" x14ac:dyDescent="0.25">
      <c r="A292" t="s">
        <v>94</v>
      </c>
      <c r="B292" t="s">
        <v>95</v>
      </c>
      <c r="C292" s="59">
        <v>43161</v>
      </c>
      <c r="D292" s="181">
        <v>0</v>
      </c>
    </row>
    <row r="293" spans="1:4" x14ac:dyDescent="0.25">
      <c r="A293" t="s">
        <v>94</v>
      </c>
      <c r="B293" t="s">
        <v>95</v>
      </c>
      <c r="C293" s="59">
        <v>43168</v>
      </c>
      <c r="D293" s="181">
        <v>0</v>
      </c>
    </row>
    <row r="294" spans="1:4" x14ac:dyDescent="0.25">
      <c r="A294" t="s">
        <v>94</v>
      </c>
      <c r="B294" t="s">
        <v>95</v>
      </c>
      <c r="C294" s="59">
        <v>43175</v>
      </c>
      <c r="D294" s="181">
        <v>0</v>
      </c>
    </row>
    <row r="295" spans="1:4" x14ac:dyDescent="0.25">
      <c r="A295" t="s">
        <v>94</v>
      </c>
      <c r="B295" t="s">
        <v>95</v>
      </c>
      <c r="C295" s="59">
        <v>43182</v>
      </c>
      <c r="D295" s="181">
        <v>0</v>
      </c>
    </row>
    <row r="296" spans="1:4" x14ac:dyDescent="0.25">
      <c r="A296" t="s">
        <v>94</v>
      </c>
      <c r="B296" t="s">
        <v>95</v>
      </c>
      <c r="C296" s="59">
        <v>43189</v>
      </c>
      <c r="D296" s="181">
        <v>0</v>
      </c>
    </row>
    <row r="297" spans="1:4" x14ac:dyDescent="0.25">
      <c r="A297" t="s">
        <v>94</v>
      </c>
      <c r="B297" t="s">
        <v>95</v>
      </c>
      <c r="C297" s="59">
        <v>43196</v>
      </c>
      <c r="D297" s="181">
        <v>0</v>
      </c>
    </row>
    <row r="298" spans="1:4" x14ac:dyDescent="0.25">
      <c r="A298" t="s">
        <v>96</v>
      </c>
      <c r="B298" t="s">
        <v>97</v>
      </c>
      <c r="C298" s="59">
        <v>42937</v>
      </c>
      <c r="D298" s="181">
        <v>0</v>
      </c>
    </row>
    <row r="299" spans="1:4" x14ac:dyDescent="0.25">
      <c r="A299" t="s">
        <v>96</v>
      </c>
      <c r="B299" t="s">
        <v>97</v>
      </c>
      <c r="C299" s="59">
        <v>42944</v>
      </c>
      <c r="D299" s="181">
        <v>0</v>
      </c>
    </row>
    <row r="300" spans="1:4" x14ac:dyDescent="0.25">
      <c r="A300" t="s">
        <v>96</v>
      </c>
      <c r="B300" t="s">
        <v>97</v>
      </c>
      <c r="C300" s="59">
        <v>42951</v>
      </c>
      <c r="D300" s="181">
        <v>0</v>
      </c>
    </row>
    <row r="301" spans="1:4" x14ac:dyDescent="0.25">
      <c r="A301" t="s">
        <v>96</v>
      </c>
      <c r="B301" t="s">
        <v>97</v>
      </c>
      <c r="C301" s="59">
        <v>42958</v>
      </c>
      <c r="D301" s="181">
        <v>0</v>
      </c>
    </row>
    <row r="302" spans="1:4" x14ac:dyDescent="0.25">
      <c r="A302" t="s">
        <v>96</v>
      </c>
      <c r="B302" t="s">
        <v>97</v>
      </c>
      <c r="C302" s="59">
        <v>42965</v>
      </c>
      <c r="D302" s="181">
        <v>0</v>
      </c>
    </row>
    <row r="303" spans="1:4" x14ac:dyDescent="0.25">
      <c r="A303" t="s">
        <v>96</v>
      </c>
      <c r="B303" t="s">
        <v>97</v>
      </c>
      <c r="C303" s="59">
        <v>42972</v>
      </c>
      <c r="D303" s="181">
        <v>0</v>
      </c>
    </row>
    <row r="304" spans="1:4" x14ac:dyDescent="0.25">
      <c r="A304" t="s">
        <v>96</v>
      </c>
      <c r="B304" t="s">
        <v>97</v>
      </c>
      <c r="C304" s="59">
        <v>42979</v>
      </c>
      <c r="D304" s="181">
        <v>0</v>
      </c>
    </row>
    <row r="305" spans="1:4" x14ac:dyDescent="0.25">
      <c r="A305" t="s">
        <v>96</v>
      </c>
      <c r="B305" t="s">
        <v>97</v>
      </c>
      <c r="C305" s="59">
        <v>42986</v>
      </c>
      <c r="D305" s="181">
        <v>0</v>
      </c>
    </row>
    <row r="306" spans="1:4" x14ac:dyDescent="0.25">
      <c r="A306" t="s">
        <v>96</v>
      </c>
      <c r="B306" t="s">
        <v>97</v>
      </c>
      <c r="C306" s="59">
        <v>42993</v>
      </c>
      <c r="D306" s="181">
        <v>0</v>
      </c>
    </row>
    <row r="307" spans="1:4" x14ac:dyDescent="0.25">
      <c r="A307" t="s">
        <v>96</v>
      </c>
      <c r="B307" t="s">
        <v>97</v>
      </c>
      <c r="C307" s="59">
        <v>43000</v>
      </c>
      <c r="D307" s="181">
        <v>0</v>
      </c>
    </row>
    <row r="308" spans="1:4" x14ac:dyDescent="0.25">
      <c r="A308" t="s">
        <v>96</v>
      </c>
      <c r="B308" t="s">
        <v>97</v>
      </c>
      <c r="C308" s="59">
        <v>43007</v>
      </c>
      <c r="D308" s="181">
        <v>0</v>
      </c>
    </row>
    <row r="309" spans="1:4" x14ac:dyDescent="0.25">
      <c r="A309" t="s">
        <v>96</v>
      </c>
      <c r="B309" t="s">
        <v>97</v>
      </c>
      <c r="C309" s="59">
        <v>43014</v>
      </c>
      <c r="D309" s="181">
        <v>0</v>
      </c>
    </row>
    <row r="310" spans="1:4" x14ac:dyDescent="0.25">
      <c r="A310" t="s">
        <v>96</v>
      </c>
      <c r="B310" t="s">
        <v>97</v>
      </c>
      <c r="C310" s="59">
        <v>43021</v>
      </c>
      <c r="D310" s="181">
        <v>0</v>
      </c>
    </row>
    <row r="311" spans="1:4" x14ac:dyDescent="0.25">
      <c r="A311" t="s">
        <v>96</v>
      </c>
      <c r="B311" t="s">
        <v>97</v>
      </c>
      <c r="C311" s="59">
        <v>43028</v>
      </c>
      <c r="D311" s="181">
        <v>0</v>
      </c>
    </row>
    <row r="312" spans="1:4" x14ac:dyDescent="0.25">
      <c r="A312" t="s">
        <v>96</v>
      </c>
      <c r="B312" t="s">
        <v>97</v>
      </c>
      <c r="C312" s="59">
        <v>43035</v>
      </c>
      <c r="D312" s="181">
        <v>0</v>
      </c>
    </row>
    <row r="313" spans="1:4" x14ac:dyDescent="0.25">
      <c r="A313" t="s">
        <v>96</v>
      </c>
      <c r="B313" t="s">
        <v>97</v>
      </c>
      <c r="C313" s="59">
        <v>43042</v>
      </c>
      <c r="D313" s="181">
        <v>0</v>
      </c>
    </row>
    <row r="314" spans="1:4" x14ac:dyDescent="0.25">
      <c r="A314" t="s">
        <v>96</v>
      </c>
      <c r="B314" t="s">
        <v>97</v>
      </c>
      <c r="C314" s="59">
        <v>43049</v>
      </c>
      <c r="D314" s="181">
        <v>0</v>
      </c>
    </row>
    <row r="315" spans="1:4" x14ac:dyDescent="0.25">
      <c r="A315" t="s">
        <v>96</v>
      </c>
      <c r="B315" t="s">
        <v>97</v>
      </c>
      <c r="C315" s="59">
        <v>43056</v>
      </c>
      <c r="D315" s="181">
        <v>0</v>
      </c>
    </row>
    <row r="316" spans="1:4" x14ac:dyDescent="0.25">
      <c r="A316" t="s">
        <v>96</v>
      </c>
      <c r="B316" t="s">
        <v>97</v>
      </c>
      <c r="C316" s="59">
        <v>43063</v>
      </c>
      <c r="D316" s="181">
        <v>0</v>
      </c>
    </row>
    <row r="317" spans="1:4" x14ac:dyDescent="0.25">
      <c r="A317" t="s">
        <v>96</v>
      </c>
      <c r="B317" t="s">
        <v>97</v>
      </c>
      <c r="C317" s="59">
        <v>43070</v>
      </c>
      <c r="D317" s="181">
        <v>0</v>
      </c>
    </row>
    <row r="318" spans="1:4" x14ac:dyDescent="0.25">
      <c r="A318" t="s">
        <v>96</v>
      </c>
      <c r="B318" t="s">
        <v>97</v>
      </c>
      <c r="C318" s="59">
        <v>43077</v>
      </c>
      <c r="D318" s="181">
        <v>0</v>
      </c>
    </row>
    <row r="319" spans="1:4" x14ac:dyDescent="0.25">
      <c r="A319" t="s">
        <v>96</v>
      </c>
      <c r="B319" t="s">
        <v>97</v>
      </c>
      <c r="C319" s="59">
        <v>43084</v>
      </c>
      <c r="D319" s="181">
        <v>0</v>
      </c>
    </row>
    <row r="320" spans="1:4" x14ac:dyDescent="0.25">
      <c r="A320" t="s">
        <v>96</v>
      </c>
      <c r="B320" t="s">
        <v>97</v>
      </c>
      <c r="C320" s="59">
        <v>43091</v>
      </c>
      <c r="D320" s="181">
        <v>0</v>
      </c>
    </row>
    <row r="321" spans="1:4" x14ac:dyDescent="0.25">
      <c r="A321" t="s">
        <v>96</v>
      </c>
      <c r="B321" t="s">
        <v>97</v>
      </c>
      <c r="C321" s="59">
        <v>43105</v>
      </c>
      <c r="D321" s="181">
        <v>0</v>
      </c>
    </row>
    <row r="322" spans="1:4" x14ac:dyDescent="0.25">
      <c r="A322" t="s">
        <v>96</v>
      </c>
      <c r="B322" t="s">
        <v>97</v>
      </c>
      <c r="C322" s="59">
        <v>43112</v>
      </c>
      <c r="D322" s="181">
        <v>0</v>
      </c>
    </row>
    <row r="323" spans="1:4" x14ac:dyDescent="0.25">
      <c r="A323" t="s">
        <v>96</v>
      </c>
      <c r="B323" t="s">
        <v>97</v>
      </c>
      <c r="C323" s="59">
        <v>43119</v>
      </c>
      <c r="D323" s="181">
        <v>0</v>
      </c>
    </row>
    <row r="324" spans="1:4" x14ac:dyDescent="0.25">
      <c r="A324" t="s">
        <v>96</v>
      </c>
      <c r="B324" t="s">
        <v>97</v>
      </c>
      <c r="C324" s="59">
        <v>43126</v>
      </c>
      <c r="D324" s="181">
        <v>0</v>
      </c>
    </row>
    <row r="325" spans="1:4" x14ac:dyDescent="0.25">
      <c r="A325" t="s">
        <v>96</v>
      </c>
      <c r="B325" t="s">
        <v>97</v>
      </c>
      <c r="C325" s="59">
        <v>43133</v>
      </c>
      <c r="D325" s="181">
        <v>0</v>
      </c>
    </row>
    <row r="326" spans="1:4" x14ac:dyDescent="0.25">
      <c r="A326" t="s">
        <v>96</v>
      </c>
      <c r="B326" t="s">
        <v>97</v>
      </c>
      <c r="C326" s="59">
        <v>43140</v>
      </c>
      <c r="D326" s="181">
        <v>0</v>
      </c>
    </row>
    <row r="327" spans="1:4" x14ac:dyDescent="0.25">
      <c r="A327" t="s">
        <v>96</v>
      </c>
      <c r="B327" t="s">
        <v>97</v>
      </c>
      <c r="C327" s="59">
        <v>43147</v>
      </c>
      <c r="D327" s="181">
        <v>0</v>
      </c>
    </row>
    <row r="328" spans="1:4" x14ac:dyDescent="0.25">
      <c r="A328" t="s">
        <v>96</v>
      </c>
      <c r="B328" t="s">
        <v>97</v>
      </c>
      <c r="C328" s="59">
        <v>43154</v>
      </c>
      <c r="D328" s="181">
        <v>0</v>
      </c>
    </row>
    <row r="329" spans="1:4" x14ac:dyDescent="0.25">
      <c r="A329" t="s">
        <v>96</v>
      </c>
      <c r="B329" t="s">
        <v>97</v>
      </c>
      <c r="C329" s="59">
        <v>43161</v>
      </c>
      <c r="D329" s="181">
        <v>0</v>
      </c>
    </row>
    <row r="330" spans="1:4" x14ac:dyDescent="0.25">
      <c r="A330" t="s">
        <v>96</v>
      </c>
      <c r="B330" t="s">
        <v>97</v>
      </c>
      <c r="C330" s="59">
        <v>43168</v>
      </c>
      <c r="D330" s="181">
        <v>0</v>
      </c>
    </row>
    <row r="331" spans="1:4" x14ac:dyDescent="0.25">
      <c r="A331" t="s">
        <v>96</v>
      </c>
      <c r="B331" t="s">
        <v>97</v>
      </c>
      <c r="C331" s="59">
        <v>43175</v>
      </c>
      <c r="D331" s="181">
        <v>0</v>
      </c>
    </row>
    <row r="332" spans="1:4" x14ac:dyDescent="0.25">
      <c r="A332" t="s">
        <v>96</v>
      </c>
      <c r="B332" t="s">
        <v>97</v>
      </c>
      <c r="C332" s="59">
        <v>43182</v>
      </c>
      <c r="D332" s="181">
        <v>0</v>
      </c>
    </row>
    <row r="333" spans="1:4" x14ac:dyDescent="0.25">
      <c r="A333" t="s">
        <v>96</v>
      </c>
      <c r="B333" t="s">
        <v>97</v>
      </c>
      <c r="C333" s="59">
        <v>43189</v>
      </c>
      <c r="D333" s="181">
        <v>0</v>
      </c>
    </row>
    <row r="334" spans="1:4" x14ac:dyDescent="0.25">
      <c r="A334" t="s">
        <v>96</v>
      </c>
      <c r="B334" t="s">
        <v>97</v>
      </c>
      <c r="C334" s="59">
        <v>43196</v>
      </c>
      <c r="D334" s="181">
        <v>0</v>
      </c>
    </row>
    <row r="335" spans="1:4" x14ac:dyDescent="0.25">
      <c r="A335" t="s">
        <v>98</v>
      </c>
      <c r="B335" t="s">
        <v>99</v>
      </c>
      <c r="C335" s="59">
        <v>42937</v>
      </c>
      <c r="D335" s="181">
        <v>0</v>
      </c>
    </row>
    <row r="336" spans="1:4" x14ac:dyDescent="0.25">
      <c r="A336" t="s">
        <v>98</v>
      </c>
      <c r="B336" t="s">
        <v>99</v>
      </c>
      <c r="C336" s="59">
        <v>42944</v>
      </c>
      <c r="D336" s="181">
        <v>0</v>
      </c>
    </row>
    <row r="337" spans="1:4" x14ac:dyDescent="0.25">
      <c r="A337" t="s">
        <v>98</v>
      </c>
      <c r="B337" t="s">
        <v>99</v>
      </c>
      <c r="C337" s="59">
        <v>42951</v>
      </c>
      <c r="D337" s="181">
        <v>0</v>
      </c>
    </row>
    <row r="338" spans="1:4" x14ac:dyDescent="0.25">
      <c r="A338" t="s">
        <v>98</v>
      </c>
      <c r="B338" t="s">
        <v>99</v>
      </c>
      <c r="C338" s="59">
        <v>42958</v>
      </c>
      <c r="D338" s="181">
        <v>0</v>
      </c>
    </row>
    <row r="339" spans="1:4" x14ac:dyDescent="0.25">
      <c r="A339" t="s">
        <v>98</v>
      </c>
      <c r="B339" t="s">
        <v>99</v>
      </c>
      <c r="C339" s="59">
        <v>42965</v>
      </c>
      <c r="D339" s="181">
        <v>0</v>
      </c>
    </row>
    <row r="340" spans="1:4" x14ac:dyDescent="0.25">
      <c r="A340" t="s">
        <v>98</v>
      </c>
      <c r="B340" t="s">
        <v>99</v>
      </c>
      <c r="C340" s="59">
        <v>42972</v>
      </c>
      <c r="D340" s="181">
        <v>0</v>
      </c>
    </row>
    <row r="341" spans="1:4" x14ac:dyDescent="0.25">
      <c r="A341" t="s">
        <v>98</v>
      </c>
      <c r="B341" t="s">
        <v>99</v>
      </c>
      <c r="C341" s="59">
        <v>42979</v>
      </c>
      <c r="D341" s="181">
        <v>0</v>
      </c>
    </row>
    <row r="342" spans="1:4" x14ac:dyDescent="0.25">
      <c r="A342" t="s">
        <v>98</v>
      </c>
      <c r="B342" t="s">
        <v>99</v>
      </c>
      <c r="C342" s="59">
        <v>42986</v>
      </c>
      <c r="D342" s="181">
        <v>0</v>
      </c>
    </row>
    <row r="343" spans="1:4" x14ac:dyDescent="0.25">
      <c r="A343" t="s">
        <v>98</v>
      </c>
      <c r="B343" t="s">
        <v>99</v>
      </c>
      <c r="C343" s="59">
        <v>42993</v>
      </c>
      <c r="D343" s="181">
        <v>0</v>
      </c>
    </row>
    <row r="344" spans="1:4" x14ac:dyDescent="0.25">
      <c r="A344" t="s">
        <v>98</v>
      </c>
      <c r="B344" t="s">
        <v>99</v>
      </c>
      <c r="C344" s="59">
        <v>43000</v>
      </c>
      <c r="D344" s="181">
        <v>0</v>
      </c>
    </row>
    <row r="345" spans="1:4" x14ac:dyDescent="0.25">
      <c r="A345" t="s">
        <v>98</v>
      </c>
      <c r="B345" t="s">
        <v>99</v>
      </c>
      <c r="C345" s="59">
        <v>43007</v>
      </c>
      <c r="D345" s="181">
        <v>0</v>
      </c>
    </row>
    <row r="346" spans="1:4" x14ac:dyDescent="0.25">
      <c r="A346" t="s">
        <v>98</v>
      </c>
      <c r="B346" t="s">
        <v>99</v>
      </c>
      <c r="C346" s="59">
        <v>43014</v>
      </c>
      <c r="D346" s="181">
        <v>0</v>
      </c>
    </row>
    <row r="347" spans="1:4" x14ac:dyDescent="0.25">
      <c r="A347" t="s">
        <v>98</v>
      </c>
      <c r="B347" t="s">
        <v>99</v>
      </c>
      <c r="C347" s="59">
        <v>43021</v>
      </c>
      <c r="D347" s="181">
        <v>0</v>
      </c>
    </row>
    <row r="348" spans="1:4" x14ac:dyDescent="0.25">
      <c r="A348" t="s">
        <v>98</v>
      </c>
      <c r="B348" t="s">
        <v>99</v>
      </c>
      <c r="C348" s="59">
        <v>43028</v>
      </c>
      <c r="D348" s="181">
        <v>0</v>
      </c>
    </row>
    <row r="349" spans="1:4" x14ac:dyDescent="0.25">
      <c r="A349" t="s">
        <v>98</v>
      </c>
      <c r="B349" t="s">
        <v>99</v>
      </c>
      <c r="C349" s="59">
        <v>43035</v>
      </c>
      <c r="D349" s="181">
        <v>0</v>
      </c>
    </row>
    <row r="350" spans="1:4" x14ac:dyDescent="0.25">
      <c r="A350" t="s">
        <v>98</v>
      </c>
      <c r="B350" t="s">
        <v>99</v>
      </c>
      <c r="C350" s="59">
        <v>43042</v>
      </c>
      <c r="D350" s="181">
        <v>0</v>
      </c>
    </row>
    <row r="351" spans="1:4" x14ac:dyDescent="0.25">
      <c r="A351" t="s">
        <v>98</v>
      </c>
      <c r="B351" t="s">
        <v>99</v>
      </c>
      <c r="C351" s="59">
        <v>43049</v>
      </c>
      <c r="D351" s="181">
        <v>0</v>
      </c>
    </row>
    <row r="352" spans="1:4" x14ac:dyDescent="0.25">
      <c r="A352" t="s">
        <v>98</v>
      </c>
      <c r="B352" t="s">
        <v>99</v>
      </c>
      <c r="C352" s="59">
        <v>43056</v>
      </c>
      <c r="D352" s="181">
        <v>0</v>
      </c>
    </row>
    <row r="353" spans="1:4" x14ac:dyDescent="0.25">
      <c r="A353" t="s">
        <v>98</v>
      </c>
      <c r="B353" t="s">
        <v>99</v>
      </c>
      <c r="C353" s="59">
        <v>43063</v>
      </c>
      <c r="D353" s="181">
        <v>0</v>
      </c>
    </row>
    <row r="354" spans="1:4" x14ac:dyDescent="0.25">
      <c r="A354" t="s">
        <v>98</v>
      </c>
      <c r="B354" t="s">
        <v>99</v>
      </c>
      <c r="C354" s="59">
        <v>43070</v>
      </c>
      <c r="D354" s="181">
        <v>0</v>
      </c>
    </row>
    <row r="355" spans="1:4" x14ac:dyDescent="0.25">
      <c r="A355" t="s">
        <v>98</v>
      </c>
      <c r="B355" t="s">
        <v>99</v>
      </c>
      <c r="C355" s="59">
        <v>43077</v>
      </c>
      <c r="D355" s="181">
        <v>0</v>
      </c>
    </row>
    <row r="356" spans="1:4" x14ac:dyDescent="0.25">
      <c r="A356" t="s">
        <v>98</v>
      </c>
      <c r="B356" t="s">
        <v>99</v>
      </c>
      <c r="C356" s="59">
        <v>43084</v>
      </c>
      <c r="D356" s="181">
        <v>0</v>
      </c>
    </row>
    <row r="357" spans="1:4" x14ac:dyDescent="0.25">
      <c r="A357" t="s">
        <v>98</v>
      </c>
      <c r="B357" t="s">
        <v>99</v>
      </c>
      <c r="C357" s="59">
        <v>43091</v>
      </c>
      <c r="D357" s="181">
        <v>0</v>
      </c>
    </row>
    <row r="358" spans="1:4" x14ac:dyDescent="0.25">
      <c r="A358" t="s">
        <v>98</v>
      </c>
      <c r="B358" t="s">
        <v>99</v>
      </c>
      <c r="C358" s="59">
        <v>43105</v>
      </c>
      <c r="D358" s="181">
        <v>0</v>
      </c>
    </row>
    <row r="359" spans="1:4" x14ac:dyDescent="0.25">
      <c r="A359" t="s">
        <v>98</v>
      </c>
      <c r="B359" t="s">
        <v>99</v>
      </c>
      <c r="C359" s="59">
        <v>43112</v>
      </c>
      <c r="D359" s="181">
        <v>0</v>
      </c>
    </row>
    <row r="360" spans="1:4" x14ac:dyDescent="0.25">
      <c r="A360" t="s">
        <v>98</v>
      </c>
      <c r="B360" t="s">
        <v>99</v>
      </c>
      <c r="C360" s="59">
        <v>43119</v>
      </c>
      <c r="D360" s="181">
        <v>0</v>
      </c>
    </row>
    <row r="361" spans="1:4" x14ac:dyDescent="0.25">
      <c r="A361" t="s">
        <v>98</v>
      </c>
      <c r="B361" t="s">
        <v>99</v>
      </c>
      <c r="C361" s="59">
        <v>43126</v>
      </c>
      <c r="D361" s="181">
        <v>0</v>
      </c>
    </row>
    <row r="362" spans="1:4" x14ac:dyDescent="0.25">
      <c r="A362" t="s">
        <v>98</v>
      </c>
      <c r="B362" t="s">
        <v>99</v>
      </c>
      <c r="C362" s="59">
        <v>43133</v>
      </c>
      <c r="D362" s="181">
        <v>0</v>
      </c>
    </row>
    <row r="363" spans="1:4" x14ac:dyDescent="0.25">
      <c r="A363" t="s">
        <v>98</v>
      </c>
      <c r="B363" t="s">
        <v>99</v>
      </c>
      <c r="C363" s="59">
        <v>43140</v>
      </c>
      <c r="D363" s="181">
        <v>0</v>
      </c>
    </row>
    <row r="364" spans="1:4" x14ac:dyDescent="0.25">
      <c r="A364" t="s">
        <v>98</v>
      </c>
      <c r="B364" t="s">
        <v>99</v>
      </c>
      <c r="C364" s="59">
        <v>43147</v>
      </c>
      <c r="D364" s="181">
        <v>0</v>
      </c>
    </row>
    <row r="365" spans="1:4" x14ac:dyDescent="0.25">
      <c r="A365" t="s">
        <v>98</v>
      </c>
      <c r="B365" t="s">
        <v>99</v>
      </c>
      <c r="C365" s="59">
        <v>43154</v>
      </c>
      <c r="D365" s="181">
        <v>0</v>
      </c>
    </row>
    <row r="366" spans="1:4" x14ac:dyDescent="0.25">
      <c r="A366" t="s">
        <v>98</v>
      </c>
      <c r="B366" t="s">
        <v>99</v>
      </c>
      <c r="C366" s="59">
        <v>43161</v>
      </c>
      <c r="D366" s="181">
        <v>0</v>
      </c>
    </row>
    <row r="367" spans="1:4" x14ac:dyDescent="0.25">
      <c r="A367" t="s">
        <v>98</v>
      </c>
      <c r="B367" t="s">
        <v>99</v>
      </c>
      <c r="C367" s="59">
        <v>43168</v>
      </c>
      <c r="D367" s="181">
        <v>0</v>
      </c>
    </row>
    <row r="368" spans="1:4" x14ac:dyDescent="0.25">
      <c r="A368" t="s">
        <v>98</v>
      </c>
      <c r="B368" t="s">
        <v>99</v>
      </c>
      <c r="C368" s="59">
        <v>43175</v>
      </c>
      <c r="D368" s="181">
        <v>0</v>
      </c>
    </row>
    <row r="369" spans="1:4" x14ac:dyDescent="0.25">
      <c r="A369" t="s">
        <v>98</v>
      </c>
      <c r="B369" t="s">
        <v>99</v>
      </c>
      <c r="C369" s="59">
        <v>43182</v>
      </c>
      <c r="D369" s="181">
        <v>0</v>
      </c>
    </row>
    <row r="370" spans="1:4" x14ac:dyDescent="0.25">
      <c r="A370" t="s">
        <v>98</v>
      </c>
      <c r="B370" t="s">
        <v>99</v>
      </c>
      <c r="C370" s="59">
        <v>43189</v>
      </c>
      <c r="D370" s="181">
        <v>0</v>
      </c>
    </row>
    <row r="371" spans="1:4" x14ac:dyDescent="0.25">
      <c r="A371" t="s">
        <v>98</v>
      </c>
      <c r="B371" t="s">
        <v>99</v>
      </c>
      <c r="C371" s="59">
        <v>43196</v>
      </c>
      <c r="D371" s="181">
        <v>0</v>
      </c>
    </row>
    <row r="372" spans="1:4" x14ac:dyDescent="0.25">
      <c r="A372" t="s">
        <v>100</v>
      </c>
      <c r="B372" t="s">
        <v>101</v>
      </c>
      <c r="C372" s="59">
        <v>42937</v>
      </c>
      <c r="D372" s="181">
        <v>1</v>
      </c>
    </row>
    <row r="373" spans="1:4" x14ac:dyDescent="0.25">
      <c r="A373" t="s">
        <v>100</v>
      </c>
      <c r="B373" t="s">
        <v>101</v>
      </c>
      <c r="C373" s="59">
        <v>42944</v>
      </c>
      <c r="D373" s="181">
        <v>1</v>
      </c>
    </row>
    <row r="374" spans="1:4" x14ac:dyDescent="0.25">
      <c r="A374" t="s">
        <v>100</v>
      </c>
      <c r="B374" t="s">
        <v>101</v>
      </c>
      <c r="C374" s="59">
        <v>42951</v>
      </c>
      <c r="D374" s="181">
        <v>1</v>
      </c>
    </row>
    <row r="375" spans="1:4" x14ac:dyDescent="0.25">
      <c r="A375" t="s">
        <v>100</v>
      </c>
      <c r="B375" t="s">
        <v>101</v>
      </c>
      <c r="C375" s="59">
        <v>42958</v>
      </c>
      <c r="D375" s="181">
        <v>1</v>
      </c>
    </row>
    <row r="376" spans="1:4" x14ac:dyDescent="0.25">
      <c r="A376" t="s">
        <v>100</v>
      </c>
      <c r="B376" t="s">
        <v>101</v>
      </c>
      <c r="C376" s="59">
        <v>42965</v>
      </c>
      <c r="D376" s="181">
        <v>1</v>
      </c>
    </row>
    <row r="377" spans="1:4" x14ac:dyDescent="0.25">
      <c r="A377" t="s">
        <v>100</v>
      </c>
      <c r="B377" t="s">
        <v>101</v>
      </c>
      <c r="C377" s="59">
        <v>42972</v>
      </c>
      <c r="D377" s="181">
        <v>1</v>
      </c>
    </row>
    <row r="378" spans="1:4" x14ac:dyDescent="0.25">
      <c r="A378" t="s">
        <v>100</v>
      </c>
      <c r="B378" t="s">
        <v>101</v>
      </c>
      <c r="C378" s="59">
        <v>42979</v>
      </c>
      <c r="D378" s="181">
        <v>1</v>
      </c>
    </row>
    <row r="379" spans="1:4" x14ac:dyDescent="0.25">
      <c r="A379" t="s">
        <v>100</v>
      </c>
      <c r="B379" t="s">
        <v>101</v>
      </c>
      <c r="C379" s="59">
        <v>42986</v>
      </c>
      <c r="D379" s="181">
        <v>1</v>
      </c>
    </row>
    <row r="380" spans="1:4" x14ac:dyDescent="0.25">
      <c r="A380" t="s">
        <v>100</v>
      </c>
      <c r="B380" t="s">
        <v>101</v>
      </c>
      <c r="C380" s="59">
        <v>42993</v>
      </c>
      <c r="D380" s="181">
        <v>1</v>
      </c>
    </row>
    <row r="381" spans="1:4" x14ac:dyDescent="0.25">
      <c r="A381" t="s">
        <v>100</v>
      </c>
      <c r="B381" t="s">
        <v>101</v>
      </c>
      <c r="C381" s="59">
        <v>43000</v>
      </c>
      <c r="D381" s="181">
        <v>1</v>
      </c>
    </row>
    <row r="382" spans="1:4" x14ac:dyDescent="0.25">
      <c r="A382" t="s">
        <v>100</v>
      </c>
      <c r="B382" t="s">
        <v>101</v>
      </c>
      <c r="C382" s="59">
        <v>43007</v>
      </c>
      <c r="D382" s="181">
        <v>1</v>
      </c>
    </row>
    <row r="383" spans="1:4" x14ac:dyDescent="0.25">
      <c r="A383" t="s">
        <v>100</v>
      </c>
      <c r="B383" t="s">
        <v>101</v>
      </c>
      <c r="C383" s="59">
        <v>43014</v>
      </c>
      <c r="D383" s="181">
        <v>1</v>
      </c>
    </row>
    <row r="384" spans="1:4" x14ac:dyDescent="0.25">
      <c r="A384" t="s">
        <v>100</v>
      </c>
      <c r="B384" t="s">
        <v>101</v>
      </c>
      <c r="C384" s="59">
        <v>43021</v>
      </c>
      <c r="D384" s="181">
        <v>1</v>
      </c>
    </row>
    <row r="385" spans="1:4" x14ac:dyDescent="0.25">
      <c r="A385" t="s">
        <v>100</v>
      </c>
      <c r="B385" t="s">
        <v>101</v>
      </c>
      <c r="C385" s="59">
        <v>43028</v>
      </c>
      <c r="D385" s="181">
        <v>1</v>
      </c>
    </row>
    <row r="386" spans="1:4" x14ac:dyDescent="0.25">
      <c r="A386" t="s">
        <v>100</v>
      </c>
      <c r="B386" t="s">
        <v>101</v>
      </c>
      <c r="C386" s="59">
        <v>43035</v>
      </c>
      <c r="D386" s="181">
        <v>1</v>
      </c>
    </row>
    <row r="387" spans="1:4" x14ac:dyDescent="0.25">
      <c r="A387" t="s">
        <v>100</v>
      </c>
      <c r="B387" t="s">
        <v>101</v>
      </c>
      <c r="C387" s="59">
        <v>43042</v>
      </c>
      <c r="D387" s="181">
        <v>1</v>
      </c>
    </row>
    <row r="388" spans="1:4" x14ac:dyDescent="0.25">
      <c r="A388" t="s">
        <v>100</v>
      </c>
      <c r="B388" t="s">
        <v>101</v>
      </c>
      <c r="C388" s="59">
        <v>43049</v>
      </c>
      <c r="D388" s="181">
        <v>0.99939999999999996</v>
      </c>
    </row>
    <row r="389" spans="1:4" x14ac:dyDescent="0.25">
      <c r="A389" t="s">
        <v>100</v>
      </c>
      <c r="B389" t="s">
        <v>101</v>
      </c>
      <c r="C389" s="59">
        <v>43056</v>
      </c>
      <c r="D389" s="181">
        <v>0.99890000000000001</v>
      </c>
    </row>
    <row r="390" spans="1:4" x14ac:dyDescent="0.25">
      <c r="A390" t="s">
        <v>100</v>
      </c>
      <c r="B390" t="s">
        <v>101</v>
      </c>
      <c r="C390" s="59">
        <v>43063</v>
      </c>
      <c r="D390" s="181">
        <v>0.99840000000000007</v>
      </c>
    </row>
    <row r="391" spans="1:4" x14ac:dyDescent="0.25">
      <c r="A391" t="s">
        <v>100</v>
      </c>
      <c r="B391" t="s">
        <v>101</v>
      </c>
      <c r="C391" s="59">
        <v>43070</v>
      </c>
      <c r="D391" s="181">
        <v>0.998</v>
      </c>
    </row>
    <row r="392" spans="1:4" x14ac:dyDescent="0.25">
      <c r="A392" t="s">
        <v>100</v>
      </c>
      <c r="B392" t="s">
        <v>101</v>
      </c>
      <c r="C392" s="59">
        <v>43077</v>
      </c>
      <c r="D392" s="181">
        <v>0.95050000000000001</v>
      </c>
    </row>
    <row r="393" spans="1:4" x14ac:dyDescent="0.25">
      <c r="A393" t="s">
        <v>100</v>
      </c>
      <c r="B393" t="s">
        <v>101</v>
      </c>
      <c r="C393" s="59">
        <v>43084</v>
      </c>
      <c r="D393" s="181">
        <v>0.9073</v>
      </c>
    </row>
    <row r="394" spans="1:4" x14ac:dyDescent="0.25">
      <c r="A394" t="s">
        <v>100</v>
      </c>
      <c r="B394" t="s">
        <v>101</v>
      </c>
      <c r="C394" s="59">
        <v>43091</v>
      </c>
      <c r="D394" s="181">
        <v>0.86780000000000002</v>
      </c>
    </row>
    <row r="395" spans="1:4" x14ac:dyDescent="0.25">
      <c r="A395" t="s">
        <v>100</v>
      </c>
      <c r="B395" t="s">
        <v>101</v>
      </c>
      <c r="C395" s="59">
        <v>43105</v>
      </c>
      <c r="D395" s="181">
        <v>0</v>
      </c>
    </row>
    <row r="396" spans="1:4" x14ac:dyDescent="0.25">
      <c r="A396" t="s">
        <v>100</v>
      </c>
      <c r="B396" t="s">
        <v>101</v>
      </c>
      <c r="C396" s="59">
        <v>43112</v>
      </c>
      <c r="D396" s="181">
        <v>0</v>
      </c>
    </row>
    <row r="397" spans="1:4" x14ac:dyDescent="0.25">
      <c r="A397" t="s">
        <v>100</v>
      </c>
      <c r="B397" t="s">
        <v>101</v>
      </c>
      <c r="C397" s="59">
        <v>43119</v>
      </c>
      <c r="D397" s="181">
        <v>0</v>
      </c>
    </row>
    <row r="398" spans="1:4" x14ac:dyDescent="0.25">
      <c r="A398" t="s">
        <v>100</v>
      </c>
      <c r="B398" t="s">
        <v>101</v>
      </c>
      <c r="C398" s="59">
        <v>43126</v>
      </c>
      <c r="D398" s="181">
        <v>0</v>
      </c>
    </row>
    <row r="399" spans="1:4" x14ac:dyDescent="0.25">
      <c r="A399" t="s">
        <v>100</v>
      </c>
      <c r="B399" t="s">
        <v>101</v>
      </c>
      <c r="C399" s="59">
        <v>43133</v>
      </c>
      <c r="D399" s="181">
        <v>0</v>
      </c>
    </row>
    <row r="400" spans="1:4" x14ac:dyDescent="0.25">
      <c r="A400" t="s">
        <v>100</v>
      </c>
      <c r="B400" t="s">
        <v>101</v>
      </c>
      <c r="C400" s="59">
        <v>43140</v>
      </c>
      <c r="D400" s="181">
        <v>0</v>
      </c>
    </row>
    <row r="401" spans="1:4" x14ac:dyDescent="0.25">
      <c r="A401" t="s">
        <v>100</v>
      </c>
      <c r="B401" t="s">
        <v>101</v>
      </c>
      <c r="C401" s="59">
        <v>43147</v>
      </c>
      <c r="D401" s="181">
        <v>0</v>
      </c>
    </row>
    <row r="402" spans="1:4" x14ac:dyDescent="0.25">
      <c r="A402" t="s">
        <v>100</v>
      </c>
      <c r="B402" t="s">
        <v>101</v>
      </c>
      <c r="C402" s="59">
        <v>43154</v>
      </c>
      <c r="D402" s="181">
        <v>0</v>
      </c>
    </row>
    <row r="403" spans="1:4" x14ac:dyDescent="0.25">
      <c r="A403" t="s">
        <v>100</v>
      </c>
      <c r="B403" t="s">
        <v>101</v>
      </c>
      <c r="C403" s="59">
        <v>43161</v>
      </c>
      <c r="D403" s="181">
        <v>0</v>
      </c>
    </row>
    <row r="404" spans="1:4" x14ac:dyDescent="0.25">
      <c r="A404" t="s">
        <v>100</v>
      </c>
      <c r="B404" t="s">
        <v>101</v>
      </c>
      <c r="C404" s="59">
        <v>43168</v>
      </c>
      <c r="D404" s="181">
        <v>0</v>
      </c>
    </row>
    <row r="405" spans="1:4" x14ac:dyDescent="0.25">
      <c r="A405" t="s">
        <v>100</v>
      </c>
      <c r="B405" t="s">
        <v>101</v>
      </c>
      <c r="C405" s="59">
        <v>43175</v>
      </c>
      <c r="D405" s="181">
        <v>0</v>
      </c>
    </row>
    <row r="406" spans="1:4" x14ac:dyDescent="0.25">
      <c r="A406" t="s">
        <v>100</v>
      </c>
      <c r="B406" t="s">
        <v>101</v>
      </c>
      <c r="C406" s="59">
        <v>43182</v>
      </c>
      <c r="D406" s="181">
        <v>0</v>
      </c>
    </row>
    <row r="407" spans="1:4" x14ac:dyDescent="0.25">
      <c r="A407" t="s">
        <v>100</v>
      </c>
      <c r="B407" t="s">
        <v>101</v>
      </c>
      <c r="C407" s="59">
        <v>43189</v>
      </c>
      <c r="D407" s="181">
        <v>0</v>
      </c>
    </row>
    <row r="408" spans="1:4" x14ac:dyDescent="0.25">
      <c r="A408" t="s">
        <v>100</v>
      </c>
      <c r="B408" t="s">
        <v>101</v>
      </c>
      <c r="C408" s="59">
        <v>43196</v>
      </c>
      <c r="D408" s="181">
        <v>0</v>
      </c>
    </row>
    <row r="409" spans="1:4" x14ac:dyDescent="0.25">
      <c r="A409" t="s">
        <v>102</v>
      </c>
      <c r="B409" t="s">
        <v>103</v>
      </c>
      <c r="C409" s="59">
        <v>42741</v>
      </c>
      <c r="D409" s="181">
        <v>0.81</v>
      </c>
    </row>
    <row r="410" spans="1:4" x14ac:dyDescent="0.25">
      <c r="A410" t="s">
        <v>102</v>
      </c>
      <c r="B410" t="s">
        <v>103</v>
      </c>
      <c r="C410" s="59">
        <v>42748</v>
      </c>
      <c r="D410" s="181">
        <v>0.81</v>
      </c>
    </row>
    <row r="411" spans="1:4" x14ac:dyDescent="0.25">
      <c r="A411" t="s">
        <v>102</v>
      </c>
      <c r="B411" t="s">
        <v>103</v>
      </c>
      <c r="C411" s="59">
        <v>42755</v>
      </c>
      <c r="D411" s="181">
        <v>0.81669999999999998</v>
      </c>
    </row>
    <row r="412" spans="1:4" x14ac:dyDescent="0.25">
      <c r="A412" t="s">
        <v>102</v>
      </c>
      <c r="B412" t="s">
        <v>103</v>
      </c>
      <c r="C412" s="59">
        <v>42762</v>
      </c>
      <c r="D412" s="181">
        <v>0.82</v>
      </c>
    </row>
    <row r="413" spans="1:4" x14ac:dyDescent="0.25">
      <c r="A413" t="s">
        <v>102</v>
      </c>
      <c r="B413" t="s">
        <v>103</v>
      </c>
      <c r="C413" s="59">
        <v>42769</v>
      </c>
      <c r="D413" s="181">
        <v>0.83200000000000007</v>
      </c>
    </row>
    <row r="414" spans="1:4" x14ac:dyDescent="0.25">
      <c r="A414" t="s">
        <v>102</v>
      </c>
      <c r="B414" t="s">
        <v>103</v>
      </c>
      <c r="C414" s="59">
        <v>42776</v>
      </c>
      <c r="D414" s="181">
        <v>0.84329999999999994</v>
      </c>
    </row>
    <row r="415" spans="1:4" x14ac:dyDescent="0.25">
      <c r="A415" t="s">
        <v>102</v>
      </c>
      <c r="B415" t="s">
        <v>103</v>
      </c>
      <c r="C415" s="59">
        <v>42783</v>
      </c>
      <c r="D415" s="181">
        <v>0.85140000000000005</v>
      </c>
    </row>
    <row r="416" spans="1:4" x14ac:dyDescent="0.25">
      <c r="A416" t="s">
        <v>102</v>
      </c>
      <c r="B416" t="s">
        <v>103</v>
      </c>
      <c r="C416" s="59">
        <v>42790</v>
      </c>
      <c r="D416" s="181">
        <v>0.85750000000000004</v>
      </c>
    </row>
    <row r="417" spans="1:4" x14ac:dyDescent="0.25">
      <c r="A417" t="s">
        <v>102</v>
      </c>
      <c r="B417" t="s">
        <v>103</v>
      </c>
      <c r="C417" s="59">
        <v>42797</v>
      </c>
      <c r="D417" s="181">
        <v>0.86670000000000003</v>
      </c>
    </row>
    <row r="418" spans="1:4" x14ac:dyDescent="0.25">
      <c r="A418" t="s">
        <v>102</v>
      </c>
      <c r="B418" t="s">
        <v>103</v>
      </c>
      <c r="C418" s="59">
        <v>42804</v>
      </c>
      <c r="D418" s="181">
        <v>0.87400000000000011</v>
      </c>
    </row>
    <row r="419" spans="1:4" x14ac:dyDescent="0.25">
      <c r="A419" t="s">
        <v>102</v>
      </c>
      <c r="B419" t="s">
        <v>103</v>
      </c>
      <c r="C419" s="59">
        <v>42811</v>
      </c>
      <c r="D419" s="181">
        <v>0.88180000000000003</v>
      </c>
    </row>
    <row r="420" spans="1:4" x14ac:dyDescent="0.25">
      <c r="A420" t="s">
        <v>102</v>
      </c>
      <c r="B420" t="s">
        <v>103</v>
      </c>
      <c r="C420" s="59">
        <v>42818</v>
      </c>
      <c r="D420" s="181">
        <v>0.88919999999999999</v>
      </c>
    </row>
    <row r="421" spans="1:4" x14ac:dyDescent="0.25">
      <c r="A421" t="s">
        <v>102</v>
      </c>
      <c r="B421" t="s">
        <v>103</v>
      </c>
      <c r="C421" s="59">
        <v>42825</v>
      </c>
      <c r="D421" s="181">
        <v>0.89690000000000003</v>
      </c>
    </row>
    <row r="422" spans="1:4" x14ac:dyDescent="0.25">
      <c r="A422" t="s">
        <v>102</v>
      </c>
      <c r="B422" t="s">
        <v>103</v>
      </c>
      <c r="C422" s="59">
        <v>42832</v>
      </c>
      <c r="D422" s="181">
        <v>0.90359999999999996</v>
      </c>
    </row>
    <row r="423" spans="1:4" x14ac:dyDescent="0.25">
      <c r="A423" t="s">
        <v>102</v>
      </c>
      <c r="B423" t="s">
        <v>103</v>
      </c>
      <c r="C423" s="59">
        <v>42839</v>
      </c>
      <c r="D423" s="181">
        <v>0.90930000000000011</v>
      </c>
    </row>
    <row r="424" spans="1:4" x14ac:dyDescent="0.25">
      <c r="A424" t="s">
        <v>102</v>
      </c>
      <c r="B424" t="s">
        <v>103</v>
      </c>
      <c r="C424" s="59">
        <v>42846</v>
      </c>
      <c r="D424" s="181">
        <v>0.91439999999999999</v>
      </c>
    </row>
    <row r="425" spans="1:4" x14ac:dyDescent="0.25">
      <c r="A425" t="s">
        <v>102</v>
      </c>
      <c r="B425" t="s">
        <v>103</v>
      </c>
      <c r="C425" s="59">
        <v>42853</v>
      </c>
      <c r="D425" s="181">
        <v>0.91879999999999995</v>
      </c>
    </row>
    <row r="426" spans="1:4" x14ac:dyDescent="0.25">
      <c r="A426" t="s">
        <v>102</v>
      </c>
      <c r="B426" t="s">
        <v>103</v>
      </c>
      <c r="C426" s="59">
        <v>42860</v>
      </c>
      <c r="D426" s="181">
        <v>0.92280000000000006</v>
      </c>
    </row>
    <row r="427" spans="1:4" x14ac:dyDescent="0.25">
      <c r="A427" t="s">
        <v>102</v>
      </c>
      <c r="B427" t="s">
        <v>103</v>
      </c>
      <c r="C427" s="59">
        <v>42867</v>
      </c>
      <c r="D427" s="181">
        <v>0.9262999999999999</v>
      </c>
    </row>
    <row r="428" spans="1:4" x14ac:dyDescent="0.25">
      <c r="A428" t="s">
        <v>102</v>
      </c>
      <c r="B428" t="s">
        <v>103</v>
      </c>
      <c r="C428" s="59">
        <v>42874</v>
      </c>
      <c r="D428" s="181">
        <v>0.92949999999999999</v>
      </c>
    </row>
    <row r="429" spans="1:4" x14ac:dyDescent="0.25">
      <c r="A429" t="s">
        <v>102</v>
      </c>
      <c r="B429" t="s">
        <v>103</v>
      </c>
      <c r="C429" s="59">
        <v>42881</v>
      </c>
      <c r="D429" s="181">
        <v>0.9323999999999999</v>
      </c>
    </row>
    <row r="430" spans="1:4" x14ac:dyDescent="0.25">
      <c r="A430" t="s">
        <v>102</v>
      </c>
      <c r="B430" t="s">
        <v>103</v>
      </c>
      <c r="C430" s="59">
        <v>42888</v>
      </c>
      <c r="D430" s="181">
        <v>0.93500000000000005</v>
      </c>
    </row>
    <row r="431" spans="1:4" x14ac:dyDescent="0.25">
      <c r="A431" t="s">
        <v>102</v>
      </c>
      <c r="B431" t="s">
        <v>103</v>
      </c>
      <c r="C431" s="59">
        <v>42895</v>
      </c>
      <c r="D431" s="181">
        <v>0.9373999999999999</v>
      </c>
    </row>
    <row r="432" spans="1:4" x14ac:dyDescent="0.25">
      <c r="A432" t="s">
        <v>102</v>
      </c>
      <c r="B432" t="s">
        <v>103</v>
      </c>
      <c r="C432" s="59">
        <v>42902</v>
      </c>
      <c r="D432" s="181">
        <v>0.93879999999999997</v>
      </c>
    </row>
    <row r="433" spans="1:4" x14ac:dyDescent="0.25">
      <c r="A433" t="s">
        <v>102</v>
      </c>
      <c r="B433" t="s">
        <v>103</v>
      </c>
      <c r="C433" s="59">
        <v>42909</v>
      </c>
      <c r="D433" s="181">
        <v>0.94</v>
      </c>
    </row>
    <row r="434" spans="1:4" x14ac:dyDescent="0.25">
      <c r="A434" t="s">
        <v>102</v>
      </c>
      <c r="B434" t="s">
        <v>103</v>
      </c>
      <c r="C434" s="59">
        <v>42923</v>
      </c>
      <c r="D434" s="181">
        <v>0.94079999999999997</v>
      </c>
    </row>
    <row r="435" spans="1:4" x14ac:dyDescent="0.25">
      <c r="A435" t="s">
        <v>102</v>
      </c>
      <c r="B435" t="s">
        <v>103</v>
      </c>
      <c r="C435" s="59">
        <v>42930</v>
      </c>
      <c r="D435" s="181">
        <v>0.9415</v>
      </c>
    </row>
    <row r="436" spans="1:4" x14ac:dyDescent="0.25">
      <c r="A436" t="s">
        <v>102</v>
      </c>
      <c r="B436" t="s">
        <v>103</v>
      </c>
      <c r="C436" s="59">
        <v>42937</v>
      </c>
      <c r="D436" s="181">
        <v>0.94209999999999994</v>
      </c>
    </row>
    <row r="437" spans="1:4" x14ac:dyDescent="0.25">
      <c r="A437" t="s">
        <v>102</v>
      </c>
      <c r="B437" t="s">
        <v>103</v>
      </c>
      <c r="C437" s="59">
        <v>42944</v>
      </c>
      <c r="D437" s="181">
        <v>0.94209999999999994</v>
      </c>
    </row>
    <row r="438" spans="1:4" x14ac:dyDescent="0.25">
      <c r="A438" t="s">
        <v>102</v>
      </c>
      <c r="B438" t="s">
        <v>103</v>
      </c>
      <c r="C438" s="59">
        <v>42951</v>
      </c>
      <c r="D438" s="181">
        <v>0.94200000000000006</v>
      </c>
    </row>
    <row r="439" spans="1:4" x14ac:dyDescent="0.25">
      <c r="A439" t="s">
        <v>102</v>
      </c>
      <c r="B439" t="s">
        <v>103</v>
      </c>
      <c r="C439" s="59">
        <v>42958</v>
      </c>
      <c r="D439" s="181">
        <v>0.94189999999999996</v>
      </c>
    </row>
    <row r="440" spans="1:4" x14ac:dyDescent="0.25">
      <c r="A440" t="s">
        <v>102</v>
      </c>
      <c r="B440" t="s">
        <v>103</v>
      </c>
      <c r="C440" s="59">
        <v>42965</v>
      </c>
      <c r="D440" s="181">
        <v>0.94159999999999999</v>
      </c>
    </row>
    <row r="441" spans="1:4" x14ac:dyDescent="0.25">
      <c r="A441" t="s">
        <v>102</v>
      </c>
      <c r="B441" t="s">
        <v>103</v>
      </c>
      <c r="C441" s="59">
        <v>42972</v>
      </c>
      <c r="D441" s="181">
        <v>0.94059999999999999</v>
      </c>
    </row>
    <row r="442" spans="1:4" x14ac:dyDescent="0.25">
      <c r="A442" t="s">
        <v>102</v>
      </c>
      <c r="B442" t="s">
        <v>103</v>
      </c>
      <c r="C442" s="59">
        <v>42979</v>
      </c>
      <c r="D442" s="181">
        <v>0.93969999999999998</v>
      </c>
    </row>
    <row r="443" spans="1:4" x14ac:dyDescent="0.25">
      <c r="A443" t="s">
        <v>102</v>
      </c>
      <c r="B443" t="s">
        <v>103</v>
      </c>
      <c r="C443" s="59">
        <v>42986</v>
      </c>
      <c r="D443" s="181">
        <v>0.93889999999999996</v>
      </c>
    </row>
    <row r="444" spans="1:4" x14ac:dyDescent="0.25">
      <c r="A444" t="s">
        <v>102</v>
      </c>
      <c r="B444" t="s">
        <v>103</v>
      </c>
      <c r="C444" s="59">
        <v>42993</v>
      </c>
      <c r="D444" s="181">
        <v>0.93779999999999997</v>
      </c>
    </row>
    <row r="445" spans="1:4" x14ac:dyDescent="0.25">
      <c r="A445" t="s">
        <v>102</v>
      </c>
      <c r="B445" t="s">
        <v>103</v>
      </c>
      <c r="C445" s="59">
        <v>43000</v>
      </c>
      <c r="D445" s="181">
        <v>0.93620000000000003</v>
      </c>
    </row>
    <row r="446" spans="1:4" x14ac:dyDescent="0.25">
      <c r="A446" t="s">
        <v>102</v>
      </c>
      <c r="B446" t="s">
        <v>103</v>
      </c>
      <c r="C446" s="59">
        <v>43007</v>
      </c>
      <c r="D446" s="181">
        <v>0.9345</v>
      </c>
    </row>
    <row r="447" spans="1:4" x14ac:dyDescent="0.25">
      <c r="A447" t="s">
        <v>102</v>
      </c>
      <c r="B447" t="s">
        <v>103</v>
      </c>
      <c r="C447" s="59">
        <v>43014</v>
      </c>
      <c r="D447" s="181">
        <v>0.93359999999999999</v>
      </c>
    </row>
    <row r="448" spans="1:4" x14ac:dyDescent="0.25">
      <c r="A448" t="s">
        <v>102</v>
      </c>
      <c r="B448" t="s">
        <v>103</v>
      </c>
      <c r="C448" s="59">
        <v>43021</v>
      </c>
      <c r="D448" s="181">
        <v>0.93279999999999996</v>
      </c>
    </row>
    <row r="449" spans="1:4" x14ac:dyDescent="0.25">
      <c r="A449" t="s">
        <v>102</v>
      </c>
      <c r="B449" t="s">
        <v>103</v>
      </c>
      <c r="C449" s="59">
        <v>43028</v>
      </c>
      <c r="D449" s="181">
        <v>0.93200000000000005</v>
      </c>
    </row>
    <row r="450" spans="1:4" x14ac:dyDescent="0.25">
      <c r="A450" t="s">
        <v>102</v>
      </c>
      <c r="B450" t="s">
        <v>103</v>
      </c>
      <c r="C450" s="59">
        <v>43035</v>
      </c>
      <c r="D450" s="181">
        <v>0.93120000000000003</v>
      </c>
    </row>
    <row r="451" spans="1:4" x14ac:dyDescent="0.25">
      <c r="A451" t="s">
        <v>102</v>
      </c>
      <c r="B451" t="s">
        <v>103</v>
      </c>
      <c r="C451" s="59">
        <v>43042</v>
      </c>
      <c r="D451" s="181">
        <v>0.93</v>
      </c>
    </row>
    <row r="452" spans="1:4" x14ac:dyDescent="0.25">
      <c r="A452" t="s">
        <v>102</v>
      </c>
      <c r="B452" t="s">
        <v>103</v>
      </c>
      <c r="C452" s="59">
        <v>43049</v>
      </c>
      <c r="D452" s="181">
        <v>0.92890000000000006</v>
      </c>
    </row>
    <row r="453" spans="1:4" x14ac:dyDescent="0.25">
      <c r="A453" t="s">
        <v>102</v>
      </c>
      <c r="B453" t="s">
        <v>103</v>
      </c>
      <c r="C453" s="59">
        <v>43056</v>
      </c>
      <c r="D453" s="181">
        <v>0.9284</v>
      </c>
    </row>
    <row r="454" spans="1:4" x14ac:dyDescent="0.25">
      <c r="A454" t="s">
        <v>102</v>
      </c>
      <c r="B454" t="s">
        <v>103</v>
      </c>
      <c r="C454" s="59">
        <v>43063</v>
      </c>
      <c r="D454" s="181">
        <v>0.92799999999999994</v>
      </c>
    </row>
    <row r="455" spans="1:4" x14ac:dyDescent="0.25">
      <c r="A455" t="s">
        <v>102</v>
      </c>
      <c r="B455" t="s">
        <v>103</v>
      </c>
      <c r="C455" s="59">
        <v>43070</v>
      </c>
      <c r="D455" s="181">
        <v>0.92769999999999997</v>
      </c>
    </row>
    <row r="456" spans="1:4" x14ac:dyDescent="0.25">
      <c r="A456" t="s">
        <v>102</v>
      </c>
      <c r="B456" t="s">
        <v>103</v>
      </c>
      <c r="C456" s="59">
        <v>43077</v>
      </c>
      <c r="D456" s="181">
        <v>0.92709999999999992</v>
      </c>
    </row>
    <row r="457" spans="1:4" x14ac:dyDescent="0.25">
      <c r="A457" t="s">
        <v>102</v>
      </c>
      <c r="B457" t="s">
        <v>103</v>
      </c>
      <c r="C457" s="59">
        <v>43084</v>
      </c>
      <c r="D457" s="181">
        <v>0.9265000000000001</v>
      </c>
    </row>
    <row r="458" spans="1:4" x14ac:dyDescent="0.25">
      <c r="A458" t="s">
        <v>102</v>
      </c>
      <c r="B458" t="s">
        <v>103</v>
      </c>
      <c r="C458" s="59">
        <v>43091</v>
      </c>
      <c r="D458" s="181">
        <v>0.92599999999999993</v>
      </c>
    </row>
    <row r="459" spans="1:4" x14ac:dyDescent="0.25">
      <c r="A459" t="s">
        <v>102</v>
      </c>
      <c r="B459" t="s">
        <v>103</v>
      </c>
      <c r="C459" s="59">
        <v>43105</v>
      </c>
      <c r="D459" s="181">
        <v>0</v>
      </c>
    </row>
    <row r="460" spans="1:4" x14ac:dyDescent="0.25">
      <c r="A460" t="s">
        <v>102</v>
      </c>
      <c r="B460" t="s">
        <v>103</v>
      </c>
      <c r="C460" s="59">
        <v>43112</v>
      </c>
      <c r="D460" s="181">
        <v>0</v>
      </c>
    </row>
    <row r="461" spans="1:4" x14ac:dyDescent="0.25">
      <c r="A461" t="s">
        <v>102</v>
      </c>
      <c r="B461" t="s">
        <v>103</v>
      </c>
      <c r="C461" s="59">
        <v>43119</v>
      </c>
      <c r="D461" s="181">
        <v>0</v>
      </c>
    </row>
    <row r="462" spans="1:4" x14ac:dyDescent="0.25">
      <c r="A462" t="s">
        <v>102</v>
      </c>
      <c r="B462" t="s">
        <v>103</v>
      </c>
      <c r="C462" s="59">
        <v>43126</v>
      </c>
      <c r="D462" s="181">
        <v>0</v>
      </c>
    </row>
    <row r="463" spans="1:4" x14ac:dyDescent="0.25">
      <c r="A463" t="s">
        <v>102</v>
      </c>
      <c r="B463" t="s">
        <v>103</v>
      </c>
      <c r="C463" s="59">
        <v>43133</v>
      </c>
      <c r="D463" s="181">
        <v>0</v>
      </c>
    </row>
    <row r="464" spans="1:4" x14ac:dyDescent="0.25">
      <c r="A464" t="s">
        <v>102</v>
      </c>
      <c r="B464" t="s">
        <v>103</v>
      </c>
      <c r="C464" s="59">
        <v>43140</v>
      </c>
      <c r="D464" s="181">
        <v>0</v>
      </c>
    </row>
    <row r="465" spans="1:4" x14ac:dyDescent="0.25">
      <c r="A465" t="s">
        <v>102</v>
      </c>
      <c r="B465" t="s">
        <v>103</v>
      </c>
      <c r="C465" s="59">
        <v>43147</v>
      </c>
      <c r="D465" s="181">
        <v>0</v>
      </c>
    </row>
    <row r="466" spans="1:4" x14ac:dyDescent="0.25">
      <c r="A466" t="s">
        <v>102</v>
      </c>
      <c r="B466" t="s">
        <v>103</v>
      </c>
      <c r="C466" s="59">
        <v>43154</v>
      </c>
      <c r="D466" s="181">
        <v>0</v>
      </c>
    </row>
    <row r="467" spans="1:4" x14ac:dyDescent="0.25">
      <c r="A467" t="s">
        <v>102</v>
      </c>
      <c r="B467" t="s">
        <v>103</v>
      </c>
      <c r="C467" s="59">
        <v>43161</v>
      </c>
      <c r="D467" s="181">
        <v>0</v>
      </c>
    </row>
    <row r="468" spans="1:4" x14ac:dyDescent="0.25">
      <c r="A468" t="s">
        <v>102</v>
      </c>
      <c r="B468" t="s">
        <v>103</v>
      </c>
      <c r="C468" s="59">
        <v>43168</v>
      </c>
      <c r="D468" s="181">
        <v>0</v>
      </c>
    </row>
    <row r="469" spans="1:4" x14ac:dyDescent="0.25">
      <c r="A469" t="s">
        <v>102</v>
      </c>
      <c r="B469" t="s">
        <v>103</v>
      </c>
      <c r="C469" s="59">
        <v>43175</v>
      </c>
      <c r="D469" s="181">
        <v>0</v>
      </c>
    </row>
    <row r="470" spans="1:4" x14ac:dyDescent="0.25">
      <c r="A470" t="s">
        <v>102</v>
      </c>
      <c r="B470" t="s">
        <v>103</v>
      </c>
      <c r="C470" s="59">
        <v>43182</v>
      </c>
      <c r="D470" s="181">
        <v>0</v>
      </c>
    </row>
    <row r="471" spans="1:4" x14ac:dyDescent="0.25">
      <c r="A471" t="s">
        <v>102</v>
      </c>
      <c r="B471" t="s">
        <v>103</v>
      </c>
      <c r="C471" s="59">
        <v>43189</v>
      </c>
      <c r="D471" s="181">
        <v>0</v>
      </c>
    </row>
    <row r="472" spans="1:4" x14ac:dyDescent="0.25">
      <c r="A472" t="s">
        <v>102</v>
      </c>
      <c r="B472" t="s">
        <v>103</v>
      </c>
      <c r="C472" s="59">
        <v>43196</v>
      </c>
      <c r="D472" s="181">
        <v>0</v>
      </c>
    </row>
    <row r="473" spans="1:4" x14ac:dyDescent="0.25">
      <c r="A473" t="s">
        <v>104</v>
      </c>
      <c r="B473" t="s">
        <v>105</v>
      </c>
      <c r="C473" s="59">
        <v>42741</v>
      </c>
      <c r="D473" s="181">
        <v>0.95</v>
      </c>
    </row>
    <row r="474" spans="1:4" x14ac:dyDescent="0.25">
      <c r="A474" t="s">
        <v>104</v>
      </c>
      <c r="B474" t="s">
        <v>105</v>
      </c>
      <c r="C474" s="59">
        <v>42748</v>
      </c>
      <c r="D474" s="181">
        <v>0.95</v>
      </c>
    </row>
    <row r="475" spans="1:4" x14ac:dyDescent="0.25">
      <c r="A475" t="s">
        <v>104</v>
      </c>
      <c r="B475" t="s">
        <v>105</v>
      </c>
      <c r="C475" s="59">
        <v>42755</v>
      </c>
      <c r="D475" s="181">
        <v>0.95330000000000004</v>
      </c>
    </row>
    <row r="476" spans="1:4" x14ac:dyDescent="0.25">
      <c r="A476" t="s">
        <v>104</v>
      </c>
      <c r="B476" t="s">
        <v>105</v>
      </c>
      <c r="C476" s="59">
        <v>42762</v>
      </c>
      <c r="D476" s="181">
        <v>0.95750000000000002</v>
      </c>
    </row>
    <row r="477" spans="1:4" x14ac:dyDescent="0.25">
      <c r="A477" t="s">
        <v>104</v>
      </c>
      <c r="B477" t="s">
        <v>105</v>
      </c>
      <c r="C477" s="59">
        <v>42769</v>
      </c>
      <c r="D477" s="181">
        <v>0.95599999999999996</v>
      </c>
    </row>
    <row r="478" spans="1:4" x14ac:dyDescent="0.25">
      <c r="A478" t="s">
        <v>104</v>
      </c>
      <c r="B478" t="s">
        <v>105</v>
      </c>
      <c r="C478" s="59">
        <v>42776</v>
      </c>
      <c r="D478" s="181">
        <v>0.95669999999999999</v>
      </c>
    </row>
    <row r="479" spans="1:4" x14ac:dyDescent="0.25">
      <c r="A479" t="s">
        <v>104</v>
      </c>
      <c r="B479" t="s">
        <v>105</v>
      </c>
      <c r="C479" s="59">
        <v>42783</v>
      </c>
      <c r="D479" s="181">
        <v>0.95709999999999995</v>
      </c>
    </row>
    <row r="480" spans="1:4" x14ac:dyDescent="0.25">
      <c r="A480" t="s">
        <v>104</v>
      </c>
      <c r="B480" t="s">
        <v>105</v>
      </c>
      <c r="C480" s="59">
        <v>42790</v>
      </c>
      <c r="D480" s="181">
        <v>0.96120000000000005</v>
      </c>
    </row>
    <row r="481" spans="1:4" x14ac:dyDescent="0.25">
      <c r="A481" t="s">
        <v>104</v>
      </c>
      <c r="B481" t="s">
        <v>105</v>
      </c>
      <c r="C481" s="59">
        <v>42797</v>
      </c>
      <c r="D481" s="181">
        <v>0.96219999999999994</v>
      </c>
    </row>
    <row r="482" spans="1:4" x14ac:dyDescent="0.25">
      <c r="A482" t="s">
        <v>104</v>
      </c>
      <c r="B482" t="s">
        <v>105</v>
      </c>
      <c r="C482" s="59">
        <v>42804</v>
      </c>
      <c r="D482" s="181">
        <v>0.96499999999999997</v>
      </c>
    </row>
    <row r="483" spans="1:4" x14ac:dyDescent="0.25">
      <c r="A483" t="s">
        <v>104</v>
      </c>
      <c r="B483" t="s">
        <v>105</v>
      </c>
      <c r="C483" s="59">
        <v>42811</v>
      </c>
      <c r="D483" s="181">
        <v>0.96550000000000002</v>
      </c>
    </row>
    <row r="484" spans="1:4" x14ac:dyDescent="0.25">
      <c r="A484" t="s">
        <v>104</v>
      </c>
      <c r="B484" t="s">
        <v>105</v>
      </c>
      <c r="C484" s="59">
        <v>42818</v>
      </c>
      <c r="D484" s="181">
        <v>0.96579999999999999</v>
      </c>
    </row>
    <row r="485" spans="1:4" x14ac:dyDescent="0.25">
      <c r="A485" t="s">
        <v>104</v>
      </c>
      <c r="B485" t="s">
        <v>105</v>
      </c>
      <c r="C485" s="59">
        <v>42825</v>
      </c>
      <c r="D485" s="181">
        <v>0.96620000000000006</v>
      </c>
    </row>
    <row r="486" spans="1:4" x14ac:dyDescent="0.25">
      <c r="A486" t="s">
        <v>104</v>
      </c>
      <c r="B486" t="s">
        <v>105</v>
      </c>
      <c r="C486" s="59">
        <v>42832</v>
      </c>
      <c r="D486" s="181">
        <v>0.96569999999999989</v>
      </c>
    </row>
    <row r="487" spans="1:4" x14ac:dyDescent="0.25">
      <c r="A487" t="s">
        <v>104</v>
      </c>
      <c r="B487" t="s">
        <v>105</v>
      </c>
      <c r="C487" s="59">
        <v>42839</v>
      </c>
      <c r="D487" s="181">
        <v>0.96530000000000005</v>
      </c>
    </row>
    <row r="488" spans="1:4" x14ac:dyDescent="0.25">
      <c r="A488" t="s">
        <v>104</v>
      </c>
      <c r="B488" t="s">
        <v>105</v>
      </c>
      <c r="C488" s="59">
        <v>42846</v>
      </c>
      <c r="D488" s="181">
        <v>0.96560000000000001</v>
      </c>
    </row>
    <row r="489" spans="1:4" x14ac:dyDescent="0.25">
      <c r="A489" t="s">
        <v>104</v>
      </c>
      <c r="B489" t="s">
        <v>105</v>
      </c>
      <c r="C489" s="59">
        <v>42853</v>
      </c>
      <c r="D489" s="181">
        <v>0.96530000000000005</v>
      </c>
    </row>
    <row r="490" spans="1:4" x14ac:dyDescent="0.25">
      <c r="A490" t="s">
        <v>104</v>
      </c>
      <c r="B490" t="s">
        <v>105</v>
      </c>
      <c r="C490" s="59">
        <v>42860</v>
      </c>
      <c r="D490" s="181">
        <v>0.96499999999999997</v>
      </c>
    </row>
    <row r="491" spans="1:4" x14ac:dyDescent="0.25">
      <c r="A491" t="s">
        <v>104</v>
      </c>
      <c r="B491" t="s">
        <v>105</v>
      </c>
      <c r="C491" s="59">
        <v>42867</v>
      </c>
      <c r="D491" s="181">
        <v>0.96530000000000005</v>
      </c>
    </row>
    <row r="492" spans="1:4" x14ac:dyDescent="0.25">
      <c r="A492" t="s">
        <v>104</v>
      </c>
      <c r="B492" t="s">
        <v>105</v>
      </c>
      <c r="C492" s="59">
        <v>42874</v>
      </c>
      <c r="D492" s="181">
        <v>0.96550000000000002</v>
      </c>
    </row>
    <row r="493" spans="1:4" x14ac:dyDescent="0.25">
      <c r="A493" t="s">
        <v>104</v>
      </c>
      <c r="B493" t="s">
        <v>105</v>
      </c>
      <c r="C493" s="59">
        <v>42881</v>
      </c>
      <c r="D493" s="181">
        <v>0.96569999999999989</v>
      </c>
    </row>
    <row r="494" spans="1:4" x14ac:dyDescent="0.25">
      <c r="A494" t="s">
        <v>104</v>
      </c>
      <c r="B494" t="s">
        <v>105</v>
      </c>
      <c r="C494" s="59">
        <v>42888</v>
      </c>
      <c r="D494" s="181">
        <v>0.96409999999999996</v>
      </c>
    </row>
    <row r="495" spans="1:4" x14ac:dyDescent="0.25">
      <c r="A495" t="s">
        <v>104</v>
      </c>
      <c r="B495" t="s">
        <v>105</v>
      </c>
      <c r="C495" s="59">
        <v>42895</v>
      </c>
      <c r="D495" s="181">
        <v>0.96260000000000001</v>
      </c>
    </row>
    <row r="496" spans="1:4" x14ac:dyDescent="0.25">
      <c r="A496" t="s">
        <v>104</v>
      </c>
      <c r="B496" t="s">
        <v>105</v>
      </c>
      <c r="C496" s="59">
        <v>42902</v>
      </c>
      <c r="D496" s="181">
        <v>0.96209999999999996</v>
      </c>
    </row>
    <row r="497" spans="1:4" x14ac:dyDescent="0.25">
      <c r="A497" t="s">
        <v>104</v>
      </c>
      <c r="B497" t="s">
        <v>105</v>
      </c>
      <c r="C497" s="59">
        <v>42909</v>
      </c>
      <c r="D497" s="181">
        <v>0.96160000000000001</v>
      </c>
    </row>
    <row r="498" spans="1:4" x14ac:dyDescent="0.25">
      <c r="A498" t="s">
        <v>104</v>
      </c>
      <c r="B498" t="s">
        <v>105</v>
      </c>
      <c r="C498" s="59">
        <v>42923</v>
      </c>
      <c r="D498" s="181">
        <v>0.96040000000000003</v>
      </c>
    </row>
    <row r="499" spans="1:4" x14ac:dyDescent="0.25">
      <c r="A499" t="s">
        <v>104</v>
      </c>
      <c r="B499" t="s">
        <v>105</v>
      </c>
      <c r="C499" s="59">
        <v>42930</v>
      </c>
      <c r="D499" s="181">
        <v>0.95930000000000004</v>
      </c>
    </row>
    <row r="500" spans="1:4" x14ac:dyDescent="0.25">
      <c r="A500" t="s">
        <v>104</v>
      </c>
      <c r="B500" t="s">
        <v>105</v>
      </c>
      <c r="C500" s="59">
        <v>42937</v>
      </c>
      <c r="D500" s="181">
        <v>0.95889999999999997</v>
      </c>
    </row>
    <row r="501" spans="1:4" x14ac:dyDescent="0.25">
      <c r="A501" t="s">
        <v>104</v>
      </c>
      <c r="B501" t="s">
        <v>105</v>
      </c>
      <c r="C501" s="59">
        <v>42944</v>
      </c>
      <c r="D501" s="181">
        <v>0.95860000000000001</v>
      </c>
    </row>
    <row r="502" spans="1:4" x14ac:dyDescent="0.25">
      <c r="A502" t="s">
        <v>104</v>
      </c>
      <c r="B502" t="s">
        <v>105</v>
      </c>
      <c r="C502" s="59">
        <v>42951</v>
      </c>
      <c r="D502" s="181">
        <v>0.9577</v>
      </c>
    </row>
    <row r="503" spans="1:4" x14ac:dyDescent="0.25">
      <c r="A503" t="s">
        <v>104</v>
      </c>
      <c r="B503" t="s">
        <v>105</v>
      </c>
      <c r="C503" s="59">
        <v>42958</v>
      </c>
      <c r="D503" s="181">
        <v>0.9577</v>
      </c>
    </row>
    <row r="504" spans="1:4" x14ac:dyDescent="0.25">
      <c r="A504" t="s">
        <v>104</v>
      </c>
      <c r="B504" t="s">
        <v>105</v>
      </c>
      <c r="C504" s="59">
        <v>42965</v>
      </c>
      <c r="D504" s="181">
        <v>0.95810000000000006</v>
      </c>
    </row>
    <row r="505" spans="1:4" x14ac:dyDescent="0.25">
      <c r="A505" t="s">
        <v>104</v>
      </c>
      <c r="B505" t="s">
        <v>105</v>
      </c>
      <c r="C505" s="59">
        <v>42972</v>
      </c>
      <c r="D505" s="181">
        <v>0.95849999999999991</v>
      </c>
    </row>
    <row r="506" spans="1:4" x14ac:dyDescent="0.25">
      <c r="A506" t="s">
        <v>104</v>
      </c>
      <c r="B506" t="s">
        <v>105</v>
      </c>
      <c r="C506" s="59">
        <v>42979</v>
      </c>
      <c r="D506" s="181">
        <v>0.95879999999999999</v>
      </c>
    </row>
    <row r="507" spans="1:4" x14ac:dyDescent="0.25">
      <c r="A507" t="s">
        <v>104</v>
      </c>
      <c r="B507" t="s">
        <v>105</v>
      </c>
      <c r="C507" s="59">
        <v>42986</v>
      </c>
      <c r="D507" s="181">
        <v>0.95909999999999995</v>
      </c>
    </row>
    <row r="508" spans="1:4" x14ac:dyDescent="0.25">
      <c r="A508" t="s">
        <v>104</v>
      </c>
      <c r="B508" t="s">
        <v>105</v>
      </c>
      <c r="C508" s="59">
        <v>42993</v>
      </c>
      <c r="D508" s="181">
        <v>0.95920000000000005</v>
      </c>
    </row>
    <row r="509" spans="1:4" x14ac:dyDescent="0.25">
      <c r="A509" t="s">
        <v>104</v>
      </c>
      <c r="B509" t="s">
        <v>105</v>
      </c>
      <c r="C509" s="59">
        <v>43000</v>
      </c>
      <c r="D509" s="181">
        <v>0.95920000000000005</v>
      </c>
    </row>
    <row r="510" spans="1:4" x14ac:dyDescent="0.25">
      <c r="A510" t="s">
        <v>104</v>
      </c>
      <c r="B510" t="s">
        <v>105</v>
      </c>
      <c r="C510" s="59">
        <v>43007</v>
      </c>
      <c r="D510" s="181">
        <v>0.95920000000000005</v>
      </c>
    </row>
    <row r="511" spans="1:4" x14ac:dyDescent="0.25">
      <c r="A511" t="s">
        <v>104</v>
      </c>
      <c r="B511" t="s">
        <v>105</v>
      </c>
      <c r="C511" s="59">
        <v>43014</v>
      </c>
      <c r="D511" s="181">
        <v>0.95819999999999994</v>
      </c>
    </row>
    <row r="512" spans="1:4" x14ac:dyDescent="0.25">
      <c r="A512" t="s">
        <v>104</v>
      </c>
      <c r="B512" t="s">
        <v>105</v>
      </c>
      <c r="C512" s="59">
        <v>43021</v>
      </c>
      <c r="D512" s="181">
        <v>0.95799999999999996</v>
      </c>
    </row>
    <row r="513" spans="1:4" x14ac:dyDescent="0.25">
      <c r="A513" t="s">
        <v>104</v>
      </c>
      <c r="B513" t="s">
        <v>105</v>
      </c>
      <c r="C513" s="59">
        <v>43028</v>
      </c>
      <c r="D513" s="181">
        <v>0.95799999999999996</v>
      </c>
    </row>
    <row r="514" spans="1:4" x14ac:dyDescent="0.25">
      <c r="A514" t="s">
        <v>104</v>
      </c>
      <c r="B514" t="s">
        <v>105</v>
      </c>
      <c r="C514" s="59">
        <v>43035</v>
      </c>
      <c r="D514" s="181">
        <v>0.95810000000000006</v>
      </c>
    </row>
    <row r="515" spans="1:4" x14ac:dyDescent="0.25">
      <c r="A515" t="s">
        <v>104</v>
      </c>
      <c r="B515" t="s">
        <v>105</v>
      </c>
      <c r="C515" s="59">
        <v>43042</v>
      </c>
      <c r="D515" s="181">
        <v>0.95879999999999999</v>
      </c>
    </row>
    <row r="516" spans="1:4" x14ac:dyDescent="0.25">
      <c r="A516" t="s">
        <v>104</v>
      </c>
      <c r="B516" t="s">
        <v>105</v>
      </c>
      <c r="C516" s="59">
        <v>43049</v>
      </c>
      <c r="D516" s="181">
        <v>0.95950000000000002</v>
      </c>
    </row>
    <row r="517" spans="1:4" x14ac:dyDescent="0.25">
      <c r="A517" t="s">
        <v>104</v>
      </c>
      <c r="B517" t="s">
        <v>105</v>
      </c>
      <c r="C517" s="59">
        <v>43056</v>
      </c>
      <c r="D517" s="181">
        <v>0.96019999999999994</v>
      </c>
    </row>
    <row r="518" spans="1:4" x14ac:dyDescent="0.25">
      <c r="A518" t="s">
        <v>104</v>
      </c>
      <c r="B518" t="s">
        <v>105</v>
      </c>
      <c r="C518" s="59">
        <v>43063</v>
      </c>
      <c r="D518" s="181">
        <v>0.96040000000000003</v>
      </c>
    </row>
    <row r="519" spans="1:4" x14ac:dyDescent="0.25">
      <c r="A519" t="s">
        <v>104</v>
      </c>
      <c r="B519" t="s">
        <v>105</v>
      </c>
      <c r="C519" s="59">
        <v>43070</v>
      </c>
      <c r="D519" s="181">
        <v>0.96060000000000001</v>
      </c>
    </row>
    <row r="520" spans="1:4" x14ac:dyDescent="0.25">
      <c r="A520" t="s">
        <v>104</v>
      </c>
      <c r="B520" t="s">
        <v>105</v>
      </c>
      <c r="C520" s="59">
        <v>43077</v>
      </c>
      <c r="D520" s="181">
        <v>0.96120000000000005</v>
      </c>
    </row>
    <row r="521" spans="1:4" x14ac:dyDescent="0.25">
      <c r="A521" t="s">
        <v>104</v>
      </c>
      <c r="B521" t="s">
        <v>105</v>
      </c>
      <c r="C521" s="59">
        <v>43084</v>
      </c>
      <c r="D521" s="181">
        <v>0.96200000000000008</v>
      </c>
    </row>
    <row r="522" spans="1:4" x14ac:dyDescent="0.25">
      <c r="A522" t="s">
        <v>104</v>
      </c>
      <c r="B522" t="s">
        <v>105</v>
      </c>
      <c r="C522" s="59">
        <v>43091</v>
      </c>
      <c r="D522" s="181">
        <v>0.96279999999999999</v>
      </c>
    </row>
    <row r="523" spans="1:4" x14ac:dyDescent="0.25">
      <c r="A523" t="s">
        <v>104</v>
      </c>
      <c r="B523" t="s">
        <v>105</v>
      </c>
      <c r="C523" s="59">
        <v>43105</v>
      </c>
      <c r="D523" s="181">
        <v>0</v>
      </c>
    </row>
    <row r="524" spans="1:4" x14ac:dyDescent="0.25">
      <c r="A524" t="s">
        <v>104</v>
      </c>
      <c r="B524" t="s">
        <v>105</v>
      </c>
      <c r="C524" s="59">
        <v>43112</v>
      </c>
      <c r="D524" s="181">
        <v>0</v>
      </c>
    </row>
    <row r="525" spans="1:4" x14ac:dyDescent="0.25">
      <c r="A525" t="s">
        <v>104</v>
      </c>
      <c r="B525" t="s">
        <v>105</v>
      </c>
      <c r="C525" s="59">
        <v>43119</v>
      </c>
      <c r="D525" s="181">
        <v>0</v>
      </c>
    </row>
    <row r="526" spans="1:4" x14ac:dyDescent="0.25">
      <c r="A526" t="s">
        <v>104</v>
      </c>
      <c r="B526" t="s">
        <v>105</v>
      </c>
      <c r="C526" s="59">
        <v>43126</v>
      </c>
      <c r="D526" s="181">
        <v>0</v>
      </c>
    </row>
    <row r="527" spans="1:4" x14ac:dyDescent="0.25">
      <c r="A527" t="s">
        <v>104</v>
      </c>
      <c r="B527" t="s">
        <v>105</v>
      </c>
      <c r="C527" s="59">
        <v>43133</v>
      </c>
      <c r="D527" s="181">
        <v>0</v>
      </c>
    </row>
    <row r="528" spans="1:4" x14ac:dyDescent="0.25">
      <c r="A528" t="s">
        <v>104</v>
      </c>
      <c r="B528" t="s">
        <v>105</v>
      </c>
      <c r="C528" s="59">
        <v>43140</v>
      </c>
      <c r="D528" s="181">
        <v>0</v>
      </c>
    </row>
    <row r="529" spans="1:4" x14ac:dyDescent="0.25">
      <c r="A529" t="s">
        <v>104</v>
      </c>
      <c r="B529" t="s">
        <v>105</v>
      </c>
      <c r="C529" s="59">
        <v>43147</v>
      </c>
      <c r="D529" s="181">
        <v>0</v>
      </c>
    </row>
    <row r="530" spans="1:4" x14ac:dyDescent="0.25">
      <c r="A530" t="s">
        <v>104</v>
      </c>
      <c r="B530" t="s">
        <v>105</v>
      </c>
      <c r="C530" s="59">
        <v>43154</v>
      </c>
      <c r="D530" s="181">
        <v>0</v>
      </c>
    </row>
    <row r="531" spans="1:4" x14ac:dyDescent="0.25">
      <c r="A531" t="s">
        <v>104</v>
      </c>
      <c r="B531" t="s">
        <v>105</v>
      </c>
      <c r="C531" s="59">
        <v>43161</v>
      </c>
      <c r="D531" s="181">
        <v>0</v>
      </c>
    </row>
    <row r="532" spans="1:4" x14ac:dyDescent="0.25">
      <c r="A532" t="s">
        <v>104</v>
      </c>
      <c r="B532" t="s">
        <v>105</v>
      </c>
      <c r="C532" s="59">
        <v>43168</v>
      </c>
      <c r="D532" s="181">
        <v>0</v>
      </c>
    </row>
    <row r="533" spans="1:4" x14ac:dyDescent="0.25">
      <c r="A533" t="s">
        <v>104</v>
      </c>
      <c r="B533" t="s">
        <v>105</v>
      </c>
      <c r="C533" s="59">
        <v>43175</v>
      </c>
      <c r="D533" s="181">
        <v>0</v>
      </c>
    </row>
    <row r="534" spans="1:4" x14ac:dyDescent="0.25">
      <c r="A534" t="s">
        <v>104</v>
      </c>
      <c r="B534" t="s">
        <v>105</v>
      </c>
      <c r="C534" s="59">
        <v>43182</v>
      </c>
      <c r="D534" s="181">
        <v>0</v>
      </c>
    </row>
    <row r="535" spans="1:4" x14ac:dyDescent="0.25">
      <c r="A535" t="s">
        <v>104</v>
      </c>
      <c r="B535" t="s">
        <v>105</v>
      </c>
      <c r="C535" s="59">
        <v>43189</v>
      </c>
      <c r="D535" s="181">
        <v>0</v>
      </c>
    </row>
    <row r="536" spans="1:4" x14ac:dyDescent="0.25">
      <c r="A536" t="s">
        <v>104</v>
      </c>
      <c r="B536" t="s">
        <v>105</v>
      </c>
      <c r="C536" s="59">
        <v>43196</v>
      </c>
      <c r="D536" s="181">
        <v>0</v>
      </c>
    </row>
    <row r="537" spans="1:4" x14ac:dyDescent="0.25">
      <c r="A537" t="s">
        <v>106</v>
      </c>
      <c r="B537" t="s">
        <v>107</v>
      </c>
      <c r="C537" s="59">
        <v>42937</v>
      </c>
      <c r="D537" s="181">
        <v>0</v>
      </c>
    </row>
    <row r="538" spans="1:4" x14ac:dyDescent="0.25">
      <c r="A538" t="s">
        <v>106</v>
      </c>
      <c r="B538" t="s">
        <v>107</v>
      </c>
      <c r="C538" s="59">
        <v>42944</v>
      </c>
      <c r="D538" s="181">
        <v>0</v>
      </c>
    </row>
    <row r="539" spans="1:4" x14ac:dyDescent="0.25">
      <c r="A539" t="s">
        <v>106</v>
      </c>
      <c r="B539" t="s">
        <v>107</v>
      </c>
      <c r="C539" s="59">
        <v>42951</v>
      </c>
      <c r="D539" s="181">
        <v>0</v>
      </c>
    </row>
    <row r="540" spans="1:4" x14ac:dyDescent="0.25">
      <c r="A540" t="s">
        <v>106</v>
      </c>
      <c r="B540" t="s">
        <v>107</v>
      </c>
      <c r="C540" s="59">
        <v>42958</v>
      </c>
      <c r="D540" s="181">
        <v>0</v>
      </c>
    </row>
    <row r="541" spans="1:4" x14ac:dyDescent="0.25">
      <c r="A541" t="s">
        <v>106</v>
      </c>
      <c r="B541" t="s">
        <v>107</v>
      </c>
      <c r="C541" s="59">
        <v>42965</v>
      </c>
      <c r="D541" s="181">
        <v>0</v>
      </c>
    </row>
    <row r="542" spans="1:4" x14ac:dyDescent="0.25">
      <c r="A542" t="s">
        <v>106</v>
      </c>
      <c r="B542" t="s">
        <v>107</v>
      </c>
      <c r="C542" s="59">
        <v>42972</v>
      </c>
      <c r="D542" s="181">
        <v>0</v>
      </c>
    </row>
    <row r="543" spans="1:4" x14ac:dyDescent="0.25">
      <c r="A543" t="s">
        <v>106</v>
      </c>
      <c r="B543" t="s">
        <v>107</v>
      </c>
      <c r="C543" s="59">
        <v>42979</v>
      </c>
      <c r="D543" s="181">
        <v>0</v>
      </c>
    </row>
    <row r="544" spans="1:4" x14ac:dyDescent="0.25">
      <c r="A544" t="s">
        <v>106</v>
      </c>
      <c r="B544" t="s">
        <v>107</v>
      </c>
      <c r="C544" s="59">
        <v>42986</v>
      </c>
      <c r="D544" s="181">
        <v>0</v>
      </c>
    </row>
    <row r="545" spans="1:4" x14ac:dyDescent="0.25">
      <c r="A545" t="s">
        <v>106</v>
      </c>
      <c r="B545" t="s">
        <v>107</v>
      </c>
      <c r="C545" s="59">
        <v>42993</v>
      </c>
      <c r="D545" s="181">
        <v>0</v>
      </c>
    </row>
    <row r="546" spans="1:4" x14ac:dyDescent="0.25">
      <c r="A546" t="s">
        <v>106</v>
      </c>
      <c r="B546" t="s">
        <v>107</v>
      </c>
      <c r="C546" s="59">
        <v>43000</v>
      </c>
      <c r="D546" s="181">
        <v>0</v>
      </c>
    </row>
    <row r="547" spans="1:4" x14ac:dyDescent="0.25">
      <c r="A547" t="s">
        <v>106</v>
      </c>
      <c r="B547" t="s">
        <v>107</v>
      </c>
      <c r="C547" s="59">
        <v>43007</v>
      </c>
      <c r="D547" s="181">
        <v>0</v>
      </c>
    </row>
    <row r="548" spans="1:4" x14ac:dyDescent="0.25">
      <c r="A548" t="s">
        <v>106</v>
      </c>
      <c r="B548" t="s">
        <v>107</v>
      </c>
      <c r="C548" s="59">
        <v>43014</v>
      </c>
      <c r="D548" s="181">
        <v>0</v>
      </c>
    </row>
    <row r="549" spans="1:4" x14ac:dyDescent="0.25">
      <c r="A549" t="s">
        <v>106</v>
      </c>
      <c r="B549" t="s">
        <v>107</v>
      </c>
      <c r="C549" s="59">
        <v>43021</v>
      </c>
      <c r="D549" s="181">
        <v>0</v>
      </c>
    </row>
    <row r="550" spans="1:4" x14ac:dyDescent="0.25">
      <c r="A550" t="s">
        <v>106</v>
      </c>
      <c r="B550" t="s">
        <v>107</v>
      </c>
      <c r="C550" s="59">
        <v>43028</v>
      </c>
      <c r="D550" s="181">
        <v>0</v>
      </c>
    </row>
    <row r="551" spans="1:4" x14ac:dyDescent="0.25">
      <c r="A551" t="s">
        <v>106</v>
      </c>
      <c r="B551" t="s">
        <v>107</v>
      </c>
      <c r="C551" s="59">
        <v>43035</v>
      </c>
      <c r="D551" s="181">
        <v>0</v>
      </c>
    </row>
    <row r="552" spans="1:4" x14ac:dyDescent="0.25">
      <c r="A552" t="s">
        <v>106</v>
      </c>
      <c r="B552" t="s">
        <v>107</v>
      </c>
      <c r="C552" s="59">
        <v>43042</v>
      </c>
      <c r="D552" s="181">
        <v>0</v>
      </c>
    </row>
    <row r="553" spans="1:4" x14ac:dyDescent="0.25">
      <c r="A553" t="s">
        <v>106</v>
      </c>
      <c r="B553" t="s">
        <v>107</v>
      </c>
      <c r="C553" s="59">
        <v>43049</v>
      </c>
      <c r="D553" s="181">
        <v>0</v>
      </c>
    </row>
    <row r="554" spans="1:4" x14ac:dyDescent="0.25">
      <c r="A554" t="s">
        <v>106</v>
      </c>
      <c r="B554" t="s">
        <v>107</v>
      </c>
      <c r="C554" s="59">
        <v>43056</v>
      </c>
      <c r="D554" s="181">
        <v>0</v>
      </c>
    </row>
    <row r="555" spans="1:4" x14ac:dyDescent="0.25">
      <c r="A555" t="s">
        <v>106</v>
      </c>
      <c r="B555" t="s">
        <v>107</v>
      </c>
      <c r="C555" s="59">
        <v>43063</v>
      </c>
      <c r="D555" s="181">
        <v>0</v>
      </c>
    </row>
    <row r="556" spans="1:4" x14ac:dyDescent="0.25">
      <c r="A556" t="s">
        <v>106</v>
      </c>
      <c r="B556" t="s">
        <v>107</v>
      </c>
      <c r="C556" s="59">
        <v>43070</v>
      </c>
      <c r="D556" s="181">
        <v>0</v>
      </c>
    </row>
    <row r="557" spans="1:4" x14ac:dyDescent="0.25">
      <c r="A557" t="s">
        <v>106</v>
      </c>
      <c r="B557" t="s">
        <v>107</v>
      </c>
      <c r="C557" s="59">
        <v>43077</v>
      </c>
      <c r="D557" s="181">
        <v>0</v>
      </c>
    </row>
    <row r="558" spans="1:4" x14ac:dyDescent="0.25">
      <c r="A558" t="s">
        <v>106</v>
      </c>
      <c r="B558" t="s">
        <v>107</v>
      </c>
      <c r="C558" s="59">
        <v>43084</v>
      </c>
      <c r="D558" s="181">
        <v>0</v>
      </c>
    </row>
    <row r="559" spans="1:4" x14ac:dyDescent="0.25">
      <c r="A559" t="s">
        <v>106</v>
      </c>
      <c r="B559" t="s">
        <v>107</v>
      </c>
      <c r="C559" s="59">
        <v>43091</v>
      </c>
      <c r="D559" s="181">
        <v>0</v>
      </c>
    </row>
    <row r="560" spans="1:4" x14ac:dyDescent="0.25">
      <c r="A560" t="s">
        <v>106</v>
      </c>
      <c r="B560" t="s">
        <v>107</v>
      </c>
      <c r="C560" s="59">
        <v>43105</v>
      </c>
      <c r="D560" s="181">
        <v>0</v>
      </c>
    </row>
    <row r="561" spans="1:4" x14ac:dyDescent="0.25">
      <c r="A561" t="s">
        <v>106</v>
      </c>
      <c r="B561" t="s">
        <v>107</v>
      </c>
      <c r="C561" s="59">
        <v>43112</v>
      </c>
      <c r="D561" s="181">
        <v>0</v>
      </c>
    </row>
    <row r="562" spans="1:4" x14ac:dyDescent="0.25">
      <c r="A562" t="s">
        <v>106</v>
      </c>
      <c r="B562" t="s">
        <v>107</v>
      </c>
      <c r="C562" s="59">
        <v>43119</v>
      </c>
      <c r="D562" s="181">
        <v>0</v>
      </c>
    </row>
    <row r="563" spans="1:4" x14ac:dyDescent="0.25">
      <c r="A563" t="s">
        <v>106</v>
      </c>
      <c r="B563" t="s">
        <v>107</v>
      </c>
      <c r="C563" s="59">
        <v>43126</v>
      </c>
      <c r="D563" s="181">
        <v>0</v>
      </c>
    </row>
    <row r="564" spans="1:4" x14ac:dyDescent="0.25">
      <c r="A564" t="s">
        <v>106</v>
      </c>
      <c r="B564" t="s">
        <v>107</v>
      </c>
      <c r="C564" s="59">
        <v>43133</v>
      </c>
      <c r="D564" s="181">
        <v>0</v>
      </c>
    </row>
    <row r="565" spans="1:4" x14ac:dyDescent="0.25">
      <c r="A565" t="s">
        <v>106</v>
      </c>
      <c r="B565" t="s">
        <v>107</v>
      </c>
      <c r="C565" s="59">
        <v>43140</v>
      </c>
      <c r="D565" s="181">
        <v>0</v>
      </c>
    </row>
    <row r="566" spans="1:4" x14ac:dyDescent="0.25">
      <c r="A566" t="s">
        <v>106</v>
      </c>
      <c r="B566" t="s">
        <v>107</v>
      </c>
      <c r="C566" s="59">
        <v>43147</v>
      </c>
      <c r="D566" s="181">
        <v>0</v>
      </c>
    </row>
    <row r="567" spans="1:4" x14ac:dyDescent="0.25">
      <c r="A567" t="s">
        <v>106</v>
      </c>
      <c r="B567" t="s">
        <v>107</v>
      </c>
      <c r="C567" s="59">
        <v>43154</v>
      </c>
      <c r="D567" s="181">
        <v>0</v>
      </c>
    </row>
    <row r="568" spans="1:4" x14ac:dyDescent="0.25">
      <c r="A568" t="s">
        <v>106</v>
      </c>
      <c r="B568" t="s">
        <v>107</v>
      </c>
      <c r="C568" s="59">
        <v>43161</v>
      </c>
      <c r="D568" s="181">
        <v>0</v>
      </c>
    </row>
    <row r="569" spans="1:4" x14ac:dyDescent="0.25">
      <c r="A569" t="s">
        <v>106</v>
      </c>
      <c r="B569" t="s">
        <v>107</v>
      </c>
      <c r="C569" s="59">
        <v>43168</v>
      </c>
      <c r="D569" s="181">
        <v>0</v>
      </c>
    </row>
    <row r="570" spans="1:4" x14ac:dyDescent="0.25">
      <c r="A570" t="s">
        <v>106</v>
      </c>
      <c r="B570" t="s">
        <v>107</v>
      </c>
      <c r="C570" s="59">
        <v>43175</v>
      </c>
      <c r="D570" s="181">
        <v>0</v>
      </c>
    </row>
    <row r="571" spans="1:4" x14ac:dyDescent="0.25">
      <c r="A571" t="s">
        <v>106</v>
      </c>
      <c r="B571" t="s">
        <v>107</v>
      </c>
      <c r="C571" s="59">
        <v>43182</v>
      </c>
      <c r="D571" s="181">
        <v>0</v>
      </c>
    </row>
    <row r="572" spans="1:4" x14ac:dyDescent="0.25">
      <c r="A572" t="s">
        <v>106</v>
      </c>
      <c r="B572" t="s">
        <v>107</v>
      </c>
      <c r="C572" s="59">
        <v>43189</v>
      </c>
      <c r="D572" s="181">
        <v>0</v>
      </c>
    </row>
    <row r="573" spans="1:4" x14ac:dyDescent="0.25">
      <c r="A573" t="s">
        <v>106</v>
      </c>
      <c r="B573" t="s">
        <v>107</v>
      </c>
      <c r="C573" s="59">
        <v>43196</v>
      </c>
      <c r="D573" s="181">
        <v>0</v>
      </c>
    </row>
    <row r="574" spans="1:4" x14ac:dyDescent="0.25">
      <c r="A574" t="s">
        <v>108</v>
      </c>
      <c r="B574" t="s">
        <v>109</v>
      </c>
      <c r="C574" s="59">
        <v>42937</v>
      </c>
      <c r="D574" s="181">
        <v>0</v>
      </c>
    </row>
    <row r="575" spans="1:4" x14ac:dyDescent="0.25">
      <c r="A575" t="s">
        <v>108</v>
      </c>
      <c r="B575" t="s">
        <v>109</v>
      </c>
      <c r="C575" s="59">
        <v>42944</v>
      </c>
      <c r="D575" s="181">
        <v>0</v>
      </c>
    </row>
    <row r="576" spans="1:4" x14ac:dyDescent="0.25">
      <c r="A576" t="s">
        <v>108</v>
      </c>
      <c r="B576" t="s">
        <v>109</v>
      </c>
      <c r="C576" s="59">
        <v>42951</v>
      </c>
      <c r="D576" s="181">
        <v>0</v>
      </c>
    </row>
    <row r="577" spans="1:4" x14ac:dyDescent="0.25">
      <c r="A577" t="s">
        <v>108</v>
      </c>
      <c r="B577" t="s">
        <v>109</v>
      </c>
      <c r="C577" s="59">
        <v>42958</v>
      </c>
      <c r="D577" s="181">
        <v>0</v>
      </c>
    </row>
    <row r="578" spans="1:4" x14ac:dyDescent="0.25">
      <c r="A578" t="s">
        <v>108</v>
      </c>
      <c r="B578" t="s">
        <v>109</v>
      </c>
      <c r="C578" s="59">
        <v>42965</v>
      </c>
      <c r="D578" s="181">
        <v>0</v>
      </c>
    </row>
    <row r="579" spans="1:4" x14ac:dyDescent="0.25">
      <c r="A579" t="s">
        <v>108</v>
      </c>
      <c r="B579" t="s">
        <v>109</v>
      </c>
      <c r="C579" s="59">
        <v>42972</v>
      </c>
      <c r="D579" s="181">
        <v>0</v>
      </c>
    </row>
    <row r="580" spans="1:4" x14ac:dyDescent="0.25">
      <c r="A580" t="s">
        <v>108</v>
      </c>
      <c r="B580" t="s">
        <v>109</v>
      </c>
      <c r="C580" s="59">
        <v>42979</v>
      </c>
      <c r="D580" s="181">
        <v>0</v>
      </c>
    </row>
    <row r="581" spans="1:4" x14ac:dyDescent="0.25">
      <c r="A581" t="s">
        <v>108</v>
      </c>
      <c r="B581" t="s">
        <v>109</v>
      </c>
      <c r="C581" s="59">
        <v>42986</v>
      </c>
      <c r="D581" s="181">
        <v>0</v>
      </c>
    </row>
    <row r="582" spans="1:4" x14ac:dyDescent="0.25">
      <c r="A582" t="s">
        <v>108</v>
      </c>
      <c r="B582" t="s">
        <v>109</v>
      </c>
      <c r="C582" s="59">
        <v>42993</v>
      </c>
      <c r="D582" s="181">
        <v>0</v>
      </c>
    </row>
    <row r="583" spans="1:4" x14ac:dyDescent="0.25">
      <c r="A583" t="s">
        <v>108</v>
      </c>
      <c r="B583" t="s">
        <v>109</v>
      </c>
      <c r="C583" s="59">
        <v>43000</v>
      </c>
      <c r="D583" s="181">
        <v>0</v>
      </c>
    </row>
    <row r="584" spans="1:4" x14ac:dyDescent="0.25">
      <c r="A584" t="s">
        <v>108</v>
      </c>
      <c r="B584" t="s">
        <v>109</v>
      </c>
      <c r="C584" s="59">
        <v>43007</v>
      </c>
      <c r="D584" s="181">
        <v>0</v>
      </c>
    </row>
    <row r="585" spans="1:4" x14ac:dyDescent="0.25">
      <c r="A585" t="s">
        <v>108</v>
      </c>
      <c r="B585" t="s">
        <v>109</v>
      </c>
      <c r="C585" s="59">
        <v>43014</v>
      </c>
      <c r="D585" s="181">
        <v>0</v>
      </c>
    </row>
    <row r="586" spans="1:4" x14ac:dyDescent="0.25">
      <c r="A586" t="s">
        <v>108</v>
      </c>
      <c r="B586" t="s">
        <v>109</v>
      </c>
      <c r="C586" s="59">
        <v>43021</v>
      </c>
      <c r="D586" s="181">
        <v>0</v>
      </c>
    </row>
    <row r="587" spans="1:4" x14ac:dyDescent="0.25">
      <c r="A587" t="s">
        <v>108</v>
      </c>
      <c r="B587" t="s">
        <v>109</v>
      </c>
      <c r="C587" s="59">
        <v>43028</v>
      </c>
      <c r="D587" s="181">
        <v>0</v>
      </c>
    </row>
    <row r="588" spans="1:4" x14ac:dyDescent="0.25">
      <c r="A588" t="s">
        <v>108</v>
      </c>
      <c r="B588" t="s">
        <v>109</v>
      </c>
      <c r="C588" s="59">
        <v>43035</v>
      </c>
      <c r="D588" s="181">
        <v>0</v>
      </c>
    </row>
    <row r="589" spans="1:4" x14ac:dyDescent="0.25">
      <c r="A589" t="s">
        <v>108</v>
      </c>
      <c r="B589" t="s">
        <v>109</v>
      </c>
      <c r="C589" s="59">
        <v>43042</v>
      </c>
      <c r="D589" s="181">
        <v>0</v>
      </c>
    </row>
    <row r="590" spans="1:4" x14ac:dyDescent="0.25">
      <c r="A590" t="s">
        <v>108</v>
      </c>
      <c r="B590" t="s">
        <v>109</v>
      </c>
      <c r="C590" s="59">
        <v>43049</v>
      </c>
      <c r="D590" s="181">
        <v>0</v>
      </c>
    </row>
    <row r="591" spans="1:4" x14ac:dyDescent="0.25">
      <c r="A591" t="s">
        <v>108</v>
      </c>
      <c r="B591" t="s">
        <v>109</v>
      </c>
      <c r="C591" s="59">
        <v>43056</v>
      </c>
      <c r="D591" s="181">
        <v>0</v>
      </c>
    </row>
    <row r="592" spans="1:4" x14ac:dyDescent="0.25">
      <c r="A592" t="s">
        <v>108</v>
      </c>
      <c r="B592" t="s">
        <v>109</v>
      </c>
      <c r="C592" s="59">
        <v>43063</v>
      </c>
      <c r="D592" s="181">
        <v>0</v>
      </c>
    </row>
    <row r="593" spans="1:4" x14ac:dyDescent="0.25">
      <c r="A593" t="s">
        <v>108</v>
      </c>
      <c r="B593" t="s">
        <v>109</v>
      </c>
      <c r="C593" s="59">
        <v>43070</v>
      </c>
      <c r="D593" s="181">
        <v>0</v>
      </c>
    </row>
    <row r="594" spans="1:4" x14ac:dyDescent="0.25">
      <c r="A594" t="s">
        <v>108</v>
      </c>
      <c r="B594" t="s">
        <v>109</v>
      </c>
      <c r="C594" s="59">
        <v>43077</v>
      </c>
      <c r="D594" s="181">
        <v>0</v>
      </c>
    </row>
    <row r="595" spans="1:4" x14ac:dyDescent="0.25">
      <c r="A595" t="s">
        <v>108</v>
      </c>
      <c r="B595" t="s">
        <v>109</v>
      </c>
      <c r="C595" s="59">
        <v>43084</v>
      </c>
      <c r="D595" s="181">
        <v>0</v>
      </c>
    </row>
    <row r="596" spans="1:4" x14ac:dyDescent="0.25">
      <c r="A596" t="s">
        <v>108</v>
      </c>
      <c r="B596" t="s">
        <v>109</v>
      </c>
      <c r="C596" s="59">
        <v>43091</v>
      </c>
      <c r="D596" s="181">
        <v>0</v>
      </c>
    </row>
    <row r="597" spans="1:4" x14ac:dyDescent="0.25">
      <c r="A597" t="s">
        <v>108</v>
      </c>
      <c r="B597" t="s">
        <v>109</v>
      </c>
      <c r="C597" s="59">
        <v>43105</v>
      </c>
      <c r="D597" s="181">
        <v>0</v>
      </c>
    </row>
    <row r="598" spans="1:4" x14ac:dyDescent="0.25">
      <c r="A598" t="s">
        <v>108</v>
      </c>
      <c r="B598" t="s">
        <v>109</v>
      </c>
      <c r="C598" s="59">
        <v>43112</v>
      </c>
      <c r="D598" s="181">
        <v>0</v>
      </c>
    </row>
    <row r="599" spans="1:4" x14ac:dyDescent="0.25">
      <c r="A599" t="s">
        <v>108</v>
      </c>
      <c r="B599" t="s">
        <v>109</v>
      </c>
      <c r="C599" s="59">
        <v>43119</v>
      </c>
      <c r="D599" s="181">
        <v>0</v>
      </c>
    </row>
    <row r="600" spans="1:4" x14ac:dyDescent="0.25">
      <c r="A600" t="s">
        <v>108</v>
      </c>
      <c r="B600" t="s">
        <v>109</v>
      </c>
      <c r="C600" s="59">
        <v>43126</v>
      </c>
      <c r="D600" s="181">
        <v>0</v>
      </c>
    </row>
    <row r="601" spans="1:4" x14ac:dyDescent="0.25">
      <c r="A601" t="s">
        <v>108</v>
      </c>
      <c r="B601" t="s">
        <v>109</v>
      </c>
      <c r="C601" s="59">
        <v>43133</v>
      </c>
      <c r="D601" s="181">
        <v>0</v>
      </c>
    </row>
    <row r="602" spans="1:4" x14ac:dyDescent="0.25">
      <c r="A602" t="s">
        <v>108</v>
      </c>
      <c r="B602" t="s">
        <v>109</v>
      </c>
      <c r="C602" s="59">
        <v>43140</v>
      </c>
      <c r="D602" s="181">
        <v>0</v>
      </c>
    </row>
    <row r="603" spans="1:4" x14ac:dyDescent="0.25">
      <c r="A603" t="s">
        <v>108</v>
      </c>
      <c r="B603" t="s">
        <v>109</v>
      </c>
      <c r="C603" s="59">
        <v>43147</v>
      </c>
      <c r="D603" s="181">
        <v>0</v>
      </c>
    </row>
    <row r="604" spans="1:4" x14ac:dyDescent="0.25">
      <c r="A604" t="s">
        <v>108</v>
      </c>
      <c r="B604" t="s">
        <v>109</v>
      </c>
      <c r="C604" s="59">
        <v>43154</v>
      </c>
      <c r="D604" s="181">
        <v>0</v>
      </c>
    </row>
    <row r="605" spans="1:4" x14ac:dyDescent="0.25">
      <c r="A605" t="s">
        <v>108</v>
      </c>
      <c r="B605" t="s">
        <v>109</v>
      </c>
      <c r="C605" s="59">
        <v>43161</v>
      </c>
      <c r="D605" s="181">
        <v>0</v>
      </c>
    </row>
    <row r="606" spans="1:4" x14ac:dyDescent="0.25">
      <c r="A606" t="s">
        <v>108</v>
      </c>
      <c r="B606" t="s">
        <v>109</v>
      </c>
      <c r="C606" s="59">
        <v>43168</v>
      </c>
      <c r="D606" s="181">
        <v>0</v>
      </c>
    </row>
    <row r="607" spans="1:4" x14ac:dyDescent="0.25">
      <c r="A607" t="s">
        <v>108</v>
      </c>
      <c r="B607" t="s">
        <v>109</v>
      </c>
      <c r="C607" s="59">
        <v>43175</v>
      </c>
      <c r="D607" s="181">
        <v>0</v>
      </c>
    </row>
    <row r="608" spans="1:4" x14ac:dyDescent="0.25">
      <c r="A608" t="s">
        <v>108</v>
      </c>
      <c r="B608" t="s">
        <v>109</v>
      </c>
      <c r="C608" s="59">
        <v>43182</v>
      </c>
      <c r="D608" s="181">
        <v>0</v>
      </c>
    </row>
    <row r="609" spans="1:4" x14ac:dyDescent="0.25">
      <c r="A609" t="s">
        <v>108</v>
      </c>
      <c r="B609" t="s">
        <v>109</v>
      </c>
      <c r="C609" s="59">
        <v>43189</v>
      </c>
      <c r="D609" s="181">
        <v>0</v>
      </c>
    </row>
    <row r="610" spans="1:4" x14ac:dyDescent="0.25">
      <c r="A610" t="s">
        <v>108</v>
      </c>
      <c r="B610" t="s">
        <v>109</v>
      </c>
      <c r="C610" s="59">
        <v>43196</v>
      </c>
      <c r="D610" s="181">
        <v>0</v>
      </c>
    </row>
    <row r="611" spans="1:4" x14ac:dyDescent="0.25">
      <c r="A611" t="s">
        <v>110</v>
      </c>
      <c r="B611" t="s">
        <v>111</v>
      </c>
      <c r="C611" s="59">
        <v>42937</v>
      </c>
      <c r="D611" s="181">
        <v>0</v>
      </c>
    </row>
    <row r="612" spans="1:4" x14ac:dyDescent="0.25">
      <c r="A612" t="s">
        <v>110</v>
      </c>
      <c r="B612" t="s">
        <v>111</v>
      </c>
      <c r="C612" s="59">
        <v>42944</v>
      </c>
      <c r="D612" s="181">
        <v>0</v>
      </c>
    </row>
    <row r="613" spans="1:4" x14ac:dyDescent="0.25">
      <c r="A613" t="s">
        <v>110</v>
      </c>
      <c r="B613" t="s">
        <v>111</v>
      </c>
      <c r="C613" s="59">
        <v>42951</v>
      </c>
      <c r="D613" s="181">
        <v>0</v>
      </c>
    </row>
    <row r="614" spans="1:4" x14ac:dyDescent="0.25">
      <c r="A614" t="s">
        <v>110</v>
      </c>
      <c r="B614" t="s">
        <v>111</v>
      </c>
      <c r="C614" s="59">
        <v>42958</v>
      </c>
      <c r="D614" s="181">
        <v>0</v>
      </c>
    </row>
    <row r="615" spans="1:4" x14ac:dyDescent="0.25">
      <c r="A615" t="s">
        <v>110</v>
      </c>
      <c r="B615" t="s">
        <v>111</v>
      </c>
      <c r="C615" s="59">
        <v>42965</v>
      </c>
      <c r="D615" s="181">
        <v>0</v>
      </c>
    </row>
    <row r="616" spans="1:4" x14ac:dyDescent="0.25">
      <c r="A616" t="s">
        <v>110</v>
      </c>
      <c r="B616" t="s">
        <v>111</v>
      </c>
      <c r="C616" s="59">
        <v>42972</v>
      </c>
      <c r="D616" s="181">
        <v>0</v>
      </c>
    </row>
    <row r="617" spans="1:4" x14ac:dyDescent="0.25">
      <c r="A617" t="s">
        <v>110</v>
      </c>
      <c r="B617" t="s">
        <v>111</v>
      </c>
      <c r="C617" s="59">
        <v>42979</v>
      </c>
      <c r="D617" s="181">
        <v>0</v>
      </c>
    </row>
    <row r="618" spans="1:4" x14ac:dyDescent="0.25">
      <c r="A618" t="s">
        <v>110</v>
      </c>
      <c r="B618" t="s">
        <v>111</v>
      </c>
      <c r="C618" s="59">
        <v>42986</v>
      </c>
      <c r="D618" s="181">
        <v>0</v>
      </c>
    </row>
    <row r="619" spans="1:4" x14ac:dyDescent="0.25">
      <c r="A619" t="s">
        <v>110</v>
      </c>
      <c r="B619" t="s">
        <v>111</v>
      </c>
      <c r="C619" s="59">
        <v>42993</v>
      </c>
      <c r="D619" s="181">
        <v>0</v>
      </c>
    </row>
    <row r="620" spans="1:4" x14ac:dyDescent="0.25">
      <c r="A620" t="s">
        <v>110</v>
      </c>
      <c r="B620" t="s">
        <v>111</v>
      </c>
      <c r="C620" s="59">
        <v>43000</v>
      </c>
      <c r="D620" s="181">
        <v>0</v>
      </c>
    </row>
    <row r="621" spans="1:4" x14ac:dyDescent="0.25">
      <c r="A621" t="s">
        <v>110</v>
      </c>
      <c r="B621" t="s">
        <v>111</v>
      </c>
      <c r="C621" s="59">
        <v>43007</v>
      </c>
      <c r="D621" s="181">
        <v>0</v>
      </c>
    </row>
    <row r="622" spans="1:4" x14ac:dyDescent="0.25">
      <c r="A622" t="s">
        <v>110</v>
      </c>
      <c r="B622" t="s">
        <v>111</v>
      </c>
      <c r="C622" s="59">
        <v>43014</v>
      </c>
      <c r="D622" s="181">
        <v>0</v>
      </c>
    </row>
    <row r="623" spans="1:4" x14ac:dyDescent="0.25">
      <c r="A623" t="s">
        <v>110</v>
      </c>
      <c r="B623" t="s">
        <v>111</v>
      </c>
      <c r="C623" s="59">
        <v>43021</v>
      </c>
      <c r="D623" s="181">
        <v>0</v>
      </c>
    </row>
    <row r="624" spans="1:4" x14ac:dyDescent="0.25">
      <c r="A624" t="s">
        <v>110</v>
      </c>
      <c r="B624" t="s">
        <v>111</v>
      </c>
      <c r="C624" s="59">
        <v>43028</v>
      </c>
      <c r="D624" s="181">
        <v>0</v>
      </c>
    </row>
    <row r="625" spans="1:4" x14ac:dyDescent="0.25">
      <c r="A625" t="s">
        <v>110</v>
      </c>
      <c r="B625" t="s">
        <v>111</v>
      </c>
      <c r="C625" s="59">
        <v>43035</v>
      </c>
      <c r="D625" s="181">
        <v>0</v>
      </c>
    </row>
    <row r="626" spans="1:4" x14ac:dyDescent="0.25">
      <c r="A626" t="s">
        <v>110</v>
      </c>
      <c r="B626" t="s">
        <v>111</v>
      </c>
      <c r="C626" s="59">
        <v>43042</v>
      </c>
      <c r="D626" s="181">
        <v>0</v>
      </c>
    </row>
    <row r="627" spans="1:4" x14ac:dyDescent="0.25">
      <c r="A627" t="s">
        <v>110</v>
      </c>
      <c r="B627" t="s">
        <v>111</v>
      </c>
      <c r="C627" s="59">
        <v>43049</v>
      </c>
      <c r="D627" s="181">
        <v>0</v>
      </c>
    </row>
    <row r="628" spans="1:4" x14ac:dyDescent="0.25">
      <c r="A628" t="s">
        <v>110</v>
      </c>
      <c r="B628" t="s">
        <v>111</v>
      </c>
      <c r="C628" s="59">
        <v>43056</v>
      </c>
      <c r="D628" s="181">
        <v>0</v>
      </c>
    </row>
    <row r="629" spans="1:4" x14ac:dyDescent="0.25">
      <c r="A629" t="s">
        <v>110</v>
      </c>
      <c r="B629" t="s">
        <v>111</v>
      </c>
      <c r="C629" s="59">
        <v>43063</v>
      </c>
      <c r="D629" s="181">
        <v>0</v>
      </c>
    </row>
    <row r="630" spans="1:4" x14ac:dyDescent="0.25">
      <c r="A630" t="s">
        <v>110</v>
      </c>
      <c r="B630" t="s">
        <v>111</v>
      </c>
      <c r="C630" s="59">
        <v>43070</v>
      </c>
      <c r="D630" s="181">
        <v>0</v>
      </c>
    </row>
    <row r="631" spans="1:4" x14ac:dyDescent="0.25">
      <c r="A631" t="s">
        <v>110</v>
      </c>
      <c r="B631" t="s">
        <v>111</v>
      </c>
      <c r="C631" s="59">
        <v>43077</v>
      </c>
      <c r="D631" s="181">
        <v>0</v>
      </c>
    </row>
    <row r="632" spans="1:4" x14ac:dyDescent="0.25">
      <c r="A632" t="s">
        <v>110</v>
      </c>
      <c r="B632" t="s">
        <v>111</v>
      </c>
      <c r="C632" s="59">
        <v>43084</v>
      </c>
      <c r="D632" s="181">
        <v>0</v>
      </c>
    </row>
    <row r="633" spans="1:4" x14ac:dyDescent="0.25">
      <c r="A633" t="s">
        <v>110</v>
      </c>
      <c r="B633" t="s">
        <v>111</v>
      </c>
      <c r="C633" s="59">
        <v>43091</v>
      </c>
      <c r="D633" s="181">
        <v>0</v>
      </c>
    </row>
    <row r="634" spans="1:4" x14ac:dyDescent="0.25">
      <c r="A634" t="s">
        <v>110</v>
      </c>
      <c r="B634" t="s">
        <v>111</v>
      </c>
      <c r="C634" s="59">
        <v>43105</v>
      </c>
      <c r="D634" s="181">
        <v>0</v>
      </c>
    </row>
    <row r="635" spans="1:4" x14ac:dyDescent="0.25">
      <c r="A635" t="s">
        <v>110</v>
      </c>
      <c r="B635" t="s">
        <v>111</v>
      </c>
      <c r="C635" s="59">
        <v>43112</v>
      </c>
      <c r="D635" s="181">
        <v>0</v>
      </c>
    </row>
    <row r="636" spans="1:4" x14ac:dyDescent="0.25">
      <c r="A636" t="s">
        <v>110</v>
      </c>
      <c r="B636" t="s">
        <v>111</v>
      </c>
      <c r="C636" s="59">
        <v>43119</v>
      </c>
      <c r="D636" s="181">
        <v>0</v>
      </c>
    </row>
    <row r="637" spans="1:4" x14ac:dyDescent="0.25">
      <c r="A637" t="s">
        <v>110</v>
      </c>
      <c r="B637" t="s">
        <v>111</v>
      </c>
      <c r="C637" s="59">
        <v>43126</v>
      </c>
      <c r="D637" s="181">
        <v>0</v>
      </c>
    </row>
    <row r="638" spans="1:4" x14ac:dyDescent="0.25">
      <c r="A638" t="s">
        <v>110</v>
      </c>
      <c r="B638" t="s">
        <v>111</v>
      </c>
      <c r="C638" s="59">
        <v>43133</v>
      </c>
      <c r="D638" s="181">
        <v>0</v>
      </c>
    </row>
    <row r="639" spans="1:4" x14ac:dyDescent="0.25">
      <c r="A639" t="s">
        <v>110</v>
      </c>
      <c r="B639" t="s">
        <v>111</v>
      </c>
      <c r="C639" s="59">
        <v>43140</v>
      </c>
      <c r="D639" s="181">
        <v>0</v>
      </c>
    </row>
    <row r="640" spans="1:4" x14ac:dyDescent="0.25">
      <c r="A640" t="s">
        <v>110</v>
      </c>
      <c r="B640" t="s">
        <v>111</v>
      </c>
      <c r="C640" s="59">
        <v>43147</v>
      </c>
      <c r="D640" s="181">
        <v>0</v>
      </c>
    </row>
    <row r="641" spans="1:4" x14ac:dyDescent="0.25">
      <c r="A641" t="s">
        <v>110</v>
      </c>
      <c r="B641" t="s">
        <v>111</v>
      </c>
      <c r="C641" s="59">
        <v>43154</v>
      </c>
      <c r="D641" s="181">
        <v>0</v>
      </c>
    </row>
    <row r="642" spans="1:4" x14ac:dyDescent="0.25">
      <c r="A642" t="s">
        <v>110</v>
      </c>
      <c r="B642" t="s">
        <v>111</v>
      </c>
      <c r="C642" s="59">
        <v>43161</v>
      </c>
      <c r="D642" s="181">
        <v>0</v>
      </c>
    </row>
    <row r="643" spans="1:4" x14ac:dyDescent="0.25">
      <c r="A643" t="s">
        <v>110</v>
      </c>
      <c r="B643" t="s">
        <v>111</v>
      </c>
      <c r="C643" s="59">
        <v>43168</v>
      </c>
      <c r="D643" s="181">
        <v>0</v>
      </c>
    </row>
    <row r="644" spans="1:4" x14ac:dyDescent="0.25">
      <c r="A644" t="s">
        <v>110</v>
      </c>
      <c r="B644" t="s">
        <v>111</v>
      </c>
      <c r="C644" s="59">
        <v>43175</v>
      </c>
      <c r="D644" s="181">
        <v>0</v>
      </c>
    </row>
    <row r="645" spans="1:4" x14ac:dyDescent="0.25">
      <c r="A645" t="s">
        <v>110</v>
      </c>
      <c r="B645" t="s">
        <v>111</v>
      </c>
      <c r="C645" s="59">
        <v>43182</v>
      </c>
      <c r="D645" s="181">
        <v>0</v>
      </c>
    </row>
    <row r="646" spans="1:4" x14ac:dyDescent="0.25">
      <c r="A646" t="s">
        <v>110</v>
      </c>
      <c r="B646" t="s">
        <v>111</v>
      </c>
      <c r="C646" s="59">
        <v>43189</v>
      </c>
      <c r="D646" s="181">
        <v>0</v>
      </c>
    </row>
    <row r="647" spans="1:4" x14ac:dyDescent="0.25">
      <c r="A647" t="s">
        <v>110</v>
      </c>
      <c r="B647" t="s">
        <v>111</v>
      </c>
      <c r="C647" s="59">
        <v>43196</v>
      </c>
      <c r="D647" s="181">
        <v>0</v>
      </c>
    </row>
    <row r="648" spans="1:4" x14ac:dyDescent="0.25">
      <c r="A648" t="s">
        <v>112</v>
      </c>
      <c r="B648" t="s">
        <v>113</v>
      </c>
      <c r="C648" s="59">
        <v>42741</v>
      </c>
      <c r="D648" s="181">
        <v>0.98</v>
      </c>
    </row>
    <row r="649" spans="1:4" x14ac:dyDescent="0.25">
      <c r="A649" t="s">
        <v>112</v>
      </c>
      <c r="B649" t="s">
        <v>113</v>
      </c>
      <c r="C649" s="59">
        <v>42748</v>
      </c>
      <c r="D649" s="181">
        <v>0.98</v>
      </c>
    </row>
    <row r="650" spans="1:4" x14ac:dyDescent="0.25">
      <c r="A650" t="s">
        <v>112</v>
      </c>
      <c r="B650" t="s">
        <v>113</v>
      </c>
      <c r="C650" s="59">
        <v>42755</v>
      </c>
      <c r="D650" s="181">
        <v>0.98</v>
      </c>
    </row>
    <row r="651" spans="1:4" x14ac:dyDescent="0.25">
      <c r="A651" t="s">
        <v>112</v>
      </c>
      <c r="B651" t="s">
        <v>113</v>
      </c>
      <c r="C651" s="59">
        <v>42762</v>
      </c>
      <c r="D651" s="181">
        <v>0.98</v>
      </c>
    </row>
    <row r="652" spans="1:4" x14ac:dyDescent="0.25">
      <c r="A652" t="s">
        <v>112</v>
      </c>
      <c r="B652" t="s">
        <v>113</v>
      </c>
      <c r="C652" s="59">
        <v>42769</v>
      </c>
      <c r="D652" s="181">
        <v>0.98</v>
      </c>
    </row>
    <row r="653" spans="1:4" x14ac:dyDescent="0.25">
      <c r="A653" t="s">
        <v>112</v>
      </c>
      <c r="B653" t="s">
        <v>113</v>
      </c>
      <c r="C653" s="59">
        <v>42776</v>
      </c>
      <c r="D653" s="181">
        <v>0.98</v>
      </c>
    </row>
    <row r="654" spans="1:4" x14ac:dyDescent="0.25">
      <c r="A654" t="s">
        <v>112</v>
      </c>
      <c r="B654" t="s">
        <v>113</v>
      </c>
      <c r="C654" s="59">
        <v>42783</v>
      </c>
      <c r="D654" s="181">
        <v>0.98</v>
      </c>
    </row>
    <row r="655" spans="1:4" x14ac:dyDescent="0.25">
      <c r="A655" t="s">
        <v>112</v>
      </c>
      <c r="B655" t="s">
        <v>113</v>
      </c>
      <c r="C655" s="59">
        <v>42790</v>
      </c>
      <c r="D655" s="181">
        <v>0.98120000000000007</v>
      </c>
    </row>
    <row r="656" spans="1:4" x14ac:dyDescent="0.25">
      <c r="A656" t="s">
        <v>112</v>
      </c>
      <c r="B656" t="s">
        <v>113</v>
      </c>
      <c r="C656" s="59">
        <v>42797</v>
      </c>
      <c r="D656" s="181">
        <v>0.98219999999999996</v>
      </c>
    </row>
    <row r="657" spans="1:4" x14ac:dyDescent="0.25">
      <c r="A657" t="s">
        <v>112</v>
      </c>
      <c r="B657" t="s">
        <v>113</v>
      </c>
      <c r="C657" s="59">
        <v>42804</v>
      </c>
      <c r="D657" s="181">
        <v>0.98299999999999998</v>
      </c>
    </row>
    <row r="658" spans="1:4" x14ac:dyDescent="0.25">
      <c r="A658" t="s">
        <v>112</v>
      </c>
      <c r="B658" t="s">
        <v>113</v>
      </c>
      <c r="C658" s="59">
        <v>42811</v>
      </c>
      <c r="D658" s="181">
        <v>0.98360000000000003</v>
      </c>
    </row>
    <row r="659" spans="1:4" x14ac:dyDescent="0.25">
      <c r="A659" t="s">
        <v>112</v>
      </c>
      <c r="B659" t="s">
        <v>113</v>
      </c>
      <c r="C659" s="59">
        <v>42818</v>
      </c>
      <c r="D659" s="181">
        <v>0.98419999999999996</v>
      </c>
    </row>
    <row r="660" spans="1:4" x14ac:dyDescent="0.25">
      <c r="A660" t="s">
        <v>112</v>
      </c>
      <c r="B660" t="s">
        <v>113</v>
      </c>
      <c r="C660" s="59">
        <v>42825</v>
      </c>
      <c r="D660" s="181">
        <v>0.98459999999999992</v>
      </c>
    </row>
    <row r="661" spans="1:4" x14ac:dyDescent="0.25">
      <c r="A661" t="s">
        <v>112</v>
      </c>
      <c r="B661" t="s">
        <v>113</v>
      </c>
      <c r="C661" s="59">
        <v>42832</v>
      </c>
      <c r="D661" s="181">
        <v>0.98360000000000003</v>
      </c>
    </row>
    <row r="662" spans="1:4" x14ac:dyDescent="0.25">
      <c r="A662" t="s">
        <v>112</v>
      </c>
      <c r="B662" t="s">
        <v>113</v>
      </c>
      <c r="C662" s="59">
        <v>42839</v>
      </c>
      <c r="D662" s="181">
        <v>0.98269999999999991</v>
      </c>
    </row>
    <row r="663" spans="1:4" x14ac:dyDescent="0.25">
      <c r="A663" t="s">
        <v>112</v>
      </c>
      <c r="B663" t="s">
        <v>113</v>
      </c>
      <c r="C663" s="59">
        <v>42846</v>
      </c>
      <c r="D663" s="181">
        <v>0.9819</v>
      </c>
    </row>
    <row r="664" spans="1:4" x14ac:dyDescent="0.25">
      <c r="A664" t="s">
        <v>112</v>
      </c>
      <c r="B664" t="s">
        <v>113</v>
      </c>
      <c r="C664" s="59">
        <v>42853</v>
      </c>
      <c r="D664" s="181">
        <v>0.98060000000000003</v>
      </c>
    </row>
    <row r="665" spans="1:4" x14ac:dyDescent="0.25">
      <c r="A665" t="s">
        <v>112</v>
      </c>
      <c r="B665" t="s">
        <v>113</v>
      </c>
      <c r="C665" s="59">
        <v>42860</v>
      </c>
      <c r="D665" s="181">
        <v>0.98</v>
      </c>
    </row>
    <row r="666" spans="1:4" x14ac:dyDescent="0.25">
      <c r="A666" t="s">
        <v>112</v>
      </c>
      <c r="B666" t="s">
        <v>113</v>
      </c>
      <c r="C666" s="59">
        <v>42867</v>
      </c>
      <c r="D666" s="181">
        <v>0.98</v>
      </c>
    </row>
    <row r="667" spans="1:4" x14ac:dyDescent="0.25">
      <c r="A667" t="s">
        <v>112</v>
      </c>
      <c r="B667" t="s">
        <v>113</v>
      </c>
      <c r="C667" s="59">
        <v>42874</v>
      </c>
      <c r="D667" s="181">
        <v>0.98</v>
      </c>
    </row>
    <row r="668" spans="1:4" x14ac:dyDescent="0.25">
      <c r="A668" t="s">
        <v>112</v>
      </c>
      <c r="B668" t="s">
        <v>113</v>
      </c>
      <c r="C668" s="59">
        <v>42881</v>
      </c>
      <c r="D668" s="181">
        <v>0.98049999999999993</v>
      </c>
    </row>
    <row r="669" spans="1:4" x14ac:dyDescent="0.25">
      <c r="A669" t="s">
        <v>112</v>
      </c>
      <c r="B669" t="s">
        <v>113</v>
      </c>
      <c r="C669" s="59">
        <v>42888</v>
      </c>
      <c r="D669" s="181">
        <v>0.98140000000000005</v>
      </c>
    </row>
    <row r="670" spans="1:4" x14ac:dyDescent="0.25">
      <c r="A670" t="s">
        <v>112</v>
      </c>
      <c r="B670" t="s">
        <v>113</v>
      </c>
      <c r="C670" s="59">
        <v>42895</v>
      </c>
      <c r="D670" s="181">
        <v>0.98219999999999996</v>
      </c>
    </row>
    <row r="671" spans="1:4" x14ac:dyDescent="0.25">
      <c r="A671" t="s">
        <v>112</v>
      </c>
      <c r="B671" t="s">
        <v>113</v>
      </c>
      <c r="C671" s="59">
        <v>42902</v>
      </c>
      <c r="D671" s="181">
        <v>0.98290000000000011</v>
      </c>
    </row>
    <row r="672" spans="1:4" x14ac:dyDescent="0.25">
      <c r="A672" t="s">
        <v>112</v>
      </c>
      <c r="B672" t="s">
        <v>113</v>
      </c>
      <c r="C672" s="59">
        <v>42909</v>
      </c>
      <c r="D672" s="181">
        <v>0.98360000000000003</v>
      </c>
    </row>
    <row r="673" spans="1:4" x14ac:dyDescent="0.25">
      <c r="A673" t="s">
        <v>112</v>
      </c>
      <c r="B673" t="s">
        <v>113</v>
      </c>
      <c r="C673" s="59">
        <v>42923</v>
      </c>
      <c r="D673" s="181">
        <v>0.98380000000000001</v>
      </c>
    </row>
    <row r="674" spans="1:4" x14ac:dyDescent="0.25">
      <c r="A674" t="s">
        <v>112</v>
      </c>
      <c r="B674" t="s">
        <v>113</v>
      </c>
      <c r="C674" s="59">
        <v>42930</v>
      </c>
      <c r="D674" s="181">
        <v>0.98409999999999997</v>
      </c>
    </row>
    <row r="675" spans="1:4" x14ac:dyDescent="0.25">
      <c r="A675" t="s">
        <v>112</v>
      </c>
      <c r="B675" t="s">
        <v>113</v>
      </c>
      <c r="C675" s="59">
        <v>42937</v>
      </c>
      <c r="D675" s="181">
        <v>0.98430000000000006</v>
      </c>
    </row>
    <row r="676" spans="1:4" x14ac:dyDescent="0.25">
      <c r="A676" t="s">
        <v>112</v>
      </c>
      <c r="B676" t="s">
        <v>113</v>
      </c>
      <c r="C676" s="59">
        <v>42944</v>
      </c>
      <c r="D676" s="181">
        <v>0.98450000000000004</v>
      </c>
    </row>
    <row r="677" spans="1:4" x14ac:dyDescent="0.25">
      <c r="A677" t="s">
        <v>112</v>
      </c>
      <c r="B677" t="s">
        <v>113</v>
      </c>
      <c r="C677" s="59">
        <v>42951</v>
      </c>
      <c r="D677" s="181">
        <v>0.98470000000000002</v>
      </c>
    </row>
    <row r="678" spans="1:4" x14ac:dyDescent="0.25">
      <c r="A678" t="s">
        <v>112</v>
      </c>
      <c r="B678" t="s">
        <v>113</v>
      </c>
      <c r="C678" s="59">
        <v>42958</v>
      </c>
      <c r="D678" s="181">
        <v>0.98480000000000001</v>
      </c>
    </row>
    <row r="679" spans="1:4" x14ac:dyDescent="0.25">
      <c r="A679" t="s">
        <v>112</v>
      </c>
      <c r="B679" t="s">
        <v>113</v>
      </c>
      <c r="C679" s="59">
        <v>42965</v>
      </c>
      <c r="D679" s="181">
        <v>0.98470000000000002</v>
      </c>
    </row>
    <row r="680" spans="1:4" x14ac:dyDescent="0.25">
      <c r="A680" t="s">
        <v>112</v>
      </c>
      <c r="B680" t="s">
        <v>113</v>
      </c>
      <c r="C680" s="59">
        <v>42972</v>
      </c>
      <c r="D680" s="181">
        <v>0.98450000000000004</v>
      </c>
    </row>
    <row r="681" spans="1:4" x14ac:dyDescent="0.25">
      <c r="A681" t="s">
        <v>112</v>
      </c>
      <c r="B681" t="s">
        <v>113</v>
      </c>
      <c r="C681" s="59">
        <v>42979</v>
      </c>
      <c r="D681" s="181">
        <v>0.98439999999999994</v>
      </c>
    </row>
    <row r="682" spans="1:4" x14ac:dyDescent="0.25">
      <c r="A682" t="s">
        <v>112</v>
      </c>
      <c r="B682" t="s">
        <v>113</v>
      </c>
      <c r="C682" s="59">
        <v>42986</v>
      </c>
      <c r="D682" s="181">
        <v>0.98430000000000006</v>
      </c>
    </row>
    <row r="683" spans="1:4" x14ac:dyDescent="0.25">
      <c r="A683" t="s">
        <v>112</v>
      </c>
      <c r="B683" t="s">
        <v>113</v>
      </c>
      <c r="C683" s="59">
        <v>42993</v>
      </c>
      <c r="D683" s="181">
        <v>0.98419999999999996</v>
      </c>
    </row>
    <row r="684" spans="1:4" x14ac:dyDescent="0.25">
      <c r="A684" t="s">
        <v>112</v>
      </c>
      <c r="B684" t="s">
        <v>113</v>
      </c>
      <c r="C684" s="59">
        <v>43000</v>
      </c>
      <c r="D684" s="181">
        <v>0.98409999999999997</v>
      </c>
    </row>
    <row r="685" spans="1:4" x14ac:dyDescent="0.25">
      <c r="A685" t="s">
        <v>112</v>
      </c>
      <c r="B685" t="s">
        <v>113</v>
      </c>
      <c r="C685" s="59">
        <v>43007</v>
      </c>
      <c r="D685" s="181">
        <v>0.98419999999999996</v>
      </c>
    </row>
    <row r="686" spans="1:4" x14ac:dyDescent="0.25">
      <c r="A686" t="s">
        <v>112</v>
      </c>
      <c r="B686" t="s">
        <v>113</v>
      </c>
      <c r="C686" s="59">
        <v>43014</v>
      </c>
      <c r="D686" s="181">
        <v>0.98439999999999994</v>
      </c>
    </row>
    <row r="687" spans="1:4" x14ac:dyDescent="0.25">
      <c r="A687" t="s">
        <v>112</v>
      </c>
      <c r="B687" t="s">
        <v>113</v>
      </c>
      <c r="C687" s="59">
        <v>43021</v>
      </c>
      <c r="D687" s="181">
        <v>0.98450000000000004</v>
      </c>
    </row>
    <row r="688" spans="1:4" x14ac:dyDescent="0.25">
      <c r="A688" t="s">
        <v>112</v>
      </c>
      <c r="B688" t="s">
        <v>113</v>
      </c>
      <c r="C688" s="59">
        <v>43028</v>
      </c>
      <c r="D688" s="181">
        <v>0.9849</v>
      </c>
    </row>
    <row r="689" spans="1:4" x14ac:dyDescent="0.25">
      <c r="A689" t="s">
        <v>112</v>
      </c>
      <c r="B689" t="s">
        <v>113</v>
      </c>
      <c r="C689" s="59">
        <v>43035</v>
      </c>
      <c r="D689" s="181">
        <v>0.98519999999999996</v>
      </c>
    </row>
    <row r="690" spans="1:4" x14ac:dyDescent="0.25">
      <c r="A690" t="s">
        <v>112</v>
      </c>
      <c r="B690" t="s">
        <v>113</v>
      </c>
      <c r="C690" s="59">
        <v>43042</v>
      </c>
      <c r="D690" s="181">
        <v>0.98560000000000003</v>
      </c>
    </row>
    <row r="691" spans="1:4" x14ac:dyDescent="0.25">
      <c r="A691" t="s">
        <v>112</v>
      </c>
      <c r="B691" t="s">
        <v>113</v>
      </c>
      <c r="C691" s="59">
        <v>43049</v>
      </c>
      <c r="D691" s="181">
        <v>0.9859</v>
      </c>
    </row>
    <row r="692" spans="1:4" x14ac:dyDescent="0.25">
      <c r="A692" t="s">
        <v>112</v>
      </c>
      <c r="B692" t="s">
        <v>113</v>
      </c>
      <c r="C692" s="59">
        <v>43056</v>
      </c>
      <c r="D692" s="181">
        <v>0.98620000000000008</v>
      </c>
    </row>
    <row r="693" spans="1:4" x14ac:dyDescent="0.25">
      <c r="A693" t="s">
        <v>112</v>
      </c>
      <c r="B693" t="s">
        <v>113</v>
      </c>
      <c r="C693" s="59">
        <v>43063</v>
      </c>
      <c r="D693" s="181">
        <v>0.98650000000000004</v>
      </c>
    </row>
    <row r="694" spans="1:4" x14ac:dyDescent="0.25">
      <c r="A694" t="s">
        <v>112</v>
      </c>
      <c r="B694" t="s">
        <v>113</v>
      </c>
      <c r="C694" s="59">
        <v>43070</v>
      </c>
      <c r="D694" s="181">
        <v>0.98680000000000012</v>
      </c>
    </row>
    <row r="695" spans="1:4" x14ac:dyDescent="0.25">
      <c r="A695" t="s">
        <v>112</v>
      </c>
      <c r="B695" t="s">
        <v>113</v>
      </c>
      <c r="C695" s="59">
        <v>43077</v>
      </c>
      <c r="D695" s="181">
        <v>0.98650000000000004</v>
      </c>
    </row>
    <row r="696" spans="1:4" x14ac:dyDescent="0.25">
      <c r="A696" t="s">
        <v>112</v>
      </c>
      <c r="B696" t="s">
        <v>113</v>
      </c>
      <c r="C696" s="59">
        <v>43084</v>
      </c>
      <c r="D696" s="181">
        <v>0.98609999999999998</v>
      </c>
    </row>
    <row r="697" spans="1:4" x14ac:dyDescent="0.25">
      <c r="A697" t="s">
        <v>112</v>
      </c>
      <c r="B697" t="s">
        <v>113</v>
      </c>
      <c r="C697" s="59">
        <v>43091</v>
      </c>
      <c r="D697" s="181">
        <v>0.98580000000000001</v>
      </c>
    </row>
    <row r="698" spans="1:4" x14ac:dyDescent="0.25">
      <c r="A698" t="s">
        <v>112</v>
      </c>
      <c r="B698" t="s">
        <v>113</v>
      </c>
      <c r="C698" s="59">
        <v>43105</v>
      </c>
      <c r="D698" s="181">
        <v>0</v>
      </c>
    </row>
    <row r="699" spans="1:4" x14ac:dyDescent="0.25">
      <c r="A699" t="s">
        <v>112</v>
      </c>
      <c r="B699" t="s">
        <v>113</v>
      </c>
      <c r="C699" s="59">
        <v>43112</v>
      </c>
      <c r="D699" s="181">
        <v>0</v>
      </c>
    </row>
    <row r="700" spans="1:4" x14ac:dyDescent="0.25">
      <c r="A700" t="s">
        <v>112</v>
      </c>
      <c r="B700" t="s">
        <v>113</v>
      </c>
      <c r="C700" s="59">
        <v>43119</v>
      </c>
      <c r="D700" s="181">
        <v>0</v>
      </c>
    </row>
    <row r="701" spans="1:4" x14ac:dyDescent="0.25">
      <c r="A701" t="s">
        <v>112</v>
      </c>
      <c r="B701" t="s">
        <v>113</v>
      </c>
      <c r="C701" s="59">
        <v>43126</v>
      </c>
      <c r="D701" s="181">
        <v>0</v>
      </c>
    </row>
    <row r="702" spans="1:4" x14ac:dyDescent="0.25">
      <c r="A702" t="s">
        <v>112</v>
      </c>
      <c r="B702" t="s">
        <v>113</v>
      </c>
      <c r="C702" s="59">
        <v>43133</v>
      </c>
      <c r="D702" s="181">
        <v>0</v>
      </c>
    </row>
    <row r="703" spans="1:4" x14ac:dyDescent="0.25">
      <c r="A703" t="s">
        <v>112</v>
      </c>
      <c r="B703" t="s">
        <v>113</v>
      </c>
      <c r="C703" s="59">
        <v>43140</v>
      </c>
      <c r="D703" s="181">
        <v>0</v>
      </c>
    </row>
    <row r="704" spans="1:4" x14ac:dyDescent="0.25">
      <c r="A704" t="s">
        <v>112</v>
      </c>
      <c r="B704" t="s">
        <v>113</v>
      </c>
      <c r="C704" s="59">
        <v>43147</v>
      </c>
      <c r="D704" s="181">
        <v>0</v>
      </c>
    </row>
    <row r="705" spans="1:4" x14ac:dyDescent="0.25">
      <c r="A705" t="s">
        <v>112</v>
      </c>
      <c r="B705" t="s">
        <v>113</v>
      </c>
      <c r="C705" s="59">
        <v>43154</v>
      </c>
      <c r="D705" s="181">
        <v>0</v>
      </c>
    </row>
    <row r="706" spans="1:4" x14ac:dyDescent="0.25">
      <c r="A706" t="s">
        <v>112</v>
      </c>
      <c r="B706" t="s">
        <v>113</v>
      </c>
      <c r="C706" s="59">
        <v>43161</v>
      </c>
      <c r="D706" s="181">
        <v>0</v>
      </c>
    </row>
    <row r="707" spans="1:4" x14ac:dyDescent="0.25">
      <c r="A707" t="s">
        <v>112</v>
      </c>
      <c r="B707" t="s">
        <v>113</v>
      </c>
      <c r="C707" s="59">
        <v>43168</v>
      </c>
      <c r="D707" s="181">
        <v>0</v>
      </c>
    </row>
    <row r="708" spans="1:4" x14ac:dyDescent="0.25">
      <c r="A708" t="s">
        <v>112</v>
      </c>
      <c r="B708" t="s">
        <v>113</v>
      </c>
      <c r="C708" s="59">
        <v>43175</v>
      </c>
      <c r="D708" s="181">
        <v>0</v>
      </c>
    </row>
    <row r="709" spans="1:4" x14ac:dyDescent="0.25">
      <c r="A709" t="s">
        <v>112</v>
      </c>
      <c r="B709" t="s">
        <v>113</v>
      </c>
      <c r="C709" s="59">
        <v>43182</v>
      </c>
      <c r="D709" s="181">
        <v>0</v>
      </c>
    </row>
    <row r="710" spans="1:4" x14ac:dyDescent="0.25">
      <c r="A710" t="s">
        <v>112</v>
      </c>
      <c r="B710" t="s">
        <v>113</v>
      </c>
      <c r="C710" s="59">
        <v>43189</v>
      </c>
      <c r="D710" s="181">
        <v>0</v>
      </c>
    </row>
    <row r="711" spans="1:4" x14ac:dyDescent="0.25">
      <c r="A711" t="s">
        <v>112</v>
      </c>
      <c r="B711" t="s">
        <v>113</v>
      </c>
      <c r="C711" s="59">
        <v>43196</v>
      </c>
      <c r="D711" s="181">
        <v>0</v>
      </c>
    </row>
    <row r="712" spans="1:4" x14ac:dyDescent="0.25">
      <c r="A712" t="s">
        <v>114</v>
      </c>
      <c r="B712" t="s">
        <v>115</v>
      </c>
      <c r="C712" s="59">
        <v>42741</v>
      </c>
      <c r="D712" s="181">
        <v>1</v>
      </c>
    </row>
    <row r="713" spans="1:4" x14ac:dyDescent="0.25">
      <c r="A713" t="s">
        <v>114</v>
      </c>
      <c r="B713" t="s">
        <v>115</v>
      </c>
      <c r="C713" s="59">
        <v>42748</v>
      </c>
      <c r="D713" s="181">
        <v>1</v>
      </c>
    </row>
    <row r="714" spans="1:4" x14ac:dyDescent="0.25">
      <c r="A714" t="s">
        <v>114</v>
      </c>
      <c r="B714" t="s">
        <v>115</v>
      </c>
      <c r="C714" s="59">
        <v>42755</v>
      </c>
      <c r="D714" s="181">
        <v>1</v>
      </c>
    </row>
    <row r="715" spans="1:4" x14ac:dyDescent="0.25">
      <c r="A715" t="s">
        <v>114</v>
      </c>
      <c r="B715" t="s">
        <v>115</v>
      </c>
      <c r="C715" s="59">
        <v>42762</v>
      </c>
      <c r="D715" s="181">
        <v>0.995</v>
      </c>
    </row>
    <row r="716" spans="1:4" x14ac:dyDescent="0.25">
      <c r="A716" t="s">
        <v>114</v>
      </c>
      <c r="B716" t="s">
        <v>115</v>
      </c>
      <c r="C716" s="59">
        <v>42769</v>
      </c>
      <c r="D716" s="181">
        <v>0.98799999999999999</v>
      </c>
    </row>
    <row r="717" spans="1:4" x14ac:dyDescent="0.25">
      <c r="A717" t="s">
        <v>114</v>
      </c>
      <c r="B717" t="s">
        <v>115</v>
      </c>
      <c r="C717" s="59">
        <v>42776</v>
      </c>
      <c r="D717" s="181">
        <v>0.98329999999999995</v>
      </c>
    </row>
    <row r="718" spans="1:4" x14ac:dyDescent="0.25">
      <c r="A718" t="s">
        <v>114</v>
      </c>
      <c r="B718" t="s">
        <v>115</v>
      </c>
      <c r="C718" s="59">
        <v>42783</v>
      </c>
      <c r="D718" s="181">
        <v>0.98</v>
      </c>
    </row>
    <row r="719" spans="1:4" x14ac:dyDescent="0.25">
      <c r="A719" t="s">
        <v>114</v>
      </c>
      <c r="B719" t="s">
        <v>115</v>
      </c>
      <c r="C719" s="59">
        <v>42790</v>
      </c>
      <c r="D719" s="181">
        <v>0.98</v>
      </c>
    </row>
    <row r="720" spans="1:4" x14ac:dyDescent="0.25">
      <c r="A720" t="s">
        <v>114</v>
      </c>
      <c r="B720" t="s">
        <v>115</v>
      </c>
      <c r="C720" s="59">
        <v>42797</v>
      </c>
      <c r="D720" s="181">
        <v>0.98109999999999997</v>
      </c>
    </row>
    <row r="721" spans="1:4" x14ac:dyDescent="0.25">
      <c r="A721" t="s">
        <v>114</v>
      </c>
      <c r="B721" t="s">
        <v>115</v>
      </c>
      <c r="C721" s="59">
        <v>42804</v>
      </c>
      <c r="D721" s="181">
        <v>0.98199999999999998</v>
      </c>
    </row>
    <row r="722" spans="1:4" x14ac:dyDescent="0.25">
      <c r="A722" t="s">
        <v>114</v>
      </c>
      <c r="B722" t="s">
        <v>115</v>
      </c>
      <c r="C722" s="59">
        <v>42811</v>
      </c>
      <c r="D722" s="181">
        <v>0.98360000000000003</v>
      </c>
    </row>
    <row r="723" spans="1:4" x14ac:dyDescent="0.25">
      <c r="A723" t="s">
        <v>114</v>
      </c>
      <c r="B723" t="s">
        <v>115</v>
      </c>
      <c r="C723" s="59">
        <v>42818</v>
      </c>
      <c r="D723" s="181">
        <v>0.98499999999999999</v>
      </c>
    </row>
    <row r="724" spans="1:4" x14ac:dyDescent="0.25">
      <c r="A724" t="s">
        <v>114</v>
      </c>
      <c r="B724" t="s">
        <v>115</v>
      </c>
      <c r="C724" s="59">
        <v>42825</v>
      </c>
      <c r="D724" s="181">
        <v>0.98620000000000008</v>
      </c>
    </row>
    <row r="725" spans="1:4" x14ac:dyDescent="0.25">
      <c r="A725" t="s">
        <v>114</v>
      </c>
      <c r="B725" t="s">
        <v>115</v>
      </c>
      <c r="C725" s="59">
        <v>42832</v>
      </c>
      <c r="D725" s="181">
        <v>0.98709999999999998</v>
      </c>
    </row>
    <row r="726" spans="1:4" x14ac:dyDescent="0.25">
      <c r="A726" t="s">
        <v>114</v>
      </c>
      <c r="B726" t="s">
        <v>115</v>
      </c>
      <c r="C726" s="59">
        <v>42839</v>
      </c>
      <c r="D726" s="181">
        <v>0.98799999999999999</v>
      </c>
    </row>
    <row r="727" spans="1:4" x14ac:dyDescent="0.25">
      <c r="A727" t="s">
        <v>114</v>
      </c>
      <c r="B727" t="s">
        <v>115</v>
      </c>
      <c r="C727" s="59">
        <v>42846</v>
      </c>
      <c r="D727" s="181">
        <v>0.9887999999999999</v>
      </c>
    </row>
    <row r="728" spans="1:4" x14ac:dyDescent="0.25">
      <c r="A728" t="s">
        <v>114</v>
      </c>
      <c r="B728" t="s">
        <v>115</v>
      </c>
      <c r="C728" s="59">
        <v>42853</v>
      </c>
      <c r="D728" s="181">
        <v>0.9887999999999999</v>
      </c>
    </row>
    <row r="729" spans="1:4" x14ac:dyDescent="0.25">
      <c r="A729" t="s">
        <v>114</v>
      </c>
      <c r="B729" t="s">
        <v>115</v>
      </c>
      <c r="C729" s="59">
        <v>42860</v>
      </c>
      <c r="D729" s="181">
        <v>0.9889</v>
      </c>
    </row>
    <row r="730" spans="1:4" x14ac:dyDescent="0.25">
      <c r="A730" t="s">
        <v>114</v>
      </c>
      <c r="B730" t="s">
        <v>115</v>
      </c>
      <c r="C730" s="59">
        <v>42867</v>
      </c>
      <c r="D730" s="181">
        <v>0.98950000000000005</v>
      </c>
    </row>
    <row r="731" spans="1:4" x14ac:dyDescent="0.25">
      <c r="A731" t="s">
        <v>114</v>
      </c>
      <c r="B731" t="s">
        <v>115</v>
      </c>
      <c r="C731" s="59">
        <v>42874</v>
      </c>
      <c r="D731" s="181">
        <v>0.99</v>
      </c>
    </row>
    <row r="732" spans="1:4" x14ac:dyDescent="0.25">
      <c r="A732" t="s">
        <v>114</v>
      </c>
      <c r="B732" t="s">
        <v>115</v>
      </c>
      <c r="C732" s="59">
        <v>42881</v>
      </c>
      <c r="D732" s="181">
        <v>0.99049999999999994</v>
      </c>
    </row>
    <row r="733" spans="1:4" x14ac:dyDescent="0.25">
      <c r="A733" t="s">
        <v>114</v>
      </c>
      <c r="B733" t="s">
        <v>115</v>
      </c>
      <c r="C733" s="59">
        <v>42888</v>
      </c>
      <c r="D733" s="181">
        <v>0.99049999999999994</v>
      </c>
    </row>
    <row r="734" spans="1:4" x14ac:dyDescent="0.25">
      <c r="A734" t="s">
        <v>114</v>
      </c>
      <c r="B734" t="s">
        <v>115</v>
      </c>
      <c r="C734" s="59">
        <v>42895</v>
      </c>
      <c r="D734" s="181">
        <v>0.99040000000000006</v>
      </c>
    </row>
    <row r="735" spans="1:4" x14ac:dyDescent="0.25">
      <c r="A735" t="s">
        <v>114</v>
      </c>
      <c r="B735" t="s">
        <v>115</v>
      </c>
      <c r="C735" s="59">
        <v>42902</v>
      </c>
      <c r="D735" s="181">
        <v>0.99080000000000001</v>
      </c>
    </row>
    <row r="736" spans="1:4" x14ac:dyDescent="0.25">
      <c r="A736" t="s">
        <v>114</v>
      </c>
      <c r="B736" t="s">
        <v>115</v>
      </c>
      <c r="C736" s="59">
        <v>42909</v>
      </c>
      <c r="D736" s="181">
        <v>0.99120000000000008</v>
      </c>
    </row>
    <row r="737" spans="1:4" x14ac:dyDescent="0.25">
      <c r="A737" t="s">
        <v>114</v>
      </c>
      <c r="B737" t="s">
        <v>115</v>
      </c>
      <c r="C737" s="59">
        <v>42923</v>
      </c>
      <c r="D737" s="181">
        <v>0.99150000000000005</v>
      </c>
    </row>
    <row r="738" spans="1:4" x14ac:dyDescent="0.25">
      <c r="A738" t="s">
        <v>114</v>
      </c>
      <c r="B738" t="s">
        <v>115</v>
      </c>
      <c r="C738" s="59">
        <v>42930</v>
      </c>
      <c r="D738" s="181">
        <v>0.9919</v>
      </c>
    </row>
    <row r="739" spans="1:4" x14ac:dyDescent="0.25">
      <c r="A739" t="s">
        <v>114</v>
      </c>
      <c r="B739" t="s">
        <v>115</v>
      </c>
      <c r="C739" s="59">
        <v>42937</v>
      </c>
      <c r="D739" s="181">
        <v>0.99209999999999998</v>
      </c>
    </row>
    <row r="740" spans="1:4" x14ac:dyDescent="0.25">
      <c r="A740" t="s">
        <v>114</v>
      </c>
      <c r="B740" t="s">
        <v>115</v>
      </c>
      <c r="C740" s="59">
        <v>42944</v>
      </c>
      <c r="D740" s="181">
        <v>0.99239999999999995</v>
      </c>
    </row>
    <row r="741" spans="1:4" x14ac:dyDescent="0.25">
      <c r="A741" t="s">
        <v>114</v>
      </c>
      <c r="B741" t="s">
        <v>115</v>
      </c>
      <c r="C741" s="59">
        <v>42951</v>
      </c>
      <c r="D741" s="181">
        <v>0.99199999999999999</v>
      </c>
    </row>
    <row r="742" spans="1:4" x14ac:dyDescent="0.25">
      <c r="A742" t="s">
        <v>114</v>
      </c>
      <c r="B742" t="s">
        <v>115</v>
      </c>
      <c r="C742" s="59">
        <v>42958</v>
      </c>
      <c r="D742" s="181">
        <v>0.99159999999999993</v>
      </c>
    </row>
    <row r="743" spans="1:4" x14ac:dyDescent="0.25">
      <c r="A743" t="s">
        <v>114</v>
      </c>
      <c r="B743" t="s">
        <v>115</v>
      </c>
      <c r="C743" s="59">
        <v>42965</v>
      </c>
      <c r="D743" s="181">
        <v>0.99120000000000008</v>
      </c>
    </row>
    <row r="744" spans="1:4" x14ac:dyDescent="0.25">
      <c r="A744" t="s">
        <v>114</v>
      </c>
      <c r="B744" t="s">
        <v>115</v>
      </c>
      <c r="C744" s="59">
        <v>42972</v>
      </c>
      <c r="D744" s="181">
        <v>0.9909</v>
      </c>
    </row>
    <row r="745" spans="1:4" x14ac:dyDescent="0.25">
      <c r="A745" t="s">
        <v>114</v>
      </c>
      <c r="B745" t="s">
        <v>115</v>
      </c>
      <c r="C745" s="59">
        <v>42979</v>
      </c>
      <c r="D745" s="181">
        <v>0.99</v>
      </c>
    </row>
    <row r="746" spans="1:4" x14ac:dyDescent="0.25">
      <c r="A746" t="s">
        <v>114</v>
      </c>
      <c r="B746" t="s">
        <v>115</v>
      </c>
      <c r="C746" s="59">
        <v>42986</v>
      </c>
      <c r="D746" s="181">
        <v>0.9889</v>
      </c>
    </row>
    <row r="747" spans="1:4" x14ac:dyDescent="0.25">
      <c r="A747" t="s">
        <v>114</v>
      </c>
      <c r="B747" t="s">
        <v>115</v>
      </c>
      <c r="C747" s="59">
        <v>42993</v>
      </c>
      <c r="D747" s="181">
        <v>0.98780000000000001</v>
      </c>
    </row>
    <row r="748" spans="1:4" x14ac:dyDescent="0.25">
      <c r="A748" t="s">
        <v>114</v>
      </c>
      <c r="B748" t="s">
        <v>115</v>
      </c>
      <c r="C748" s="59">
        <v>43000</v>
      </c>
      <c r="D748" s="181">
        <v>0.98680000000000012</v>
      </c>
    </row>
    <row r="749" spans="1:4" x14ac:dyDescent="0.25">
      <c r="A749" t="s">
        <v>114</v>
      </c>
      <c r="B749" t="s">
        <v>115</v>
      </c>
      <c r="C749" s="59">
        <v>43007</v>
      </c>
      <c r="D749" s="181">
        <v>0.98580000000000001</v>
      </c>
    </row>
    <row r="750" spans="1:4" x14ac:dyDescent="0.25">
      <c r="A750" t="s">
        <v>114</v>
      </c>
      <c r="B750" t="s">
        <v>115</v>
      </c>
      <c r="C750" s="59">
        <v>43014</v>
      </c>
      <c r="D750" s="181">
        <v>0.98459999999999992</v>
      </c>
    </row>
    <row r="751" spans="1:4" x14ac:dyDescent="0.25">
      <c r="A751" t="s">
        <v>114</v>
      </c>
      <c r="B751" t="s">
        <v>115</v>
      </c>
      <c r="C751" s="59">
        <v>43021</v>
      </c>
      <c r="D751" s="181">
        <v>0.98380000000000001</v>
      </c>
    </row>
    <row r="752" spans="1:4" x14ac:dyDescent="0.25">
      <c r="A752" t="s">
        <v>114</v>
      </c>
      <c r="B752" t="s">
        <v>115</v>
      </c>
      <c r="C752" s="59">
        <v>43028</v>
      </c>
      <c r="D752" s="181">
        <v>0.98370000000000002</v>
      </c>
    </row>
    <row r="753" spans="1:4" x14ac:dyDescent="0.25">
      <c r="A753" t="s">
        <v>114</v>
      </c>
      <c r="B753" t="s">
        <v>115</v>
      </c>
      <c r="C753" s="59">
        <v>43035</v>
      </c>
      <c r="D753" s="181">
        <v>0.98380000000000001</v>
      </c>
    </row>
    <row r="754" spans="1:4" x14ac:dyDescent="0.25">
      <c r="A754" t="s">
        <v>114</v>
      </c>
      <c r="B754" t="s">
        <v>115</v>
      </c>
      <c r="C754" s="59">
        <v>43042</v>
      </c>
      <c r="D754" s="181">
        <v>0.9840000000000001</v>
      </c>
    </row>
    <row r="755" spans="1:4" x14ac:dyDescent="0.25">
      <c r="A755" t="s">
        <v>114</v>
      </c>
      <c r="B755" t="s">
        <v>115</v>
      </c>
      <c r="C755" s="59">
        <v>43049</v>
      </c>
      <c r="D755" s="181">
        <v>0.98409999999999997</v>
      </c>
    </row>
    <row r="756" spans="1:4" x14ac:dyDescent="0.25">
      <c r="A756" t="s">
        <v>114</v>
      </c>
      <c r="B756" t="s">
        <v>115</v>
      </c>
      <c r="C756" s="59">
        <v>43056</v>
      </c>
      <c r="D756" s="181">
        <v>0.98419999999999996</v>
      </c>
    </row>
    <row r="757" spans="1:4" x14ac:dyDescent="0.25">
      <c r="A757" t="s">
        <v>114</v>
      </c>
      <c r="B757" t="s">
        <v>115</v>
      </c>
      <c r="C757" s="59">
        <v>43063</v>
      </c>
      <c r="D757" s="181">
        <v>0.98430000000000006</v>
      </c>
    </row>
    <row r="758" spans="1:4" x14ac:dyDescent="0.25">
      <c r="A758" t="s">
        <v>114</v>
      </c>
      <c r="B758" t="s">
        <v>115</v>
      </c>
      <c r="C758" s="59">
        <v>43070</v>
      </c>
      <c r="D758" s="181">
        <v>0.98450000000000004</v>
      </c>
    </row>
    <row r="759" spans="1:4" x14ac:dyDescent="0.25">
      <c r="A759" t="s">
        <v>114</v>
      </c>
      <c r="B759" t="s">
        <v>115</v>
      </c>
      <c r="C759" s="59">
        <v>43077</v>
      </c>
      <c r="D759" s="181">
        <v>0.98480000000000001</v>
      </c>
    </row>
    <row r="760" spans="1:4" x14ac:dyDescent="0.25">
      <c r="A760" t="s">
        <v>114</v>
      </c>
      <c r="B760" t="s">
        <v>115</v>
      </c>
      <c r="C760" s="59">
        <v>43084</v>
      </c>
      <c r="D760" s="181">
        <v>0.98510000000000009</v>
      </c>
    </row>
    <row r="761" spans="1:4" x14ac:dyDescent="0.25">
      <c r="A761" t="s">
        <v>114</v>
      </c>
      <c r="B761" t="s">
        <v>115</v>
      </c>
      <c r="C761" s="59">
        <v>43091</v>
      </c>
      <c r="D761" s="181">
        <v>0.98540000000000005</v>
      </c>
    </row>
    <row r="762" spans="1:4" x14ac:dyDescent="0.25">
      <c r="A762" t="s">
        <v>114</v>
      </c>
      <c r="B762" t="s">
        <v>115</v>
      </c>
      <c r="C762" s="59">
        <v>43105</v>
      </c>
      <c r="D762" s="181">
        <v>0</v>
      </c>
    </row>
    <row r="763" spans="1:4" x14ac:dyDescent="0.25">
      <c r="A763" t="s">
        <v>114</v>
      </c>
      <c r="B763" t="s">
        <v>115</v>
      </c>
      <c r="C763" s="59">
        <v>43112</v>
      </c>
      <c r="D763" s="181">
        <v>0</v>
      </c>
    </row>
    <row r="764" spans="1:4" x14ac:dyDescent="0.25">
      <c r="A764" t="s">
        <v>114</v>
      </c>
      <c r="B764" t="s">
        <v>115</v>
      </c>
      <c r="C764" s="59">
        <v>43119</v>
      </c>
      <c r="D764" s="181">
        <v>0</v>
      </c>
    </row>
    <row r="765" spans="1:4" x14ac:dyDescent="0.25">
      <c r="A765" t="s">
        <v>114</v>
      </c>
      <c r="B765" t="s">
        <v>115</v>
      </c>
      <c r="C765" s="59">
        <v>43126</v>
      </c>
      <c r="D765" s="181">
        <v>0</v>
      </c>
    </row>
    <row r="766" spans="1:4" x14ac:dyDescent="0.25">
      <c r="A766" t="s">
        <v>114</v>
      </c>
      <c r="B766" t="s">
        <v>115</v>
      </c>
      <c r="C766" s="59">
        <v>43133</v>
      </c>
      <c r="D766" s="181">
        <v>0</v>
      </c>
    </row>
    <row r="767" spans="1:4" x14ac:dyDescent="0.25">
      <c r="A767" t="s">
        <v>114</v>
      </c>
      <c r="B767" t="s">
        <v>115</v>
      </c>
      <c r="C767" s="59">
        <v>43140</v>
      </c>
      <c r="D767" s="181">
        <v>0</v>
      </c>
    </row>
    <row r="768" spans="1:4" x14ac:dyDescent="0.25">
      <c r="A768" t="s">
        <v>114</v>
      </c>
      <c r="B768" t="s">
        <v>115</v>
      </c>
      <c r="C768" s="59">
        <v>43147</v>
      </c>
      <c r="D768" s="181">
        <v>0</v>
      </c>
    </row>
    <row r="769" spans="1:4" x14ac:dyDescent="0.25">
      <c r="A769" t="s">
        <v>114</v>
      </c>
      <c r="B769" t="s">
        <v>115</v>
      </c>
      <c r="C769" s="59">
        <v>43154</v>
      </c>
      <c r="D769" s="181">
        <v>0</v>
      </c>
    </row>
    <row r="770" spans="1:4" x14ac:dyDescent="0.25">
      <c r="A770" t="s">
        <v>114</v>
      </c>
      <c r="B770" t="s">
        <v>115</v>
      </c>
      <c r="C770" s="59">
        <v>43161</v>
      </c>
      <c r="D770" s="181">
        <v>0</v>
      </c>
    </row>
    <row r="771" spans="1:4" x14ac:dyDescent="0.25">
      <c r="A771" t="s">
        <v>114</v>
      </c>
      <c r="B771" t="s">
        <v>115</v>
      </c>
      <c r="C771" s="59">
        <v>43168</v>
      </c>
      <c r="D771" s="181">
        <v>0</v>
      </c>
    </row>
    <row r="772" spans="1:4" x14ac:dyDescent="0.25">
      <c r="A772" t="s">
        <v>114</v>
      </c>
      <c r="B772" t="s">
        <v>115</v>
      </c>
      <c r="C772" s="59">
        <v>43175</v>
      </c>
      <c r="D772" s="181">
        <v>0</v>
      </c>
    </row>
    <row r="773" spans="1:4" x14ac:dyDescent="0.25">
      <c r="A773" t="s">
        <v>114</v>
      </c>
      <c r="B773" t="s">
        <v>115</v>
      </c>
      <c r="C773" s="59">
        <v>43182</v>
      </c>
      <c r="D773" s="181">
        <v>0</v>
      </c>
    </row>
    <row r="774" spans="1:4" x14ac:dyDescent="0.25">
      <c r="A774" t="s">
        <v>114</v>
      </c>
      <c r="B774" t="s">
        <v>115</v>
      </c>
      <c r="C774" s="59">
        <v>43189</v>
      </c>
      <c r="D774" s="181">
        <v>0</v>
      </c>
    </row>
    <row r="775" spans="1:4" x14ac:dyDescent="0.25">
      <c r="A775" t="s">
        <v>114</v>
      </c>
      <c r="B775" t="s">
        <v>115</v>
      </c>
      <c r="C775" s="59">
        <v>43196</v>
      </c>
      <c r="D775" s="181">
        <v>0</v>
      </c>
    </row>
    <row r="776" spans="1:4" x14ac:dyDescent="0.25">
      <c r="A776" t="s">
        <v>116</v>
      </c>
      <c r="B776" t="s">
        <v>117</v>
      </c>
      <c r="C776" s="59">
        <v>42741</v>
      </c>
      <c r="D776" s="181">
        <v>1</v>
      </c>
    </row>
    <row r="777" spans="1:4" x14ac:dyDescent="0.25">
      <c r="A777" t="s">
        <v>116</v>
      </c>
      <c r="B777" t="s">
        <v>117</v>
      </c>
      <c r="C777" s="59">
        <v>42748</v>
      </c>
      <c r="D777" s="181">
        <v>1</v>
      </c>
    </row>
    <row r="778" spans="1:4" x14ac:dyDescent="0.25">
      <c r="A778" t="s">
        <v>116</v>
      </c>
      <c r="B778" t="s">
        <v>117</v>
      </c>
      <c r="C778" s="59">
        <v>42755</v>
      </c>
      <c r="D778" s="181">
        <v>1</v>
      </c>
    </row>
    <row r="779" spans="1:4" x14ac:dyDescent="0.25">
      <c r="A779" t="s">
        <v>116</v>
      </c>
      <c r="B779" t="s">
        <v>117</v>
      </c>
      <c r="C779" s="59">
        <v>42762</v>
      </c>
      <c r="D779" s="181">
        <v>1</v>
      </c>
    </row>
    <row r="780" spans="1:4" x14ac:dyDescent="0.25">
      <c r="A780" t="s">
        <v>116</v>
      </c>
      <c r="B780" t="s">
        <v>117</v>
      </c>
      <c r="C780" s="59">
        <v>42769</v>
      </c>
      <c r="D780" s="181">
        <v>0.998</v>
      </c>
    </row>
    <row r="781" spans="1:4" x14ac:dyDescent="0.25">
      <c r="A781" t="s">
        <v>116</v>
      </c>
      <c r="B781" t="s">
        <v>117</v>
      </c>
      <c r="C781" s="59">
        <v>42776</v>
      </c>
      <c r="D781" s="181">
        <v>0.99670000000000003</v>
      </c>
    </row>
    <row r="782" spans="1:4" x14ac:dyDescent="0.25">
      <c r="A782" t="s">
        <v>116</v>
      </c>
      <c r="B782" t="s">
        <v>117</v>
      </c>
      <c r="C782" s="59">
        <v>42783</v>
      </c>
      <c r="D782" s="181">
        <v>0.99569999999999992</v>
      </c>
    </row>
    <row r="783" spans="1:4" x14ac:dyDescent="0.25">
      <c r="A783" t="s">
        <v>116</v>
      </c>
      <c r="B783" t="s">
        <v>117</v>
      </c>
      <c r="C783" s="59">
        <v>42790</v>
      </c>
      <c r="D783" s="181">
        <v>0.995</v>
      </c>
    </row>
    <row r="784" spans="1:4" x14ac:dyDescent="0.25">
      <c r="A784" t="s">
        <v>116</v>
      </c>
      <c r="B784" t="s">
        <v>117</v>
      </c>
      <c r="C784" s="59">
        <v>42797</v>
      </c>
      <c r="D784" s="181">
        <v>0.99560000000000004</v>
      </c>
    </row>
    <row r="785" spans="1:4" x14ac:dyDescent="0.25">
      <c r="A785" t="s">
        <v>116</v>
      </c>
      <c r="B785" t="s">
        <v>117</v>
      </c>
      <c r="C785" s="59">
        <v>42804</v>
      </c>
      <c r="D785" s="181">
        <v>0.996</v>
      </c>
    </row>
    <row r="786" spans="1:4" x14ac:dyDescent="0.25">
      <c r="A786" t="s">
        <v>116</v>
      </c>
      <c r="B786" t="s">
        <v>117</v>
      </c>
      <c r="C786" s="59">
        <v>42811</v>
      </c>
      <c r="D786" s="181">
        <v>0.99639999999999995</v>
      </c>
    </row>
    <row r="787" spans="1:4" x14ac:dyDescent="0.25">
      <c r="A787" t="s">
        <v>116</v>
      </c>
      <c r="B787" t="s">
        <v>117</v>
      </c>
      <c r="C787" s="59">
        <v>42818</v>
      </c>
      <c r="D787" s="181">
        <v>0.99670000000000003</v>
      </c>
    </row>
    <row r="788" spans="1:4" x14ac:dyDescent="0.25">
      <c r="A788" t="s">
        <v>116</v>
      </c>
      <c r="B788" t="s">
        <v>117</v>
      </c>
      <c r="C788" s="59">
        <v>42825</v>
      </c>
      <c r="D788" s="181">
        <v>0.99690000000000001</v>
      </c>
    </row>
    <row r="789" spans="1:4" x14ac:dyDescent="0.25">
      <c r="A789" t="s">
        <v>116</v>
      </c>
      <c r="B789" t="s">
        <v>117</v>
      </c>
      <c r="C789" s="59">
        <v>42832</v>
      </c>
      <c r="D789" s="181">
        <v>0.99709999999999999</v>
      </c>
    </row>
    <row r="790" spans="1:4" x14ac:dyDescent="0.25">
      <c r="A790" t="s">
        <v>116</v>
      </c>
      <c r="B790" t="s">
        <v>117</v>
      </c>
      <c r="C790" s="59">
        <v>42839</v>
      </c>
      <c r="D790" s="181">
        <v>0.99730000000000008</v>
      </c>
    </row>
    <row r="791" spans="1:4" x14ac:dyDescent="0.25">
      <c r="A791" t="s">
        <v>116</v>
      </c>
      <c r="B791" t="s">
        <v>117</v>
      </c>
      <c r="C791" s="59">
        <v>42846</v>
      </c>
      <c r="D791" s="181">
        <v>0.99750000000000005</v>
      </c>
    </row>
    <row r="792" spans="1:4" x14ac:dyDescent="0.25">
      <c r="A792" t="s">
        <v>116</v>
      </c>
      <c r="B792" t="s">
        <v>117</v>
      </c>
      <c r="C792" s="59">
        <v>42853</v>
      </c>
      <c r="D792" s="181">
        <v>0.99760000000000004</v>
      </c>
    </row>
    <row r="793" spans="1:4" x14ac:dyDescent="0.25">
      <c r="A793" t="s">
        <v>116</v>
      </c>
      <c r="B793" t="s">
        <v>117</v>
      </c>
      <c r="C793" s="59">
        <v>42860</v>
      </c>
      <c r="D793" s="181">
        <v>0.99780000000000002</v>
      </c>
    </row>
    <row r="794" spans="1:4" x14ac:dyDescent="0.25">
      <c r="A794" t="s">
        <v>116</v>
      </c>
      <c r="B794" t="s">
        <v>117</v>
      </c>
      <c r="C794" s="59">
        <v>42867</v>
      </c>
      <c r="D794" s="181">
        <v>0.99790000000000001</v>
      </c>
    </row>
    <row r="795" spans="1:4" x14ac:dyDescent="0.25">
      <c r="A795" t="s">
        <v>116</v>
      </c>
      <c r="B795" t="s">
        <v>117</v>
      </c>
      <c r="C795" s="59">
        <v>42874</v>
      </c>
      <c r="D795" s="181">
        <v>0.998</v>
      </c>
    </row>
    <row r="796" spans="1:4" x14ac:dyDescent="0.25">
      <c r="A796" t="s">
        <v>116</v>
      </c>
      <c r="B796" t="s">
        <v>117</v>
      </c>
      <c r="C796" s="59">
        <v>42881</v>
      </c>
      <c r="D796" s="181">
        <v>0.99809999999999999</v>
      </c>
    </row>
    <row r="797" spans="1:4" x14ac:dyDescent="0.25">
      <c r="A797" t="s">
        <v>116</v>
      </c>
      <c r="B797" t="s">
        <v>117</v>
      </c>
      <c r="C797" s="59">
        <v>42888</v>
      </c>
      <c r="D797" s="181">
        <v>0.99819999999999998</v>
      </c>
    </row>
    <row r="798" spans="1:4" x14ac:dyDescent="0.25">
      <c r="A798" t="s">
        <v>116</v>
      </c>
      <c r="B798" t="s">
        <v>117</v>
      </c>
      <c r="C798" s="59">
        <v>42895</v>
      </c>
      <c r="D798" s="181">
        <v>0.99829999999999997</v>
      </c>
    </row>
    <row r="799" spans="1:4" x14ac:dyDescent="0.25">
      <c r="A799" t="s">
        <v>116</v>
      </c>
      <c r="B799" t="s">
        <v>117</v>
      </c>
      <c r="C799" s="59">
        <v>42902</v>
      </c>
      <c r="D799" s="181">
        <v>0.99829999999999997</v>
      </c>
    </row>
    <row r="800" spans="1:4" x14ac:dyDescent="0.25">
      <c r="A800" t="s">
        <v>116</v>
      </c>
      <c r="B800" t="s">
        <v>117</v>
      </c>
      <c r="C800" s="59">
        <v>42909</v>
      </c>
      <c r="D800" s="181">
        <v>0.99840000000000007</v>
      </c>
    </row>
    <row r="801" spans="1:4" x14ac:dyDescent="0.25">
      <c r="A801" t="s">
        <v>116</v>
      </c>
      <c r="B801" t="s">
        <v>117</v>
      </c>
      <c r="C801" s="59">
        <v>42923</v>
      </c>
      <c r="D801" s="181">
        <v>0.99849999999999994</v>
      </c>
    </row>
    <row r="802" spans="1:4" x14ac:dyDescent="0.25">
      <c r="A802" t="s">
        <v>116</v>
      </c>
      <c r="B802" t="s">
        <v>117</v>
      </c>
      <c r="C802" s="59">
        <v>42930</v>
      </c>
      <c r="D802" s="181">
        <v>0.99849999999999994</v>
      </c>
    </row>
    <row r="803" spans="1:4" x14ac:dyDescent="0.25">
      <c r="A803" t="s">
        <v>116</v>
      </c>
      <c r="B803" t="s">
        <v>117</v>
      </c>
      <c r="C803" s="59">
        <v>42937</v>
      </c>
      <c r="D803" s="181">
        <v>0.99860000000000004</v>
      </c>
    </row>
    <row r="804" spans="1:4" x14ac:dyDescent="0.25">
      <c r="A804" t="s">
        <v>116</v>
      </c>
      <c r="B804" t="s">
        <v>117</v>
      </c>
      <c r="C804" s="59">
        <v>42944</v>
      </c>
      <c r="D804" s="181">
        <v>0.99860000000000004</v>
      </c>
    </row>
    <row r="805" spans="1:4" x14ac:dyDescent="0.25">
      <c r="A805" t="s">
        <v>116</v>
      </c>
      <c r="B805" t="s">
        <v>117</v>
      </c>
      <c r="C805" s="59">
        <v>42951</v>
      </c>
      <c r="D805" s="181">
        <v>0.99829999999999997</v>
      </c>
    </row>
    <row r="806" spans="1:4" x14ac:dyDescent="0.25">
      <c r="A806" t="s">
        <v>116</v>
      </c>
      <c r="B806" t="s">
        <v>117</v>
      </c>
      <c r="C806" s="59">
        <v>42958</v>
      </c>
      <c r="D806" s="181">
        <v>0.99769999999999992</v>
      </c>
    </row>
    <row r="807" spans="1:4" x14ac:dyDescent="0.25">
      <c r="A807" t="s">
        <v>116</v>
      </c>
      <c r="B807" t="s">
        <v>117</v>
      </c>
      <c r="C807" s="59">
        <v>42965</v>
      </c>
      <c r="D807" s="181">
        <v>0.99719999999999998</v>
      </c>
    </row>
    <row r="808" spans="1:4" x14ac:dyDescent="0.25">
      <c r="A808" t="s">
        <v>116</v>
      </c>
      <c r="B808" t="s">
        <v>117</v>
      </c>
      <c r="C808" s="59">
        <v>42972</v>
      </c>
      <c r="D808" s="181">
        <v>0.99670000000000003</v>
      </c>
    </row>
    <row r="809" spans="1:4" x14ac:dyDescent="0.25">
      <c r="A809" t="s">
        <v>116</v>
      </c>
      <c r="B809" t="s">
        <v>117</v>
      </c>
      <c r="C809" s="59">
        <v>42979</v>
      </c>
      <c r="D809" s="181">
        <v>0.99560000000000004</v>
      </c>
    </row>
    <row r="810" spans="1:4" x14ac:dyDescent="0.25">
      <c r="A810" t="s">
        <v>116</v>
      </c>
      <c r="B810" t="s">
        <v>117</v>
      </c>
      <c r="C810" s="59">
        <v>42986</v>
      </c>
      <c r="D810" s="181">
        <v>0.99459999999999993</v>
      </c>
    </row>
    <row r="811" spans="1:4" x14ac:dyDescent="0.25">
      <c r="A811" t="s">
        <v>116</v>
      </c>
      <c r="B811" t="s">
        <v>117</v>
      </c>
      <c r="C811" s="59">
        <v>42993</v>
      </c>
      <c r="D811" s="181">
        <v>0.99360000000000004</v>
      </c>
    </row>
    <row r="812" spans="1:4" x14ac:dyDescent="0.25">
      <c r="A812" t="s">
        <v>116</v>
      </c>
      <c r="B812" t="s">
        <v>117</v>
      </c>
      <c r="C812" s="59">
        <v>43000</v>
      </c>
      <c r="D812" s="181">
        <v>0.99269999999999992</v>
      </c>
    </row>
    <row r="813" spans="1:4" x14ac:dyDescent="0.25">
      <c r="A813" t="s">
        <v>116</v>
      </c>
      <c r="B813" t="s">
        <v>117</v>
      </c>
      <c r="C813" s="59">
        <v>43007</v>
      </c>
      <c r="D813" s="181">
        <v>0.99180000000000001</v>
      </c>
    </row>
    <row r="814" spans="1:4" x14ac:dyDescent="0.25">
      <c r="A814" t="s">
        <v>116</v>
      </c>
      <c r="B814" t="s">
        <v>117</v>
      </c>
      <c r="C814" s="59">
        <v>43014</v>
      </c>
      <c r="D814" s="181">
        <v>0.99099999999999999</v>
      </c>
    </row>
    <row r="815" spans="1:4" x14ac:dyDescent="0.25">
      <c r="A815" t="s">
        <v>116</v>
      </c>
      <c r="B815" t="s">
        <v>117</v>
      </c>
      <c r="C815" s="59">
        <v>43021</v>
      </c>
      <c r="D815" s="181">
        <v>0.99080000000000001</v>
      </c>
    </row>
    <row r="816" spans="1:4" x14ac:dyDescent="0.25">
      <c r="A816" t="s">
        <v>116</v>
      </c>
      <c r="B816" t="s">
        <v>117</v>
      </c>
      <c r="C816" s="59">
        <v>43028</v>
      </c>
      <c r="D816" s="181">
        <v>0.99049999999999994</v>
      </c>
    </row>
    <row r="817" spans="1:4" x14ac:dyDescent="0.25">
      <c r="A817" t="s">
        <v>116</v>
      </c>
      <c r="B817" t="s">
        <v>117</v>
      </c>
      <c r="C817" s="59">
        <v>43035</v>
      </c>
      <c r="D817" s="181">
        <v>0.99019999999999997</v>
      </c>
    </row>
    <row r="818" spans="1:4" x14ac:dyDescent="0.25">
      <c r="A818" t="s">
        <v>116</v>
      </c>
      <c r="B818" t="s">
        <v>117</v>
      </c>
      <c r="C818" s="59">
        <v>43042</v>
      </c>
      <c r="D818" s="181">
        <v>0.99</v>
      </c>
    </row>
    <row r="819" spans="1:4" x14ac:dyDescent="0.25">
      <c r="A819" t="s">
        <v>116</v>
      </c>
      <c r="B819" t="s">
        <v>117</v>
      </c>
      <c r="C819" s="59">
        <v>43049</v>
      </c>
      <c r="D819" s="181">
        <v>0.98980000000000001</v>
      </c>
    </row>
    <row r="820" spans="1:4" x14ac:dyDescent="0.25">
      <c r="A820" t="s">
        <v>116</v>
      </c>
      <c r="B820" t="s">
        <v>117</v>
      </c>
      <c r="C820" s="59">
        <v>43056</v>
      </c>
      <c r="D820" s="181">
        <v>0.98959999999999992</v>
      </c>
    </row>
    <row r="821" spans="1:4" x14ac:dyDescent="0.25">
      <c r="A821" t="s">
        <v>116</v>
      </c>
      <c r="B821" t="s">
        <v>117</v>
      </c>
      <c r="C821" s="59">
        <v>43063</v>
      </c>
      <c r="D821" s="181">
        <v>0.98930000000000007</v>
      </c>
    </row>
    <row r="822" spans="1:4" x14ac:dyDescent="0.25">
      <c r="A822" t="s">
        <v>116</v>
      </c>
      <c r="B822" t="s">
        <v>117</v>
      </c>
      <c r="C822" s="59">
        <v>43070</v>
      </c>
      <c r="D822" s="181">
        <v>0.98870000000000002</v>
      </c>
    </row>
    <row r="823" spans="1:4" x14ac:dyDescent="0.25">
      <c r="A823" t="s">
        <v>116</v>
      </c>
      <c r="B823" t="s">
        <v>117</v>
      </c>
      <c r="C823" s="59">
        <v>43077</v>
      </c>
      <c r="D823" s="181">
        <v>0.98849999999999993</v>
      </c>
    </row>
    <row r="824" spans="1:4" x14ac:dyDescent="0.25">
      <c r="A824" t="s">
        <v>116</v>
      </c>
      <c r="B824" t="s">
        <v>117</v>
      </c>
      <c r="C824" s="59">
        <v>43084</v>
      </c>
      <c r="D824" s="181">
        <v>0.98840000000000006</v>
      </c>
    </row>
    <row r="825" spans="1:4" x14ac:dyDescent="0.25">
      <c r="A825" t="s">
        <v>116</v>
      </c>
      <c r="B825" t="s">
        <v>117</v>
      </c>
      <c r="C825" s="59">
        <v>43091</v>
      </c>
      <c r="D825" s="181">
        <v>0.98819999999999997</v>
      </c>
    </row>
    <row r="826" spans="1:4" x14ac:dyDescent="0.25">
      <c r="A826" t="s">
        <v>116</v>
      </c>
      <c r="B826" t="s">
        <v>117</v>
      </c>
      <c r="C826" s="59">
        <v>43105</v>
      </c>
      <c r="D826" s="181">
        <v>0</v>
      </c>
    </row>
    <row r="827" spans="1:4" x14ac:dyDescent="0.25">
      <c r="A827" t="s">
        <v>116</v>
      </c>
      <c r="B827" t="s">
        <v>117</v>
      </c>
      <c r="C827" s="59">
        <v>43112</v>
      </c>
      <c r="D827" s="181">
        <v>0</v>
      </c>
    </row>
    <row r="828" spans="1:4" x14ac:dyDescent="0.25">
      <c r="A828" t="s">
        <v>116</v>
      </c>
      <c r="B828" t="s">
        <v>117</v>
      </c>
      <c r="C828" s="59">
        <v>43119</v>
      </c>
      <c r="D828" s="181">
        <v>0</v>
      </c>
    </row>
    <row r="829" spans="1:4" x14ac:dyDescent="0.25">
      <c r="A829" t="s">
        <v>116</v>
      </c>
      <c r="B829" t="s">
        <v>117</v>
      </c>
      <c r="C829" s="59">
        <v>43126</v>
      </c>
      <c r="D829" s="181">
        <v>0</v>
      </c>
    </row>
    <row r="830" spans="1:4" x14ac:dyDescent="0.25">
      <c r="A830" t="s">
        <v>116</v>
      </c>
      <c r="B830" t="s">
        <v>117</v>
      </c>
      <c r="C830" s="59">
        <v>43133</v>
      </c>
      <c r="D830" s="181">
        <v>0</v>
      </c>
    </row>
    <row r="831" spans="1:4" x14ac:dyDescent="0.25">
      <c r="A831" t="s">
        <v>116</v>
      </c>
      <c r="B831" t="s">
        <v>117</v>
      </c>
      <c r="C831" s="59">
        <v>43140</v>
      </c>
      <c r="D831" s="181">
        <v>0</v>
      </c>
    </row>
    <row r="832" spans="1:4" x14ac:dyDescent="0.25">
      <c r="A832" t="s">
        <v>116</v>
      </c>
      <c r="B832" t="s">
        <v>117</v>
      </c>
      <c r="C832" s="59">
        <v>43147</v>
      </c>
      <c r="D832" s="181">
        <v>0</v>
      </c>
    </row>
    <row r="833" spans="1:4" x14ac:dyDescent="0.25">
      <c r="A833" t="s">
        <v>116</v>
      </c>
      <c r="B833" t="s">
        <v>117</v>
      </c>
      <c r="C833" s="59">
        <v>43154</v>
      </c>
      <c r="D833" s="181">
        <v>0</v>
      </c>
    </row>
    <row r="834" spans="1:4" x14ac:dyDescent="0.25">
      <c r="A834" t="s">
        <v>116</v>
      </c>
      <c r="B834" t="s">
        <v>117</v>
      </c>
      <c r="C834" s="59">
        <v>43161</v>
      </c>
      <c r="D834" s="181">
        <v>0</v>
      </c>
    </row>
    <row r="835" spans="1:4" x14ac:dyDescent="0.25">
      <c r="A835" t="s">
        <v>116</v>
      </c>
      <c r="B835" t="s">
        <v>117</v>
      </c>
      <c r="C835" s="59">
        <v>43168</v>
      </c>
      <c r="D835" s="181">
        <v>0</v>
      </c>
    </row>
    <row r="836" spans="1:4" x14ac:dyDescent="0.25">
      <c r="A836" t="s">
        <v>116</v>
      </c>
      <c r="B836" t="s">
        <v>117</v>
      </c>
      <c r="C836" s="59">
        <v>43175</v>
      </c>
      <c r="D836" s="181">
        <v>0</v>
      </c>
    </row>
    <row r="837" spans="1:4" x14ac:dyDescent="0.25">
      <c r="A837" t="s">
        <v>116</v>
      </c>
      <c r="B837" t="s">
        <v>117</v>
      </c>
      <c r="C837" s="59">
        <v>43182</v>
      </c>
      <c r="D837" s="181">
        <v>0</v>
      </c>
    </row>
    <row r="838" spans="1:4" x14ac:dyDescent="0.25">
      <c r="A838" t="s">
        <v>116</v>
      </c>
      <c r="B838" t="s">
        <v>117</v>
      </c>
      <c r="C838" s="59">
        <v>43189</v>
      </c>
      <c r="D838" s="181">
        <v>0</v>
      </c>
    </row>
    <row r="839" spans="1:4" x14ac:dyDescent="0.25">
      <c r="A839" t="s">
        <v>116</v>
      </c>
      <c r="B839" t="s">
        <v>117</v>
      </c>
      <c r="C839" s="59">
        <v>43196</v>
      </c>
      <c r="D839" s="181">
        <v>0</v>
      </c>
    </row>
    <row r="840" spans="1:4" x14ac:dyDescent="0.25">
      <c r="A840" t="s">
        <v>118</v>
      </c>
      <c r="B840" t="s">
        <v>119</v>
      </c>
      <c r="C840" s="59">
        <v>42741</v>
      </c>
      <c r="D840" s="181">
        <v>1</v>
      </c>
    </row>
    <row r="841" spans="1:4" x14ac:dyDescent="0.25">
      <c r="A841" t="s">
        <v>118</v>
      </c>
      <c r="B841" t="s">
        <v>119</v>
      </c>
      <c r="C841" s="59">
        <v>42748</v>
      </c>
      <c r="D841" s="181">
        <v>1</v>
      </c>
    </row>
    <row r="842" spans="1:4" x14ac:dyDescent="0.25">
      <c r="A842" t="s">
        <v>118</v>
      </c>
      <c r="B842" t="s">
        <v>119</v>
      </c>
      <c r="C842" s="59">
        <v>42755</v>
      </c>
      <c r="D842" s="181">
        <v>1</v>
      </c>
    </row>
    <row r="843" spans="1:4" x14ac:dyDescent="0.25">
      <c r="A843" t="s">
        <v>118</v>
      </c>
      <c r="B843" t="s">
        <v>119</v>
      </c>
      <c r="C843" s="59">
        <v>42762</v>
      </c>
      <c r="D843" s="181">
        <v>1</v>
      </c>
    </row>
    <row r="844" spans="1:4" x14ac:dyDescent="0.25">
      <c r="A844" t="s">
        <v>118</v>
      </c>
      <c r="B844" t="s">
        <v>119</v>
      </c>
      <c r="C844" s="59">
        <v>42769</v>
      </c>
      <c r="D844" s="181">
        <v>1</v>
      </c>
    </row>
    <row r="845" spans="1:4" x14ac:dyDescent="0.25">
      <c r="A845" t="s">
        <v>118</v>
      </c>
      <c r="B845" t="s">
        <v>119</v>
      </c>
      <c r="C845" s="59">
        <v>42776</v>
      </c>
      <c r="D845" s="181">
        <v>1</v>
      </c>
    </row>
    <row r="846" spans="1:4" x14ac:dyDescent="0.25">
      <c r="A846" t="s">
        <v>118</v>
      </c>
      <c r="B846" t="s">
        <v>119</v>
      </c>
      <c r="C846" s="59">
        <v>42783</v>
      </c>
      <c r="D846" s="181">
        <v>1</v>
      </c>
    </row>
    <row r="847" spans="1:4" x14ac:dyDescent="0.25">
      <c r="A847" t="s">
        <v>118</v>
      </c>
      <c r="B847" t="s">
        <v>119</v>
      </c>
      <c r="C847" s="59">
        <v>42790</v>
      </c>
      <c r="D847" s="181">
        <v>1</v>
      </c>
    </row>
    <row r="848" spans="1:4" x14ac:dyDescent="0.25">
      <c r="A848" t="s">
        <v>118</v>
      </c>
      <c r="B848" t="s">
        <v>119</v>
      </c>
      <c r="C848" s="59">
        <v>42797</v>
      </c>
      <c r="D848" s="181">
        <v>1</v>
      </c>
    </row>
    <row r="849" spans="1:4" x14ac:dyDescent="0.25">
      <c r="A849" t="s">
        <v>118</v>
      </c>
      <c r="B849" t="s">
        <v>119</v>
      </c>
      <c r="C849" s="59">
        <v>42804</v>
      </c>
      <c r="D849" s="181">
        <v>0.998</v>
      </c>
    </row>
    <row r="850" spans="1:4" x14ac:dyDescent="0.25">
      <c r="A850" t="s">
        <v>118</v>
      </c>
      <c r="B850" t="s">
        <v>119</v>
      </c>
      <c r="C850" s="59">
        <v>42811</v>
      </c>
      <c r="D850" s="181">
        <v>0.99639999999999995</v>
      </c>
    </row>
    <row r="851" spans="1:4" x14ac:dyDescent="0.25">
      <c r="A851" t="s">
        <v>118</v>
      </c>
      <c r="B851" t="s">
        <v>119</v>
      </c>
      <c r="C851" s="59">
        <v>42818</v>
      </c>
      <c r="D851" s="181">
        <v>0.995</v>
      </c>
    </row>
    <row r="852" spans="1:4" x14ac:dyDescent="0.25">
      <c r="A852" t="s">
        <v>118</v>
      </c>
      <c r="B852" t="s">
        <v>119</v>
      </c>
      <c r="C852" s="59">
        <v>42825</v>
      </c>
      <c r="D852" s="181">
        <v>0.99379999999999991</v>
      </c>
    </row>
    <row r="853" spans="1:4" x14ac:dyDescent="0.25">
      <c r="A853" t="s">
        <v>118</v>
      </c>
      <c r="B853" t="s">
        <v>119</v>
      </c>
      <c r="C853" s="59">
        <v>42832</v>
      </c>
      <c r="D853" s="181">
        <v>0.99290000000000012</v>
      </c>
    </row>
    <row r="854" spans="1:4" x14ac:dyDescent="0.25">
      <c r="A854" t="s">
        <v>118</v>
      </c>
      <c r="B854" t="s">
        <v>119</v>
      </c>
      <c r="C854" s="59">
        <v>42839</v>
      </c>
      <c r="D854" s="181">
        <v>0.99199999999999999</v>
      </c>
    </row>
    <row r="855" spans="1:4" x14ac:dyDescent="0.25">
      <c r="A855" t="s">
        <v>118</v>
      </c>
      <c r="B855" t="s">
        <v>119</v>
      </c>
      <c r="C855" s="59">
        <v>42846</v>
      </c>
      <c r="D855" s="181">
        <v>0.99120000000000008</v>
      </c>
    </row>
    <row r="856" spans="1:4" x14ac:dyDescent="0.25">
      <c r="A856" t="s">
        <v>118</v>
      </c>
      <c r="B856" t="s">
        <v>119</v>
      </c>
      <c r="C856" s="59">
        <v>42853</v>
      </c>
      <c r="D856" s="181">
        <v>0.99180000000000001</v>
      </c>
    </row>
    <row r="857" spans="1:4" x14ac:dyDescent="0.25">
      <c r="A857" t="s">
        <v>118</v>
      </c>
      <c r="B857" t="s">
        <v>119</v>
      </c>
      <c r="C857" s="59">
        <v>42860</v>
      </c>
      <c r="D857" s="181">
        <v>0.99219999999999997</v>
      </c>
    </row>
    <row r="858" spans="1:4" x14ac:dyDescent="0.25">
      <c r="A858" t="s">
        <v>118</v>
      </c>
      <c r="B858" t="s">
        <v>119</v>
      </c>
      <c r="C858" s="59">
        <v>42867</v>
      </c>
      <c r="D858" s="181">
        <v>0.99159999999999993</v>
      </c>
    </row>
    <row r="859" spans="1:4" x14ac:dyDescent="0.25">
      <c r="A859" t="s">
        <v>118</v>
      </c>
      <c r="B859" t="s">
        <v>119</v>
      </c>
      <c r="C859" s="59">
        <v>42874</v>
      </c>
      <c r="D859" s="181">
        <v>0.99099999999999999</v>
      </c>
    </row>
    <row r="860" spans="1:4" x14ac:dyDescent="0.25">
      <c r="A860" t="s">
        <v>118</v>
      </c>
      <c r="B860" t="s">
        <v>119</v>
      </c>
      <c r="C860" s="59">
        <v>42881</v>
      </c>
      <c r="D860" s="181">
        <v>0.99049999999999994</v>
      </c>
    </row>
    <row r="861" spans="1:4" x14ac:dyDescent="0.25">
      <c r="A861" t="s">
        <v>118</v>
      </c>
      <c r="B861" t="s">
        <v>119</v>
      </c>
      <c r="C861" s="59">
        <v>42888</v>
      </c>
      <c r="D861" s="181">
        <v>0.99</v>
      </c>
    </row>
    <row r="862" spans="1:4" x14ac:dyDescent="0.25">
      <c r="A862" t="s">
        <v>118</v>
      </c>
      <c r="B862" t="s">
        <v>119</v>
      </c>
      <c r="C862" s="59">
        <v>42895</v>
      </c>
      <c r="D862" s="181">
        <v>0.98959999999999992</v>
      </c>
    </row>
    <row r="863" spans="1:4" x14ac:dyDescent="0.25">
      <c r="A863" t="s">
        <v>118</v>
      </c>
      <c r="B863" t="s">
        <v>119</v>
      </c>
      <c r="C863" s="59">
        <v>42902</v>
      </c>
      <c r="D863" s="181">
        <v>0.98919999999999997</v>
      </c>
    </row>
    <row r="864" spans="1:4" x14ac:dyDescent="0.25">
      <c r="A864" t="s">
        <v>118</v>
      </c>
      <c r="B864" t="s">
        <v>119</v>
      </c>
      <c r="C864" s="59">
        <v>42909</v>
      </c>
      <c r="D864" s="181">
        <v>0.9887999999999999</v>
      </c>
    </row>
    <row r="865" spans="1:4" x14ac:dyDescent="0.25">
      <c r="A865" t="s">
        <v>118</v>
      </c>
      <c r="B865" t="s">
        <v>119</v>
      </c>
      <c r="C865" s="59">
        <v>42923</v>
      </c>
      <c r="D865" s="181">
        <v>0.98849999999999993</v>
      </c>
    </row>
    <row r="866" spans="1:4" x14ac:dyDescent="0.25">
      <c r="A866" t="s">
        <v>118</v>
      </c>
      <c r="B866" t="s">
        <v>119</v>
      </c>
      <c r="C866" s="59">
        <v>42930</v>
      </c>
      <c r="D866" s="181">
        <v>0.98809999999999998</v>
      </c>
    </row>
    <row r="867" spans="1:4" x14ac:dyDescent="0.25">
      <c r="A867" t="s">
        <v>118</v>
      </c>
      <c r="B867" t="s">
        <v>119</v>
      </c>
      <c r="C867" s="59">
        <v>42937</v>
      </c>
      <c r="D867" s="181">
        <v>0.98790000000000011</v>
      </c>
    </row>
    <row r="868" spans="1:4" x14ac:dyDescent="0.25">
      <c r="A868" t="s">
        <v>118</v>
      </c>
      <c r="B868" t="s">
        <v>119</v>
      </c>
      <c r="C868" s="59">
        <v>42944</v>
      </c>
      <c r="D868" s="181">
        <v>0.98760000000000003</v>
      </c>
    </row>
    <row r="869" spans="1:4" x14ac:dyDescent="0.25">
      <c r="A869" t="s">
        <v>118</v>
      </c>
      <c r="B869" t="s">
        <v>119</v>
      </c>
      <c r="C869" s="59">
        <v>42951</v>
      </c>
      <c r="D869" s="181">
        <v>0.98730000000000007</v>
      </c>
    </row>
    <row r="870" spans="1:4" x14ac:dyDescent="0.25">
      <c r="A870" t="s">
        <v>118</v>
      </c>
      <c r="B870" t="s">
        <v>119</v>
      </c>
      <c r="C870" s="59">
        <v>42958</v>
      </c>
      <c r="D870" s="181">
        <v>0.98709999999999998</v>
      </c>
    </row>
    <row r="871" spans="1:4" x14ac:dyDescent="0.25">
      <c r="A871" t="s">
        <v>118</v>
      </c>
      <c r="B871" t="s">
        <v>119</v>
      </c>
      <c r="C871" s="59">
        <v>42965</v>
      </c>
      <c r="D871" s="181">
        <v>0.9869</v>
      </c>
    </row>
    <row r="872" spans="1:4" x14ac:dyDescent="0.25">
      <c r="A872" t="s">
        <v>118</v>
      </c>
      <c r="B872" t="s">
        <v>119</v>
      </c>
      <c r="C872" s="59">
        <v>42972</v>
      </c>
      <c r="D872" s="181">
        <v>0.98609999999999998</v>
      </c>
    </row>
    <row r="873" spans="1:4" x14ac:dyDescent="0.25">
      <c r="A873" t="s">
        <v>118</v>
      </c>
      <c r="B873" t="s">
        <v>119</v>
      </c>
      <c r="C873" s="59">
        <v>42979</v>
      </c>
      <c r="D873" s="181">
        <v>0.98530000000000006</v>
      </c>
    </row>
    <row r="874" spans="1:4" x14ac:dyDescent="0.25">
      <c r="A874" t="s">
        <v>118</v>
      </c>
      <c r="B874" t="s">
        <v>119</v>
      </c>
      <c r="C874" s="59">
        <v>42986</v>
      </c>
      <c r="D874" s="181">
        <v>0.98459999999999992</v>
      </c>
    </row>
    <row r="875" spans="1:4" x14ac:dyDescent="0.25">
      <c r="A875" t="s">
        <v>118</v>
      </c>
      <c r="B875" t="s">
        <v>119</v>
      </c>
      <c r="C875" s="59">
        <v>42993</v>
      </c>
      <c r="D875" s="181">
        <v>0.9839</v>
      </c>
    </row>
    <row r="876" spans="1:4" x14ac:dyDescent="0.25">
      <c r="A876" t="s">
        <v>118</v>
      </c>
      <c r="B876" t="s">
        <v>119</v>
      </c>
      <c r="C876" s="59">
        <v>43000</v>
      </c>
      <c r="D876" s="181">
        <v>0.98319999999999996</v>
      </c>
    </row>
    <row r="877" spans="1:4" x14ac:dyDescent="0.25">
      <c r="A877" t="s">
        <v>118</v>
      </c>
      <c r="B877" t="s">
        <v>119</v>
      </c>
      <c r="C877" s="59">
        <v>43007</v>
      </c>
      <c r="D877" s="181">
        <v>0.98260000000000003</v>
      </c>
    </row>
    <row r="878" spans="1:4" x14ac:dyDescent="0.25">
      <c r="A878" t="s">
        <v>118</v>
      </c>
      <c r="B878" t="s">
        <v>119</v>
      </c>
      <c r="C878" s="59">
        <v>43014</v>
      </c>
      <c r="D878" s="181">
        <v>0.98209999999999997</v>
      </c>
    </row>
    <row r="879" spans="1:4" x14ac:dyDescent="0.25">
      <c r="A879" t="s">
        <v>118</v>
      </c>
      <c r="B879" t="s">
        <v>119</v>
      </c>
      <c r="C879" s="59">
        <v>43021</v>
      </c>
      <c r="D879" s="181">
        <v>0.98099999999999998</v>
      </c>
    </row>
    <row r="880" spans="1:4" x14ac:dyDescent="0.25">
      <c r="A880" t="s">
        <v>118</v>
      </c>
      <c r="B880" t="s">
        <v>119</v>
      </c>
      <c r="C880" s="59">
        <v>43028</v>
      </c>
      <c r="D880" s="181">
        <v>0.98</v>
      </c>
    </row>
    <row r="881" spans="1:4" x14ac:dyDescent="0.25">
      <c r="A881" t="s">
        <v>118</v>
      </c>
      <c r="B881" t="s">
        <v>119</v>
      </c>
      <c r="C881" s="59">
        <v>43035</v>
      </c>
      <c r="D881" s="181">
        <v>0.97900000000000009</v>
      </c>
    </row>
    <row r="882" spans="1:4" x14ac:dyDescent="0.25">
      <c r="A882" t="s">
        <v>118</v>
      </c>
      <c r="B882" t="s">
        <v>119</v>
      </c>
      <c r="C882" s="59">
        <v>43042</v>
      </c>
      <c r="D882" s="181">
        <v>0.97770000000000001</v>
      </c>
    </row>
    <row r="883" spans="1:4" x14ac:dyDescent="0.25">
      <c r="A883" t="s">
        <v>118</v>
      </c>
      <c r="B883" t="s">
        <v>119</v>
      </c>
      <c r="C883" s="59">
        <v>43049</v>
      </c>
      <c r="D883" s="181">
        <v>0.97640000000000005</v>
      </c>
    </row>
    <row r="884" spans="1:4" x14ac:dyDescent="0.25">
      <c r="A884" t="s">
        <v>118</v>
      </c>
      <c r="B884" t="s">
        <v>119</v>
      </c>
      <c r="C884" s="59">
        <v>43056</v>
      </c>
      <c r="D884" s="181">
        <v>0.97560000000000002</v>
      </c>
    </row>
    <row r="885" spans="1:4" x14ac:dyDescent="0.25">
      <c r="A885" t="s">
        <v>118</v>
      </c>
      <c r="B885" t="s">
        <v>119</v>
      </c>
      <c r="C885" s="59">
        <v>43063</v>
      </c>
      <c r="D885" s="181">
        <v>0.9748</v>
      </c>
    </row>
    <row r="886" spans="1:4" x14ac:dyDescent="0.25">
      <c r="A886" t="s">
        <v>118</v>
      </c>
      <c r="B886" t="s">
        <v>119</v>
      </c>
      <c r="C886" s="59">
        <v>43070</v>
      </c>
      <c r="D886" s="181">
        <v>0.97400000000000009</v>
      </c>
    </row>
    <row r="887" spans="1:4" x14ac:dyDescent="0.25">
      <c r="A887" t="s">
        <v>118</v>
      </c>
      <c r="B887" t="s">
        <v>119</v>
      </c>
      <c r="C887" s="59">
        <v>43077</v>
      </c>
      <c r="D887" s="181">
        <v>0.9738</v>
      </c>
    </row>
    <row r="888" spans="1:4" x14ac:dyDescent="0.25">
      <c r="A888" t="s">
        <v>118</v>
      </c>
      <c r="B888" t="s">
        <v>119</v>
      </c>
      <c r="C888" s="59">
        <v>43084</v>
      </c>
      <c r="D888" s="181">
        <v>0.97349999999999992</v>
      </c>
    </row>
    <row r="889" spans="1:4" x14ac:dyDescent="0.25">
      <c r="A889" t="s">
        <v>118</v>
      </c>
      <c r="B889" t="s">
        <v>119</v>
      </c>
      <c r="C889" s="59">
        <v>43091</v>
      </c>
      <c r="D889" s="181">
        <v>0.97319999999999995</v>
      </c>
    </row>
    <row r="890" spans="1:4" x14ac:dyDescent="0.25">
      <c r="A890" t="s">
        <v>118</v>
      </c>
      <c r="B890" t="s">
        <v>119</v>
      </c>
      <c r="C890" s="59">
        <v>43105</v>
      </c>
      <c r="D890" s="181">
        <v>0</v>
      </c>
    </row>
    <row r="891" spans="1:4" x14ac:dyDescent="0.25">
      <c r="A891" t="s">
        <v>118</v>
      </c>
      <c r="B891" t="s">
        <v>119</v>
      </c>
      <c r="C891" s="59">
        <v>43112</v>
      </c>
      <c r="D891" s="181">
        <v>0</v>
      </c>
    </row>
    <row r="892" spans="1:4" x14ac:dyDescent="0.25">
      <c r="A892" t="s">
        <v>118</v>
      </c>
      <c r="B892" t="s">
        <v>119</v>
      </c>
      <c r="C892" s="59">
        <v>43119</v>
      </c>
      <c r="D892" s="181">
        <v>0</v>
      </c>
    </row>
    <row r="893" spans="1:4" x14ac:dyDescent="0.25">
      <c r="A893" t="s">
        <v>118</v>
      </c>
      <c r="B893" t="s">
        <v>119</v>
      </c>
      <c r="C893" s="59">
        <v>43126</v>
      </c>
      <c r="D893" s="181">
        <v>0</v>
      </c>
    </row>
    <row r="894" spans="1:4" x14ac:dyDescent="0.25">
      <c r="A894" t="s">
        <v>118</v>
      </c>
      <c r="B894" t="s">
        <v>119</v>
      </c>
      <c r="C894" s="59">
        <v>43133</v>
      </c>
      <c r="D894" s="181">
        <v>0</v>
      </c>
    </row>
    <row r="895" spans="1:4" x14ac:dyDescent="0.25">
      <c r="A895" t="s">
        <v>118</v>
      </c>
      <c r="B895" t="s">
        <v>119</v>
      </c>
      <c r="C895" s="59">
        <v>43140</v>
      </c>
      <c r="D895" s="181">
        <v>0</v>
      </c>
    </row>
    <row r="896" spans="1:4" x14ac:dyDescent="0.25">
      <c r="A896" t="s">
        <v>118</v>
      </c>
      <c r="B896" t="s">
        <v>119</v>
      </c>
      <c r="C896" s="59">
        <v>43147</v>
      </c>
      <c r="D896" s="181">
        <v>0</v>
      </c>
    </row>
    <row r="897" spans="1:4" x14ac:dyDescent="0.25">
      <c r="A897" t="s">
        <v>118</v>
      </c>
      <c r="B897" t="s">
        <v>119</v>
      </c>
      <c r="C897" s="59">
        <v>43154</v>
      </c>
      <c r="D897" s="181">
        <v>0</v>
      </c>
    </row>
    <row r="898" spans="1:4" x14ac:dyDescent="0.25">
      <c r="A898" t="s">
        <v>118</v>
      </c>
      <c r="B898" t="s">
        <v>119</v>
      </c>
      <c r="C898" s="59">
        <v>43161</v>
      </c>
      <c r="D898" s="181">
        <v>0</v>
      </c>
    </row>
    <row r="899" spans="1:4" x14ac:dyDescent="0.25">
      <c r="A899" t="s">
        <v>118</v>
      </c>
      <c r="B899" t="s">
        <v>119</v>
      </c>
      <c r="C899" s="59">
        <v>43168</v>
      </c>
      <c r="D899" s="181">
        <v>0</v>
      </c>
    </row>
    <row r="900" spans="1:4" x14ac:dyDescent="0.25">
      <c r="A900" t="s">
        <v>118</v>
      </c>
      <c r="B900" t="s">
        <v>119</v>
      </c>
      <c r="C900" s="59">
        <v>43175</v>
      </c>
      <c r="D900" s="181">
        <v>0</v>
      </c>
    </row>
    <row r="901" spans="1:4" x14ac:dyDescent="0.25">
      <c r="A901" t="s">
        <v>118</v>
      </c>
      <c r="B901" t="s">
        <v>119</v>
      </c>
      <c r="C901" s="59">
        <v>43182</v>
      </c>
      <c r="D901" s="181">
        <v>0</v>
      </c>
    </row>
    <row r="902" spans="1:4" x14ac:dyDescent="0.25">
      <c r="A902" t="s">
        <v>118</v>
      </c>
      <c r="B902" t="s">
        <v>119</v>
      </c>
      <c r="C902" s="59">
        <v>43189</v>
      </c>
      <c r="D902" s="181">
        <v>0</v>
      </c>
    </row>
    <row r="903" spans="1:4" x14ac:dyDescent="0.25">
      <c r="A903" t="s">
        <v>118</v>
      </c>
      <c r="B903" t="s">
        <v>119</v>
      </c>
      <c r="C903" s="59">
        <v>43196</v>
      </c>
      <c r="D903" s="181">
        <v>0</v>
      </c>
    </row>
    <row r="904" spans="1:4" x14ac:dyDescent="0.25">
      <c r="A904" t="s">
        <v>76</v>
      </c>
      <c r="B904" t="s">
        <v>77</v>
      </c>
      <c r="C904" s="59">
        <v>42741</v>
      </c>
      <c r="D904" s="181">
        <v>1</v>
      </c>
    </row>
    <row r="905" spans="1:4" x14ac:dyDescent="0.25">
      <c r="A905" t="s">
        <v>76</v>
      </c>
      <c r="B905" t="s">
        <v>77</v>
      </c>
      <c r="C905" s="59">
        <v>42748</v>
      </c>
      <c r="D905" s="181">
        <v>1</v>
      </c>
    </row>
    <row r="906" spans="1:4" x14ac:dyDescent="0.25">
      <c r="A906" t="s">
        <v>76</v>
      </c>
      <c r="B906" t="s">
        <v>77</v>
      </c>
      <c r="C906" s="59">
        <v>42755</v>
      </c>
      <c r="D906" s="181">
        <v>1</v>
      </c>
    </row>
    <row r="907" spans="1:4" x14ac:dyDescent="0.25">
      <c r="A907" t="s">
        <v>76</v>
      </c>
      <c r="B907" t="s">
        <v>77</v>
      </c>
      <c r="C907" s="59">
        <v>42762</v>
      </c>
      <c r="D907" s="181">
        <v>1</v>
      </c>
    </row>
    <row r="908" spans="1:4" x14ac:dyDescent="0.25">
      <c r="A908" t="s">
        <v>76</v>
      </c>
      <c r="B908" t="s">
        <v>77</v>
      </c>
      <c r="C908" s="59">
        <v>42769</v>
      </c>
      <c r="D908" s="181">
        <v>1</v>
      </c>
    </row>
    <row r="909" spans="1:4" x14ac:dyDescent="0.25">
      <c r="A909" t="s">
        <v>76</v>
      </c>
      <c r="B909" t="s">
        <v>77</v>
      </c>
      <c r="C909" s="59">
        <v>42776</v>
      </c>
      <c r="D909" s="181">
        <v>0.99829999999999997</v>
      </c>
    </row>
    <row r="910" spans="1:4" x14ac:dyDescent="0.25">
      <c r="A910" t="s">
        <v>76</v>
      </c>
      <c r="B910" t="s">
        <v>77</v>
      </c>
      <c r="C910" s="59">
        <v>42783</v>
      </c>
      <c r="D910" s="181">
        <v>0.99709999999999999</v>
      </c>
    </row>
    <row r="911" spans="1:4" x14ac:dyDescent="0.25">
      <c r="A911" t="s">
        <v>76</v>
      </c>
      <c r="B911" t="s">
        <v>77</v>
      </c>
      <c r="C911" s="59">
        <v>42790</v>
      </c>
      <c r="D911" s="181">
        <v>0.99620000000000009</v>
      </c>
    </row>
    <row r="912" spans="1:4" x14ac:dyDescent="0.25">
      <c r="A912" t="s">
        <v>76</v>
      </c>
      <c r="B912" t="s">
        <v>77</v>
      </c>
      <c r="C912" s="59">
        <v>42797</v>
      </c>
      <c r="D912" s="181">
        <v>0.99560000000000004</v>
      </c>
    </row>
    <row r="913" spans="1:4" x14ac:dyDescent="0.25">
      <c r="A913" t="s">
        <v>76</v>
      </c>
      <c r="B913" t="s">
        <v>77</v>
      </c>
      <c r="C913" s="59">
        <v>42804</v>
      </c>
      <c r="D913" s="181">
        <v>0.995</v>
      </c>
    </row>
    <row r="914" spans="1:4" x14ac:dyDescent="0.25">
      <c r="A914" t="s">
        <v>76</v>
      </c>
      <c r="B914" t="s">
        <v>77</v>
      </c>
      <c r="C914" s="59">
        <v>42811</v>
      </c>
      <c r="D914" s="181">
        <v>0.99450000000000005</v>
      </c>
    </row>
    <row r="915" spans="1:4" x14ac:dyDescent="0.25">
      <c r="A915" t="s">
        <v>76</v>
      </c>
      <c r="B915" t="s">
        <v>77</v>
      </c>
      <c r="C915" s="59">
        <v>42818</v>
      </c>
      <c r="D915" s="181">
        <v>0.99419999999999997</v>
      </c>
    </row>
    <row r="916" spans="1:4" x14ac:dyDescent="0.25">
      <c r="A916" t="s">
        <v>76</v>
      </c>
      <c r="B916" t="s">
        <v>77</v>
      </c>
      <c r="C916" s="59">
        <v>42825</v>
      </c>
      <c r="D916" s="181">
        <v>0.99379999999999991</v>
      </c>
    </row>
    <row r="917" spans="1:4" x14ac:dyDescent="0.25">
      <c r="A917" t="s">
        <v>76</v>
      </c>
      <c r="B917" t="s">
        <v>77</v>
      </c>
      <c r="C917" s="59">
        <v>42832</v>
      </c>
      <c r="D917" s="181">
        <v>0.99360000000000004</v>
      </c>
    </row>
    <row r="918" spans="1:4" x14ac:dyDescent="0.25">
      <c r="A918" t="s">
        <v>76</v>
      </c>
      <c r="B918" t="s">
        <v>77</v>
      </c>
      <c r="C918" s="59">
        <v>42839</v>
      </c>
      <c r="D918" s="181">
        <v>0.99329999999999996</v>
      </c>
    </row>
    <row r="919" spans="1:4" x14ac:dyDescent="0.25">
      <c r="A919" t="s">
        <v>76</v>
      </c>
      <c r="B919" t="s">
        <v>77</v>
      </c>
      <c r="C919" s="59">
        <v>42846</v>
      </c>
      <c r="D919" s="181">
        <v>0.99309999999999998</v>
      </c>
    </row>
    <row r="920" spans="1:4" x14ac:dyDescent="0.25">
      <c r="A920" t="s">
        <v>76</v>
      </c>
      <c r="B920" t="s">
        <v>77</v>
      </c>
      <c r="C920" s="59">
        <v>42853</v>
      </c>
      <c r="D920" s="181">
        <v>0.99290000000000012</v>
      </c>
    </row>
    <row r="921" spans="1:4" x14ac:dyDescent="0.25">
      <c r="A921" t="s">
        <v>76</v>
      </c>
      <c r="B921" t="s">
        <v>77</v>
      </c>
      <c r="C921" s="59">
        <v>42860</v>
      </c>
      <c r="D921" s="181">
        <v>0.99170000000000003</v>
      </c>
    </row>
    <row r="922" spans="1:4" x14ac:dyDescent="0.25">
      <c r="A922" t="s">
        <v>76</v>
      </c>
      <c r="B922" t="s">
        <v>77</v>
      </c>
      <c r="C922" s="59">
        <v>42867</v>
      </c>
      <c r="D922" s="181">
        <v>0.99049999999999994</v>
      </c>
    </row>
    <row r="923" spans="1:4" x14ac:dyDescent="0.25">
      <c r="A923" t="s">
        <v>76</v>
      </c>
      <c r="B923" t="s">
        <v>77</v>
      </c>
      <c r="C923" s="59">
        <v>42874</v>
      </c>
      <c r="D923" s="181">
        <v>0.98950000000000005</v>
      </c>
    </row>
    <row r="924" spans="1:4" x14ac:dyDescent="0.25">
      <c r="A924" t="s">
        <v>76</v>
      </c>
      <c r="B924" t="s">
        <v>77</v>
      </c>
      <c r="C924" s="59">
        <v>42881</v>
      </c>
      <c r="D924" s="181">
        <v>0.98860000000000003</v>
      </c>
    </row>
    <row r="925" spans="1:4" x14ac:dyDescent="0.25">
      <c r="A925" t="s">
        <v>76</v>
      </c>
      <c r="B925" t="s">
        <v>77</v>
      </c>
      <c r="C925" s="59">
        <v>42888</v>
      </c>
      <c r="D925" s="181">
        <v>0.98769999999999991</v>
      </c>
    </row>
    <row r="926" spans="1:4" x14ac:dyDescent="0.25">
      <c r="A926" t="s">
        <v>76</v>
      </c>
      <c r="B926" t="s">
        <v>77</v>
      </c>
      <c r="C926" s="59">
        <v>42895</v>
      </c>
      <c r="D926" s="181">
        <v>0.98609999999999998</v>
      </c>
    </row>
    <row r="927" spans="1:4" x14ac:dyDescent="0.25">
      <c r="A927" t="s">
        <v>76</v>
      </c>
      <c r="B927" t="s">
        <v>77</v>
      </c>
      <c r="C927" s="59">
        <v>42902</v>
      </c>
      <c r="D927" s="181">
        <v>0.98459999999999992</v>
      </c>
    </row>
    <row r="928" spans="1:4" x14ac:dyDescent="0.25">
      <c r="A928" t="s">
        <v>76</v>
      </c>
      <c r="B928" t="s">
        <v>77</v>
      </c>
      <c r="C928" s="59">
        <v>42909</v>
      </c>
      <c r="D928" s="181">
        <v>0.98319999999999996</v>
      </c>
    </row>
    <row r="929" spans="1:4" x14ac:dyDescent="0.25">
      <c r="A929" t="s">
        <v>76</v>
      </c>
      <c r="B929" t="s">
        <v>77</v>
      </c>
      <c r="C929" s="59">
        <v>42923</v>
      </c>
      <c r="D929" s="181">
        <v>0.9819</v>
      </c>
    </row>
    <row r="930" spans="1:4" x14ac:dyDescent="0.25">
      <c r="A930" t="s">
        <v>76</v>
      </c>
      <c r="B930" t="s">
        <v>77</v>
      </c>
      <c r="C930" s="59">
        <v>42930</v>
      </c>
      <c r="D930" s="181">
        <v>0.98109999999999997</v>
      </c>
    </row>
    <row r="931" spans="1:4" x14ac:dyDescent="0.25">
      <c r="A931" t="s">
        <v>76</v>
      </c>
      <c r="B931" t="s">
        <v>77</v>
      </c>
      <c r="C931" s="59">
        <v>42937</v>
      </c>
      <c r="D931" s="181">
        <v>0.98069999999999991</v>
      </c>
    </row>
    <row r="932" spans="1:4" x14ac:dyDescent="0.25">
      <c r="A932" t="s">
        <v>76</v>
      </c>
      <c r="B932" t="s">
        <v>77</v>
      </c>
      <c r="C932" s="59">
        <v>42944</v>
      </c>
      <c r="D932" s="181">
        <v>0.98</v>
      </c>
    </row>
    <row r="933" spans="1:4" x14ac:dyDescent="0.25">
      <c r="A933" t="s">
        <v>76</v>
      </c>
      <c r="B933" t="s">
        <v>77</v>
      </c>
      <c r="C933" s="59">
        <v>42951</v>
      </c>
      <c r="D933" s="181">
        <v>0.97970000000000002</v>
      </c>
    </row>
    <row r="934" spans="1:4" x14ac:dyDescent="0.25">
      <c r="A934" t="s">
        <v>76</v>
      </c>
      <c r="B934" t="s">
        <v>77</v>
      </c>
      <c r="C934" s="59">
        <v>42958</v>
      </c>
      <c r="D934" s="181">
        <v>0.97939999999999994</v>
      </c>
    </row>
    <row r="935" spans="1:4" x14ac:dyDescent="0.25">
      <c r="A935" t="s">
        <v>76</v>
      </c>
      <c r="B935" t="s">
        <v>77</v>
      </c>
      <c r="C935" s="59">
        <v>42965</v>
      </c>
      <c r="D935" s="181">
        <v>0.97909999999999997</v>
      </c>
    </row>
    <row r="936" spans="1:4" x14ac:dyDescent="0.25">
      <c r="A936" t="s">
        <v>76</v>
      </c>
      <c r="B936" t="s">
        <v>77</v>
      </c>
      <c r="C936" s="59">
        <v>42972</v>
      </c>
      <c r="D936" s="181">
        <v>0.9788</v>
      </c>
    </row>
    <row r="937" spans="1:4" x14ac:dyDescent="0.25">
      <c r="A937" t="s">
        <v>76</v>
      </c>
      <c r="B937" t="s">
        <v>77</v>
      </c>
      <c r="C937" s="59">
        <v>42979</v>
      </c>
      <c r="D937" s="181">
        <v>0.97849999999999993</v>
      </c>
    </row>
    <row r="938" spans="1:4" x14ac:dyDescent="0.25">
      <c r="A938" t="s">
        <v>76</v>
      </c>
      <c r="B938" t="s">
        <v>77</v>
      </c>
      <c r="C938" s="59">
        <v>42986</v>
      </c>
      <c r="D938" s="181">
        <v>0.97829999999999995</v>
      </c>
    </row>
    <row r="939" spans="1:4" x14ac:dyDescent="0.25">
      <c r="A939" t="s">
        <v>76</v>
      </c>
      <c r="B939" t="s">
        <v>77</v>
      </c>
      <c r="C939" s="59">
        <v>42993</v>
      </c>
      <c r="D939" s="181">
        <v>0.97829999999999995</v>
      </c>
    </row>
    <row r="940" spans="1:4" x14ac:dyDescent="0.25">
      <c r="A940" t="s">
        <v>76</v>
      </c>
      <c r="B940" t="s">
        <v>77</v>
      </c>
      <c r="C940" s="59">
        <v>43000</v>
      </c>
      <c r="D940" s="181">
        <v>0.97840000000000005</v>
      </c>
    </row>
    <row r="941" spans="1:4" x14ac:dyDescent="0.25">
      <c r="A941" t="s">
        <v>76</v>
      </c>
      <c r="B941" t="s">
        <v>77</v>
      </c>
      <c r="C941" s="59">
        <v>43007</v>
      </c>
      <c r="D941" s="181">
        <v>0.97840000000000005</v>
      </c>
    </row>
    <row r="942" spans="1:4" x14ac:dyDescent="0.25">
      <c r="A942" t="s">
        <v>76</v>
      </c>
      <c r="B942" t="s">
        <v>77</v>
      </c>
      <c r="C942" s="59">
        <v>43014</v>
      </c>
      <c r="D942" s="181">
        <v>0.97819999999999996</v>
      </c>
    </row>
    <row r="943" spans="1:4" x14ac:dyDescent="0.25">
      <c r="A943" t="s">
        <v>76</v>
      </c>
      <c r="B943" t="s">
        <v>77</v>
      </c>
      <c r="C943" s="59">
        <v>43021</v>
      </c>
      <c r="D943" s="181">
        <v>0.97799999999999998</v>
      </c>
    </row>
    <row r="944" spans="1:4" x14ac:dyDescent="0.25">
      <c r="A944" t="s">
        <v>76</v>
      </c>
      <c r="B944" t="s">
        <v>77</v>
      </c>
      <c r="C944" s="59">
        <v>43028</v>
      </c>
      <c r="D944" s="181">
        <v>0.97829999999999995</v>
      </c>
    </row>
    <row r="945" spans="1:4" x14ac:dyDescent="0.25">
      <c r="A945" t="s">
        <v>76</v>
      </c>
      <c r="B945" t="s">
        <v>77</v>
      </c>
      <c r="C945" s="59">
        <v>43035</v>
      </c>
      <c r="D945" s="181">
        <v>0.97860000000000003</v>
      </c>
    </row>
    <row r="946" spans="1:4" x14ac:dyDescent="0.25">
      <c r="A946" t="s">
        <v>76</v>
      </c>
      <c r="B946" t="s">
        <v>77</v>
      </c>
      <c r="C946" s="59">
        <v>43042</v>
      </c>
      <c r="D946" s="181">
        <v>0.9788</v>
      </c>
    </row>
    <row r="947" spans="1:4" x14ac:dyDescent="0.25">
      <c r="A947" t="s">
        <v>76</v>
      </c>
      <c r="B947" t="s">
        <v>77</v>
      </c>
      <c r="C947" s="59">
        <v>43049</v>
      </c>
      <c r="D947" s="181">
        <v>0.97909999999999997</v>
      </c>
    </row>
    <row r="948" spans="1:4" x14ac:dyDescent="0.25">
      <c r="A948" t="s">
        <v>76</v>
      </c>
      <c r="B948" t="s">
        <v>77</v>
      </c>
      <c r="C948" s="59">
        <v>43056</v>
      </c>
      <c r="D948" s="181">
        <v>0.97930000000000006</v>
      </c>
    </row>
    <row r="949" spans="1:4" x14ac:dyDescent="0.25">
      <c r="A949" t="s">
        <v>76</v>
      </c>
      <c r="B949" t="s">
        <v>77</v>
      </c>
      <c r="C949" s="59">
        <v>43063</v>
      </c>
      <c r="D949" s="181">
        <v>0.97959999999999992</v>
      </c>
    </row>
    <row r="950" spans="1:4" x14ac:dyDescent="0.25">
      <c r="A950" t="s">
        <v>76</v>
      </c>
      <c r="B950" t="s">
        <v>77</v>
      </c>
      <c r="C950" s="59">
        <v>43070</v>
      </c>
      <c r="D950" s="181">
        <v>0.9798</v>
      </c>
    </row>
    <row r="951" spans="1:4" x14ac:dyDescent="0.25">
      <c r="A951" t="s">
        <v>76</v>
      </c>
      <c r="B951" t="s">
        <v>77</v>
      </c>
      <c r="C951" s="59">
        <v>43077</v>
      </c>
      <c r="D951" s="181">
        <v>0.98019999999999996</v>
      </c>
    </row>
    <row r="952" spans="1:4" x14ac:dyDescent="0.25">
      <c r="A952" t="s">
        <v>76</v>
      </c>
      <c r="B952" t="s">
        <v>77</v>
      </c>
      <c r="C952" s="59">
        <v>43084</v>
      </c>
      <c r="D952" s="181">
        <v>0.98019999999999996</v>
      </c>
    </row>
    <row r="953" spans="1:4" x14ac:dyDescent="0.25">
      <c r="A953" t="s">
        <v>76</v>
      </c>
      <c r="B953" t="s">
        <v>77</v>
      </c>
      <c r="C953" s="59">
        <v>43091</v>
      </c>
      <c r="D953" s="181">
        <v>0.98019999999999996</v>
      </c>
    </row>
    <row r="954" spans="1:4" x14ac:dyDescent="0.25">
      <c r="A954" t="s">
        <v>76</v>
      </c>
      <c r="B954" t="s">
        <v>77</v>
      </c>
      <c r="C954" s="59">
        <v>43105</v>
      </c>
      <c r="D954" s="181">
        <v>0</v>
      </c>
    </row>
    <row r="955" spans="1:4" x14ac:dyDescent="0.25">
      <c r="A955" t="s">
        <v>76</v>
      </c>
      <c r="B955" t="s">
        <v>77</v>
      </c>
      <c r="C955" s="59">
        <v>43112</v>
      </c>
      <c r="D955" s="181">
        <v>0</v>
      </c>
    </row>
    <row r="956" spans="1:4" x14ac:dyDescent="0.25">
      <c r="A956" t="s">
        <v>76</v>
      </c>
      <c r="B956" t="s">
        <v>77</v>
      </c>
      <c r="C956" s="59">
        <v>43119</v>
      </c>
      <c r="D956" s="181">
        <v>0</v>
      </c>
    </row>
    <row r="957" spans="1:4" x14ac:dyDescent="0.25">
      <c r="A957" t="s">
        <v>76</v>
      </c>
      <c r="B957" t="s">
        <v>77</v>
      </c>
      <c r="C957" s="59">
        <v>43126</v>
      </c>
      <c r="D957" s="181">
        <v>0</v>
      </c>
    </row>
    <row r="958" spans="1:4" x14ac:dyDescent="0.25">
      <c r="A958" t="s">
        <v>76</v>
      </c>
      <c r="B958" t="s">
        <v>77</v>
      </c>
      <c r="C958" s="59">
        <v>43133</v>
      </c>
      <c r="D958" s="181">
        <v>0</v>
      </c>
    </row>
    <row r="959" spans="1:4" x14ac:dyDescent="0.25">
      <c r="A959" t="s">
        <v>76</v>
      </c>
      <c r="B959" t="s">
        <v>77</v>
      </c>
      <c r="C959" s="59">
        <v>43140</v>
      </c>
      <c r="D959" s="181">
        <v>0.08</v>
      </c>
    </row>
    <row r="960" spans="1:4" x14ac:dyDescent="0.25">
      <c r="A960" t="s">
        <v>76</v>
      </c>
      <c r="B960" t="s">
        <v>77</v>
      </c>
      <c r="C960" s="59">
        <v>43147</v>
      </c>
      <c r="D960" s="181">
        <v>0.14429999999999998</v>
      </c>
    </row>
    <row r="961" spans="1:4" x14ac:dyDescent="0.25">
      <c r="A961" t="s">
        <v>76</v>
      </c>
      <c r="B961" t="s">
        <v>77</v>
      </c>
      <c r="C961" s="59">
        <v>43154</v>
      </c>
      <c r="D961" s="181">
        <v>0.12619999999999998</v>
      </c>
    </row>
    <row r="962" spans="1:4" x14ac:dyDescent="0.25">
      <c r="A962" t="s">
        <v>76</v>
      </c>
      <c r="B962" t="s">
        <v>77</v>
      </c>
      <c r="C962" s="59">
        <v>43161</v>
      </c>
      <c r="D962" s="181">
        <v>0.21780000000000002</v>
      </c>
    </row>
    <row r="963" spans="1:4" x14ac:dyDescent="0.25">
      <c r="A963" t="s">
        <v>76</v>
      </c>
      <c r="B963" t="s">
        <v>77</v>
      </c>
      <c r="C963" s="59">
        <v>43168</v>
      </c>
      <c r="D963" s="181">
        <v>0.19600000000000001</v>
      </c>
    </row>
    <row r="964" spans="1:4" x14ac:dyDescent="0.25">
      <c r="A964" t="s">
        <v>76</v>
      </c>
      <c r="B964" t="s">
        <v>77</v>
      </c>
      <c r="C964" s="59">
        <v>43175</v>
      </c>
      <c r="D964" s="181">
        <v>0.1782</v>
      </c>
    </row>
    <row r="965" spans="1:4" x14ac:dyDescent="0.25">
      <c r="A965" t="s">
        <v>76</v>
      </c>
      <c r="B965" t="s">
        <v>77</v>
      </c>
      <c r="C965" s="59">
        <v>43182</v>
      </c>
      <c r="D965" s="181">
        <v>0.16329999999999997</v>
      </c>
    </row>
    <row r="966" spans="1:4" x14ac:dyDescent="0.25">
      <c r="A966" t="s">
        <v>76</v>
      </c>
      <c r="B966" t="s">
        <v>77</v>
      </c>
      <c r="C966" s="59">
        <v>43189</v>
      </c>
      <c r="D966" s="181">
        <v>0.15079999999999999</v>
      </c>
    </row>
    <row r="967" spans="1:4" x14ac:dyDescent="0.25">
      <c r="A967" t="s">
        <v>76</v>
      </c>
      <c r="B967" t="s">
        <v>77</v>
      </c>
      <c r="C967" s="59">
        <v>43196</v>
      </c>
      <c r="D967" s="181">
        <v>0.14000000000000001</v>
      </c>
    </row>
    <row r="968" spans="1:4" x14ac:dyDescent="0.25">
      <c r="A968" t="s">
        <v>120</v>
      </c>
      <c r="B968" t="s">
        <v>121</v>
      </c>
      <c r="C968" s="59">
        <v>42741</v>
      </c>
      <c r="D968" s="181">
        <v>0.98</v>
      </c>
    </row>
    <row r="969" spans="1:4" x14ac:dyDescent="0.25">
      <c r="A969" t="s">
        <v>120</v>
      </c>
      <c r="B969" t="s">
        <v>121</v>
      </c>
      <c r="C969" s="59">
        <v>42748</v>
      </c>
      <c r="D969" s="181">
        <v>0.98</v>
      </c>
    </row>
    <row r="970" spans="1:4" x14ac:dyDescent="0.25">
      <c r="A970" t="s">
        <v>120</v>
      </c>
      <c r="B970" t="s">
        <v>121</v>
      </c>
      <c r="C970" s="59">
        <v>42755</v>
      </c>
      <c r="D970" s="181">
        <v>0.98</v>
      </c>
    </row>
    <row r="971" spans="1:4" x14ac:dyDescent="0.25">
      <c r="A971" t="s">
        <v>120</v>
      </c>
      <c r="B971" t="s">
        <v>121</v>
      </c>
      <c r="C971" s="59">
        <v>42762</v>
      </c>
      <c r="D971" s="181">
        <v>0.98</v>
      </c>
    </row>
    <row r="972" spans="1:4" x14ac:dyDescent="0.25">
      <c r="A972" t="s">
        <v>120</v>
      </c>
      <c r="B972" t="s">
        <v>121</v>
      </c>
      <c r="C972" s="59">
        <v>42769</v>
      </c>
      <c r="D972" s="181">
        <v>0.98</v>
      </c>
    </row>
    <row r="973" spans="1:4" x14ac:dyDescent="0.25">
      <c r="A973" t="s">
        <v>120</v>
      </c>
      <c r="B973" t="s">
        <v>121</v>
      </c>
      <c r="C973" s="59">
        <v>42776</v>
      </c>
      <c r="D973" s="181">
        <v>0.98</v>
      </c>
    </row>
    <row r="974" spans="1:4" x14ac:dyDescent="0.25">
      <c r="A974" t="s">
        <v>120</v>
      </c>
      <c r="B974" t="s">
        <v>121</v>
      </c>
      <c r="C974" s="59">
        <v>42783</v>
      </c>
      <c r="D974" s="181">
        <v>0.98</v>
      </c>
    </row>
    <row r="975" spans="1:4" x14ac:dyDescent="0.25">
      <c r="A975" t="s">
        <v>120</v>
      </c>
      <c r="B975" t="s">
        <v>121</v>
      </c>
      <c r="C975" s="59">
        <v>42790</v>
      </c>
      <c r="D975" s="181">
        <v>0.98</v>
      </c>
    </row>
    <row r="976" spans="1:4" x14ac:dyDescent="0.25">
      <c r="A976" t="s">
        <v>120</v>
      </c>
      <c r="B976" t="s">
        <v>121</v>
      </c>
      <c r="C976" s="59">
        <v>42797</v>
      </c>
      <c r="D976" s="181">
        <v>0.98</v>
      </c>
    </row>
    <row r="977" spans="1:4" x14ac:dyDescent="0.25">
      <c r="A977" t="s">
        <v>120</v>
      </c>
      <c r="B977" t="s">
        <v>121</v>
      </c>
      <c r="C977" s="59">
        <v>42804</v>
      </c>
      <c r="D977" s="181">
        <v>0.98</v>
      </c>
    </row>
    <row r="978" spans="1:4" x14ac:dyDescent="0.25">
      <c r="A978" t="s">
        <v>120</v>
      </c>
      <c r="B978" t="s">
        <v>121</v>
      </c>
      <c r="C978" s="59">
        <v>42811</v>
      </c>
      <c r="D978" s="181">
        <v>0.98</v>
      </c>
    </row>
    <row r="979" spans="1:4" x14ac:dyDescent="0.25">
      <c r="A979" t="s">
        <v>120</v>
      </c>
      <c r="B979" t="s">
        <v>121</v>
      </c>
      <c r="C979" s="59">
        <v>42818</v>
      </c>
      <c r="D979" s="181">
        <v>0.98</v>
      </c>
    </row>
    <row r="980" spans="1:4" x14ac:dyDescent="0.25">
      <c r="A980" t="s">
        <v>120</v>
      </c>
      <c r="B980" t="s">
        <v>121</v>
      </c>
      <c r="C980" s="59">
        <v>42825</v>
      </c>
      <c r="D980" s="181">
        <v>0.98</v>
      </c>
    </row>
    <row r="981" spans="1:4" x14ac:dyDescent="0.25">
      <c r="A981" t="s">
        <v>120</v>
      </c>
      <c r="B981" t="s">
        <v>121</v>
      </c>
      <c r="C981" s="59">
        <v>42832</v>
      </c>
      <c r="D981" s="181">
        <v>0.98</v>
      </c>
    </row>
    <row r="982" spans="1:4" x14ac:dyDescent="0.25">
      <c r="A982" t="s">
        <v>120</v>
      </c>
      <c r="B982" t="s">
        <v>121</v>
      </c>
      <c r="C982" s="59">
        <v>42839</v>
      </c>
      <c r="D982" s="181">
        <v>0.98</v>
      </c>
    </row>
    <row r="983" spans="1:4" x14ac:dyDescent="0.25">
      <c r="A983" t="s">
        <v>120</v>
      </c>
      <c r="B983" t="s">
        <v>121</v>
      </c>
      <c r="C983" s="59">
        <v>42846</v>
      </c>
      <c r="D983" s="181">
        <v>0.98</v>
      </c>
    </row>
    <row r="984" spans="1:4" x14ac:dyDescent="0.25">
      <c r="A984" t="s">
        <v>120</v>
      </c>
      <c r="B984" t="s">
        <v>121</v>
      </c>
      <c r="C984" s="59">
        <v>42853</v>
      </c>
      <c r="D984" s="181">
        <v>0.9788</v>
      </c>
    </row>
    <row r="985" spans="1:4" x14ac:dyDescent="0.25">
      <c r="A985" t="s">
        <v>120</v>
      </c>
      <c r="B985" t="s">
        <v>121</v>
      </c>
      <c r="C985" s="59">
        <v>42860</v>
      </c>
      <c r="D985" s="181">
        <v>0.97719999999999996</v>
      </c>
    </row>
    <row r="986" spans="1:4" x14ac:dyDescent="0.25">
      <c r="A986" t="s">
        <v>120</v>
      </c>
      <c r="B986" t="s">
        <v>121</v>
      </c>
      <c r="C986" s="59">
        <v>42867</v>
      </c>
      <c r="D986" s="181">
        <v>0.9758</v>
      </c>
    </row>
    <row r="987" spans="1:4" x14ac:dyDescent="0.25">
      <c r="A987" t="s">
        <v>120</v>
      </c>
      <c r="B987" t="s">
        <v>121</v>
      </c>
      <c r="C987" s="59">
        <v>42874</v>
      </c>
      <c r="D987" s="181">
        <v>0.97450000000000003</v>
      </c>
    </row>
    <row r="988" spans="1:4" x14ac:dyDescent="0.25">
      <c r="A988" t="s">
        <v>120</v>
      </c>
      <c r="B988" t="s">
        <v>121</v>
      </c>
      <c r="C988" s="59">
        <v>42881</v>
      </c>
      <c r="D988" s="181">
        <v>0.97329999999999994</v>
      </c>
    </row>
    <row r="989" spans="1:4" x14ac:dyDescent="0.25">
      <c r="A989" t="s">
        <v>120</v>
      </c>
      <c r="B989" t="s">
        <v>121</v>
      </c>
      <c r="C989" s="59">
        <v>42888</v>
      </c>
      <c r="D989" s="181">
        <v>0.97230000000000005</v>
      </c>
    </row>
    <row r="990" spans="1:4" x14ac:dyDescent="0.25">
      <c r="A990" t="s">
        <v>120</v>
      </c>
      <c r="B990" t="s">
        <v>121</v>
      </c>
      <c r="C990" s="59">
        <v>42895</v>
      </c>
      <c r="D990" s="181">
        <v>0.97170000000000001</v>
      </c>
    </row>
    <row r="991" spans="1:4" x14ac:dyDescent="0.25">
      <c r="A991" t="s">
        <v>120</v>
      </c>
      <c r="B991" t="s">
        <v>121</v>
      </c>
      <c r="C991" s="59">
        <v>42902</v>
      </c>
      <c r="D991" s="181">
        <v>0.97120000000000006</v>
      </c>
    </row>
    <row r="992" spans="1:4" x14ac:dyDescent="0.25">
      <c r="A992" t="s">
        <v>120</v>
      </c>
      <c r="B992" t="s">
        <v>121</v>
      </c>
      <c r="C992" s="59">
        <v>42909</v>
      </c>
      <c r="D992" s="181">
        <v>0.9708</v>
      </c>
    </row>
    <row r="993" spans="1:4" x14ac:dyDescent="0.25">
      <c r="A993" t="s">
        <v>120</v>
      </c>
      <c r="B993" t="s">
        <v>121</v>
      </c>
      <c r="C993" s="59">
        <v>42923</v>
      </c>
      <c r="D993" s="181">
        <v>0.97040000000000004</v>
      </c>
    </row>
    <row r="994" spans="1:4" x14ac:dyDescent="0.25">
      <c r="A994" t="s">
        <v>120</v>
      </c>
      <c r="B994" t="s">
        <v>121</v>
      </c>
      <c r="C994" s="59">
        <v>42930</v>
      </c>
      <c r="D994" s="181">
        <v>0.97</v>
      </c>
    </row>
    <row r="995" spans="1:4" x14ac:dyDescent="0.25">
      <c r="A995" t="s">
        <v>120</v>
      </c>
      <c r="B995" t="s">
        <v>121</v>
      </c>
      <c r="C995" s="59">
        <v>42937</v>
      </c>
      <c r="D995" s="181">
        <v>0.97</v>
      </c>
    </row>
    <row r="996" spans="1:4" x14ac:dyDescent="0.25">
      <c r="A996" t="s">
        <v>120</v>
      </c>
      <c r="B996" t="s">
        <v>121</v>
      </c>
      <c r="C996" s="59">
        <v>42944</v>
      </c>
      <c r="D996" s="181">
        <v>0.96970000000000001</v>
      </c>
    </row>
    <row r="997" spans="1:4" x14ac:dyDescent="0.25">
      <c r="A997" t="s">
        <v>120</v>
      </c>
      <c r="B997" t="s">
        <v>121</v>
      </c>
      <c r="C997" s="59">
        <v>42951</v>
      </c>
      <c r="D997" s="181">
        <v>0.96930000000000005</v>
      </c>
    </row>
    <row r="998" spans="1:4" x14ac:dyDescent="0.25">
      <c r="A998" t="s">
        <v>120</v>
      </c>
      <c r="B998" t="s">
        <v>121</v>
      </c>
      <c r="C998" s="59">
        <v>42958</v>
      </c>
      <c r="D998" s="181">
        <v>0.96939999999999993</v>
      </c>
    </row>
    <row r="999" spans="1:4" x14ac:dyDescent="0.25">
      <c r="A999" t="s">
        <v>120</v>
      </c>
      <c r="B999" t="s">
        <v>121</v>
      </c>
      <c r="C999" s="59">
        <v>42965</v>
      </c>
      <c r="D999" s="181">
        <v>0.96939999999999993</v>
      </c>
    </row>
    <row r="1000" spans="1:4" x14ac:dyDescent="0.25">
      <c r="A1000" t="s">
        <v>120</v>
      </c>
      <c r="B1000" t="s">
        <v>121</v>
      </c>
      <c r="C1000" s="59">
        <v>42972</v>
      </c>
      <c r="D1000" s="181">
        <v>0.96939999999999993</v>
      </c>
    </row>
    <row r="1001" spans="1:4" x14ac:dyDescent="0.25">
      <c r="A1001" t="s">
        <v>120</v>
      </c>
      <c r="B1001" t="s">
        <v>121</v>
      </c>
      <c r="C1001" s="59">
        <v>42979</v>
      </c>
      <c r="D1001" s="181">
        <v>0.96939999999999993</v>
      </c>
    </row>
    <row r="1002" spans="1:4" x14ac:dyDescent="0.25">
      <c r="A1002" t="s">
        <v>120</v>
      </c>
      <c r="B1002" t="s">
        <v>121</v>
      </c>
      <c r="C1002" s="59">
        <v>42986</v>
      </c>
      <c r="D1002" s="181">
        <v>0.96939999999999993</v>
      </c>
    </row>
    <row r="1003" spans="1:4" x14ac:dyDescent="0.25">
      <c r="A1003" t="s">
        <v>120</v>
      </c>
      <c r="B1003" t="s">
        <v>121</v>
      </c>
      <c r="C1003" s="59">
        <v>42993</v>
      </c>
      <c r="D1003" s="181">
        <v>0.96939999999999993</v>
      </c>
    </row>
    <row r="1004" spans="1:4" x14ac:dyDescent="0.25">
      <c r="A1004" t="s">
        <v>120</v>
      </c>
      <c r="B1004" t="s">
        <v>121</v>
      </c>
      <c r="C1004" s="59">
        <v>43000</v>
      </c>
      <c r="D1004" s="181">
        <v>0.96950000000000003</v>
      </c>
    </row>
    <row r="1005" spans="1:4" x14ac:dyDescent="0.25">
      <c r="A1005" t="s">
        <v>120</v>
      </c>
      <c r="B1005" t="s">
        <v>121</v>
      </c>
      <c r="C1005" s="59">
        <v>43007</v>
      </c>
      <c r="D1005" s="181">
        <v>0.96970000000000001</v>
      </c>
    </row>
    <row r="1006" spans="1:4" x14ac:dyDescent="0.25">
      <c r="A1006" t="s">
        <v>120</v>
      </c>
      <c r="B1006" t="s">
        <v>121</v>
      </c>
      <c r="C1006" s="59">
        <v>43014</v>
      </c>
      <c r="D1006" s="181">
        <v>0.96970000000000001</v>
      </c>
    </row>
    <row r="1007" spans="1:4" x14ac:dyDescent="0.25">
      <c r="A1007" t="s">
        <v>120</v>
      </c>
      <c r="B1007" t="s">
        <v>121</v>
      </c>
      <c r="C1007" s="59">
        <v>43021</v>
      </c>
      <c r="D1007" s="181">
        <v>0.9698</v>
      </c>
    </row>
    <row r="1008" spans="1:4" x14ac:dyDescent="0.25">
      <c r="A1008" t="s">
        <v>120</v>
      </c>
      <c r="B1008" t="s">
        <v>121</v>
      </c>
      <c r="C1008" s="59">
        <v>43028</v>
      </c>
      <c r="D1008" s="181">
        <v>0.9698</v>
      </c>
    </row>
    <row r="1009" spans="1:4" x14ac:dyDescent="0.25">
      <c r="A1009" t="s">
        <v>120</v>
      </c>
      <c r="B1009" t="s">
        <v>121</v>
      </c>
      <c r="C1009" s="59">
        <v>43035</v>
      </c>
      <c r="D1009" s="181">
        <v>0.9698</v>
      </c>
    </row>
    <row r="1010" spans="1:4" x14ac:dyDescent="0.25">
      <c r="A1010" t="s">
        <v>120</v>
      </c>
      <c r="B1010" t="s">
        <v>121</v>
      </c>
      <c r="C1010" s="59">
        <v>43042</v>
      </c>
      <c r="D1010" s="181">
        <v>0.97</v>
      </c>
    </row>
    <row r="1011" spans="1:4" x14ac:dyDescent="0.25">
      <c r="A1011" t="s">
        <v>120</v>
      </c>
      <c r="B1011" t="s">
        <v>121</v>
      </c>
      <c r="C1011" s="59">
        <v>43049</v>
      </c>
      <c r="D1011" s="181">
        <v>0.97019999999999995</v>
      </c>
    </row>
    <row r="1012" spans="1:4" x14ac:dyDescent="0.25">
      <c r="A1012" t="s">
        <v>120</v>
      </c>
      <c r="B1012" t="s">
        <v>121</v>
      </c>
      <c r="C1012" s="59">
        <v>43056</v>
      </c>
      <c r="D1012" s="181">
        <v>0.97040000000000004</v>
      </c>
    </row>
    <row r="1013" spans="1:4" x14ac:dyDescent="0.25">
      <c r="A1013" t="s">
        <v>120</v>
      </c>
      <c r="B1013" t="s">
        <v>121</v>
      </c>
      <c r="C1013" s="59">
        <v>43063</v>
      </c>
      <c r="D1013" s="181">
        <v>0.9706999999999999</v>
      </c>
    </row>
    <row r="1014" spans="1:4" x14ac:dyDescent="0.25">
      <c r="A1014" t="s">
        <v>120</v>
      </c>
      <c r="B1014" t="s">
        <v>121</v>
      </c>
      <c r="C1014" s="59">
        <v>43070</v>
      </c>
      <c r="D1014" s="181">
        <v>0.97060000000000002</v>
      </c>
    </row>
    <row r="1015" spans="1:4" x14ac:dyDescent="0.25">
      <c r="A1015" t="s">
        <v>120</v>
      </c>
      <c r="B1015" t="s">
        <v>121</v>
      </c>
      <c r="C1015" s="59">
        <v>43077</v>
      </c>
      <c r="D1015" s="181">
        <v>0.97060000000000002</v>
      </c>
    </row>
    <row r="1016" spans="1:4" x14ac:dyDescent="0.25">
      <c r="A1016" t="s">
        <v>120</v>
      </c>
      <c r="B1016" t="s">
        <v>121</v>
      </c>
      <c r="C1016" s="59">
        <v>43084</v>
      </c>
      <c r="D1016" s="181">
        <v>0.97060000000000002</v>
      </c>
    </row>
    <row r="1017" spans="1:4" x14ac:dyDescent="0.25">
      <c r="A1017" t="s">
        <v>120</v>
      </c>
      <c r="B1017" t="s">
        <v>121</v>
      </c>
      <c r="C1017" s="59">
        <v>43091</v>
      </c>
      <c r="D1017" s="181">
        <v>0.97060000000000002</v>
      </c>
    </row>
    <row r="1018" spans="1:4" x14ac:dyDescent="0.25">
      <c r="A1018" t="s">
        <v>120</v>
      </c>
      <c r="B1018" t="s">
        <v>121</v>
      </c>
      <c r="C1018" s="59">
        <v>43105</v>
      </c>
      <c r="D1018" s="181">
        <v>0</v>
      </c>
    </row>
    <row r="1019" spans="1:4" x14ac:dyDescent="0.25">
      <c r="A1019" t="s">
        <v>120</v>
      </c>
      <c r="B1019" t="s">
        <v>121</v>
      </c>
      <c r="C1019" s="59">
        <v>43112</v>
      </c>
      <c r="D1019" s="181">
        <v>0</v>
      </c>
    </row>
    <row r="1020" spans="1:4" x14ac:dyDescent="0.25">
      <c r="A1020" t="s">
        <v>120</v>
      </c>
      <c r="B1020" t="s">
        <v>121</v>
      </c>
      <c r="C1020" s="59">
        <v>43119</v>
      </c>
      <c r="D1020" s="181">
        <v>0</v>
      </c>
    </row>
    <row r="1021" spans="1:4" x14ac:dyDescent="0.25">
      <c r="A1021" t="s">
        <v>120</v>
      </c>
      <c r="B1021" t="s">
        <v>121</v>
      </c>
      <c r="C1021" s="59">
        <v>43126</v>
      </c>
      <c r="D1021" s="181">
        <v>0</v>
      </c>
    </row>
    <row r="1022" spans="1:4" x14ac:dyDescent="0.25">
      <c r="A1022" t="s">
        <v>120</v>
      </c>
      <c r="B1022" t="s">
        <v>121</v>
      </c>
      <c r="C1022" s="59">
        <v>43133</v>
      </c>
      <c r="D1022" s="181">
        <v>0</v>
      </c>
    </row>
    <row r="1023" spans="1:4" x14ac:dyDescent="0.25">
      <c r="A1023" t="s">
        <v>120</v>
      </c>
      <c r="B1023" t="s">
        <v>121</v>
      </c>
      <c r="C1023" s="59">
        <v>43140</v>
      </c>
      <c r="D1023" s="181">
        <v>0</v>
      </c>
    </row>
    <row r="1024" spans="1:4" x14ac:dyDescent="0.25">
      <c r="A1024" t="s">
        <v>120</v>
      </c>
      <c r="B1024" t="s">
        <v>121</v>
      </c>
      <c r="C1024" s="59">
        <v>43147</v>
      </c>
      <c r="D1024" s="181">
        <v>0</v>
      </c>
    </row>
    <row r="1025" spans="1:4" x14ac:dyDescent="0.25">
      <c r="A1025" t="s">
        <v>120</v>
      </c>
      <c r="B1025" t="s">
        <v>121</v>
      </c>
      <c r="C1025" s="59">
        <v>43154</v>
      </c>
      <c r="D1025" s="181">
        <v>0</v>
      </c>
    </row>
    <row r="1026" spans="1:4" x14ac:dyDescent="0.25">
      <c r="A1026" t="s">
        <v>120</v>
      </c>
      <c r="B1026" t="s">
        <v>121</v>
      </c>
      <c r="C1026" s="59">
        <v>43161</v>
      </c>
      <c r="D1026" s="181">
        <v>0</v>
      </c>
    </row>
    <row r="1027" spans="1:4" x14ac:dyDescent="0.25">
      <c r="A1027" t="s">
        <v>120</v>
      </c>
      <c r="B1027" t="s">
        <v>121</v>
      </c>
      <c r="C1027" s="59">
        <v>43168</v>
      </c>
      <c r="D1027" s="181">
        <v>0</v>
      </c>
    </row>
    <row r="1028" spans="1:4" x14ac:dyDescent="0.25">
      <c r="A1028" t="s">
        <v>120</v>
      </c>
      <c r="B1028" t="s">
        <v>121</v>
      </c>
      <c r="C1028" s="59">
        <v>43175</v>
      </c>
      <c r="D1028" s="181">
        <v>0</v>
      </c>
    </row>
    <row r="1029" spans="1:4" x14ac:dyDescent="0.25">
      <c r="A1029" t="s">
        <v>120</v>
      </c>
      <c r="B1029" t="s">
        <v>121</v>
      </c>
      <c r="C1029" s="59">
        <v>43182</v>
      </c>
      <c r="D1029" s="181">
        <v>0</v>
      </c>
    </row>
    <row r="1030" spans="1:4" x14ac:dyDescent="0.25">
      <c r="A1030" t="s">
        <v>120</v>
      </c>
      <c r="B1030" t="s">
        <v>121</v>
      </c>
      <c r="C1030" s="59">
        <v>43189</v>
      </c>
      <c r="D1030" s="181">
        <v>0</v>
      </c>
    </row>
    <row r="1031" spans="1:4" x14ac:dyDescent="0.25">
      <c r="A1031" t="s">
        <v>120</v>
      </c>
      <c r="B1031" t="s">
        <v>121</v>
      </c>
      <c r="C1031" s="59">
        <v>43196</v>
      </c>
      <c r="D1031" s="181">
        <v>0</v>
      </c>
    </row>
    <row r="1032" spans="1:4" x14ac:dyDescent="0.25">
      <c r="A1032" t="s">
        <v>122</v>
      </c>
      <c r="B1032" t="s">
        <v>123</v>
      </c>
      <c r="C1032" s="59">
        <v>42741</v>
      </c>
      <c r="D1032" s="181">
        <v>0.99</v>
      </c>
    </row>
    <row r="1033" spans="1:4" x14ac:dyDescent="0.25">
      <c r="A1033" t="s">
        <v>122</v>
      </c>
      <c r="B1033" t="s">
        <v>123</v>
      </c>
      <c r="C1033" s="59">
        <v>42748</v>
      </c>
      <c r="D1033" s="181">
        <v>0.99</v>
      </c>
    </row>
    <row r="1034" spans="1:4" x14ac:dyDescent="0.25">
      <c r="A1034" t="s">
        <v>122</v>
      </c>
      <c r="B1034" t="s">
        <v>123</v>
      </c>
      <c r="C1034" s="59">
        <v>42755</v>
      </c>
      <c r="D1034" s="181">
        <v>0.99</v>
      </c>
    </row>
    <row r="1035" spans="1:4" x14ac:dyDescent="0.25">
      <c r="A1035" t="s">
        <v>122</v>
      </c>
      <c r="B1035" t="s">
        <v>123</v>
      </c>
      <c r="C1035" s="59">
        <v>42762</v>
      </c>
      <c r="D1035" s="181">
        <v>0.99</v>
      </c>
    </row>
    <row r="1036" spans="1:4" x14ac:dyDescent="0.25">
      <c r="A1036" t="s">
        <v>122</v>
      </c>
      <c r="B1036" t="s">
        <v>123</v>
      </c>
      <c r="C1036" s="59">
        <v>42769</v>
      </c>
      <c r="D1036" s="181">
        <v>0.99</v>
      </c>
    </row>
    <row r="1037" spans="1:4" x14ac:dyDescent="0.25">
      <c r="A1037" t="s">
        <v>122</v>
      </c>
      <c r="B1037" t="s">
        <v>123</v>
      </c>
      <c r="C1037" s="59">
        <v>42776</v>
      </c>
      <c r="D1037" s="181">
        <v>0.99170000000000003</v>
      </c>
    </row>
    <row r="1038" spans="1:4" x14ac:dyDescent="0.25">
      <c r="A1038" t="s">
        <v>122</v>
      </c>
      <c r="B1038" t="s">
        <v>123</v>
      </c>
      <c r="C1038" s="59">
        <v>42783</v>
      </c>
      <c r="D1038" s="181">
        <v>0.99290000000000012</v>
      </c>
    </row>
    <row r="1039" spans="1:4" x14ac:dyDescent="0.25">
      <c r="A1039" t="s">
        <v>122</v>
      </c>
      <c r="B1039" t="s">
        <v>123</v>
      </c>
      <c r="C1039" s="59">
        <v>42790</v>
      </c>
      <c r="D1039" s="181">
        <v>0.99379999999999991</v>
      </c>
    </row>
    <row r="1040" spans="1:4" x14ac:dyDescent="0.25">
      <c r="A1040" t="s">
        <v>122</v>
      </c>
      <c r="B1040" t="s">
        <v>123</v>
      </c>
      <c r="C1040" s="59">
        <v>42797</v>
      </c>
      <c r="D1040" s="181">
        <v>0.99329999999999996</v>
      </c>
    </row>
    <row r="1041" spans="1:4" x14ac:dyDescent="0.25">
      <c r="A1041" t="s">
        <v>122</v>
      </c>
      <c r="B1041" t="s">
        <v>123</v>
      </c>
      <c r="C1041" s="59">
        <v>42804</v>
      </c>
      <c r="D1041" s="181">
        <v>0.99199999999999999</v>
      </c>
    </row>
    <row r="1042" spans="1:4" x14ac:dyDescent="0.25">
      <c r="A1042" t="s">
        <v>122</v>
      </c>
      <c r="B1042" t="s">
        <v>123</v>
      </c>
      <c r="C1042" s="59">
        <v>42811</v>
      </c>
      <c r="D1042" s="181">
        <v>0.9909</v>
      </c>
    </row>
    <row r="1043" spans="1:4" x14ac:dyDescent="0.25">
      <c r="A1043" t="s">
        <v>122</v>
      </c>
      <c r="B1043" t="s">
        <v>123</v>
      </c>
      <c r="C1043" s="59">
        <v>42818</v>
      </c>
      <c r="D1043" s="181">
        <v>0.99</v>
      </c>
    </row>
    <row r="1044" spans="1:4" x14ac:dyDescent="0.25">
      <c r="A1044" t="s">
        <v>122</v>
      </c>
      <c r="B1044" t="s">
        <v>123</v>
      </c>
      <c r="C1044" s="59">
        <v>42825</v>
      </c>
      <c r="D1044" s="181">
        <v>0.98919999999999997</v>
      </c>
    </row>
    <row r="1045" spans="1:4" x14ac:dyDescent="0.25">
      <c r="A1045" t="s">
        <v>122</v>
      </c>
      <c r="B1045" t="s">
        <v>123</v>
      </c>
      <c r="C1045" s="59">
        <v>42832</v>
      </c>
      <c r="D1045" s="181">
        <v>0.98860000000000003</v>
      </c>
    </row>
    <row r="1046" spans="1:4" x14ac:dyDescent="0.25">
      <c r="A1046" t="s">
        <v>122</v>
      </c>
      <c r="B1046" t="s">
        <v>123</v>
      </c>
      <c r="C1046" s="59">
        <v>42839</v>
      </c>
      <c r="D1046" s="181">
        <v>0.98870000000000002</v>
      </c>
    </row>
    <row r="1047" spans="1:4" x14ac:dyDescent="0.25">
      <c r="A1047" t="s">
        <v>122</v>
      </c>
      <c r="B1047" t="s">
        <v>123</v>
      </c>
      <c r="C1047" s="59">
        <v>42846</v>
      </c>
      <c r="D1047" s="181">
        <v>0.9887999999999999</v>
      </c>
    </row>
    <row r="1048" spans="1:4" x14ac:dyDescent="0.25">
      <c r="A1048" t="s">
        <v>122</v>
      </c>
      <c r="B1048" t="s">
        <v>123</v>
      </c>
      <c r="C1048" s="59">
        <v>42853</v>
      </c>
      <c r="D1048" s="181">
        <v>0.98939999999999995</v>
      </c>
    </row>
    <row r="1049" spans="1:4" x14ac:dyDescent="0.25">
      <c r="A1049" t="s">
        <v>122</v>
      </c>
      <c r="B1049" t="s">
        <v>123</v>
      </c>
      <c r="C1049" s="59">
        <v>42860</v>
      </c>
      <c r="D1049" s="181">
        <v>0.99</v>
      </c>
    </row>
    <row r="1050" spans="1:4" x14ac:dyDescent="0.25">
      <c r="A1050" t="s">
        <v>122</v>
      </c>
      <c r="B1050" t="s">
        <v>123</v>
      </c>
      <c r="C1050" s="59">
        <v>42867</v>
      </c>
      <c r="D1050" s="181">
        <v>0.99049999999999994</v>
      </c>
    </row>
    <row r="1051" spans="1:4" x14ac:dyDescent="0.25">
      <c r="A1051" t="s">
        <v>122</v>
      </c>
      <c r="B1051" t="s">
        <v>123</v>
      </c>
      <c r="C1051" s="59">
        <v>42874</v>
      </c>
      <c r="D1051" s="181">
        <v>0.99099999999999999</v>
      </c>
    </row>
    <row r="1052" spans="1:4" x14ac:dyDescent="0.25">
      <c r="A1052" t="s">
        <v>122</v>
      </c>
      <c r="B1052" t="s">
        <v>123</v>
      </c>
      <c r="C1052" s="59">
        <v>42881</v>
      </c>
      <c r="D1052" s="181">
        <v>0.99140000000000006</v>
      </c>
    </row>
    <row r="1053" spans="1:4" x14ac:dyDescent="0.25">
      <c r="A1053" t="s">
        <v>122</v>
      </c>
      <c r="B1053" t="s">
        <v>123</v>
      </c>
      <c r="C1053" s="59">
        <v>42888</v>
      </c>
      <c r="D1053" s="181">
        <v>0.99180000000000001</v>
      </c>
    </row>
    <row r="1054" spans="1:4" x14ac:dyDescent="0.25">
      <c r="A1054" t="s">
        <v>122</v>
      </c>
      <c r="B1054" t="s">
        <v>123</v>
      </c>
      <c r="C1054" s="59">
        <v>42895</v>
      </c>
      <c r="D1054" s="181">
        <v>0.99219999999999997</v>
      </c>
    </row>
    <row r="1055" spans="1:4" x14ac:dyDescent="0.25">
      <c r="A1055" t="s">
        <v>122</v>
      </c>
      <c r="B1055" t="s">
        <v>123</v>
      </c>
      <c r="C1055" s="59">
        <v>42902</v>
      </c>
      <c r="D1055" s="181">
        <v>0.99250000000000005</v>
      </c>
    </row>
    <row r="1056" spans="1:4" x14ac:dyDescent="0.25">
      <c r="A1056" t="s">
        <v>122</v>
      </c>
      <c r="B1056" t="s">
        <v>123</v>
      </c>
      <c r="C1056" s="59">
        <v>42909</v>
      </c>
      <c r="D1056" s="181">
        <v>0.99239999999999995</v>
      </c>
    </row>
    <row r="1057" spans="1:4" x14ac:dyDescent="0.25">
      <c r="A1057" t="s">
        <v>122</v>
      </c>
      <c r="B1057" t="s">
        <v>123</v>
      </c>
      <c r="C1057" s="59">
        <v>42923</v>
      </c>
      <c r="D1057" s="181">
        <v>0.9919</v>
      </c>
    </row>
    <row r="1058" spans="1:4" x14ac:dyDescent="0.25">
      <c r="A1058" t="s">
        <v>122</v>
      </c>
      <c r="B1058" t="s">
        <v>123</v>
      </c>
      <c r="C1058" s="59">
        <v>42930</v>
      </c>
      <c r="D1058" s="181">
        <v>0.99150000000000005</v>
      </c>
    </row>
    <row r="1059" spans="1:4" x14ac:dyDescent="0.25">
      <c r="A1059" t="s">
        <v>122</v>
      </c>
      <c r="B1059" t="s">
        <v>123</v>
      </c>
      <c r="C1059" s="59">
        <v>42937</v>
      </c>
      <c r="D1059" s="181">
        <v>0.99109999999999998</v>
      </c>
    </row>
    <row r="1060" spans="1:4" x14ac:dyDescent="0.25">
      <c r="A1060" t="s">
        <v>122</v>
      </c>
      <c r="B1060" t="s">
        <v>123</v>
      </c>
      <c r="C1060" s="59">
        <v>42944</v>
      </c>
      <c r="D1060" s="181">
        <v>0.99069999999999991</v>
      </c>
    </row>
    <row r="1061" spans="1:4" x14ac:dyDescent="0.25">
      <c r="A1061" t="s">
        <v>122</v>
      </c>
      <c r="B1061" t="s">
        <v>123</v>
      </c>
      <c r="C1061" s="59">
        <v>42951</v>
      </c>
      <c r="D1061" s="181">
        <v>0.99069999999999991</v>
      </c>
    </row>
    <row r="1062" spans="1:4" x14ac:dyDescent="0.25">
      <c r="A1062" t="s">
        <v>122</v>
      </c>
      <c r="B1062" t="s">
        <v>123</v>
      </c>
      <c r="C1062" s="59">
        <v>42958</v>
      </c>
      <c r="D1062" s="181">
        <v>0.99099999999999999</v>
      </c>
    </row>
    <row r="1063" spans="1:4" x14ac:dyDescent="0.25">
      <c r="A1063" t="s">
        <v>122</v>
      </c>
      <c r="B1063" t="s">
        <v>123</v>
      </c>
      <c r="C1063" s="59">
        <v>42965</v>
      </c>
      <c r="D1063" s="181">
        <v>0.9909</v>
      </c>
    </row>
    <row r="1064" spans="1:4" x14ac:dyDescent="0.25">
      <c r="A1064" t="s">
        <v>122</v>
      </c>
      <c r="B1064" t="s">
        <v>123</v>
      </c>
      <c r="C1064" s="59">
        <v>42972</v>
      </c>
      <c r="D1064" s="181">
        <v>0.9909</v>
      </c>
    </row>
    <row r="1065" spans="1:4" x14ac:dyDescent="0.25">
      <c r="A1065" t="s">
        <v>122</v>
      </c>
      <c r="B1065" t="s">
        <v>123</v>
      </c>
      <c r="C1065" s="59">
        <v>42979</v>
      </c>
      <c r="D1065" s="181">
        <v>0.99060000000000004</v>
      </c>
    </row>
    <row r="1066" spans="1:4" x14ac:dyDescent="0.25">
      <c r="A1066" t="s">
        <v>122</v>
      </c>
      <c r="B1066" t="s">
        <v>123</v>
      </c>
      <c r="C1066" s="59">
        <v>42986</v>
      </c>
      <c r="D1066" s="181">
        <v>0.99029999999999996</v>
      </c>
    </row>
    <row r="1067" spans="1:4" x14ac:dyDescent="0.25">
      <c r="A1067" t="s">
        <v>122</v>
      </c>
      <c r="B1067" t="s">
        <v>123</v>
      </c>
      <c r="C1067" s="59">
        <v>42993</v>
      </c>
      <c r="D1067" s="181">
        <v>0.99</v>
      </c>
    </row>
    <row r="1068" spans="1:4" x14ac:dyDescent="0.25">
      <c r="A1068" t="s">
        <v>122</v>
      </c>
      <c r="B1068" t="s">
        <v>123</v>
      </c>
      <c r="C1068" s="59">
        <v>43000</v>
      </c>
      <c r="D1068" s="181">
        <v>0.98970000000000002</v>
      </c>
    </row>
    <row r="1069" spans="1:4" x14ac:dyDescent="0.25">
      <c r="A1069" t="s">
        <v>122</v>
      </c>
      <c r="B1069" t="s">
        <v>123</v>
      </c>
      <c r="C1069" s="59">
        <v>43007</v>
      </c>
      <c r="D1069" s="181">
        <v>0.98950000000000005</v>
      </c>
    </row>
    <row r="1070" spans="1:4" x14ac:dyDescent="0.25">
      <c r="A1070" t="s">
        <v>122</v>
      </c>
      <c r="B1070" t="s">
        <v>123</v>
      </c>
      <c r="C1070" s="59">
        <v>43014</v>
      </c>
      <c r="D1070" s="181">
        <v>0.98919999999999997</v>
      </c>
    </row>
    <row r="1071" spans="1:4" x14ac:dyDescent="0.25">
      <c r="A1071" t="s">
        <v>122</v>
      </c>
      <c r="B1071" t="s">
        <v>123</v>
      </c>
      <c r="C1071" s="59">
        <v>43021</v>
      </c>
      <c r="D1071" s="181">
        <v>0.9890000000000001</v>
      </c>
    </row>
    <row r="1072" spans="1:4" x14ac:dyDescent="0.25">
      <c r="A1072" t="s">
        <v>122</v>
      </c>
      <c r="B1072" t="s">
        <v>123</v>
      </c>
      <c r="C1072" s="59">
        <v>43028</v>
      </c>
      <c r="D1072" s="181">
        <v>0.9887999999999999</v>
      </c>
    </row>
    <row r="1073" spans="1:4" x14ac:dyDescent="0.25">
      <c r="A1073" t="s">
        <v>122</v>
      </c>
      <c r="B1073" t="s">
        <v>123</v>
      </c>
      <c r="C1073" s="59">
        <v>43035</v>
      </c>
      <c r="D1073" s="181">
        <v>0.98860000000000003</v>
      </c>
    </row>
    <row r="1074" spans="1:4" x14ac:dyDescent="0.25">
      <c r="A1074" t="s">
        <v>122</v>
      </c>
      <c r="B1074" t="s">
        <v>123</v>
      </c>
      <c r="C1074" s="59">
        <v>43042</v>
      </c>
      <c r="D1074" s="181">
        <v>0.98840000000000006</v>
      </c>
    </row>
    <row r="1075" spans="1:4" x14ac:dyDescent="0.25">
      <c r="A1075" t="s">
        <v>122</v>
      </c>
      <c r="B1075" t="s">
        <v>123</v>
      </c>
      <c r="C1075" s="59">
        <v>43049</v>
      </c>
      <c r="D1075" s="181">
        <v>0.98819999999999997</v>
      </c>
    </row>
    <row r="1076" spans="1:4" x14ac:dyDescent="0.25">
      <c r="A1076" t="s">
        <v>122</v>
      </c>
      <c r="B1076" t="s">
        <v>123</v>
      </c>
      <c r="C1076" s="59">
        <v>43056</v>
      </c>
      <c r="D1076" s="181">
        <v>0.98799999999999999</v>
      </c>
    </row>
    <row r="1077" spans="1:4" x14ac:dyDescent="0.25">
      <c r="A1077" t="s">
        <v>122</v>
      </c>
      <c r="B1077" t="s">
        <v>123</v>
      </c>
      <c r="C1077" s="59">
        <v>43063</v>
      </c>
      <c r="D1077" s="181">
        <v>0.98799999999999999</v>
      </c>
    </row>
    <row r="1078" spans="1:4" x14ac:dyDescent="0.25">
      <c r="A1078" t="s">
        <v>122</v>
      </c>
      <c r="B1078" t="s">
        <v>123</v>
      </c>
      <c r="C1078" s="59">
        <v>43070</v>
      </c>
      <c r="D1078" s="181">
        <v>0.98809999999999998</v>
      </c>
    </row>
    <row r="1079" spans="1:4" x14ac:dyDescent="0.25">
      <c r="A1079" t="s">
        <v>122</v>
      </c>
      <c r="B1079" t="s">
        <v>123</v>
      </c>
      <c r="C1079" s="59">
        <v>43077</v>
      </c>
      <c r="D1079" s="181">
        <v>0.98809999999999998</v>
      </c>
    </row>
    <row r="1080" spans="1:4" x14ac:dyDescent="0.25">
      <c r="A1080" t="s">
        <v>122</v>
      </c>
      <c r="B1080" t="s">
        <v>123</v>
      </c>
      <c r="C1080" s="59">
        <v>43084</v>
      </c>
      <c r="D1080" s="181">
        <v>0.98819999999999997</v>
      </c>
    </row>
    <row r="1081" spans="1:4" x14ac:dyDescent="0.25">
      <c r="A1081" t="s">
        <v>122</v>
      </c>
      <c r="B1081" t="s">
        <v>123</v>
      </c>
      <c r="C1081" s="59">
        <v>43091</v>
      </c>
      <c r="D1081" s="181">
        <v>0.98799999999999999</v>
      </c>
    </row>
    <row r="1082" spans="1:4" x14ac:dyDescent="0.25">
      <c r="A1082" t="s">
        <v>122</v>
      </c>
      <c r="B1082" t="s">
        <v>123</v>
      </c>
      <c r="C1082" s="59">
        <v>43105</v>
      </c>
      <c r="D1082" s="181">
        <v>0</v>
      </c>
    </row>
    <row r="1083" spans="1:4" x14ac:dyDescent="0.25">
      <c r="A1083" t="s">
        <v>122</v>
      </c>
      <c r="B1083" t="s">
        <v>123</v>
      </c>
      <c r="C1083" s="59">
        <v>43112</v>
      </c>
      <c r="D1083" s="181">
        <v>0</v>
      </c>
    </row>
    <row r="1084" spans="1:4" x14ac:dyDescent="0.25">
      <c r="A1084" t="s">
        <v>122</v>
      </c>
      <c r="B1084" t="s">
        <v>123</v>
      </c>
      <c r="C1084" s="59">
        <v>43119</v>
      </c>
      <c r="D1084" s="181">
        <v>0</v>
      </c>
    </row>
    <row r="1085" spans="1:4" x14ac:dyDescent="0.25">
      <c r="A1085" t="s">
        <v>122</v>
      </c>
      <c r="B1085" t="s">
        <v>123</v>
      </c>
      <c r="C1085" s="59">
        <v>43126</v>
      </c>
      <c r="D1085" s="181">
        <v>0</v>
      </c>
    </row>
    <row r="1086" spans="1:4" x14ac:dyDescent="0.25">
      <c r="A1086" t="s">
        <v>122</v>
      </c>
      <c r="B1086" t="s">
        <v>123</v>
      </c>
      <c r="C1086" s="59">
        <v>43133</v>
      </c>
      <c r="D1086" s="181">
        <v>0</v>
      </c>
    </row>
    <row r="1087" spans="1:4" x14ac:dyDescent="0.25">
      <c r="A1087" t="s">
        <v>122</v>
      </c>
      <c r="B1087" t="s">
        <v>123</v>
      </c>
      <c r="C1087" s="59">
        <v>43140</v>
      </c>
      <c r="D1087" s="181">
        <v>0</v>
      </c>
    </row>
    <row r="1088" spans="1:4" x14ac:dyDescent="0.25">
      <c r="A1088" t="s">
        <v>122</v>
      </c>
      <c r="B1088" t="s">
        <v>123</v>
      </c>
      <c r="C1088" s="59">
        <v>43147</v>
      </c>
      <c r="D1088" s="181">
        <v>0</v>
      </c>
    </row>
    <row r="1089" spans="1:4" x14ac:dyDescent="0.25">
      <c r="A1089" t="s">
        <v>122</v>
      </c>
      <c r="B1089" t="s">
        <v>123</v>
      </c>
      <c r="C1089" s="59">
        <v>43154</v>
      </c>
      <c r="D1089" s="181">
        <v>0</v>
      </c>
    </row>
    <row r="1090" spans="1:4" x14ac:dyDescent="0.25">
      <c r="A1090" t="s">
        <v>122</v>
      </c>
      <c r="B1090" t="s">
        <v>123</v>
      </c>
      <c r="C1090" s="59">
        <v>43161</v>
      </c>
      <c r="D1090" s="181">
        <v>0</v>
      </c>
    </row>
    <row r="1091" spans="1:4" x14ac:dyDescent="0.25">
      <c r="A1091" t="s">
        <v>122</v>
      </c>
      <c r="B1091" t="s">
        <v>123</v>
      </c>
      <c r="C1091" s="59">
        <v>43168</v>
      </c>
      <c r="D1091" s="181">
        <v>0</v>
      </c>
    </row>
    <row r="1092" spans="1:4" x14ac:dyDescent="0.25">
      <c r="A1092" t="s">
        <v>122</v>
      </c>
      <c r="B1092" t="s">
        <v>123</v>
      </c>
      <c r="C1092" s="59">
        <v>43175</v>
      </c>
      <c r="D1092" s="181">
        <v>0</v>
      </c>
    </row>
    <row r="1093" spans="1:4" x14ac:dyDescent="0.25">
      <c r="A1093" t="s">
        <v>122</v>
      </c>
      <c r="B1093" t="s">
        <v>123</v>
      </c>
      <c r="C1093" s="59">
        <v>43182</v>
      </c>
      <c r="D1093" s="181">
        <v>0</v>
      </c>
    </row>
    <row r="1094" spans="1:4" x14ac:dyDescent="0.25">
      <c r="A1094" t="s">
        <v>122</v>
      </c>
      <c r="B1094" t="s">
        <v>123</v>
      </c>
      <c r="C1094" s="59">
        <v>43189</v>
      </c>
      <c r="D1094" s="181">
        <v>0</v>
      </c>
    </row>
    <row r="1095" spans="1:4" x14ac:dyDescent="0.25">
      <c r="A1095" t="s">
        <v>122</v>
      </c>
      <c r="B1095" t="s">
        <v>123</v>
      </c>
      <c r="C1095" s="59">
        <v>43196</v>
      </c>
      <c r="D1095" s="181">
        <v>0</v>
      </c>
    </row>
    <row r="1096" spans="1:4" x14ac:dyDescent="0.25">
      <c r="A1096" t="s">
        <v>124</v>
      </c>
      <c r="B1096" t="s">
        <v>125</v>
      </c>
      <c r="C1096" s="59">
        <v>42741</v>
      </c>
      <c r="D1096" s="181">
        <v>0.95</v>
      </c>
    </row>
    <row r="1097" spans="1:4" x14ac:dyDescent="0.25">
      <c r="A1097" t="s">
        <v>124</v>
      </c>
      <c r="B1097" t="s">
        <v>125</v>
      </c>
      <c r="C1097" s="59">
        <v>42748</v>
      </c>
      <c r="D1097" s="181">
        <v>0.95</v>
      </c>
    </row>
    <row r="1098" spans="1:4" x14ac:dyDescent="0.25">
      <c r="A1098" t="s">
        <v>124</v>
      </c>
      <c r="B1098" t="s">
        <v>125</v>
      </c>
      <c r="C1098" s="59">
        <v>42755</v>
      </c>
      <c r="D1098" s="181">
        <v>0.95</v>
      </c>
    </row>
    <row r="1099" spans="1:4" x14ac:dyDescent="0.25">
      <c r="A1099" t="s">
        <v>124</v>
      </c>
      <c r="B1099" t="s">
        <v>125</v>
      </c>
      <c r="C1099" s="59">
        <v>42762</v>
      </c>
      <c r="D1099" s="181">
        <v>0.95</v>
      </c>
    </row>
    <row r="1100" spans="1:4" x14ac:dyDescent="0.25">
      <c r="A1100" t="s">
        <v>124</v>
      </c>
      <c r="B1100" t="s">
        <v>125</v>
      </c>
      <c r="C1100" s="59">
        <v>42769</v>
      </c>
      <c r="D1100" s="181">
        <v>0.95</v>
      </c>
    </row>
    <row r="1101" spans="1:4" x14ac:dyDescent="0.25">
      <c r="A1101" t="s">
        <v>124</v>
      </c>
      <c r="B1101" t="s">
        <v>125</v>
      </c>
      <c r="C1101" s="59">
        <v>42776</v>
      </c>
      <c r="D1101" s="181">
        <v>0.95</v>
      </c>
    </row>
    <row r="1102" spans="1:4" x14ac:dyDescent="0.25">
      <c r="A1102" t="s">
        <v>124</v>
      </c>
      <c r="B1102" t="s">
        <v>125</v>
      </c>
      <c r="C1102" s="59">
        <v>42783</v>
      </c>
      <c r="D1102" s="181">
        <v>0.95</v>
      </c>
    </row>
    <row r="1103" spans="1:4" x14ac:dyDescent="0.25">
      <c r="A1103" t="s">
        <v>124</v>
      </c>
      <c r="B1103" t="s">
        <v>125</v>
      </c>
      <c r="C1103" s="59">
        <v>42790</v>
      </c>
      <c r="D1103" s="181">
        <v>0.95</v>
      </c>
    </row>
    <row r="1104" spans="1:4" x14ac:dyDescent="0.25">
      <c r="A1104" t="s">
        <v>124</v>
      </c>
      <c r="B1104" t="s">
        <v>125</v>
      </c>
      <c r="C1104" s="59">
        <v>42797</v>
      </c>
      <c r="D1104" s="181">
        <v>0.95109999999999995</v>
      </c>
    </row>
    <row r="1105" spans="1:4" x14ac:dyDescent="0.25">
      <c r="A1105" t="s">
        <v>124</v>
      </c>
      <c r="B1105" t="s">
        <v>125</v>
      </c>
      <c r="C1105" s="59">
        <v>42804</v>
      </c>
      <c r="D1105" s="181">
        <v>0.95200000000000007</v>
      </c>
    </row>
    <row r="1106" spans="1:4" x14ac:dyDescent="0.25">
      <c r="A1106" t="s">
        <v>124</v>
      </c>
      <c r="B1106" t="s">
        <v>125</v>
      </c>
      <c r="C1106" s="59">
        <v>42811</v>
      </c>
      <c r="D1106" s="181">
        <v>0.95269999999999999</v>
      </c>
    </row>
    <row r="1107" spans="1:4" x14ac:dyDescent="0.25">
      <c r="A1107" t="s">
        <v>124</v>
      </c>
      <c r="B1107" t="s">
        <v>125</v>
      </c>
      <c r="C1107" s="59">
        <v>42818</v>
      </c>
      <c r="D1107" s="181">
        <v>0.95330000000000004</v>
      </c>
    </row>
    <row r="1108" spans="1:4" x14ac:dyDescent="0.25">
      <c r="A1108" t="s">
        <v>124</v>
      </c>
      <c r="B1108" t="s">
        <v>125</v>
      </c>
      <c r="C1108" s="59">
        <v>42825</v>
      </c>
      <c r="D1108" s="181">
        <v>0.95310000000000006</v>
      </c>
    </row>
    <row r="1109" spans="1:4" x14ac:dyDescent="0.25">
      <c r="A1109" t="s">
        <v>124</v>
      </c>
      <c r="B1109" t="s">
        <v>125</v>
      </c>
      <c r="C1109" s="59">
        <v>42832</v>
      </c>
      <c r="D1109" s="181">
        <v>0.95209999999999995</v>
      </c>
    </row>
    <row r="1110" spans="1:4" x14ac:dyDescent="0.25">
      <c r="A1110" t="s">
        <v>124</v>
      </c>
      <c r="B1110" t="s">
        <v>125</v>
      </c>
      <c r="C1110" s="59">
        <v>42839</v>
      </c>
      <c r="D1110" s="181">
        <v>0.95129999999999992</v>
      </c>
    </row>
    <row r="1111" spans="1:4" x14ac:dyDescent="0.25">
      <c r="A1111" t="s">
        <v>124</v>
      </c>
      <c r="B1111" t="s">
        <v>125</v>
      </c>
      <c r="C1111" s="59">
        <v>42846</v>
      </c>
      <c r="D1111" s="181">
        <v>0.9506</v>
      </c>
    </row>
    <row r="1112" spans="1:4" x14ac:dyDescent="0.25">
      <c r="A1112" t="s">
        <v>124</v>
      </c>
      <c r="B1112" t="s">
        <v>125</v>
      </c>
      <c r="C1112" s="59">
        <v>42853</v>
      </c>
      <c r="D1112" s="181">
        <v>0.95</v>
      </c>
    </row>
    <row r="1113" spans="1:4" x14ac:dyDescent="0.25">
      <c r="A1113" t="s">
        <v>124</v>
      </c>
      <c r="B1113" t="s">
        <v>125</v>
      </c>
      <c r="C1113" s="59">
        <v>42860</v>
      </c>
      <c r="D1113" s="181">
        <v>0.94779999999999998</v>
      </c>
    </row>
    <row r="1114" spans="1:4" x14ac:dyDescent="0.25">
      <c r="A1114" t="s">
        <v>124</v>
      </c>
      <c r="B1114" t="s">
        <v>125</v>
      </c>
      <c r="C1114" s="59">
        <v>42867</v>
      </c>
      <c r="D1114" s="181">
        <v>0.94629999999999992</v>
      </c>
    </row>
    <row r="1115" spans="1:4" x14ac:dyDescent="0.25">
      <c r="A1115" t="s">
        <v>124</v>
      </c>
      <c r="B1115" t="s">
        <v>125</v>
      </c>
      <c r="C1115" s="59">
        <v>42874</v>
      </c>
      <c r="D1115" s="181">
        <v>0.94499999999999995</v>
      </c>
    </row>
    <row r="1116" spans="1:4" x14ac:dyDescent="0.25">
      <c r="A1116" t="s">
        <v>124</v>
      </c>
      <c r="B1116" t="s">
        <v>125</v>
      </c>
      <c r="C1116" s="59">
        <v>42881</v>
      </c>
      <c r="D1116" s="181">
        <v>0.94379999999999997</v>
      </c>
    </row>
    <row r="1117" spans="1:4" x14ac:dyDescent="0.25">
      <c r="A1117" t="s">
        <v>124</v>
      </c>
      <c r="B1117" t="s">
        <v>125</v>
      </c>
      <c r="C1117" s="59">
        <v>42888</v>
      </c>
      <c r="D1117" s="181">
        <v>0.94230000000000003</v>
      </c>
    </row>
    <row r="1118" spans="1:4" x14ac:dyDescent="0.25">
      <c r="A1118" t="s">
        <v>124</v>
      </c>
      <c r="B1118" t="s">
        <v>125</v>
      </c>
      <c r="C1118" s="59">
        <v>42895</v>
      </c>
      <c r="D1118" s="181">
        <v>0.94090000000000007</v>
      </c>
    </row>
    <row r="1119" spans="1:4" x14ac:dyDescent="0.25">
      <c r="A1119" t="s">
        <v>124</v>
      </c>
      <c r="B1119" t="s">
        <v>125</v>
      </c>
      <c r="C1119" s="59">
        <v>42902</v>
      </c>
      <c r="D1119" s="181">
        <v>0.93959999999999999</v>
      </c>
    </row>
    <row r="1120" spans="1:4" x14ac:dyDescent="0.25">
      <c r="A1120" t="s">
        <v>124</v>
      </c>
      <c r="B1120" t="s">
        <v>125</v>
      </c>
      <c r="C1120" s="59">
        <v>42909</v>
      </c>
      <c r="D1120" s="181">
        <v>0.93879999999999997</v>
      </c>
    </row>
    <row r="1121" spans="1:4" x14ac:dyDescent="0.25">
      <c r="A1121" t="s">
        <v>124</v>
      </c>
      <c r="B1121" t="s">
        <v>125</v>
      </c>
      <c r="C1121" s="59">
        <v>42923</v>
      </c>
      <c r="D1121" s="181">
        <v>0.93810000000000004</v>
      </c>
    </row>
    <row r="1122" spans="1:4" x14ac:dyDescent="0.25">
      <c r="A1122" t="s">
        <v>124</v>
      </c>
      <c r="B1122" t="s">
        <v>125</v>
      </c>
      <c r="C1122" s="59">
        <v>42930</v>
      </c>
      <c r="D1122" s="181">
        <v>0.93810000000000004</v>
      </c>
    </row>
    <row r="1123" spans="1:4" x14ac:dyDescent="0.25">
      <c r="A1123" t="s">
        <v>124</v>
      </c>
      <c r="B1123" t="s">
        <v>125</v>
      </c>
      <c r="C1123" s="59">
        <v>42937</v>
      </c>
      <c r="D1123" s="181">
        <v>0.93859999999999999</v>
      </c>
    </row>
    <row r="1124" spans="1:4" x14ac:dyDescent="0.25">
      <c r="A1124" t="s">
        <v>124</v>
      </c>
      <c r="B1124" t="s">
        <v>125</v>
      </c>
      <c r="C1124" s="59">
        <v>42944</v>
      </c>
      <c r="D1124" s="181">
        <v>0.93930000000000002</v>
      </c>
    </row>
    <row r="1125" spans="1:4" x14ac:dyDescent="0.25">
      <c r="A1125" t="s">
        <v>124</v>
      </c>
      <c r="B1125" t="s">
        <v>125</v>
      </c>
      <c r="C1125" s="59">
        <v>42951</v>
      </c>
      <c r="D1125" s="181">
        <v>0.94</v>
      </c>
    </row>
    <row r="1126" spans="1:4" x14ac:dyDescent="0.25">
      <c r="A1126" t="s">
        <v>124</v>
      </c>
      <c r="B1126" t="s">
        <v>125</v>
      </c>
      <c r="C1126" s="59">
        <v>42958</v>
      </c>
      <c r="D1126" s="181">
        <v>0.94059999999999999</v>
      </c>
    </row>
    <row r="1127" spans="1:4" x14ac:dyDescent="0.25">
      <c r="A1127" t="s">
        <v>124</v>
      </c>
      <c r="B1127" t="s">
        <v>125</v>
      </c>
      <c r="C1127" s="59">
        <v>42965</v>
      </c>
      <c r="D1127" s="181">
        <v>0.94120000000000004</v>
      </c>
    </row>
    <row r="1128" spans="1:4" x14ac:dyDescent="0.25">
      <c r="A1128" t="s">
        <v>124</v>
      </c>
      <c r="B1128" t="s">
        <v>125</v>
      </c>
      <c r="C1128" s="59">
        <v>42972</v>
      </c>
      <c r="D1128" s="181">
        <v>0.94209999999999994</v>
      </c>
    </row>
    <row r="1129" spans="1:4" x14ac:dyDescent="0.25">
      <c r="A1129" t="s">
        <v>124</v>
      </c>
      <c r="B1129" t="s">
        <v>125</v>
      </c>
      <c r="C1129" s="59">
        <v>42979</v>
      </c>
      <c r="D1129" s="181">
        <v>0.94319999999999993</v>
      </c>
    </row>
    <row r="1130" spans="1:4" x14ac:dyDescent="0.25">
      <c r="A1130" t="s">
        <v>124</v>
      </c>
      <c r="B1130" t="s">
        <v>125</v>
      </c>
      <c r="C1130" s="59">
        <v>42986</v>
      </c>
      <c r="D1130" s="181">
        <v>0.94430000000000003</v>
      </c>
    </row>
    <row r="1131" spans="1:4" x14ac:dyDescent="0.25">
      <c r="A1131" t="s">
        <v>124</v>
      </c>
      <c r="B1131" t="s">
        <v>125</v>
      </c>
      <c r="C1131" s="59">
        <v>42993</v>
      </c>
      <c r="D1131" s="181">
        <v>0.9456</v>
      </c>
    </row>
    <row r="1132" spans="1:4" x14ac:dyDescent="0.25">
      <c r="A1132" t="s">
        <v>124</v>
      </c>
      <c r="B1132" t="s">
        <v>125</v>
      </c>
      <c r="C1132" s="59">
        <v>43000</v>
      </c>
      <c r="D1132" s="181">
        <v>0.94680000000000009</v>
      </c>
    </row>
    <row r="1133" spans="1:4" x14ac:dyDescent="0.25">
      <c r="A1133" t="s">
        <v>124</v>
      </c>
      <c r="B1133" t="s">
        <v>125</v>
      </c>
      <c r="C1133" s="59">
        <v>43007</v>
      </c>
      <c r="D1133" s="181">
        <v>0.94790000000000008</v>
      </c>
    </row>
    <row r="1134" spans="1:4" x14ac:dyDescent="0.25">
      <c r="A1134" t="s">
        <v>124</v>
      </c>
      <c r="B1134" t="s">
        <v>125</v>
      </c>
      <c r="C1134" s="59">
        <v>43014</v>
      </c>
      <c r="D1134" s="181">
        <v>0.94900000000000007</v>
      </c>
    </row>
    <row r="1135" spans="1:4" x14ac:dyDescent="0.25">
      <c r="A1135" t="s">
        <v>124</v>
      </c>
      <c r="B1135" t="s">
        <v>125</v>
      </c>
      <c r="C1135" s="59">
        <v>43021</v>
      </c>
      <c r="D1135" s="181">
        <v>0.95</v>
      </c>
    </row>
    <row r="1136" spans="1:4" x14ac:dyDescent="0.25">
      <c r="A1136" t="s">
        <v>124</v>
      </c>
      <c r="B1136" t="s">
        <v>125</v>
      </c>
      <c r="C1136" s="59">
        <v>43028</v>
      </c>
      <c r="D1136" s="181">
        <v>0.95099999999999996</v>
      </c>
    </row>
    <row r="1137" spans="1:4" x14ac:dyDescent="0.25">
      <c r="A1137" t="s">
        <v>124</v>
      </c>
      <c r="B1137" t="s">
        <v>125</v>
      </c>
      <c r="C1137" s="59">
        <v>43035</v>
      </c>
      <c r="D1137" s="181">
        <v>0.95189999999999997</v>
      </c>
    </row>
    <row r="1138" spans="1:4" x14ac:dyDescent="0.25">
      <c r="A1138" t="s">
        <v>124</v>
      </c>
      <c r="B1138" t="s">
        <v>125</v>
      </c>
      <c r="C1138" s="59">
        <v>43042</v>
      </c>
      <c r="D1138" s="181">
        <v>0.95279999999999998</v>
      </c>
    </row>
    <row r="1139" spans="1:4" x14ac:dyDescent="0.25">
      <c r="A1139" t="s">
        <v>124</v>
      </c>
      <c r="B1139" t="s">
        <v>125</v>
      </c>
      <c r="C1139" s="59">
        <v>43049</v>
      </c>
      <c r="D1139" s="181">
        <v>0.9536</v>
      </c>
    </row>
    <row r="1140" spans="1:4" x14ac:dyDescent="0.25">
      <c r="A1140" t="s">
        <v>124</v>
      </c>
      <c r="B1140" t="s">
        <v>125</v>
      </c>
      <c r="C1140" s="59">
        <v>43056</v>
      </c>
      <c r="D1140" s="181">
        <v>0.95420000000000005</v>
      </c>
    </row>
    <row r="1141" spans="1:4" x14ac:dyDescent="0.25">
      <c r="A1141" t="s">
        <v>124</v>
      </c>
      <c r="B1141" t="s">
        <v>125</v>
      </c>
      <c r="C1141" s="59">
        <v>43063</v>
      </c>
      <c r="D1141" s="181">
        <v>0.95459999999999989</v>
      </c>
    </row>
    <row r="1142" spans="1:4" x14ac:dyDescent="0.25">
      <c r="A1142" t="s">
        <v>124</v>
      </c>
      <c r="B1142" t="s">
        <v>125</v>
      </c>
      <c r="C1142" s="59">
        <v>43070</v>
      </c>
      <c r="D1142" s="181">
        <v>0.95489999999999997</v>
      </c>
    </row>
    <row r="1143" spans="1:4" x14ac:dyDescent="0.25">
      <c r="A1143" t="s">
        <v>124</v>
      </c>
      <c r="B1143" t="s">
        <v>125</v>
      </c>
      <c r="C1143" s="59">
        <v>43077</v>
      </c>
      <c r="D1143" s="181">
        <v>0.95519999999999994</v>
      </c>
    </row>
    <row r="1144" spans="1:4" x14ac:dyDescent="0.25">
      <c r="A1144" t="s">
        <v>124</v>
      </c>
      <c r="B1144" t="s">
        <v>125</v>
      </c>
      <c r="C1144" s="59">
        <v>43084</v>
      </c>
      <c r="D1144" s="181">
        <v>0.95550000000000002</v>
      </c>
    </row>
    <row r="1145" spans="1:4" x14ac:dyDescent="0.25">
      <c r="A1145" t="s">
        <v>124</v>
      </c>
      <c r="B1145" t="s">
        <v>125</v>
      </c>
      <c r="C1145" s="59">
        <v>43091</v>
      </c>
      <c r="D1145" s="181">
        <v>0.95579999999999998</v>
      </c>
    </row>
    <row r="1146" spans="1:4" x14ac:dyDescent="0.25">
      <c r="A1146" t="s">
        <v>124</v>
      </c>
      <c r="B1146" t="s">
        <v>125</v>
      </c>
      <c r="C1146" s="59">
        <v>43105</v>
      </c>
      <c r="D1146" s="181">
        <v>0</v>
      </c>
    </row>
    <row r="1147" spans="1:4" x14ac:dyDescent="0.25">
      <c r="A1147" t="s">
        <v>124</v>
      </c>
      <c r="B1147" t="s">
        <v>125</v>
      </c>
      <c r="C1147" s="59">
        <v>43112</v>
      </c>
      <c r="D1147" s="181">
        <v>0</v>
      </c>
    </row>
    <row r="1148" spans="1:4" x14ac:dyDescent="0.25">
      <c r="A1148" t="s">
        <v>124</v>
      </c>
      <c r="B1148" t="s">
        <v>125</v>
      </c>
      <c r="C1148" s="59">
        <v>43119</v>
      </c>
      <c r="D1148" s="181">
        <v>0</v>
      </c>
    </row>
    <row r="1149" spans="1:4" x14ac:dyDescent="0.25">
      <c r="A1149" t="s">
        <v>124</v>
      </c>
      <c r="B1149" t="s">
        <v>125</v>
      </c>
      <c r="C1149" s="59">
        <v>43126</v>
      </c>
      <c r="D1149" s="181">
        <v>0</v>
      </c>
    </row>
    <row r="1150" spans="1:4" x14ac:dyDescent="0.25">
      <c r="A1150" t="s">
        <v>124</v>
      </c>
      <c r="B1150" t="s">
        <v>125</v>
      </c>
      <c r="C1150" s="59">
        <v>43133</v>
      </c>
      <c r="D1150" s="181">
        <v>0</v>
      </c>
    </row>
    <row r="1151" spans="1:4" x14ac:dyDescent="0.25">
      <c r="A1151" t="s">
        <v>124</v>
      </c>
      <c r="B1151" t="s">
        <v>125</v>
      </c>
      <c r="C1151" s="59">
        <v>43140</v>
      </c>
      <c r="D1151" s="181">
        <v>0</v>
      </c>
    </row>
    <row r="1152" spans="1:4" x14ac:dyDescent="0.25">
      <c r="A1152" t="s">
        <v>124</v>
      </c>
      <c r="B1152" t="s">
        <v>125</v>
      </c>
      <c r="C1152" s="59">
        <v>43147</v>
      </c>
      <c r="D1152" s="181">
        <v>0</v>
      </c>
    </row>
    <row r="1153" spans="1:4" x14ac:dyDescent="0.25">
      <c r="A1153" t="s">
        <v>124</v>
      </c>
      <c r="B1153" t="s">
        <v>125</v>
      </c>
      <c r="C1153" s="59">
        <v>43154</v>
      </c>
      <c r="D1153" s="181">
        <v>0</v>
      </c>
    </row>
    <row r="1154" spans="1:4" x14ac:dyDescent="0.25">
      <c r="A1154" t="s">
        <v>124</v>
      </c>
      <c r="B1154" t="s">
        <v>125</v>
      </c>
      <c r="C1154" s="59">
        <v>43161</v>
      </c>
      <c r="D1154" s="181">
        <v>0</v>
      </c>
    </row>
    <row r="1155" spans="1:4" x14ac:dyDescent="0.25">
      <c r="A1155" t="s">
        <v>124</v>
      </c>
      <c r="B1155" t="s">
        <v>125</v>
      </c>
      <c r="C1155" s="59">
        <v>43168</v>
      </c>
      <c r="D1155" s="181">
        <v>0</v>
      </c>
    </row>
    <row r="1156" spans="1:4" x14ac:dyDescent="0.25">
      <c r="A1156" t="s">
        <v>124</v>
      </c>
      <c r="B1156" t="s">
        <v>125</v>
      </c>
      <c r="C1156" s="59">
        <v>43175</v>
      </c>
      <c r="D1156" s="181">
        <v>0</v>
      </c>
    </row>
    <row r="1157" spans="1:4" x14ac:dyDescent="0.25">
      <c r="A1157" t="s">
        <v>124</v>
      </c>
      <c r="B1157" t="s">
        <v>125</v>
      </c>
      <c r="C1157" s="59">
        <v>43182</v>
      </c>
      <c r="D1157" s="181">
        <v>0</v>
      </c>
    </row>
    <row r="1158" spans="1:4" x14ac:dyDescent="0.25">
      <c r="A1158" t="s">
        <v>124</v>
      </c>
      <c r="B1158" t="s">
        <v>125</v>
      </c>
      <c r="C1158" s="59">
        <v>43189</v>
      </c>
      <c r="D1158" s="181">
        <v>0</v>
      </c>
    </row>
    <row r="1159" spans="1:4" x14ac:dyDescent="0.25">
      <c r="A1159" t="s">
        <v>124</v>
      </c>
      <c r="B1159" t="s">
        <v>125</v>
      </c>
      <c r="C1159" s="59">
        <v>43196</v>
      </c>
      <c r="D1159" s="181">
        <v>0</v>
      </c>
    </row>
    <row r="1160" spans="1:4" x14ac:dyDescent="0.25">
      <c r="A1160" t="s">
        <v>126</v>
      </c>
      <c r="B1160" t="s">
        <v>127</v>
      </c>
      <c r="C1160" s="59">
        <v>42741</v>
      </c>
      <c r="D1160" s="181">
        <v>0.94</v>
      </c>
    </row>
    <row r="1161" spans="1:4" x14ac:dyDescent="0.25">
      <c r="A1161" t="s">
        <v>126</v>
      </c>
      <c r="B1161" t="s">
        <v>127</v>
      </c>
      <c r="C1161" s="59">
        <v>42748</v>
      </c>
      <c r="D1161" s="181">
        <v>0.94</v>
      </c>
    </row>
    <row r="1162" spans="1:4" x14ac:dyDescent="0.25">
      <c r="A1162" t="s">
        <v>126</v>
      </c>
      <c r="B1162" t="s">
        <v>127</v>
      </c>
      <c r="C1162" s="59">
        <v>42755</v>
      </c>
      <c r="D1162" s="181">
        <v>0.94</v>
      </c>
    </row>
    <row r="1163" spans="1:4" x14ac:dyDescent="0.25">
      <c r="A1163" t="s">
        <v>126</v>
      </c>
      <c r="B1163" t="s">
        <v>127</v>
      </c>
      <c r="C1163" s="59">
        <v>42762</v>
      </c>
      <c r="D1163" s="181">
        <v>0.94</v>
      </c>
    </row>
    <row r="1164" spans="1:4" x14ac:dyDescent="0.25">
      <c r="A1164" t="s">
        <v>126</v>
      </c>
      <c r="B1164" t="s">
        <v>127</v>
      </c>
      <c r="C1164" s="59">
        <v>42769</v>
      </c>
      <c r="D1164" s="181">
        <v>0.94</v>
      </c>
    </row>
    <row r="1165" spans="1:4" x14ac:dyDescent="0.25">
      <c r="A1165" t="s">
        <v>126</v>
      </c>
      <c r="B1165" t="s">
        <v>127</v>
      </c>
      <c r="C1165" s="59">
        <v>42776</v>
      </c>
      <c r="D1165" s="181">
        <v>0.94</v>
      </c>
    </row>
    <row r="1166" spans="1:4" x14ac:dyDescent="0.25">
      <c r="A1166" t="s">
        <v>126</v>
      </c>
      <c r="B1166" t="s">
        <v>127</v>
      </c>
      <c r="C1166" s="59">
        <v>42783</v>
      </c>
      <c r="D1166" s="181">
        <v>0.94</v>
      </c>
    </row>
    <row r="1167" spans="1:4" x14ac:dyDescent="0.25">
      <c r="A1167" t="s">
        <v>126</v>
      </c>
      <c r="B1167" t="s">
        <v>127</v>
      </c>
      <c r="C1167" s="59">
        <v>42790</v>
      </c>
      <c r="D1167" s="181">
        <v>0.9425</v>
      </c>
    </row>
    <row r="1168" spans="1:4" x14ac:dyDescent="0.25">
      <c r="A1168" t="s">
        <v>126</v>
      </c>
      <c r="B1168" t="s">
        <v>127</v>
      </c>
      <c r="C1168" s="59">
        <v>42797</v>
      </c>
      <c r="D1168" s="181">
        <v>0.94440000000000002</v>
      </c>
    </row>
    <row r="1169" spans="1:4" x14ac:dyDescent="0.25">
      <c r="A1169" t="s">
        <v>126</v>
      </c>
      <c r="B1169" t="s">
        <v>127</v>
      </c>
      <c r="C1169" s="59">
        <v>42804</v>
      </c>
      <c r="D1169" s="181">
        <v>0.94799999999999995</v>
      </c>
    </row>
    <row r="1170" spans="1:4" x14ac:dyDescent="0.25">
      <c r="A1170" t="s">
        <v>126</v>
      </c>
      <c r="B1170" t="s">
        <v>127</v>
      </c>
      <c r="C1170" s="59">
        <v>42811</v>
      </c>
      <c r="D1170" s="181">
        <v>0.95090000000000008</v>
      </c>
    </row>
    <row r="1171" spans="1:4" x14ac:dyDescent="0.25">
      <c r="A1171" t="s">
        <v>126</v>
      </c>
      <c r="B1171" t="s">
        <v>127</v>
      </c>
      <c r="C1171" s="59">
        <v>42818</v>
      </c>
      <c r="D1171" s="181">
        <v>0.95330000000000004</v>
      </c>
    </row>
    <row r="1172" spans="1:4" x14ac:dyDescent="0.25">
      <c r="A1172" t="s">
        <v>126</v>
      </c>
      <c r="B1172" t="s">
        <v>127</v>
      </c>
      <c r="C1172" s="59">
        <v>42825</v>
      </c>
      <c r="D1172" s="181">
        <v>0.95230000000000004</v>
      </c>
    </row>
    <row r="1173" spans="1:4" x14ac:dyDescent="0.25">
      <c r="A1173" t="s">
        <v>126</v>
      </c>
      <c r="B1173" t="s">
        <v>127</v>
      </c>
      <c r="C1173" s="59">
        <v>42832</v>
      </c>
      <c r="D1173" s="181">
        <v>0.95140000000000002</v>
      </c>
    </row>
    <row r="1174" spans="1:4" x14ac:dyDescent="0.25">
      <c r="A1174" t="s">
        <v>126</v>
      </c>
      <c r="B1174" t="s">
        <v>127</v>
      </c>
      <c r="C1174" s="59">
        <v>42839</v>
      </c>
      <c r="D1174" s="181">
        <v>0.95069999999999988</v>
      </c>
    </row>
    <row r="1175" spans="1:4" x14ac:dyDescent="0.25">
      <c r="A1175" t="s">
        <v>126</v>
      </c>
      <c r="B1175" t="s">
        <v>127</v>
      </c>
      <c r="C1175" s="59">
        <v>42846</v>
      </c>
      <c r="D1175" s="181">
        <v>0.95</v>
      </c>
    </row>
    <row r="1176" spans="1:4" x14ac:dyDescent="0.25">
      <c r="A1176" t="s">
        <v>126</v>
      </c>
      <c r="B1176" t="s">
        <v>127</v>
      </c>
      <c r="C1176" s="59">
        <v>42853</v>
      </c>
      <c r="D1176" s="181">
        <v>0.9506</v>
      </c>
    </row>
    <row r="1177" spans="1:4" x14ac:dyDescent="0.25">
      <c r="A1177" t="s">
        <v>126</v>
      </c>
      <c r="B1177" t="s">
        <v>127</v>
      </c>
      <c r="C1177" s="59">
        <v>42860</v>
      </c>
      <c r="D1177" s="181">
        <v>0.95109999999999995</v>
      </c>
    </row>
    <row r="1178" spans="1:4" x14ac:dyDescent="0.25">
      <c r="A1178" t="s">
        <v>126</v>
      </c>
      <c r="B1178" t="s">
        <v>127</v>
      </c>
      <c r="C1178" s="59">
        <v>42867</v>
      </c>
      <c r="D1178" s="181">
        <v>0.9516</v>
      </c>
    </row>
    <row r="1179" spans="1:4" x14ac:dyDescent="0.25">
      <c r="A1179" t="s">
        <v>126</v>
      </c>
      <c r="B1179" t="s">
        <v>127</v>
      </c>
      <c r="C1179" s="59">
        <v>42874</v>
      </c>
      <c r="D1179" s="181">
        <v>0.95200000000000007</v>
      </c>
    </row>
    <row r="1180" spans="1:4" x14ac:dyDescent="0.25">
      <c r="A1180" t="s">
        <v>126</v>
      </c>
      <c r="B1180" t="s">
        <v>127</v>
      </c>
      <c r="C1180" s="59">
        <v>42881</v>
      </c>
      <c r="D1180" s="181">
        <v>0.95239999999999991</v>
      </c>
    </row>
    <row r="1181" spans="1:4" x14ac:dyDescent="0.25">
      <c r="A1181" t="s">
        <v>126</v>
      </c>
      <c r="B1181" t="s">
        <v>127</v>
      </c>
      <c r="C1181" s="59">
        <v>42888</v>
      </c>
      <c r="D1181" s="181">
        <v>0.95269999999999999</v>
      </c>
    </row>
    <row r="1182" spans="1:4" x14ac:dyDescent="0.25">
      <c r="A1182" t="s">
        <v>126</v>
      </c>
      <c r="B1182" t="s">
        <v>127</v>
      </c>
      <c r="C1182" s="59">
        <v>42895</v>
      </c>
      <c r="D1182" s="181">
        <v>0.95299999999999996</v>
      </c>
    </row>
    <row r="1183" spans="1:4" x14ac:dyDescent="0.25">
      <c r="A1183" t="s">
        <v>126</v>
      </c>
      <c r="B1183" t="s">
        <v>127</v>
      </c>
      <c r="C1183" s="59">
        <v>42902</v>
      </c>
      <c r="D1183" s="181">
        <v>0.95420000000000005</v>
      </c>
    </row>
    <row r="1184" spans="1:4" x14ac:dyDescent="0.25">
      <c r="A1184" t="s">
        <v>126</v>
      </c>
      <c r="B1184" t="s">
        <v>127</v>
      </c>
      <c r="C1184" s="59">
        <v>42909</v>
      </c>
      <c r="D1184" s="181">
        <v>0.95519999999999994</v>
      </c>
    </row>
    <row r="1185" spans="1:4" x14ac:dyDescent="0.25">
      <c r="A1185" t="s">
        <v>126</v>
      </c>
      <c r="B1185" t="s">
        <v>127</v>
      </c>
      <c r="C1185" s="59">
        <v>42923</v>
      </c>
      <c r="D1185" s="181">
        <v>0.95689999999999997</v>
      </c>
    </row>
    <row r="1186" spans="1:4" x14ac:dyDescent="0.25">
      <c r="A1186" t="s">
        <v>126</v>
      </c>
      <c r="B1186" t="s">
        <v>127</v>
      </c>
      <c r="C1186" s="59">
        <v>42930</v>
      </c>
      <c r="D1186" s="181">
        <v>0.95849999999999991</v>
      </c>
    </row>
    <row r="1187" spans="1:4" x14ac:dyDescent="0.25">
      <c r="A1187" t="s">
        <v>126</v>
      </c>
      <c r="B1187" t="s">
        <v>127</v>
      </c>
      <c r="C1187" s="59">
        <v>42937</v>
      </c>
      <c r="D1187" s="181">
        <v>0.96</v>
      </c>
    </row>
    <row r="1188" spans="1:4" x14ac:dyDescent="0.25">
      <c r="A1188" t="s">
        <v>126</v>
      </c>
      <c r="B1188" t="s">
        <v>127</v>
      </c>
      <c r="C1188" s="59">
        <v>42944</v>
      </c>
      <c r="D1188" s="181">
        <v>0.96140000000000003</v>
      </c>
    </row>
    <row r="1189" spans="1:4" x14ac:dyDescent="0.25">
      <c r="A1189" t="s">
        <v>126</v>
      </c>
      <c r="B1189" t="s">
        <v>127</v>
      </c>
      <c r="C1189" s="59">
        <v>42951</v>
      </c>
      <c r="D1189" s="181">
        <v>0.9627</v>
      </c>
    </row>
    <row r="1190" spans="1:4" x14ac:dyDescent="0.25">
      <c r="A1190" t="s">
        <v>126</v>
      </c>
      <c r="B1190" t="s">
        <v>127</v>
      </c>
      <c r="C1190" s="59">
        <v>42958</v>
      </c>
      <c r="D1190" s="181">
        <v>0.96389999999999998</v>
      </c>
    </row>
    <row r="1191" spans="1:4" x14ac:dyDescent="0.25">
      <c r="A1191" t="s">
        <v>126</v>
      </c>
      <c r="B1191" t="s">
        <v>127</v>
      </c>
      <c r="C1191" s="59">
        <v>42965</v>
      </c>
      <c r="D1191" s="181">
        <v>0.96499999999999997</v>
      </c>
    </row>
    <row r="1192" spans="1:4" x14ac:dyDescent="0.25">
      <c r="A1192" t="s">
        <v>126</v>
      </c>
      <c r="B1192" t="s">
        <v>127</v>
      </c>
      <c r="C1192" s="59">
        <v>42972</v>
      </c>
      <c r="D1192" s="181">
        <v>0.96609999999999996</v>
      </c>
    </row>
    <row r="1193" spans="1:4" x14ac:dyDescent="0.25">
      <c r="A1193" t="s">
        <v>126</v>
      </c>
      <c r="B1193" t="s">
        <v>127</v>
      </c>
      <c r="C1193" s="59">
        <v>42979</v>
      </c>
      <c r="D1193" s="181">
        <v>0.96709999999999996</v>
      </c>
    </row>
    <row r="1194" spans="1:4" x14ac:dyDescent="0.25">
      <c r="A1194" t="s">
        <v>126</v>
      </c>
      <c r="B1194" t="s">
        <v>127</v>
      </c>
      <c r="C1194" s="59">
        <v>42986</v>
      </c>
      <c r="D1194" s="181">
        <v>0.96799999999999997</v>
      </c>
    </row>
    <row r="1195" spans="1:4" x14ac:dyDescent="0.25">
      <c r="A1195" t="s">
        <v>126</v>
      </c>
      <c r="B1195" t="s">
        <v>127</v>
      </c>
      <c r="C1195" s="59">
        <v>42993</v>
      </c>
      <c r="D1195" s="181">
        <v>0.96889999999999998</v>
      </c>
    </row>
    <row r="1196" spans="1:4" x14ac:dyDescent="0.25">
      <c r="A1196" t="s">
        <v>126</v>
      </c>
      <c r="B1196" t="s">
        <v>127</v>
      </c>
      <c r="C1196" s="59">
        <v>43000</v>
      </c>
      <c r="D1196" s="181">
        <v>0.96970000000000001</v>
      </c>
    </row>
    <row r="1197" spans="1:4" x14ac:dyDescent="0.25">
      <c r="A1197" t="s">
        <v>126</v>
      </c>
      <c r="B1197" t="s">
        <v>127</v>
      </c>
      <c r="C1197" s="59">
        <v>43007</v>
      </c>
      <c r="D1197" s="181">
        <v>0.97049999999999992</v>
      </c>
    </row>
    <row r="1198" spans="1:4" x14ac:dyDescent="0.25">
      <c r="A1198" t="s">
        <v>126</v>
      </c>
      <c r="B1198" t="s">
        <v>127</v>
      </c>
      <c r="C1198" s="59">
        <v>43014</v>
      </c>
      <c r="D1198" s="181">
        <v>0.97129999999999994</v>
      </c>
    </row>
    <row r="1199" spans="1:4" x14ac:dyDescent="0.25">
      <c r="A1199" t="s">
        <v>126</v>
      </c>
      <c r="B1199" t="s">
        <v>127</v>
      </c>
      <c r="C1199" s="59">
        <v>43021</v>
      </c>
      <c r="D1199" s="181">
        <v>0.97199999999999998</v>
      </c>
    </row>
    <row r="1200" spans="1:4" x14ac:dyDescent="0.25">
      <c r="A1200" t="s">
        <v>126</v>
      </c>
      <c r="B1200" t="s">
        <v>127</v>
      </c>
      <c r="C1200" s="59">
        <v>43028</v>
      </c>
      <c r="D1200" s="181">
        <v>0.97270000000000001</v>
      </c>
    </row>
    <row r="1201" spans="1:4" x14ac:dyDescent="0.25">
      <c r="A1201" t="s">
        <v>126</v>
      </c>
      <c r="B1201" t="s">
        <v>127</v>
      </c>
      <c r="C1201" s="59">
        <v>43035</v>
      </c>
      <c r="D1201" s="181">
        <v>0.97329999999999994</v>
      </c>
    </row>
    <row r="1202" spans="1:4" x14ac:dyDescent="0.25">
      <c r="A1202" t="s">
        <v>126</v>
      </c>
      <c r="B1202" t="s">
        <v>127</v>
      </c>
      <c r="C1202" s="59">
        <v>43042</v>
      </c>
      <c r="D1202" s="181">
        <v>0.97400000000000009</v>
      </c>
    </row>
    <row r="1203" spans="1:4" x14ac:dyDescent="0.25">
      <c r="A1203" t="s">
        <v>126</v>
      </c>
      <c r="B1203" t="s">
        <v>127</v>
      </c>
      <c r="C1203" s="59">
        <v>43049</v>
      </c>
      <c r="D1203" s="181">
        <v>0.97450000000000003</v>
      </c>
    </row>
    <row r="1204" spans="1:4" x14ac:dyDescent="0.25">
      <c r="A1204" t="s">
        <v>126</v>
      </c>
      <c r="B1204" t="s">
        <v>127</v>
      </c>
      <c r="C1204" s="59">
        <v>43056</v>
      </c>
      <c r="D1204" s="181">
        <v>0.97510000000000008</v>
      </c>
    </row>
    <row r="1205" spans="1:4" x14ac:dyDescent="0.25">
      <c r="A1205" t="s">
        <v>126</v>
      </c>
      <c r="B1205" t="s">
        <v>127</v>
      </c>
      <c r="C1205" s="59">
        <v>43063</v>
      </c>
      <c r="D1205" s="181">
        <v>0.9756999999999999</v>
      </c>
    </row>
    <row r="1206" spans="1:4" x14ac:dyDescent="0.25">
      <c r="A1206" t="s">
        <v>126</v>
      </c>
      <c r="B1206" t="s">
        <v>127</v>
      </c>
      <c r="C1206" s="59">
        <v>43070</v>
      </c>
      <c r="D1206" s="181">
        <v>0.97620000000000007</v>
      </c>
    </row>
    <row r="1207" spans="1:4" x14ac:dyDescent="0.25">
      <c r="A1207" t="s">
        <v>126</v>
      </c>
      <c r="B1207" t="s">
        <v>127</v>
      </c>
      <c r="C1207" s="59">
        <v>43077</v>
      </c>
      <c r="D1207" s="181">
        <v>0.97670000000000001</v>
      </c>
    </row>
    <row r="1208" spans="1:4" x14ac:dyDescent="0.25">
      <c r="A1208" t="s">
        <v>126</v>
      </c>
      <c r="B1208" t="s">
        <v>127</v>
      </c>
      <c r="C1208" s="59">
        <v>43084</v>
      </c>
      <c r="D1208" s="181">
        <v>0.97709999999999997</v>
      </c>
    </row>
    <row r="1209" spans="1:4" x14ac:dyDescent="0.25">
      <c r="A1209" t="s">
        <v>126</v>
      </c>
      <c r="B1209" t="s">
        <v>127</v>
      </c>
      <c r="C1209" s="59">
        <v>43091</v>
      </c>
      <c r="D1209" s="181">
        <v>0.97760000000000002</v>
      </c>
    </row>
    <row r="1210" spans="1:4" x14ac:dyDescent="0.25">
      <c r="A1210" t="s">
        <v>126</v>
      </c>
      <c r="B1210" t="s">
        <v>127</v>
      </c>
      <c r="C1210" s="59">
        <v>43105</v>
      </c>
      <c r="D1210" s="181">
        <v>0</v>
      </c>
    </row>
    <row r="1211" spans="1:4" x14ac:dyDescent="0.25">
      <c r="A1211" t="s">
        <v>126</v>
      </c>
      <c r="B1211" t="s">
        <v>127</v>
      </c>
      <c r="C1211" s="59">
        <v>43112</v>
      </c>
      <c r="D1211" s="181">
        <v>0</v>
      </c>
    </row>
    <row r="1212" spans="1:4" x14ac:dyDescent="0.25">
      <c r="A1212" t="s">
        <v>126</v>
      </c>
      <c r="B1212" t="s">
        <v>127</v>
      </c>
      <c r="C1212" s="59">
        <v>43119</v>
      </c>
      <c r="D1212" s="181">
        <v>0</v>
      </c>
    </row>
    <row r="1213" spans="1:4" x14ac:dyDescent="0.25">
      <c r="A1213" t="s">
        <v>126</v>
      </c>
      <c r="B1213" t="s">
        <v>127</v>
      </c>
      <c r="C1213" s="59">
        <v>43126</v>
      </c>
      <c r="D1213" s="181">
        <v>0</v>
      </c>
    </row>
    <row r="1214" spans="1:4" x14ac:dyDescent="0.25">
      <c r="A1214" t="s">
        <v>126</v>
      </c>
      <c r="B1214" t="s">
        <v>127</v>
      </c>
      <c r="C1214" s="59">
        <v>43133</v>
      </c>
      <c r="D1214" s="181">
        <v>0</v>
      </c>
    </row>
    <row r="1215" spans="1:4" x14ac:dyDescent="0.25">
      <c r="A1215" t="s">
        <v>126</v>
      </c>
      <c r="B1215" t="s">
        <v>127</v>
      </c>
      <c r="C1215" s="59">
        <v>43140</v>
      </c>
      <c r="D1215" s="181">
        <v>0</v>
      </c>
    </row>
    <row r="1216" spans="1:4" x14ac:dyDescent="0.25">
      <c r="A1216" t="s">
        <v>126</v>
      </c>
      <c r="B1216" t="s">
        <v>127</v>
      </c>
      <c r="C1216" s="59">
        <v>43147</v>
      </c>
      <c r="D1216" s="181">
        <v>0</v>
      </c>
    </row>
    <row r="1217" spans="1:4" x14ac:dyDescent="0.25">
      <c r="A1217" t="s">
        <v>126</v>
      </c>
      <c r="B1217" t="s">
        <v>127</v>
      </c>
      <c r="C1217" s="59">
        <v>43154</v>
      </c>
      <c r="D1217" s="181">
        <v>0</v>
      </c>
    </row>
    <row r="1218" spans="1:4" x14ac:dyDescent="0.25">
      <c r="A1218" t="s">
        <v>126</v>
      </c>
      <c r="B1218" t="s">
        <v>127</v>
      </c>
      <c r="C1218" s="59">
        <v>43161</v>
      </c>
      <c r="D1218" s="181">
        <v>0</v>
      </c>
    </row>
    <row r="1219" spans="1:4" x14ac:dyDescent="0.25">
      <c r="A1219" t="s">
        <v>126</v>
      </c>
      <c r="B1219" t="s">
        <v>127</v>
      </c>
      <c r="C1219" s="59">
        <v>43168</v>
      </c>
      <c r="D1219" s="181">
        <v>0</v>
      </c>
    </row>
    <row r="1220" spans="1:4" x14ac:dyDescent="0.25">
      <c r="A1220" t="s">
        <v>126</v>
      </c>
      <c r="B1220" t="s">
        <v>127</v>
      </c>
      <c r="C1220" s="59">
        <v>43175</v>
      </c>
      <c r="D1220" s="181">
        <v>0</v>
      </c>
    </row>
    <row r="1221" spans="1:4" x14ac:dyDescent="0.25">
      <c r="A1221" t="s">
        <v>126</v>
      </c>
      <c r="B1221" t="s">
        <v>127</v>
      </c>
      <c r="C1221" s="59">
        <v>43182</v>
      </c>
      <c r="D1221" s="181">
        <v>0</v>
      </c>
    </row>
    <row r="1222" spans="1:4" x14ac:dyDescent="0.25">
      <c r="A1222" t="s">
        <v>126</v>
      </c>
      <c r="B1222" t="s">
        <v>127</v>
      </c>
      <c r="C1222" s="59">
        <v>43189</v>
      </c>
      <c r="D1222" s="181">
        <v>0</v>
      </c>
    </row>
    <row r="1223" spans="1:4" x14ac:dyDescent="0.25">
      <c r="A1223" t="s">
        <v>126</v>
      </c>
      <c r="B1223" t="s">
        <v>127</v>
      </c>
      <c r="C1223" s="59">
        <v>43196</v>
      </c>
      <c r="D1223" s="181">
        <v>0</v>
      </c>
    </row>
    <row r="1224" spans="1:4" x14ac:dyDescent="0.25">
      <c r="A1224" t="s">
        <v>128</v>
      </c>
      <c r="B1224" t="s">
        <v>129</v>
      </c>
      <c r="C1224" s="59">
        <v>42937</v>
      </c>
      <c r="D1224" s="181">
        <v>0</v>
      </c>
    </row>
    <row r="1225" spans="1:4" x14ac:dyDescent="0.25">
      <c r="A1225" t="s">
        <v>128</v>
      </c>
      <c r="B1225" t="s">
        <v>129</v>
      </c>
      <c r="C1225" s="59">
        <v>42944</v>
      </c>
      <c r="D1225" s="181">
        <v>0</v>
      </c>
    </row>
    <row r="1226" spans="1:4" x14ac:dyDescent="0.25">
      <c r="A1226" t="s">
        <v>128</v>
      </c>
      <c r="B1226" t="s">
        <v>129</v>
      </c>
      <c r="C1226" s="59">
        <v>42951</v>
      </c>
      <c r="D1226" s="181">
        <v>0</v>
      </c>
    </row>
    <row r="1227" spans="1:4" x14ac:dyDescent="0.25">
      <c r="A1227" t="s">
        <v>128</v>
      </c>
      <c r="B1227" t="s">
        <v>129</v>
      </c>
      <c r="C1227" s="59">
        <v>42958</v>
      </c>
      <c r="D1227" s="181">
        <v>0</v>
      </c>
    </row>
    <row r="1228" spans="1:4" x14ac:dyDescent="0.25">
      <c r="A1228" t="s">
        <v>128</v>
      </c>
      <c r="B1228" t="s">
        <v>129</v>
      </c>
      <c r="C1228" s="59">
        <v>42965</v>
      </c>
      <c r="D1228" s="181">
        <v>0</v>
      </c>
    </row>
    <row r="1229" spans="1:4" x14ac:dyDescent="0.25">
      <c r="A1229" t="s">
        <v>128</v>
      </c>
      <c r="B1229" t="s">
        <v>129</v>
      </c>
      <c r="C1229" s="59">
        <v>42972</v>
      </c>
      <c r="D1229" s="181">
        <v>0</v>
      </c>
    </row>
    <row r="1230" spans="1:4" x14ac:dyDescent="0.25">
      <c r="A1230" t="s">
        <v>128</v>
      </c>
      <c r="B1230" t="s">
        <v>129</v>
      </c>
      <c r="C1230" s="59">
        <v>42979</v>
      </c>
      <c r="D1230" s="181">
        <v>0</v>
      </c>
    </row>
    <row r="1231" spans="1:4" x14ac:dyDescent="0.25">
      <c r="A1231" t="s">
        <v>128</v>
      </c>
      <c r="B1231" t="s">
        <v>129</v>
      </c>
      <c r="C1231" s="59">
        <v>42986</v>
      </c>
      <c r="D1231" s="181">
        <v>0</v>
      </c>
    </row>
    <row r="1232" spans="1:4" x14ac:dyDescent="0.25">
      <c r="A1232" t="s">
        <v>128</v>
      </c>
      <c r="B1232" t="s">
        <v>129</v>
      </c>
      <c r="C1232" s="59">
        <v>42993</v>
      </c>
      <c r="D1232" s="181">
        <v>0</v>
      </c>
    </row>
    <row r="1233" spans="1:4" x14ac:dyDescent="0.25">
      <c r="A1233" t="s">
        <v>128</v>
      </c>
      <c r="B1233" t="s">
        <v>129</v>
      </c>
      <c r="C1233" s="59">
        <v>43000</v>
      </c>
      <c r="D1233" s="181">
        <v>0</v>
      </c>
    </row>
    <row r="1234" spans="1:4" x14ac:dyDescent="0.25">
      <c r="A1234" t="s">
        <v>128</v>
      </c>
      <c r="B1234" t="s">
        <v>129</v>
      </c>
      <c r="C1234" s="59">
        <v>43007</v>
      </c>
      <c r="D1234" s="181">
        <v>0</v>
      </c>
    </row>
    <row r="1235" spans="1:4" x14ac:dyDescent="0.25">
      <c r="A1235" t="s">
        <v>128</v>
      </c>
      <c r="B1235" t="s">
        <v>129</v>
      </c>
      <c r="C1235" s="59">
        <v>43014</v>
      </c>
      <c r="D1235" s="181">
        <v>0</v>
      </c>
    </row>
    <row r="1236" spans="1:4" x14ac:dyDescent="0.25">
      <c r="A1236" t="s">
        <v>128</v>
      </c>
      <c r="B1236" t="s">
        <v>129</v>
      </c>
      <c r="C1236" s="59">
        <v>43021</v>
      </c>
      <c r="D1236" s="181">
        <v>0</v>
      </c>
    </row>
    <row r="1237" spans="1:4" x14ac:dyDescent="0.25">
      <c r="A1237" t="s">
        <v>128</v>
      </c>
      <c r="B1237" t="s">
        <v>129</v>
      </c>
      <c r="C1237" s="59">
        <v>43028</v>
      </c>
      <c r="D1237" s="181">
        <v>0</v>
      </c>
    </row>
    <row r="1238" spans="1:4" x14ac:dyDescent="0.25">
      <c r="A1238" t="s">
        <v>128</v>
      </c>
      <c r="B1238" t="s">
        <v>129</v>
      </c>
      <c r="C1238" s="59">
        <v>43035</v>
      </c>
      <c r="D1238" s="181">
        <v>0</v>
      </c>
    </row>
    <row r="1239" spans="1:4" x14ac:dyDescent="0.25">
      <c r="A1239" t="s">
        <v>128</v>
      </c>
      <c r="B1239" t="s">
        <v>129</v>
      </c>
      <c r="C1239" s="59">
        <v>43042</v>
      </c>
      <c r="D1239" s="181">
        <v>0</v>
      </c>
    </row>
    <row r="1240" spans="1:4" x14ac:dyDescent="0.25">
      <c r="A1240" t="s">
        <v>128</v>
      </c>
      <c r="B1240" t="s">
        <v>129</v>
      </c>
      <c r="C1240" s="59">
        <v>43049</v>
      </c>
      <c r="D1240" s="181">
        <v>0</v>
      </c>
    </row>
    <row r="1241" spans="1:4" x14ac:dyDescent="0.25">
      <c r="A1241" t="s">
        <v>128</v>
      </c>
      <c r="B1241" t="s">
        <v>129</v>
      </c>
      <c r="C1241" s="59">
        <v>43056</v>
      </c>
      <c r="D1241" s="181">
        <v>0</v>
      </c>
    </row>
    <row r="1242" spans="1:4" x14ac:dyDescent="0.25">
      <c r="A1242" t="s">
        <v>128</v>
      </c>
      <c r="B1242" t="s">
        <v>129</v>
      </c>
      <c r="C1242" s="59">
        <v>43063</v>
      </c>
      <c r="D1242" s="181">
        <v>0</v>
      </c>
    </row>
    <row r="1243" spans="1:4" x14ac:dyDescent="0.25">
      <c r="A1243" t="s">
        <v>128</v>
      </c>
      <c r="B1243" t="s">
        <v>129</v>
      </c>
      <c r="C1243" s="59">
        <v>43070</v>
      </c>
      <c r="D1243" s="181">
        <v>0</v>
      </c>
    </row>
    <row r="1244" spans="1:4" x14ac:dyDescent="0.25">
      <c r="A1244" t="s">
        <v>128</v>
      </c>
      <c r="B1244" t="s">
        <v>129</v>
      </c>
      <c r="C1244" s="59">
        <v>43077</v>
      </c>
      <c r="D1244" s="181">
        <v>0</v>
      </c>
    </row>
    <row r="1245" spans="1:4" x14ac:dyDescent="0.25">
      <c r="A1245" t="s">
        <v>128</v>
      </c>
      <c r="B1245" t="s">
        <v>129</v>
      </c>
      <c r="C1245" s="59">
        <v>43084</v>
      </c>
      <c r="D1245" s="181">
        <v>0</v>
      </c>
    </row>
    <row r="1246" spans="1:4" x14ac:dyDescent="0.25">
      <c r="A1246" t="s">
        <v>128</v>
      </c>
      <c r="B1246" t="s">
        <v>129</v>
      </c>
      <c r="C1246" s="59">
        <v>43091</v>
      </c>
      <c r="D1246" s="181">
        <v>0</v>
      </c>
    </row>
    <row r="1247" spans="1:4" x14ac:dyDescent="0.25">
      <c r="A1247" t="s">
        <v>128</v>
      </c>
      <c r="B1247" t="s">
        <v>129</v>
      </c>
      <c r="C1247" s="59">
        <v>43105</v>
      </c>
      <c r="D1247" s="181">
        <v>0</v>
      </c>
    </row>
    <row r="1248" spans="1:4" x14ac:dyDescent="0.25">
      <c r="A1248" t="s">
        <v>128</v>
      </c>
      <c r="B1248" t="s">
        <v>129</v>
      </c>
      <c r="C1248" s="59">
        <v>43112</v>
      </c>
      <c r="D1248" s="181">
        <v>0</v>
      </c>
    </row>
    <row r="1249" spans="1:4" x14ac:dyDescent="0.25">
      <c r="A1249" t="s">
        <v>128</v>
      </c>
      <c r="B1249" t="s">
        <v>129</v>
      </c>
      <c r="C1249" s="59">
        <v>43119</v>
      </c>
      <c r="D1249" s="181">
        <v>0</v>
      </c>
    </row>
    <row r="1250" spans="1:4" x14ac:dyDescent="0.25">
      <c r="A1250" t="s">
        <v>128</v>
      </c>
      <c r="B1250" t="s">
        <v>129</v>
      </c>
      <c r="C1250" s="59">
        <v>43126</v>
      </c>
      <c r="D1250" s="181">
        <v>0</v>
      </c>
    </row>
    <row r="1251" spans="1:4" x14ac:dyDescent="0.25">
      <c r="A1251" t="s">
        <v>128</v>
      </c>
      <c r="B1251" t="s">
        <v>129</v>
      </c>
      <c r="C1251" s="59">
        <v>43133</v>
      </c>
      <c r="D1251" s="181">
        <v>0</v>
      </c>
    </row>
    <row r="1252" spans="1:4" x14ac:dyDescent="0.25">
      <c r="A1252" t="s">
        <v>128</v>
      </c>
      <c r="B1252" t="s">
        <v>129</v>
      </c>
      <c r="C1252" s="59">
        <v>43140</v>
      </c>
      <c r="D1252" s="181">
        <v>0</v>
      </c>
    </row>
    <row r="1253" spans="1:4" x14ac:dyDescent="0.25">
      <c r="A1253" t="s">
        <v>128</v>
      </c>
      <c r="B1253" t="s">
        <v>129</v>
      </c>
      <c r="C1253" s="59">
        <v>43147</v>
      </c>
      <c r="D1253" s="181">
        <v>0</v>
      </c>
    </row>
    <row r="1254" spans="1:4" x14ac:dyDescent="0.25">
      <c r="A1254" t="s">
        <v>128</v>
      </c>
      <c r="B1254" t="s">
        <v>129</v>
      </c>
      <c r="C1254" s="59">
        <v>43154</v>
      </c>
      <c r="D1254" s="181">
        <v>0</v>
      </c>
    </row>
    <row r="1255" spans="1:4" x14ac:dyDescent="0.25">
      <c r="A1255" t="s">
        <v>128</v>
      </c>
      <c r="B1255" t="s">
        <v>129</v>
      </c>
      <c r="C1255" s="59">
        <v>43161</v>
      </c>
      <c r="D1255" s="181">
        <v>0</v>
      </c>
    </row>
    <row r="1256" spans="1:4" x14ac:dyDescent="0.25">
      <c r="A1256" t="s">
        <v>128</v>
      </c>
      <c r="B1256" t="s">
        <v>129</v>
      </c>
      <c r="C1256" s="59">
        <v>43168</v>
      </c>
      <c r="D1256" s="181">
        <v>0</v>
      </c>
    </row>
    <row r="1257" spans="1:4" x14ac:dyDescent="0.25">
      <c r="A1257" t="s">
        <v>128</v>
      </c>
      <c r="B1257" t="s">
        <v>129</v>
      </c>
      <c r="C1257" s="59">
        <v>43175</v>
      </c>
      <c r="D1257" s="181">
        <v>0</v>
      </c>
    </row>
    <row r="1258" spans="1:4" x14ac:dyDescent="0.25">
      <c r="A1258" t="s">
        <v>128</v>
      </c>
      <c r="B1258" t="s">
        <v>129</v>
      </c>
      <c r="C1258" s="59">
        <v>43182</v>
      </c>
      <c r="D1258" s="181">
        <v>0</v>
      </c>
    </row>
    <row r="1259" spans="1:4" x14ac:dyDescent="0.25">
      <c r="A1259" t="s">
        <v>128</v>
      </c>
      <c r="B1259" t="s">
        <v>129</v>
      </c>
      <c r="C1259" s="59">
        <v>43189</v>
      </c>
      <c r="D1259" s="181">
        <v>0</v>
      </c>
    </row>
    <row r="1260" spans="1:4" x14ac:dyDescent="0.25">
      <c r="A1260" t="s">
        <v>128</v>
      </c>
      <c r="B1260" t="s">
        <v>129</v>
      </c>
      <c r="C1260" s="59">
        <v>43196</v>
      </c>
      <c r="D1260" s="181">
        <v>0</v>
      </c>
    </row>
    <row r="1261" spans="1:4" x14ac:dyDescent="0.25">
      <c r="A1261" t="s">
        <v>130</v>
      </c>
      <c r="B1261" t="s">
        <v>131</v>
      </c>
      <c r="C1261" s="59">
        <v>42937</v>
      </c>
      <c r="D1261" s="181">
        <v>0</v>
      </c>
    </row>
    <row r="1262" spans="1:4" x14ac:dyDescent="0.25">
      <c r="A1262" t="s">
        <v>130</v>
      </c>
      <c r="B1262" t="s">
        <v>131</v>
      </c>
      <c r="C1262" s="59">
        <v>42944</v>
      </c>
      <c r="D1262" s="181">
        <v>0</v>
      </c>
    </row>
    <row r="1263" spans="1:4" x14ac:dyDescent="0.25">
      <c r="A1263" t="s">
        <v>130</v>
      </c>
      <c r="B1263" t="s">
        <v>131</v>
      </c>
      <c r="C1263" s="59">
        <v>42951</v>
      </c>
      <c r="D1263" s="181">
        <v>0</v>
      </c>
    </row>
    <row r="1264" spans="1:4" x14ac:dyDescent="0.25">
      <c r="A1264" t="s">
        <v>130</v>
      </c>
      <c r="B1264" t="s">
        <v>131</v>
      </c>
      <c r="C1264" s="59">
        <v>42958</v>
      </c>
      <c r="D1264" s="181">
        <v>0</v>
      </c>
    </row>
    <row r="1265" spans="1:4" x14ac:dyDescent="0.25">
      <c r="A1265" t="s">
        <v>130</v>
      </c>
      <c r="B1265" t="s">
        <v>131</v>
      </c>
      <c r="C1265" s="59">
        <v>42965</v>
      </c>
      <c r="D1265" s="181">
        <v>0</v>
      </c>
    </row>
    <row r="1266" spans="1:4" x14ac:dyDescent="0.25">
      <c r="A1266" t="s">
        <v>130</v>
      </c>
      <c r="B1266" t="s">
        <v>131</v>
      </c>
      <c r="C1266" s="59">
        <v>42972</v>
      </c>
      <c r="D1266" s="181">
        <v>0</v>
      </c>
    </row>
    <row r="1267" spans="1:4" x14ac:dyDescent="0.25">
      <c r="A1267" t="s">
        <v>130</v>
      </c>
      <c r="B1267" t="s">
        <v>131</v>
      </c>
      <c r="C1267" s="59">
        <v>42979</v>
      </c>
      <c r="D1267" s="181">
        <v>0</v>
      </c>
    </row>
    <row r="1268" spans="1:4" x14ac:dyDescent="0.25">
      <c r="A1268" t="s">
        <v>130</v>
      </c>
      <c r="B1268" t="s">
        <v>131</v>
      </c>
      <c r="C1268" s="59">
        <v>42986</v>
      </c>
      <c r="D1268" s="181">
        <v>0</v>
      </c>
    </row>
    <row r="1269" spans="1:4" x14ac:dyDescent="0.25">
      <c r="A1269" t="s">
        <v>130</v>
      </c>
      <c r="B1269" t="s">
        <v>131</v>
      </c>
      <c r="C1269" s="59">
        <v>42993</v>
      </c>
      <c r="D1269" s="181">
        <v>0</v>
      </c>
    </row>
    <row r="1270" spans="1:4" x14ac:dyDescent="0.25">
      <c r="A1270" t="s">
        <v>130</v>
      </c>
      <c r="B1270" t="s">
        <v>131</v>
      </c>
      <c r="C1270" s="59">
        <v>43000</v>
      </c>
      <c r="D1270" s="181">
        <v>0</v>
      </c>
    </row>
    <row r="1271" spans="1:4" x14ac:dyDescent="0.25">
      <c r="A1271" t="s">
        <v>130</v>
      </c>
      <c r="B1271" t="s">
        <v>131</v>
      </c>
      <c r="C1271" s="59">
        <v>43007</v>
      </c>
      <c r="D1271" s="181">
        <v>0</v>
      </c>
    </row>
    <row r="1272" spans="1:4" x14ac:dyDescent="0.25">
      <c r="A1272" t="s">
        <v>130</v>
      </c>
      <c r="B1272" t="s">
        <v>131</v>
      </c>
      <c r="C1272" s="59">
        <v>43014</v>
      </c>
      <c r="D1272" s="181">
        <v>0</v>
      </c>
    </row>
    <row r="1273" spans="1:4" x14ac:dyDescent="0.25">
      <c r="A1273" t="s">
        <v>130</v>
      </c>
      <c r="B1273" t="s">
        <v>131</v>
      </c>
      <c r="C1273" s="59">
        <v>43021</v>
      </c>
      <c r="D1273" s="181">
        <v>0</v>
      </c>
    </row>
    <row r="1274" spans="1:4" x14ac:dyDescent="0.25">
      <c r="A1274" t="s">
        <v>130</v>
      </c>
      <c r="B1274" t="s">
        <v>131</v>
      </c>
      <c r="C1274" s="59">
        <v>43028</v>
      </c>
      <c r="D1274" s="181">
        <v>0</v>
      </c>
    </row>
    <row r="1275" spans="1:4" x14ac:dyDescent="0.25">
      <c r="A1275" t="s">
        <v>130</v>
      </c>
      <c r="B1275" t="s">
        <v>131</v>
      </c>
      <c r="C1275" s="59">
        <v>43035</v>
      </c>
      <c r="D1275" s="181">
        <v>0</v>
      </c>
    </row>
    <row r="1276" spans="1:4" x14ac:dyDescent="0.25">
      <c r="A1276" t="s">
        <v>130</v>
      </c>
      <c r="B1276" t="s">
        <v>131</v>
      </c>
      <c r="C1276" s="59">
        <v>43042</v>
      </c>
      <c r="D1276" s="181">
        <v>0</v>
      </c>
    </row>
    <row r="1277" spans="1:4" x14ac:dyDescent="0.25">
      <c r="A1277" t="s">
        <v>130</v>
      </c>
      <c r="B1277" t="s">
        <v>131</v>
      </c>
      <c r="C1277" s="59">
        <v>43049</v>
      </c>
      <c r="D1277" s="181">
        <v>0</v>
      </c>
    </row>
    <row r="1278" spans="1:4" x14ac:dyDescent="0.25">
      <c r="A1278" t="s">
        <v>130</v>
      </c>
      <c r="B1278" t="s">
        <v>131</v>
      </c>
      <c r="C1278" s="59">
        <v>43056</v>
      </c>
      <c r="D1278" s="181">
        <v>0</v>
      </c>
    </row>
    <row r="1279" spans="1:4" x14ac:dyDescent="0.25">
      <c r="A1279" t="s">
        <v>130</v>
      </c>
      <c r="B1279" t="s">
        <v>131</v>
      </c>
      <c r="C1279" s="59">
        <v>43063</v>
      </c>
      <c r="D1279" s="181">
        <v>0</v>
      </c>
    </row>
    <row r="1280" spans="1:4" x14ac:dyDescent="0.25">
      <c r="A1280" t="s">
        <v>130</v>
      </c>
      <c r="B1280" t="s">
        <v>131</v>
      </c>
      <c r="C1280" s="59">
        <v>43070</v>
      </c>
      <c r="D1280" s="181">
        <v>0</v>
      </c>
    </row>
    <row r="1281" spans="1:4" x14ac:dyDescent="0.25">
      <c r="A1281" t="s">
        <v>130</v>
      </c>
      <c r="B1281" t="s">
        <v>131</v>
      </c>
      <c r="C1281" s="59">
        <v>43077</v>
      </c>
      <c r="D1281" s="181">
        <v>0</v>
      </c>
    </row>
    <row r="1282" spans="1:4" x14ac:dyDescent="0.25">
      <c r="A1282" t="s">
        <v>130</v>
      </c>
      <c r="B1282" t="s">
        <v>131</v>
      </c>
      <c r="C1282" s="59">
        <v>43084</v>
      </c>
      <c r="D1282" s="181">
        <v>0</v>
      </c>
    </row>
    <row r="1283" spans="1:4" x14ac:dyDescent="0.25">
      <c r="A1283" t="s">
        <v>130</v>
      </c>
      <c r="B1283" t="s">
        <v>131</v>
      </c>
      <c r="C1283" s="59">
        <v>43091</v>
      </c>
      <c r="D1283" s="181">
        <v>0</v>
      </c>
    </row>
    <row r="1284" spans="1:4" x14ac:dyDescent="0.25">
      <c r="A1284" t="s">
        <v>130</v>
      </c>
      <c r="B1284" t="s">
        <v>131</v>
      </c>
      <c r="C1284" s="59">
        <v>43105</v>
      </c>
      <c r="D1284" s="181">
        <v>0</v>
      </c>
    </row>
    <row r="1285" spans="1:4" x14ac:dyDescent="0.25">
      <c r="A1285" t="s">
        <v>130</v>
      </c>
      <c r="B1285" t="s">
        <v>131</v>
      </c>
      <c r="C1285" s="59">
        <v>43112</v>
      </c>
      <c r="D1285" s="181">
        <v>0</v>
      </c>
    </row>
    <row r="1286" spans="1:4" x14ac:dyDescent="0.25">
      <c r="A1286" t="s">
        <v>130</v>
      </c>
      <c r="B1286" t="s">
        <v>131</v>
      </c>
      <c r="C1286" s="59">
        <v>43119</v>
      </c>
      <c r="D1286" s="181">
        <v>0</v>
      </c>
    </row>
    <row r="1287" spans="1:4" x14ac:dyDescent="0.25">
      <c r="A1287" t="s">
        <v>130</v>
      </c>
      <c r="B1287" t="s">
        <v>131</v>
      </c>
      <c r="C1287" s="59">
        <v>43126</v>
      </c>
      <c r="D1287" s="181">
        <v>0</v>
      </c>
    </row>
    <row r="1288" spans="1:4" x14ac:dyDescent="0.25">
      <c r="A1288" t="s">
        <v>130</v>
      </c>
      <c r="B1288" t="s">
        <v>131</v>
      </c>
      <c r="C1288" s="59">
        <v>43133</v>
      </c>
      <c r="D1288" s="181">
        <v>0</v>
      </c>
    </row>
    <row r="1289" spans="1:4" x14ac:dyDescent="0.25">
      <c r="A1289" t="s">
        <v>130</v>
      </c>
      <c r="B1289" t="s">
        <v>131</v>
      </c>
      <c r="C1289" s="59">
        <v>43140</v>
      </c>
      <c r="D1289" s="181">
        <v>0</v>
      </c>
    </row>
    <row r="1290" spans="1:4" x14ac:dyDescent="0.25">
      <c r="A1290" t="s">
        <v>130</v>
      </c>
      <c r="B1290" t="s">
        <v>131</v>
      </c>
      <c r="C1290" s="59">
        <v>43147</v>
      </c>
      <c r="D1290" s="181">
        <v>0</v>
      </c>
    </row>
    <row r="1291" spans="1:4" x14ac:dyDescent="0.25">
      <c r="A1291" t="s">
        <v>130</v>
      </c>
      <c r="B1291" t="s">
        <v>131</v>
      </c>
      <c r="C1291" s="59">
        <v>43154</v>
      </c>
      <c r="D1291" s="181">
        <v>0</v>
      </c>
    </row>
    <row r="1292" spans="1:4" x14ac:dyDescent="0.25">
      <c r="A1292" t="s">
        <v>130</v>
      </c>
      <c r="B1292" t="s">
        <v>131</v>
      </c>
      <c r="C1292" s="59">
        <v>43161</v>
      </c>
      <c r="D1292" s="181">
        <v>0</v>
      </c>
    </row>
    <row r="1293" spans="1:4" x14ac:dyDescent="0.25">
      <c r="A1293" t="s">
        <v>130</v>
      </c>
      <c r="B1293" t="s">
        <v>131</v>
      </c>
      <c r="C1293" s="59">
        <v>43168</v>
      </c>
      <c r="D1293" s="181">
        <v>0</v>
      </c>
    </row>
    <row r="1294" spans="1:4" x14ac:dyDescent="0.25">
      <c r="A1294" t="s">
        <v>130</v>
      </c>
      <c r="B1294" t="s">
        <v>131</v>
      </c>
      <c r="C1294" s="59">
        <v>43175</v>
      </c>
      <c r="D1294" s="181">
        <v>0</v>
      </c>
    </row>
    <row r="1295" spans="1:4" x14ac:dyDescent="0.25">
      <c r="A1295" t="s">
        <v>130</v>
      </c>
      <c r="B1295" t="s">
        <v>131</v>
      </c>
      <c r="C1295" s="59">
        <v>43182</v>
      </c>
      <c r="D1295" s="181">
        <v>0</v>
      </c>
    </row>
    <row r="1296" spans="1:4" x14ac:dyDescent="0.25">
      <c r="A1296" t="s">
        <v>130</v>
      </c>
      <c r="B1296" t="s">
        <v>131</v>
      </c>
      <c r="C1296" s="59">
        <v>43189</v>
      </c>
      <c r="D1296" s="181">
        <v>0</v>
      </c>
    </row>
    <row r="1297" spans="1:4" x14ac:dyDescent="0.25">
      <c r="A1297" t="s">
        <v>130</v>
      </c>
      <c r="B1297" t="s">
        <v>131</v>
      </c>
      <c r="C1297" s="59">
        <v>43196</v>
      </c>
      <c r="D1297" s="181">
        <v>0</v>
      </c>
    </row>
    <row r="1298" spans="1:4" x14ac:dyDescent="0.25">
      <c r="A1298" t="s">
        <v>132</v>
      </c>
      <c r="B1298" t="s">
        <v>133</v>
      </c>
      <c r="C1298" s="59">
        <v>42937</v>
      </c>
      <c r="D1298" s="181">
        <v>0</v>
      </c>
    </row>
    <row r="1299" spans="1:4" x14ac:dyDescent="0.25">
      <c r="A1299" t="s">
        <v>132</v>
      </c>
      <c r="B1299" t="s">
        <v>133</v>
      </c>
      <c r="C1299" s="59">
        <v>42944</v>
      </c>
      <c r="D1299" s="181">
        <v>0</v>
      </c>
    </row>
    <row r="1300" spans="1:4" x14ac:dyDescent="0.25">
      <c r="A1300" t="s">
        <v>132</v>
      </c>
      <c r="B1300" t="s">
        <v>133</v>
      </c>
      <c r="C1300" s="59">
        <v>42951</v>
      </c>
      <c r="D1300" s="181">
        <v>0</v>
      </c>
    </row>
    <row r="1301" spans="1:4" x14ac:dyDescent="0.25">
      <c r="A1301" t="s">
        <v>132</v>
      </c>
      <c r="B1301" t="s">
        <v>133</v>
      </c>
      <c r="C1301" s="59">
        <v>42958</v>
      </c>
      <c r="D1301" s="181">
        <v>0</v>
      </c>
    </row>
    <row r="1302" spans="1:4" x14ac:dyDescent="0.25">
      <c r="A1302" t="s">
        <v>132</v>
      </c>
      <c r="B1302" t="s">
        <v>133</v>
      </c>
      <c r="C1302" s="59">
        <v>42965</v>
      </c>
      <c r="D1302" s="181">
        <v>0</v>
      </c>
    </row>
    <row r="1303" spans="1:4" x14ac:dyDescent="0.25">
      <c r="A1303" t="s">
        <v>132</v>
      </c>
      <c r="B1303" t="s">
        <v>133</v>
      </c>
      <c r="C1303" s="59">
        <v>42972</v>
      </c>
      <c r="D1303" s="181">
        <v>0</v>
      </c>
    </row>
    <row r="1304" spans="1:4" x14ac:dyDescent="0.25">
      <c r="A1304" t="s">
        <v>132</v>
      </c>
      <c r="B1304" t="s">
        <v>133</v>
      </c>
      <c r="C1304" s="59">
        <v>42979</v>
      </c>
      <c r="D1304" s="181">
        <v>0</v>
      </c>
    </row>
    <row r="1305" spans="1:4" x14ac:dyDescent="0.25">
      <c r="A1305" t="s">
        <v>132</v>
      </c>
      <c r="B1305" t="s">
        <v>133</v>
      </c>
      <c r="C1305" s="59">
        <v>42986</v>
      </c>
      <c r="D1305" s="181">
        <v>0</v>
      </c>
    </row>
    <row r="1306" spans="1:4" x14ac:dyDescent="0.25">
      <c r="A1306" t="s">
        <v>132</v>
      </c>
      <c r="B1306" t="s">
        <v>133</v>
      </c>
      <c r="C1306" s="59">
        <v>42993</v>
      </c>
      <c r="D1306" s="181">
        <v>0</v>
      </c>
    </row>
    <row r="1307" spans="1:4" x14ac:dyDescent="0.25">
      <c r="A1307" t="s">
        <v>132</v>
      </c>
      <c r="B1307" t="s">
        <v>133</v>
      </c>
      <c r="C1307" s="59">
        <v>43000</v>
      </c>
      <c r="D1307" s="181">
        <v>0</v>
      </c>
    </row>
    <row r="1308" spans="1:4" x14ac:dyDescent="0.25">
      <c r="A1308" t="s">
        <v>132</v>
      </c>
      <c r="B1308" t="s">
        <v>133</v>
      </c>
      <c r="C1308" s="59">
        <v>43007</v>
      </c>
      <c r="D1308" s="181">
        <v>0</v>
      </c>
    </row>
    <row r="1309" spans="1:4" x14ac:dyDescent="0.25">
      <c r="A1309" t="s">
        <v>132</v>
      </c>
      <c r="B1309" t="s">
        <v>133</v>
      </c>
      <c r="C1309" s="59">
        <v>43014</v>
      </c>
      <c r="D1309" s="181">
        <v>0</v>
      </c>
    </row>
    <row r="1310" spans="1:4" x14ac:dyDescent="0.25">
      <c r="A1310" t="s">
        <v>132</v>
      </c>
      <c r="B1310" t="s">
        <v>133</v>
      </c>
      <c r="C1310" s="59">
        <v>43021</v>
      </c>
      <c r="D1310" s="181">
        <v>0</v>
      </c>
    </row>
    <row r="1311" spans="1:4" x14ac:dyDescent="0.25">
      <c r="A1311" t="s">
        <v>132</v>
      </c>
      <c r="B1311" t="s">
        <v>133</v>
      </c>
      <c r="C1311" s="59">
        <v>43028</v>
      </c>
      <c r="D1311" s="181">
        <v>0</v>
      </c>
    </row>
    <row r="1312" spans="1:4" x14ac:dyDescent="0.25">
      <c r="A1312" t="s">
        <v>132</v>
      </c>
      <c r="B1312" t="s">
        <v>133</v>
      </c>
      <c r="C1312" s="59">
        <v>43035</v>
      </c>
      <c r="D1312" s="181">
        <v>0</v>
      </c>
    </row>
    <row r="1313" spans="1:4" x14ac:dyDescent="0.25">
      <c r="A1313" t="s">
        <v>132</v>
      </c>
      <c r="B1313" t="s">
        <v>133</v>
      </c>
      <c r="C1313" s="59">
        <v>43042</v>
      </c>
      <c r="D1313" s="181">
        <v>0</v>
      </c>
    </row>
    <row r="1314" spans="1:4" x14ac:dyDescent="0.25">
      <c r="A1314" t="s">
        <v>132</v>
      </c>
      <c r="B1314" t="s">
        <v>133</v>
      </c>
      <c r="C1314" s="59">
        <v>43049</v>
      </c>
      <c r="D1314" s="181">
        <v>0</v>
      </c>
    </row>
    <row r="1315" spans="1:4" x14ac:dyDescent="0.25">
      <c r="A1315" t="s">
        <v>132</v>
      </c>
      <c r="B1315" t="s">
        <v>133</v>
      </c>
      <c r="C1315" s="59">
        <v>43056</v>
      </c>
      <c r="D1315" s="181">
        <v>0</v>
      </c>
    </row>
    <row r="1316" spans="1:4" x14ac:dyDescent="0.25">
      <c r="A1316" t="s">
        <v>132</v>
      </c>
      <c r="B1316" t="s">
        <v>133</v>
      </c>
      <c r="C1316" s="59">
        <v>43063</v>
      </c>
      <c r="D1316" s="181">
        <v>0</v>
      </c>
    </row>
    <row r="1317" spans="1:4" x14ac:dyDescent="0.25">
      <c r="A1317" t="s">
        <v>132</v>
      </c>
      <c r="B1317" t="s">
        <v>133</v>
      </c>
      <c r="C1317" s="59">
        <v>43070</v>
      </c>
      <c r="D1317" s="181">
        <v>0</v>
      </c>
    </row>
    <row r="1318" spans="1:4" x14ac:dyDescent="0.25">
      <c r="A1318" t="s">
        <v>132</v>
      </c>
      <c r="B1318" t="s">
        <v>133</v>
      </c>
      <c r="C1318" s="59">
        <v>43077</v>
      </c>
      <c r="D1318" s="181">
        <v>0</v>
      </c>
    </row>
    <row r="1319" spans="1:4" x14ac:dyDescent="0.25">
      <c r="A1319" t="s">
        <v>132</v>
      </c>
      <c r="B1319" t="s">
        <v>133</v>
      </c>
      <c r="C1319" s="59">
        <v>43084</v>
      </c>
      <c r="D1319" s="181">
        <v>0</v>
      </c>
    </row>
    <row r="1320" spans="1:4" x14ac:dyDescent="0.25">
      <c r="A1320" t="s">
        <v>132</v>
      </c>
      <c r="B1320" t="s">
        <v>133</v>
      </c>
      <c r="C1320" s="59">
        <v>43091</v>
      </c>
      <c r="D1320" s="181">
        <v>0</v>
      </c>
    </row>
    <row r="1321" spans="1:4" x14ac:dyDescent="0.25">
      <c r="A1321" t="s">
        <v>132</v>
      </c>
      <c r="B1321" t="s">
        <v>133</v>
      </c>
      <c r="C1321" s="59">
        <v>43105</v>
      </c>
      <c r="D1321" s="181">
        <v>0</v>
      </c>
    </row>
    <row r="1322" spans="1:4" x14ac:dyDescent="0.25">
      <c r="A1322" t="s">
        <v>132</v>
      </c>
      <c r="B1322" t="s">
        <v>133</v>
      </c>
      <c r="C1322" s="59">
        <v>43112</v>
      </c>
      <c r="D1322" s="181">
        <v>0</v>
      </c>
    </row>
    <row r="1323" spans="1:4" x14ac:dyDescent="0.25">
      <c r="A1323" t="s">
        <v>132</v>
      </c>
      <c r="B1323" t="s">
        <v>133</v>
      </c>
      <c r="C1323" s="59">
        <v>43119</v>
      </c>
      <c r="D1323" s="181">
        <v>0</v>
      </c>
    </row>
    <row r="1324" spans="1:4" x14ac:dyDescent="0.25">
      <c r="A1324" t="s">
        <v>132</v>
      </c>
      <c r="B1324" t="s">
        <v>133</v>
      </c>
      <c r="C1324" s="59">
        <v>43126</v>
      </c>
      <c r="D1324" s="181">
        <v>0</v>
      </c>
    </row>
    <row r="1325" spans="1:4" x14ac:dyDescent="0.25">
      <c r="A1325" t="s">
        <v>132</v>
      </c>
      <c r="B1325" t="s">
        <v>133</v>
      </c>
      <c r="C1325" s="59">
        <v>43133</v>
      </c>
      <c r="D1325" s="181">
        <v>0</v>
      </c>
    </row>
    <row r="1326" spans="1:4" x14ac:dyDescent="0.25">
      <c r="A1326" t="s">
        <v>132</v>
      </c>
      <c r="B1326" t="s">
        <v>133</v>
      </c>
      <c r="C1326" s="59">
        <v>43140</v>
      </c>
      <c r="D1326" s="181">
        <v>0</v>
      </c>
    </row>
    <row r="1327" spans="1:4" x14ac:dyDescent="0.25">
      <c r="A1327" t="s">
        <v>132</v>
      </c>
      <c r="B1327" t="s">
        <v>133</v>
      </c>
      <c r="C1327" s="59">
        <v>43147</v>
      </c>
      <c r="D1327" s="181">
        <v>0</v>
      </c>
    </row>
    <row r="1328" spans="1:4" x14ac:dyDescent="0.25">
      <c r="A1328" t="s">
        <v>132</v>
      </c>
      <c r="B1328" t="s">
        <v>133</v>
      </c>
      <c r="C1328" s="59">
        <v>43154</v>
      </c>
      <c r="D1328" s="181">
        <v>0</v>
      </c>
    </row>
    <row r="1329" spans="1:4" x14ac:dyDescent="0.25">
      <c r="A1329" t="s">
        <v>132</v>
      </c>
      <c r="B1329" t="s">
        <v>133</v>
      </c>
      <c r="C1329" s="59">
        <v>43161</v>
      </c>
      <c r="D1329" s="181">
        <v>0</v>
      </c>
    </row>
    <row r="1330" spans="1:4" x14ac:dyDescent="0.25">
      <c r="A1330" t="s">
        <v>132</v>
      </c>
      <c r="B1330" t="s">
        <v>133</v>
      </c>
      <c r="C1330" s="59">
        <v>43168</v>
      </c>
      <c r="D1330" s="181">
        <v>0</v>
      </c>
    </row>
    <row r="1331" spans="1:4" x14ac:dyDescent="0.25">
      <c r="A1331" t="s">
        <v>132</v>
      </c>
      <c r="B1331" t="s">
        <v>133</v>
      </c>
      <c r="C1331" s="59">
        <v>43175</v>
      </c>
      <c r="D1331" s="181">
        <v>0</v>
      </c>
    </row>
    <row r="1332" spans="1:4" x14ac:dyDescent="0.25">
      <c r="A1332" t="s">
        <v>132</v>
      </c>
      <c r="B1332" t="s">
        <v>133</v>
      </c>
      <c r="C1332" s="59">
        <v>43182</v>
      </c>
      <c r="D1332" s="181">
        <v>0</v>
      </c>
    </row>
    <row r="1333" spans="1:4" x14ac:dyDescent="0.25">
      <c r="A1333" t="s">
        <v>132</v>
      </c>
      <c r="B1333" t="s">
        <v>133</v>
      </c>
      <c r="C1333" s="59">
        <v>43189</v>
      </c>
      <c r="D1333" s="181">
        <v>0</v>
      </c>
    </row>
    <row r="1334" spans="1:4" x14ac:dyDescent="0.25">
      <c r="A1334" t="s">
        <v>132</v>
      </c>
      <c r="B1334" t="s">
        <v>133</v>
      </c>
      <c r="C1334" s="59">
        <v>43196</v>
      </c>
      <c r="D1334" s="181">
        <v>0</v>
      </c>
    </row>
    <row r="1335" spans="1:4" x14ac:dyDescent="0.25">
      <c r="A1335" t="s">
        <v>134</v>
      </c>
      <c r="B1335" t="s">
        <v>135</v>
      </c>
      <c r="C1335" s="59">
        <v>43035</v>
      </c>
      <c r="D1335" s="181">
        <v>0</v>
      </c>
    </row>
    <row r="1336" spans="1:4" x14ac:dyDescent="0.25">
      <c r="A1336" t="s">
        <v>134</v>
      </c>
      <c r="B1336" t="s">
        <v>135</v>
      </c>
      <c r="C1336" s="59">
        <v>43042</v>
      </c>
      <c r="D1336" s="181">
        <v>0</v>
      </c>
    </row>
    <row r="1337" spans="1:4" x14ac:dyDescent="0.25">
      <c r="A1337" t="s">
        <v>134</v>
      </c>
      <c r="B1337" t="s">
        <v>135</v>
      </c>
      <c r="C1337" s="59">
        <v>43049</v>
      </c>
      <c r="D1337" s="181">
        <v>0</v>
      </c>
    </row>
    <row r="1338" spans="1:4" x14ac:dyDescent="0.25">
      <c r="A1338" t="s">
        <v>134</v>
      </c>
      <c r="B1338" t="s">
        <v>135</v>
      </c>
      <c r="C1338" s="59">
        <v>43056</v>
      </c>
      <c r="D1338" s="181">
        <v>0</v>
      </c>
    </row>
    <row r="1339" spans="1:4" x14ac:dyDescent="0.25">
      <c r="A1339" t="s">
        <v>134</v>
      </c>
      <c r="B1339" t="s">
        <v>135</v>
      </c>
      <c r="C1339" s="59">
        <v>43063</v>
      </c>
      <c r="D1339" s="181">
        <v>0</v>
      </c>
    </row>
    <row r="1340" spans="1:4" x14ac:dyDescent="0.25">
      <c r="A1340" t="s">
        <v>134</v>
      </c>
      <c r="B1340" t="s">
        <v>135</v>
      </c>
      <c r="C1340" s="59">
        <v>43070</v>
      </c>
      <c r="D1340" s="181">
        <v>0</v>
      </c>
    </row>
    <row r="1341" spans="1:4" x14ac:dyDescent="0.25">
      <c r="A1341" t="s">
        <v>134</v>
      </c>
      <c r="B1341" t="s">
        <v>135</v>
      </c>
      <c r="C1341" s="59">
        <v>43077</v>
      </c>
      <c r="D1341" s="181">
        <v>0</v>
      </c>
    </row>
    <row r="1342" spans="1:4" x14ac:dyDescent="0.25">
      <c r="A1342" t="s">
        <v>134</v>
      </c>
      <c r="B1342" t="s">
        <v>135</v>
      </c>
      <c r="C1342" s="59">
        <v>43084</v>
      </c>
      <c r="D1342" s="181">
        <v>0</v>
      </c>
    </row>
    <row r="1343" spans="1:4" x14ac:dyDescent="0.25">
      <c r="A1343" t="s">
        <v>134</v>
      </c>
      <c r="B1343" t="s">
        <v>135</v>
      </c>
      <c r="C1343" s="59">
        <v>43091</v>
      </c>
      <c r="D1343" s="181">
        <v>0</v>
      </c>
    </row>
    <row r="1344" spans="1:4" x14ac:dyDescent="0.25">
      <c r="A1344" t="s">
        <v>134</v>
      </c>
      <c r="B1344" t="s">
        <v>135</v>
      </c>
      <c r="C1344" s="59">
        <v>43105</v>
      </c>
      <c r="D1344" s="181">
        <v>0</v>
      </c>
    </row>
    <row r="1345" spans="1:4" x14ac:dyDescent="0.25">
      <c r="A1345" t="s">
        <v>134</v>
      </c>
      <c r="B1345" t="s">
        <v>135</v>
      </c>
      <c r="C1345" s="59">
        <v>43112</v>
      </c>
      <c r="D1345" s="181">
        <v>0</v>
      </c>
    </row>
    <row r="1346" spans="1:4" x14ac:dyDescent="0.25">
      <c r="A1346" t="s">
        <v>134</v>
      </c>
      <c r="B1346" t="s">
        <v>135</v>
      </c>
      <c r="C1346" s="59">
        <v>43119</v>
      </c>
      <c r="D1346" s="181">
        <v>0</v>
      </c>
    </row>
    <row r="1347" spans="1:4" x14ac:dyDescent="0.25">
      <c r="A1347" t="s">
        <v>134</v>
      </c>
      <c r="B1347" t="s">
        <v>135</v>
      </c>
      <c r="C1347" s="59">
        <v>43126</v>
      </c>
      <c r="D1347" s="181">
        <v>0</v>
      </c>
    </row>
    <row r="1348" spans="1:4" x14ac:dyDescent="0.25">
      <c r="A1348" t="s">
        <v>134</v>
      </c>
      <c r="B1348" t="s">
        <v>135</v>
      </c>
      <c r="C1348" s="59">
        <v>43133</v>
      </c>
      <c r="D1348" s="181">
        <v>0</v>
      </c>
    </row>
    <row r="1349" spans="1:4" x14ac:dyDescent="0.25">
      <c r="A1349" t="s">
        <v>134</v>
      </c>
      <c r="B1349" t="s">
        <v>135</v>
      </c>
      <c r="C1349" s="59">
        <v>43140</v>
      </c>
      <c r="D1349" s="181">
        <v>0</v>
      </c>
    </row>
    <row r="1350" spans="1:4" x14ac:dyDescent="0.25">
      <c r="A1350" t="s">
        <v>134</v>
      </c>
      <c r="B1350" t="s">
        <v>135</v>
      </c>
      <c r="C1350" s="59">
        <v>43147</v>
      </c>
      <c r="D1350" s="181">
        <v>0</v>
      </c>
    </row>
    <row r="1351" spans="1:4" x14ac:dyDescent="0.25">
      <c r="A1351" t="s">
        <v>134</v>
      </c>
      <c r="B1351" t="s">
        <v>135</v>
      </c>
      <c r="C1351" s="59">
        <v>43154</v>
      </c>
      <c r="D1351" s="181">
        <v>0</v>
      </c>
    </row>
    <row r="1352" spans="1:4" x14ac:dyDescent="0.25">
      <c r="A1352" t="s">
        <v>134</v>
      </c>
      <c r="B1352" t="s">
        <v>135</v>
      </c>
      <c r="C1352" s="59">
        <v>43161</v>
      </c>
      <c r="D1352" s="181">
        <v>0</v>
      </c>
    </row>
    <row r="1353" spans="1:4" x14ac:dyDescent="0.25">
      <c r="A1353" t="s">
        <v>134</v>
      </c>
      <c r="B1353" t="s">
        <v>135</v>
      </c>
      <c r="C1353" s="59">
        <v>43168</v>
      </c>
      <c r="D1353" s="181">
        <v>0</v>
      </c>
    </row>
    <row r="1354" spans="1:4" x14ac:dyDescent="0.25">
      <c r="A1354" t="s">
        <v>134</v>
      </c>
      <c r="B1354" t="s">
        <v>135</v>
      </c>
      <c r="C1354" s="59">
        <v>43175</v>
      </c>
      <c r="D1354" s="181">
        <v>0</v>
      </c>
    </row>
    <row r="1355" spans="1:4" x14ac:dyDescent="0.25">
      <c r="A1355" t="s">
        <v>134</v>
      </c>
      <c r="B1355" t="s">
        <v>135</v>
      </c>
      <c r="C1355" s="59">
        <v>43182</v>
      </c>
      <c r="D1355" s="181">
        <v>0</v>
      </c>
    </row>
    <row r="1356" spans="1:4" x14ac:dyDescent="0.25">
      <c r="A1356" t="s">
        <v>134</v>
      </c>
      <c r="B1356" t="s">
        <v>135</v>
      </c>
      <c r="C1356" s="59">
        <v>43189</v>
      </c>
      <c r="D1356" s="181">
        <v>0</v>
      </c>
    </row>
    <row r="1357" spans="1:4" x14ac:dyDescent="0.25">
      <c r="A1357" t="s">
        <v>134</v>
      </c>
      <c r="B1357" t="s">
        <v>135</v>
      </c>
      <c r="C1357" s="59">
        <v>43196</v>
      </c>
      <c r="D1357" s="181">
        <v>0</v>
      </c>
    </row>
    <row r="1358" spans="1:4" x14ac:dyDescent="0.25">
      <c r="A1358" t="s">
        <v>136</v>
      </c>
      <c r="B1358" t="s">
        <v>137</v>
      </c>
      <c r="C1358" s="59">
        <v>43077</v>
      </c>
      <c r="D1358" s="181">
        <v>0</v>
      </c>
    </row>
    <row r="1359" spans="1:4" x14ac:dyDescent="0.25">
      <c r="A1359" t="s">
        <v>136</v>
      </c>
      <c r="B1359" t="s">
        <v>137</v>
      </c>
      <c r="C1359" s="59">
        <v>43084</v>
      </c>
      <c r="D1359" s="181">
        <v>0</v>
      </c>
    </row>
    <row r="1360" spans="1:4" x14ac:dyDescent="0.25">
      <c r="A1360" t="s">
        <v>136</v>
      </c>
      <c r="B1360" t="s">
        <v>137</v>
      </c>
      <c r="C1360" s="59">
        <v>43091</v>
      </c>
      <c r="D1360" s="181">
        <v>0</v>
      </c>
    </row>
    <row r="1361" spans="1:4" x14ac:dyDescent="0.25">
      <c r="A1361" t="s">
        <v>136</v>
      </c>
      <c r="B1361" t="s">
        <v>137</v>
      </c>
      <c r="C1361" s="59">
        <v>43105</v>
      </c>
      <c r="D1361" s="181">
        <v>0</v>
      </c>
    </row>
    <row r="1362" spans="1:4" x14ac:dyDescent="0.25">
      <c r="A1362" t="s">
        <v>136</v>
      </c>
      <c r="B1362" t="s">
        <v>137</v>
      </c>
      <c r="C1362" s="59">
        <v>43112</v>
      </c>
      <c r="D1362" s="181">
        <v>0</v>
      </c>
    </row>
    <row r="1363" spans="1:4" x14ac:dyDescent="0.25">
      <c r="A1363" t="s">
        <v>136</v>
      </c>
      <c r="B1363" t="s">
        <v>137</v>
      </c>
      <c r="C1363" s="59">
        <v>43119</v>
      </c>
      <c r="D1363" s="181">
        <v>0</v>
      </c>
    </row>
    <row r="1364" spans="1:4" x14ac:dyDescent="0.25">
      <c r="A1364" t="s">
        <v>136</v>
      </c>
      <c r="B1364" t="s">
        <v>137</v>
      </c>
      <c r="C1364" s="59">
        <v>43126</v>
      </c>
      <c r="D1364" s="181">
        <v>0</v>
      </c>
    </row>
    <row r="1365" spans="1:4" x14ac:dyDescent="0.25">
      <c r="A1365" t="s">
        <v>136</v>
      </c>
      <c r="B1365" t="s">
        <v>137</v>
      </c>
      <c r="C1365" s="59">
        <v>43133</v>
      </c>
      <c r="D1365" s="181">
        <v>0</v>
      </c>
    </row>
    <row r="1366" spans="1:4" x14ac:dyDescent="0.25">
      <c r="A1366" t="s">
        <v>136</v>
      </c>
      <c r="B1366" t="s">
        <v>137</v>
      </c>
      <c r="C1366" s="59">
        <v>43140</v>
      </c>
      <c r="D1366" s="181">
        <v>0</v>
      </c>
    </row>
    <row r="1367" spans="1:4" x14ac:dyDescent="0.25">
      <c r="A1367" t="s">
        <v>136</v>
      </c>
      <c r="B1367" t="s">
        <v>137</v>
      </c>
      <c r="C1367" s="59">
        <v>43147</v>
      </c>
      <c r="D1367" s="181">
        <v>0</v>
      </c>
    </row>
    <row r="1368" spans="1:4" x14ac:dyDescent="0.25">
      <c r="A1368" t="s">
        <v>136</v>
      </c>
      <c r="B1368" t="s">
        <v>137</v>
      </c>
      <c r="C1368" s="59">
        <v>43154</v>
      </c>
      <c r="D1368" s="181">
        <v>0</v>
      </c>
    </row>
    <row r="1369" spans="1:4" x14ac:dyDescent="0.25">
      <c r="A1369" t="s">
        <v>136</v>
      </c>
      <c r="B1369" t="s">
        <v>137</v>
      </c>
      <c r="C1369" s="59">
        <v>43161</v>
      </c>
      <c r="D1369" s="181">
        <v>0</v>
      </c>
    </row>
    <row r="1370" spans="1:4" x14ac:dyDescent="0.25">
      <c r="A1370" t="s">
        <v>136</v>
      </c>
      <c r="B1370" t="s">
        <v>137</v>
      </c>
      <c r="C1370" s="59">
        <v>43168</v>
      </c>
      <c r="D1370" s="181">
        <v>0</v>
      </c>
    </row>
    <row r="1371" spans="1:4" x14ac:dyDescent="0.25">
      <c r="A1371" t="s">
        <v>136</v>
      </c>
      <c r="B1371" t="s">
        <v>137</v>
      </c>
      <c r="C1371" s="59">
        <v>43175</v>
      </c>
      <c r="D1371" s="181">
        <v>0</v>
      </c>
    </row>
    <row r="1372" spans="1:4" x14ac:dyDescent="0.25">
      <c r="A1372" t="s">
        <v>136</v>
      </c>
      <c r="B1372" t="s">
        <v>137</v>
      </c>
      <c r="C1372" s="59">
        <v>43182</v>
      </c>
      <c r="D1372" s="181">
        <v>0</v>
      </c>
    </row>
    <row r="1373" spans="1:4" x14ac:dyDescent="0.25">
      <c r="A1373" t="s">
        <v>136</v>
      </c>
      <c r="B1373" t="s">
        <v>137</v>
      </c>
      <c r="C1373" s="59">
        <v>43189</v>
      </c>
      <c r="D1373" s="181">
        <v>0</v>
      </c>
    </row>
    <row r="1374" spans="1:4" x14ac:dyDescent="0.25">
      <c r="A1374" t="s">
        <v>136</v>
      </c>
      <c r="B1374" t="s">
        <v>137</v>
      </c>
      <c r="C1374" s="59">
        <v>43196</v>
      </c>
      <c r="D1374" s="181">
        <v>0</v>
      </c>
    </row>
    <row r="1375" spans="1:4" x14ac:dyDescent="0.25">
      <c r="A1375" t="s">
        <v>138</v>
      </c>
      <c r="B1375" t="s">
        <v>139</v>
      </c>
      <c r="C1375" s="59">
        <v>43112</v>
      </c>
      <c r="D1375" s="181">
        <v>0</v>
      </c>
    </row>
    <row r="1376" spans="1:4" x14ac:dyDescent="0.25">
      <c r="A1376" t="s">
        <v>138</v>
      </c>
      <c r="B1376" t="s">
        <v>139</v>
      </c>
      <c r="C1376" s="59">
        <v>43119</v>
      </c>
      <c r="D1376" s="181">
        <v>0</v>
      </c>
    </row>
    <row r="1377" spans="1:4" x14ac:dyDescent="0.25">
      <c r="A1377" t="s">
        <v>138</v>
      </c>
      <c r="B1377" t="s">
        <v>139</v>
      </c>
      <c r="C1377" s="59">
        <v>43126</v>
      </c>
      <c r="D1377" s="181">
        <v>0</v>
      </c>
    </row>
    <row r="1378" spans="1:4" x14ac:dyDescent="0.25">
      <c r="A1378" t="s">
        <v>138</v>
      </c>
      <c r="B1378" t="s">
        <v>139</v>
      </c>
      <c r="C1378" s="59">
        <v>43133</v>
      </c>
      <c r="D1378" s="181">
        <v>0</v>
      </c>
    </row>
    <row r="1379" spans="1:4" x14ac:dyDescent="0.25">
      <c r="A1379" t="s">
        <v>138</v>
      </c>
      <c r="B1379" t="s">
        <v>139</v>
      </c>
      <c r="C1379" s="59">
        <v>43140</v>
      </c>
      <c r="D1379" s="181">
        <v>0</v>
      </c>
    </row>
    <row r="1380" spans="1:4" x14ac:dyDescent="0.25">
      <c r="A1380" t="s">
        <v>138</v>
      </c>
      <c r="B1380" t="s">
        <v>139</v>
      </c>
      <c r="C1380" s="59">
        <v>43147</v>
      </c>
      <c r="D1380" s="181">
        <v>0</v>
      </c>
    </row>
    <row r="1381" spans="1:4" x14ac:dyDescent="0.25">
      <c r="A1381" t="s">
        <v>138</v>
      </c>
      <c r="B1381" t="s">
        <v>139</v>
      </c>
      <c r="C1381" s="59">
        <v>43154</v>
      </c>
      <c r="D1381" s="181">
        <v>0</v>
      </c>
    </row>
    <row r="1382" spans="1:4" x14ac:dyDescent="0.25">
      <c r="A1382" t="s">
        <v>138</v>
      </c>
      <c r="B1382" t="s">
        <v>139</v>
      </c>
      <c r="C1382" s="59">
        <v>43161</v>
      </c>
      <c r="D1382" s="181">
        <v>0</v>
      </c>
    </row>
    <row r="1383" spans="1:4" x14ac:dyDescent="0.25">
      <c r="A1383" t="s">
        <v>138</v>
      </c>
      <c r="B1383" t="s">
        <v>139</v>
      </c>
      <c r="C1383" s="59">
        <v>43168</v>
      </c>
      <c r="D1383" s="181">
        <v>0</v>
      </c>
    </row>
    <row r="1384" spans="1:4" x14ac:dyDescent="0.25">
      <c r="A1384" t="s">
        <v>138</v>
      </c>
      <c r="B1384" t="s">
        <v>139</v>
      </c>
      <c r="C1384" s="59">
        <v>43175</v>
      </c>
      <c r="D1384" s="181">
        <v>0</v>
      </c>
    </row>
    <row r="1385" spans="1:4" x14ac:dyDescent="0.25">
      <c r="A1385" t="s">
        <v>138</v>
      </c>
      <c r="B1385" t="s">
        <v>139</v>
      </c>
      <c r="C1385" s="59">
        <v>43182</v>
      </c>
      <c r="D1385" s="181">
        <v>0</v>
      </c>
    </row>
    <row r="1386" spans="1:4" x14ac:dyDescent="0.25">
      <c r="A1386" t="s">
        <v>138</v>
      </c>
      <c r="B1386" t="s">
        <v>139</v>
      </c>
      <c r="C1386" s="59">
        <v>43189</v>
      </c>
      <c r="D1386" s="181">
        <v>0</v>
      </c>
    </row>
    <row r="1387" spans="1:4" x14ac:dyDescent="0.25">
      <c r="A1387" t="s">
        <v>138</v>
      </c>
      <c r="B1387" t="s">
        <v>139</v>
      </c>
      <c r="C1387" s="59">
        <v>43196</v>
      </c>
      <c r="D1387" s="181">
        <v>0</v>
      </c>
    </row>
    <row r="1388" spans="1:4" x14ac:dyDescent="0.25">
      <c r="A1388" t="s">
        <v>140</v>
      </c>
      <c r="B1388" t="s">
        <v>141</v>
      </c>
      <c r="C1388" s="59">
        <v>43168</v>
      </c>
      <c r="D1388" s="181">
        <v>0</v>
      </c>
    </row>
    <row r="1389" spans="1:4" x14ac:dyDescent="0.25">
      <c r="A1389" t="s">
        <v>140</v>
      </c>
      <c r="B1389" t="s">
        <v>141</v>
      </c>
      <c r="C1389" s="59">
        <v>43175</v>
      </c>
      <c r="D1389" s="181">
        <v>0</v>
      </c>
    </row>
    <row r="1390" spans="1:4" x14ac:dyDescent="0.25">
      <c r="A1390" t="s">
        <v>140</v>
      </c>
      <c r="B1390" t="s">
        <v>141</v>
      </c>
      <c r="C1390" s="59">
        <v>43182</v>
      </c>
      <c r="D1390" s="181">
        <v>0</v>
      </c>
    </row>
    <row r="1391" spans="1:4" x14ac:dyDescent="0.25">
      <c r="A1391" t="s">
        <v>140</v>
      </c>
      <c r="B1391" t="s">
        <v>141</v>
      </c>
      <c r="C1391" s="59">
        <v>43189</v>
      </c>
      <c r="D1391" s="181">
        <v>0</v>
      </c>
    </row>
    <row r="1392" spans="1:4" x14ac:dyDescent="0.25">
      <c r="A1392" t="s">
        <v>140</v>
      </c>
      <c r="B1392" t="s">
        <v>141</v>
      </c>
      <c r="C1392" s="59">
        <v>43196</v>
      </c>
      <c r="D1392" s="181">
        <v>0</v>
      </c>
    </row>
    <row r="1393" spans="1:4" x14ac:dyDescent="0.25">
      <c r="A1393" t="s">
        <v>142</v>
      </c>
      <c r="B1393" t="s">
        <v>143</v>
      </c>
      <c r="C1393" s="59">
        <v>43175</v>
      </c>
      <c r="D1393" s="181">
        <v>0</v>
      </c>
    </row>
    <row r="1394" spans="1:4" x14ac:dyDescent="0.25">
      <c r="A1394" t="s">
        <v>142</v>
      </c>
      <c r="B1394" t="s">
        <v>143</v>
      </c>
      <c r="C1394" s="59">
        <v>43182</v>
      </c>
      <c r="D1394" s="181">
        <v>0</v>
      </c>
    </row>
    <row r="1395" spans="1:4" x14ac:dyDescent="0.25">
      <c r="A1395" t="s">
        <v>142</v>
      </c>
      <c r="B1395" t="s">
        <v>143</v>
      </c>
      <c r="C1395" s="59">
        <v>43189</v>
      </c>
      <c r="D1395" s="181">
        <v>0</v>
      </c>
    </row>
    <row r="1396" spans="1:4" x14ac:dyDescent="0.25">
      <c r="A1396" t="s">
        <v>142</v>
      </c>
      <c r="B1396" t="s">
        <v>143</v>
      </c>
      <c r="C1396" s="59">
        <v>43196</v>
      </c>
      <c r="D1396" s="181">
        <v>0</v>
      </c>
    </row>
    <row r="1397" spans="1:4" x14ac:dyDescent="0.25">
      <c r="A1397" t="s">
        <v>144</v>
      </c>
      <c r="B1397" t="s">
        <v>145</v>
      </c>
      <c r="C1397" s="59">
        <v>43196</v>
      </c>
      <c r="D1397" s="181">
        <v>0</v>
      </c>
    </row>
    <row r="1398" spans="1:4" x14ac:dyDescent="0.25">
      <c r="A1398" t="s">
        <v>146</v>
      </c>
      <c r="B1398" t="s">
        <v>147</v>
      </c>
      <c r="C1398" s="59">
        <v>43196</v>
      </c>
      <c r="D1398" s="181">
        <v>0</v>
      </c>
    </row>
    <row r="1399" spans="1:4" x14ac:dyDescent="0.25">
      <c r="A1399" t="s">
        <v>148</v>
      </c>
      <c r="B1399" t="s">
        <v>149</v>
      </c>
      <c r="C1399" s="59">
        <v>43196</v>
      </c>
      <c r="D1399" s="181">
        <v>0</v>
      </c>
    </row>
    <row r="1400" spans="1:4" x14ac:dyDescent="0.25">
      <c r="A1400" t="s">
        <v>150</v>
      </c>
      <c r="B1400" t="s">
        <v>151</v>
      </c>
      <c r="C1400" s="59">
        <v>43196</v>
      </c>
      <c r="D1400" s="181">
        <v>0</v>
      </c>
    </row>
    <row r="1401" spans="1:4" x14ac:dyDescent="0.25">
      <c r="A1401" t="s">
        <v>152</v>
      </c>
      <c r="B1401" t="s">
        <v>153</v>
      </c>
      <c r="C1401" s="59">
        <v>43196</v>
      </c>
      <c r="D1401" s="181">
        <v>0</v>
      </c>
    </row>
    <row r="1402" spans="1:4" x14ac:dyDescent="0.25">
      <c r="A1402" t="s">
        <v>154</v>
      </c>
      <c r="B1402" t="s">
        <v>155</v>
      </c>
      <c r="C1402" s="59">
        <v>43196</v>
      </c>
      <c r="D1402" s="181">
        <v>0</v>
      </c>
    </row>
    <row r="1403" spans="1:4" x14ac:dyDescent="0.25">
      <c r="A1403" t="s">
        <v>156</v>
      </c>
      <c r="B1403" t="s">
        <v>157</v>
      </c>
      <c r="C1403" s="59">
        <v>43196</v>
      </c>
      <c r="D1403" s="181">
        <v>0</v>
      </c>
    </row>
    <row r="1404" spans="1:4" x14ac:dyDescent="0.25">
      <c r="A1404" t="s">
        <v>158</v>
      </c>
      <c r="B1404" t="s">
        <v>159</v>
      </c>
      <c r="C1404" s="59">
        <v>43196</v>
      </c>
      <c r="D1404" s="181">
        <v>0</v>
      </c>
    </row>
    <row r="1405" spans="1:4" x14ac:dyDescent="0.25">
      <c r="A1405" t="s">
        <v>160</v>
      </c>
      <c r="B1405" t="s">
        <v>161</v>
      </c>
      <c r="C1405" s="59">
        <v>43196</v>
      </c>
      <c r="D1405" s="181">
        <v>0</v>
      </c>
    </row>
    <row r="1406" spans="1:4" x14ac:dyDescent="0.25">
      <c r="A1406" t="s">
        <v>162</v>
      </c>
      <c r="B1406" t="s">
        <v>163</v>
      </c>
      <c r="C1406" s="59">
        <v>43196</v>
      </c>
      <c r="D1406" s="181">
        <v>0</v>
      </c>
    </row>
    <row r="1407" spans="1:4" x14ac:dyDescent="0.25">
      <c r="A1407" t="s">
        <v>164</v>
      </c>
      <c r="B1407" t="s">
        <v>165</v>
      </c>
      <c r="C1407" s="59">
        <v>43196</v>
      </c>
      <c r="D1407" s="181">
        <v>0</v>
      </c>
    </row>
    <row r="1408" spans="1:4" x14ac:dyDescent="0.25">
      <c r="A1408" t="s">
        <v>166</v>
      </c>
      <c r="B1408" t="s">
        <v>167</v>
      </c>
      <c r="C1408" s="59">
        <v>43196</v>
      </c>
      <c r="D1408" s="181">
        <v>0</v>
      </c>
    </row>
    <row r="1409" spans="1:4" x14ac:dyDescent="0.25">
      <c r="A1409" t="s">
        <v>168</v>
      </c>
      <c r="B1409" t="s">
        <v>169</v>
      </c>
      <c r="C1409" s="59">
        <v>43196</v>
      </c>
      <c r="D1409" s="181">
        <v>0</v>
      </c>
    </row>
    <row r="1410" spans="1:4" x14ac:dyDescent="0.25">
      <c r="A1410" t="s">
        <v>170</v>
      </c>
      <c r="B1410" t="s">
        <v>171</v>
      </c>
      <c r="C1410" s="59">
        <v>43196</v>
      </c>
      <c r="D1410" s="181">
        <v>0</v>
      </c>
    </row>
    <row r="1411" spans="1:4" x14ac:dyDescent="0.25">
      <c r="A1411" t="s">
        <v>172</v>
      </c>
      <c r="B1411" t="s">
        <v>173</v>
      </c>
      <c r="C1411" s="59">
        <v>43196</v>
      </c>
      <c r="D1411" s="181">
        <v>0</v>
      </c>
    </row>
    <row r="1412" spans="1:4" x14ac:dyDescent="0.25">
      <c r="A1412" t="s">
        <v>174</v>
      </c>
      <c r="B1412" t="s">
        <v>175</v>
      </c>
      <c r="C1412" s="59">
        <v>43196</v>
      </c>
      <c r="D1412" s="181">
        <v>0</v>
      </c>
    </row>
    <row r="1413" spans="1:4" x14ac:dyDescent="0.25">
      <c r="A1413" t="s">
        <v>176</v>
      </c>
      <c r="B1413" t="s">
        <v>177</v>
      </c>
      <c r="C1413" s="59">
        <v>43196</v>
      </c>
      <c r="D1413" s="181">
        <v>0</v>
      </c>
    </row>
    <row r="1414" spans="1:4" x14ac:dyDescent="0.25">
      <c r="A1414" t="s">
        <v>178</v>
      </c>
      <c r="B1414" t="s">
        <v>179</v>
      </c>
      <c r="C1414" s="59">
        <v>43196</v>
      </c>
      <c r="D1414" s="181">
        <v>0</v>
      </c>
    </row>
    <row r="1415" spans="1:4" x14ac:dyDescent="0.25">
      <c r="A1415" t="s">
        <v>180</v>
      </c>
      <c r="B1415" t="s">
        <v>181</v>
      </c>
      <c r="C1415" s="59">
        <v>43196</v>
      </c>
      <c r="D1415" s="181">
        <v>0</v>
      </c>
    </row>
    <row r="1416" spans="1:4" x14ac:dyDescent="0.25">
      <c r="A1416" t="s">
        <v>182</v>
      </c>
      <c r="B1416" t="s">
        <v>183</v>
      </c>
      <c r="C1416" s="59">
        <v>43196</v>
      </c>
      <c r="D1416" s="181">
        <v>0</v>
      </c>
    </row>
    <row r="1417" spans="1:4" x14ac:dyDescent="0.25">
      <c r="A1417" t="s">
        <v>184</v>
      </c>
      <c r="B1417" t="s">
        <v>185</v>
      </c>
      <c r="C1417" s="59">
        <v>43196</v>
      </c>
      <c r="D1417" s="181">
        <v>0</v>
      </c>
    </row>
    <row r="1418" spans="1:4" x14ac:dyDescent="0.25">
      <c r="D1418" s="181">
        <v>0</v>
      </c>
    </row>
    <row r="1419" spans="1:4" x14ac:dyDescent="0.25">
      <c r="D1419" s="1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169</vt:i4>
      </vt:variant>
    </vt:vector>
  </HeadingPairs>
  <TitlesOfParts>
    <vt:vector size="172" baseType="lpstr">
      <vt:lpstr>Operating</vt:lpstr>
      <vt:lpstr>Expenses</vt:lpstr>
      <vt:lpstr>Occupancy</vt:lpstr>
      <vt:lpstr>Acf_ab_cell</vt:lpstr>
      <vt:lpstr>Acf_ab_cell1</vt:lpstr>
      <vt:lpstr>Acf_ytd_cell</vt:lpstr>
      <vt:lpstr>Acf_ytd_cell1</vt:lpstr>
      <vt:lpstr>Acf_ytda_cell</vt:lpstr>
      <vt:lpstr>Acf_ytda_cell1</vt:lpstr>
      <vt:lpstr>Acf_ytdau_cell</vt:lpstr>
      <vt:lpstr>Acf_ytdau_cell1</vt:lpstr>
      <vt:lpstr>Acf_ytdbu_cell</vt:lpstr>
      <vt:lpstr>Acf_ytdbu_cell1</vt:lpstr>
      <vt:lpstr>Adm_ytdau_cell</vt:lpstr>
      <vt:lpstr>Adm_ytdau_cell1</vt:lpstr>
      <vt:lpstr>Adm_ytdb_cell</vt:lpstr>
      <vt:lpstr>Adm_ytdb_cell1</vt:lpstr>
      <vt:lpstr>Adm_ytdbu_cell</vt:lpstr>
      <vt:lpstr>Adm_ytdbu_cell1</vt:lpstr>
      <vt:lpstr>Amf_ytd_cell</vt:lpstr>
      <vt:lpstr>Amf_ytd_cell1</vt:lpstr>
      <vt:lpstr>Amf_ytdau_cell</vt:lpstr>
      <vt:lpstr>Amf_ytdau_cell1</vt:lpstr>
      <vt:lpstr>Amf_ytdbu_cell</vt:lpstr>
      <vt:lpstr>Amf_ytdbu_cell1</vt:lpstr>
      <vt:lpstr>Bd_ytdau_cell</vt:lpstr>
      <vt:lpstr>Bd_ytdau_cell1</vt:lpstr>
      <vt:lpstr>Bd_ytdb_cell</vt:lpstr>
      <vt:lpstr>Bd_ytdb_cell1</vt:lpstr>
      <vt:lpstr>Bd_ytdbu_cell</vt:lpstr>
      <vt:lpstr>Bd_ytdbu_cell1</vt:lpstr>
      <vt:lpstr>Cap_ytd_cell</vt:lpstr>
      <vt:lpstr>Cap_ytd_cell1</vt:lpstr>
      <vt:lpstr>Cap_ytdau_cell</vt:lpstr>
      <vt:lpstr>Cap_ytdau_cell1</vt:lpstr>
      <vt:lpstr>Cap_ytdbu_cell</vt:lpstr>
      <vt:lpstr>Cap_ytdbu_cell1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Fm_ytd_cell</vt:lpstr>
      <vt:lpstr>Fm_ytd_cell1</vt:lpstr>
      <vt:lpstr>Fm_ytdau_cell</vt:lpstr>
      <vt:lpstr>Fm_ytdau_cell1</vt:lpstr>
      <vt:lpstr>Fm_ytdbu_cell</vt:lpstr>
      <vt:lpstr>Fm_ytdbu_cell1</vt:lpstr>
      <vt:lpstr>Ins_ytdau_cell</vt:lpstr>
      <vt:lpstr>Ins_ytdau_cell1</vt:lpstr>
      <vt:lpstr>Ins_ytdb_cell</vt:lpstr>
      <vt:lpstr>Ins_ytdb_cell1</vt:lpstr>
      <vt:lpstr>Ins_ytdbu_cell</vt:lpstr>
      <vt:lpstr>Ins_ytdbu_cell1</vt:lpstr>
      <vt:lpstr>Mf_ytdau_cell</vt:lpstr>
      <vt:lpstr>Mf_ytdau_cell1</vt:lpstr>
      <vt:lpstr>Mf_ytdb_cell</vt:lpstr>
      <vt:lpstr>Mf_ytdb_cell1</vt:lpstr>
      <vt:lpstr>Mf_ytdbu_cell</vt:lpstr>
      <vt:lpstr>Mf_ytdbu_cell1</vt:lpstr>
      <vt:lpstr>Noi_ab_cell</vt:lpstr>
      <vt:lpstr>Noi_ab_cell1</vt:lpstr>
      <vt:lpstr>Noi_ytd_cell</vt:lpstr>
      <vt:lpstr>Noi_ytd_cell1</vt:lpstr>
      <vt:lpstr>Noi_ytda_cell</vt:lpstr>
      <vt:lpstr>Noi_ytda_cell1</vt:lpstr>
      <vt:lpstr>Noi_ytdau_cell</vt:lpstr>
      <vt:lpstr>Noi_ytdau_cell1</vt:lpstr>
      <vt:lpstr>Noi_ytdb_cell</vt:lpstr>
      <vt:lpstr>Noi_ytdbu_cell</vt:lpstr>
      <vt:lpstr>Noi_ytdbu_cell1</vt:lpstr>
      <vt:lpstr>Oc_ab_cell</vt:lpstr>
      <vt:lpstr>Oc_ab_cell1</vt:lpstr>
      <vt:lpstr>Oc_ytd_cell</vt:lpstr>
      <vt:lpstr>Oc_ytd_cell1</vt:lpstr>
      <vt:lpstr>Oc_ytda_cell</vt:lpstr>
      <vt:lpstr>Oc_ytda_cell1</vt:lpstr>
      <vt:lpstr>Oc_ytdaer_cell</vt:lpstr>
      <vt:lpstr>Oc_ytdaer_cell1</vt:lpstr>
      <vt:lpstr>Oc_ytdau_cell</vt:lpstr>
      <vt:lpstr>Oc_ytdau_cell1</vt:lpstr>
      <vt:lpstr>Oc_ytdbu_cell</vt:lpstr>
      <vt:lpstr>Oc_ytdbu_cell1</vt:lpstr>
      <vt:lpstr>Occu_proj_cell</vt:lpstr>
      <vt:lpstr>Occu_proj_end</vt:lpstr>
      <vt:lpstr>Occupancy_cell</vt:lpstr>
      <vt:lpstr>Occupancy_cell1</vt:lpstr>
      <vt:lpstr>Ocytd_cell</vt:lpstr>
      <vt:lpstr>Ocytd_cell1</vt:lpstr>
      <vt:lpstr>Pay_ytd_cell</vt:lpstr>
      <vt:lpstr>Pay_ytd_cell1</vt:lpstr>
      <vt:lpstr>Pay_ytdau_cell</vt:lpstr>
      <vt:lpstr>Pay_ytdau_cell1</vt:lpstr>
      <vt:lpstr>Pay_ytdb_cell</vt:lpstr>
      <vt:lpstr>Pay_ytdbu_cell</vt:lpstr>
      <vt:lpstr>Pay_ytdbu_cell1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Res_ytd_cell</vt:lpstr>
      <vt:lpstr>Res_ytd_cell1</vt:lpstr>
      <vt:lpstr>Res_ytdau_cell</vt:lpstr>
      <vt:lpstr>Res_ytdau_cell1</vt:lpstr>
      <vt:lpstr>Res_ytdbu_cell</vt:lpstr>
      <vt:lpstr>Res_ytdbu_cell1</vt:lpstr>
      <vt:lpstr>Rm_ytdau_cell</vt:lpstr>
      <vt:lpstr>Rm_ytdau_cell1</vt:lpstr>
      <vt:lpstr>Rm_ytdb_cell</vt:lpstr>
      <vt:lpstr>Rm_ytdb_cell1</vt:lpstr>
      <vt:lpstr>Rm_ytdbu_cell</vt:lpstr>
      <vt:lpstr>Rm_ytdbu_cell1</vt:lpstr>
      <vt:lpstr>Rytd_cell</vt:lpstr>
      <vt:lpstr>Rytd_cell1</vt:lpstr>
      <vt:lpstr>Rytd_cells</vt:lpstr>
      <vt:lpstr>Rytdau_cell</vt:lpstr>
      <vt:lpstr>Rytdau_cell1</vt:lpstr>
      <vt:lpstr>Rytdbu_cell</vt:lpstr>
      <vt:lpstr>Rytdbu_cell1</vt:lpstr>
      <vt:lpstr>Sec_ytdau_cell</vt:lpstr>
      <vt:lpstr>Sec_ytdau_cell1</vt:lpstr>
      <vt:lpstr>Sec_ytdb_cell</vt:lpstr>
      <vt:lpstr>Sec_ytdb_cell1</vt:lpstr>
      <vt:lpstr>Sec_ytdbu_cell</vt:lpstr>
      <vt:lpstr>Sec_ytdbu_cell1</vt:lpstr>
      <vt:lpstr>Tax_ytdau_cell</vt:lpstr>
      <vt:lpstr>Tax_ytdau_cell1</vt:lpstr>
      <vt:lpstr>Tax_ytdb_cell</vt:lpstr>
      <vt:lpstr>Tax_ytdb_cell1</vt:lpstr>
      <vt:lpstr>Tax_ytdbu_cell</vt:lpstr>
      <vt:lpstr>Tax_ytdbu_cell1</vt:lpstr>
      <vt:lpstr>Toe_ytda_cell</vt:lpstr>
      <vt:lpstr>Toe_ytda_cell1</vt:lpstr>
      <vt:lpstr>Toe_ytdab_cell</vt:lpstr>
      <vt:lpstr>Toe_ytdab_cell1</vt:lpstr>
      <vt:lpstr>Toe_ytdau_cell</vt:lpstr>
      <vt:lpstr>Toe_ytdau_cell1</vt:lpstr>
      <vt:lpstr>Toe_ytdb_cell</vt:lpstr>
      <vt:lpstr>Toe_ytdb_cell1</vt:lpstr>
      <vt:lpstr>Toe_ytdbu_cell</vt:lpstr>
      <vt:lpstr>Toe_ytdbu_cell1</vt:lpstr>
      <vt:lpstr>Total_cell</vt:lpstr>
      <vt:lpstr>Total_cell1</vt:lpstr>
      <vt:lpstr>Units_cell</vt:lpstr>
      <vt:lpstr>Units_cell1</vt:lpstr>
      <vt:lpstr>Units_cell2</vt:lpstr>
      <vt:lpstr>Util_ytdau_cell</vt:lpstr>
      <vt:lpstr>Util_ytdau_cell1</vt:lpstr>
      <vt:lpstr>Util_ytdb_cell</vt:lpstr>
      <vt:lpstr>Util_ytdb_cell1</vt:lpstr>
      <vt:lpstr>Util_ytdbu_cell</vt:lpstr>
      <vt:lpstr>Util_ytdbu_cell1</vt:lpstr>
      <vt:lpstr>Ws_ytdau_cell</vt:lpstr>
      <vt:lpstr>Ws_ytdau_cell1</vt:lpstr>
      <vt:lpstr>Ws_ytdb_cell</vt:lpstr>
      <vt:lpstr>Ws_ytdb_cell1</vt:lpstr>
      <vt:lpstr>Ws_ytdbu_cell</vt:lpstr>
      <vt:lpstr>Ws_ytdbu_cell1</vt:lpstr>
      <vt:lpstr>YTD_Budget</vt:lpstr>
      <vt:lpstr>YtdOccupancy_cell</vt:lpstr>
      <vt:lpstr>YtdOccupancy_cell1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2018-04-11T05:23:55Z</dcterms:modified>
</cp:coreProperties>
</file>