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ct Colle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" i="1"/>
  <c r="E5" i="1"/>
  <c r="E6" i="1"/>
  <c r="E7" i="1"/>
  <c r="E8" i="1"/>
  <c r="E9" i="1"/>
  <c r="E10" i="1"/>
  <c r="E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3" i="1"/>
  <c r="F71" i="1"/>
  <c r="C71" i="1"/>
  <c r="D71" i="1"/>
</calcChain>
</file>

<file path=xl/sharedStrings.xml><?xml version="1.0" encoding="utf-8"?>
<sst xmlns="http://schemas.openxmlformats.org/spreadsheetml/2006/main" count="88" uniqueCount="35">
  <si>
    <t>Year</t>
  </si>
  <si>
    <t>Production</t>
  </si>
  <si>
    <t xml:space="preserve"> </t>
  </si>
  <si>
    <t>t^2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</si>
  <si>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</si>
  <si>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</si>
  <si>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</si>
  <si>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</si>
  <si>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</si>
  <si>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</si>
  <si>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</si>
  <si>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</si>
  <si>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</si>
  <si>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</si>
  <si>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</si>
  <si>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</si>
  <si>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</si>
  <si>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</si>
  <si>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</si>
  <si>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</si>
  <si>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</si>
  <si>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</si>
  <si>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</si>
  <si>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</si>
  <si>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</si>
  <si>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</si>
  <si>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</si>
  <si>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</si>
  <si>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</si>
  <si>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</si>
  <si>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</si>
  <si>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log10(Production)</t>
  </si>
  <si>
    <t>(Quadratic Model)</t>
  </si>
  <si>
    <t>(Linear Model)</t>
  </si>
  <si>
    <t>(Exponential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</si>
</sst>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Alignment="1"/>
    <xf numFmtId="2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Quadratic</a:t>
            </a:r>
            <a:r>
              <a:rPr lang="en-IN" baseline="0"/>
              <a:t> Model Fitting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Sheet1!$A$3:$A$71</c:f>
              <c:numCache>
                <c:formatCode>General</c:formatCode>
                <c:ptCount val="69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</c:numCache>
            </c:numRef>
          </c:cat>
          <c:val>
            <c:numRef>
              <c:f>Sheet1!$B$3:$B$71</c:f>
              <c:numCache>
                <c:formatCode>0.00</c:formatCode>
                <c:ptCount val="69"/>
                <c:pt idx="0" formatCode="General">
                  <c:v>20.58</c:v>
                </c:pt>
                <c:pt idx="1">
                  <c:v>21.3</c:v>
                </c:pt>
                <c:pt idx="2">
                  <c:v>22.9</c:v>
                </c:pt>
                <c:pt idx="3" formatCode="General">
                  <c:v>28.21</c:v>
                </c:pt>
                <c:pt idx="4" formatCode="General">
                  <c:v>25.22</c:v>
                </c:pt>
                <c:pt idx="5" formatCode="General">
                  <c:v>27.56</c:v>
                </c:pt>
                <c:pt idx="6" formatCode="General">
                  <c:v>29.04</c:v>
                </c:pt>
                <c:pt idx="7" formatCode="General">
                  <c:v>25.53</c:v>
                </c:pt>
                <c:pt idx="8" formatCode="General">
                  <c:v>30.85</c:v>
                </c:pt>
                <c:pt idx="9" formatCode="General">
                  <c:v>31.68</c:v>
                </c:pt>
                <c:pt idx="10" formatCode="General">
                  <c:v>34.58</c:v>
                </c:pt>
                <c:pt idx="11" formatCode="General">
                  <c:v>35.659999999999997</c:v>
                </c:pt>
                <c:pt idx="12" formatCode="General">
                  <c:v>33.21</c:v>
                </c:pt>
                <c:pt idx="13">
                  <c:v>37</c:v>
                </c:pt>
                <c:pt idx="14" formatCode="General">
                  <c:v>39.31</c:v>
                </c:pt>
                <c:pt idx="15" formatCode="General">
                  <c:v>30.59</c:v>
                </c:pt>
                <c:pt idx="16" formatCode="General">
                  <c:v>30.44</c:v>
                </c:pt>
                <c:pt idx="17" formatCode="General">
                  <c:v>37.61</c:v>
                </c:pt>
                <c:pt idx="18" formatCode="General">
                  <c:v>39.76</c:v>
                </c:pt>
                <c:pt idx="19" formatCode="General">
                  <c:v>40.43</c:v>
                </c:pt>
                <c:pt idx="20" formatCode="General">
                  <c:v>42.22</c:v>
                </c:pt>
                <c:pt idx="21" formatCode="General">
                  <c:v>43.07</c:v>
                </c:pt>
                <c:pt idx="22" formatCode="General">
                  <c:v>39.24</c:v>
                </c:pt>
                <c:pt idx="23" formatCode="General">
                  <c:v>44.05</c:v>
                </c:pt>
                <c:pt idx="24" formatCode="General">
                  <c:v>39.58</c:v>
                </c:pt>
                <c:pt idx="25" formatCode="General">
                  <c:v>48.74</c:v>
                </c:pt>
                <c:pt idx="26" formatCode="General">
                  <c:v>41.92</c:v>
                </c:pt>
                <c:pt idx="27" formatCode="General">
                  <c:v>52.67</c:v>
                </c:pt>
                <c:pt idx="28" formatCode="General">
                  <c:v>53.77</c:v>
                </c:pt>
                <c:pt idx="29" formatCode="General">
                  <c:v>42.33</c:v>
                </c:pt>
                <c:pt idx="30" formatCode="General">
                  <c:v>53.63</c:v>
                </c:pt>
                <c:pt idx="31" formatCode="General">
                  <c:v>53.25</c:v>
                </c:pt>
                <c:pt idx="32" formatCode="General">
                  <c:v>47.12</c:v>
                </c:pt>
                <c:pt idx="33">
                  <c:v>60.1</c:v>
                </c:pt>
                <c:pt idx="34" formatCode="General">
                  <c:v>58.34</c:v>
                </c:pt>
                <c:pt idx="35" formatCode="General">
                  <c:v>63.83</c:v>
                </c:pt>
                <c:pt idx="36" formatCode="General">
                  <c:v>60.56</c:v>
                </c:pt>
                <c:pt idx="37" formatCode="General">
                  <c:v>56.86</c:v>
                </c:pt>
                <c:pt idx="38" formatCode="General">
                  <c:v>70.489999999999995</c:v>
                </c:pt>
                <c:pt idx="39" formatCode="General">
                  <c:v>73.569999999999993</c:v>
                </c:pt>
                <c:pt idx="40" formatCode="General">
                  <c:v>74.290000000000006</c:v>
                </c:pt>
                <c:pt idx="41" formatCode="General">
                  <c:v>74.680000000000007</c:v>
                </c:pt>
                <c:pt idx="42" formatCode="General">
                  <c:v>72.86</c:v>
                </c:pt>
                <c:pt idx="43">
                  <c:v>80.3</c:v>
                </c:pt>
                <c:pt idx="44" formatCode="General">
                  <c:v>81.81</c:v>
                </c:pt>
                <c:pt idx="45" formatCode="General">
                  <c:v>76.98</c:v>
                </c:pt>
                <c:pt idx="46" formatCode="General">
                  <c:v>81.73</c:v>
                </c:pt>
                <c:pt idx="47" formatCode="General">
                  <c:v>82.54</c:v>
                </c:pt>
                <c:pt idx="48" formatCode="General">
                  <c:v>86.08</c:v>
                </c:pt>
                <c:pt idx="49" formatCode="General">
                  <c:v>89.68</c:v>
                </c:pt>
                <c:pt idx="50" formatCode="General">
                  <c:v>84.98</c:v>
                </c:pt>
                <c:pt idx="51" formatCode="General">
                  <c:v>93.34</c:v>
                </c:pt>
                <c:pt idx="52" formatCode="General">
                  <c:v>71.819999999999993</c:v>
                </c:pt>
                <c:pt idx="53" formatCode="General">
                  <c:v>88.53</c:v>
                </c:pt>
                <c:pt idx="54" formatCode="General">
                  <c:v>83.13</c:v>
                </c:pt>
                <c:pt idx="55" formatCode="General">
                  <c:v>91.79</c:v>
                </c:pt>
                <c:pt idx="56" formatCode="General">
                  <c:v>93.36</c:v>
                </c:pt>
                <c:pt idx="57" formatCode="General">
                  <c:v>96.69</c:v>
                </c:pt>
                <c:pt idx="58" formatCode="General">
                  <c:v>99.18</c:v>
                </c:pt>
                <c:pt idx="59" formatCode="General">
                  <c:v>89.09</c:v>
                </c:pt>
                <c:pt idx="60" formatCode="General">
                  <c:v>95.98</c:v>
                </c:pt>
                <c:pt idx="61">
                  <c:v>105.3</c:v>
                </c:pt>
                <c:pt idx="62" formatCode="General">
                  <c:v>105.23</c:v>
                </c:pt>
                <c:pt idx="63" formatCode="General">
                  <c:v>106.65</c:v>
                </c:pt>
                <c:pt idx="64" formatCode="General">
                  <c:v>105.48</c:v>
                </c:pt>
                <c:pt idx="65" formatCode="General">
                  <c:v>104.41</c:v>
                </c:pt>
                <c:pt idx="66">
                  <c:v>109.7</c:v>
                </c:pt>
                <c:pt idx="67" formatCode="General">
                  <c:v>112.76</c:v>
                </c:pt>
                <c:pt idx="68" formatCode="General">
                  <c:v>116.42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33952"/>
        <c:axId val="137727968"/>
      </c:lineChart>
      <c:catAx>
        <c:axId val="13773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7968"/>
        <c:crosses val="autoZero"/>
        <c:auto val="1"/>
        <c:lblAlgn val="ctr"/>
        <c:lblOffset val="100"/>
        <c:noMultiLvlLbl val="0"/>
      </c:catAx>
      <c:valAx>
        <c:axId val="13772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3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Linear</a:t>
            </a:r>
            <a:r>
              <a:rPr lang="en-IN" baseline="0"/>
              <a:t> Model Fitting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Production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Sheet1!$A$3:$A$71</c:f>
              <c:numCache>
                <c:formatCode>General</c:formatCode>
                <c:ptCount val="69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</c:numCache>
            </c:numRef>
          </c:cat>
          <c:val>
            <c:numRef>
              <c:f>Sheet1!$B$3:$B$71</c:f>
              <c:numCache>
                <c:formatCode>0.00</c:formatCode>
                <c:ptCount val="69"/>
                <c:pt idx="0" formatCode="General">
                  <c:v>20.58</c:v>
                </c:pt>
                <c:pt idx="1">
                  <c:v>21.3</c:v>
                </c:pt>
                <c:pt idx="2">
                  <c:v>22.9</c:v>
                </c:pt>
                <c:pt idx="3" formatCode="General">
                  <c:v>28.21</c:v>
                </c:pt>
                <c:pt idx="4" formatCode="General">
                  <c:v>25.22</c:v>
                </c:pt>
                <c:pt idx="5" formatCode="General">
                  <c:v>27.56</c:v>
                </c:pt>
                <c:pt idx="6" formatCode="General">
                  <c:v>29.04</c:v>
                </c:pt>
                <c:pt idx="7" formatCode="General">
                  <c:v>25.53</c:v>
                </c:pt>
                <c:pt idx="8" formatCode="General">
                  <c:v>30.85</c:v>
                </c:pt>
                <c:pt idx="9" formatCode="General">
                  <c:v>31.68</c:v>
                </c:pt>
                <c:pt idx="10" formatCode="General">
                  <c:v>34.58</c:v>
                </c:pt>
                <c:pt idx="11" formatCode="General">
                  <c:v>35.659999999999997</c:v>
                </c:pt>
                <c:pt idx="12" formatCode="General">
                  <c:v>33.21</c:v>
                </c:pt>
                <c:pt idx="13">
                  <c:v>37</c:v>
                </c:pt>
                <c:pt idx="14" formatCode="General">
                  <c:v>39.31</c:v>
                </c:pt>
                <c:pt idx="15" formatCode="General">
                  <c:v>30.59</c:v>
                </c:pt>
                <c:pt idx="16" formatCode="General">
                  <c:v>30.44</c:v>
                </c:pt>
                <c:pt idx="17" formatCode="General">
                  <c:v>37.61</c:v>
                </c:pt>
                <c:pt idx="18" formatCode="General">
                  <c:v>39.76</c:v>
                </c:pt>
                <c:pt idx="19" formatCode="General">
                  <c:v>40.43</c:v>
                </c:pt>
                <c:pt idx="20" formatCode="General">
                  <c:v>42.22</c:v>
                </c:pt>
                <c:pt idx="21" formatCode="General">
                  <c:v>43.07</c:v>
                </c:pt>
                <c:pt idx="22" formatCode="General">
                  <c:v>39.24</c:v>
                </c:pt>
                <c:pt idx="23" formatCode="General">
                  <c:v>44.05</c:v>
                </c:pt>
                <c:pt idx="24" formatCode="General">
                  <c:v>39.58</c:v>
                </c:pt>
                <c:pt idx="25" formatCode="General">
                  <c:v>48.74</c:v>
                </c:pt>
                <c:pt idx="26" formatCode="General">
                  <c:v>41.92</c:v>
                </c:pt>
                <c:pt idx="27" formatCode="General">
                  <c:v>52.67</c:v>
                </c:pt>
                <c:pt idx="28" formatCode="General">
                  <c:v>53.77</c:v>
                </c:pt>
                <c:pt idx="29" formatCode="General">
                  <c:v>42.33</c:v>
                </c:pt>
                <c:pt idx="30" formatCode="General">
                  <c:v>53.63</c:v>
                </c:pt>
                <c:pt idx="31" formatCode="General">
                  <c:v>53.25</c:v>
                </c:pt>
                <c:pt idx="32" formatCode="General">
                  <c:v>47.12</c:v>
                </c:pt>
                <c:pt idx="33">
                  <c:v>60.1</c:v>
                </c:pt>
                <c:pt idx="34" formatCode="General">
                  <c:v>58.34</c:v>
                </c:pt>
                <c:pt idx="35" formatCode="General">
                  <c:v>63.83</c:v>
                </c:pt>
                <c:pt idx="36" formatCode="General">
                  <c:v>60.56</c:v>
                </c:pt>
                <c:pt idx="37" formatCode="General">
                  <c:v>56.86</c:v>
                </c:pt>
                <c:pt idx="38" formatCode="General">
                  <c:v>70.489999999999995</c:v>
                </c:pt>
                <c:pt idx="39" formatCode="General">
                  <c:v>73.569999999999993</c:v>
                </c:pt>
                <c:pt idx="40" formatCode="General">
                  <c:v>74.290000000000006</c:v>
                </c:pt>
                <c:pt idx="41" formatCode="General">
                  <c:v>74.680000000000007</c:v>
                </c:pt>
                <c:pt idx="42" formatCode="General">
                  <c:v>72.86</c:v>
                </c:pt>
                <c:pt idx="43">
                  <c:v>80.3</c:v>
                </c:pt>
                <c:pt idx="44" formatCode="General">
                  <c:v>81.81</c:v>
                </c:pt>
                <c:pt idx="45" formatCode="General">
                  <c:v>76.98</c:v>
                </c:pt>
                <c:pt idx="46" formatCode="General">
                  <c:v>81.73</c:v>
                </c:pt>
                <c:pt idx="47" formatCode="General">
                  <c:v>82.54</c:v>
                </c:pt>
                <c:pt idx="48" formatCode="General">
                  <c:v>86.08</c:v>
                </c:pt>
                <c:pt idx="49" formatCode="General">
                  <c:v>89.68</c:v>
                </c:pt>
                <c:pt idx="50" formatCode="General">
                  <c:v>84.98</c:v>
                </c:pt>
                <c:pt idx="51" formatCode="General">
                  <c:v>93.34</c:v>
                </c:pt>
                <c:pt idx="52" formatCode="General">
                  <c:v>71.819999999999993</c:v>
                </c:pt>
                <c:pt idx="53" formatCode="General">
                  <c:v>88.53</c:v>
                </c:pt>
                <c:pt idx="54" formatCode="General">
                  <c:v>83.13</c:v>
                </c:pt>
                <c:pt idx="55" formatCode="General">
                  <c:v>91.79</c:v>
                </c:pt>
                <c:pt idx="56" formatCode="General">
                  <c:v>93.36</c:v>
                </c:pt>
                <c:pt idx="57" formatCode="General">
                  <c:v>96.69</c:v>
                </c:pt>
                <c:pt idx="58" formatCode="General">
                  <c:v>99.18</c:v>
                </c:pt>
                <c:pt idx="59" formatCode="General">
                  <c:v>89.09</c:v>
                </c:pt>
                <c:pt idx="60" formatCode="General">
                  <c:v>95.98</c:v>
                </c:pt>
                <c:pt idx="61">
                  <c:v>105.3</c:v>
                </c:pt>
                <c:pt idx="62" formatCode="General">
                  <c:v>105.23</c:v>
                </c:pt>
                <c:pt idx="63" formatCode="General">
                  <c:v>106.65</c:v>
                </c:pt>
                <c:pt idx="64" formatCode="General">
                  <c:v>105.48</c:v>
                </c:pt>
                <c:pt idx="65" formatCode="General">
                  <c:v>104.41</c:v>
                </c:pt>
                <c:pt idx="66">
                  <c:v>109.7</c:v>
                </c:pt>
                <c:pt idx="67" formatCode="General">
                  <c:v>112.76</c:v>
                </c:pt>
                <c:pt idx="68" formatCode="General">
                  <c:v>116.42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20208"/>
        <c:axId val="137420752"/>
      </c:lineChart>
      <c:catAx>
        <c:axId val="13742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5165682414698163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0752"/>
        <c:crosses val="autoZero"/>
        <c:auto val="1"/>
        <c:lblAlgn val="ctr"/>
        <c:lblOffset val="100"/>
        <c:noMultiLvlLbl val="0"/>
      </c:catAx>
      <c:valAx>
        <c:axId val="13742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Production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4251567512394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Exponential Model Fitting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Production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Sheet1!$A$3:$A$71</c:f>
              <c:numCache>
                <c:formatCode>General</c:formatCode>
                <c:ptCount val="69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</c:numCache>
            </c:numRef>
          </c:cat>
          <c:val>
            <c:numRef>
              <c:f>Sheet1!$B$3:$B$71</c:f>
              <c:numCache>
                <c:formatCode>0.00</c:formatCode>
                <c:ptCount val="69"/>
                <c:pt idx="0" formatCode="General">
                  <c:v>20.58</c:v>
                </c:pt>
                <c:pt idx="1">
                  <c:v>21.3</c:v>
                </c:pt>
                <c:pt idx="2">
                  <c:v>22.9</c:v>
                </c:pt>
                <c:pt idx="3" formatCode="General">
                  <c:v>28.21</c:v>
                </c:pt>
                <c:pt idx="4" formatCode="General">
                  <c:v>25.22</c:v>
                </c:pt>
                <c:pt idx="5" formatCode="General">
                  <c:v>27.56</c:v>
                </c:pt>
                <c:pt idx="6" formatCode="General">
                  <c:v>29.04</c:v>
                </c:pt>
                <c:pt idx="7" formatCode="General">
                  <c:v>25.53</c:v>
                </c:pt>
                <c:pt idx="8" formatCode="General">
                  <c:v>30.85</c:v>
                </c:pt>
                <c:pt idx="9" formatCode="General">
                  <c:v>31.68</c:v>
                </c:pt>
                <c:pt idx="10" formatCode="General">
                  <c:v>34.58</c:v>
                </c:pt>
                <c:pt idx="11" formatCode="General">
                  <c:v>35.659999999999997</c:v>
                </c:pt>
                <c:pt idx="12" formatCode="General">
                  <c:v>33.21</c:v>
                </c:pt>
                <c:pt idx="13">
                  <c:v>37</c:v>
                </c:pt>
                <c:pt idx="14" formatCode="General">
                  <c:v>39.31</c:v>
                </c:pt>
                <c:pt idx="15" formatCode="General">
                  <c:v>30.59</c:v>
                </c:pt>
                <c:pt idx="16" formatCode="General">
                  <c:v>30.44</c:v>
                </c:pt>
                <c:pt idx="17" formatCode="General">
                  <c:v>37.61</c:v>
                </c:pt>
                <c:pt idx="18" formatCode="General">
                  <c:v>39.76</c:v>
                </c:pt>
                <c:pt idx="19" formatCode="General">
                  <c:v>40.43</c:v>
                </c:pt>
                <c:pt idx="20" formatCode="General">
                  <c:v>42.22</c:v>
                </c:pt>
                <c:pt idx="21" formatCode="General">
                  <c:v>43.07</c:v>
                </c:pt>
                <c:pt idx="22" formatCode="General">
                  <c:v>39.24</c:v>
                </c:pt>
                <c:pt idx="23" formatCode="General">
                  <c:v>44.05</c:v>
                </c:pt>
                <c:pt idx="24" formatCode="General">
                  <c:v>39.58</c:v>
                </c:pt>
                <c:pt idx="25" formatCode="General">
                  <c:v>48.74</c:v>
                </c:pt>
                <c:pt idx="26" formatCode="General">
                  <c:v>41.92</c:v>
                </c:pt>
                <c:pt idx="27" formatCode="General">
                  <c:v>52.67</c:v>
                </c:pt>
                <c:pt idx="28" formatCode="General">
                  <c:v>53.77</c:v>
                </c:pt>
                <c:pt idx="29" formatCode="General">
                  <c:v>42.33</c:v>
                </c:pt>
                <c:pt idx="30" formatCode="General">
                  <c:v>53.63</c:v>
                </c:pt>
                <c:pt idx="31" formatCode="General">
                  <c:v>53.25</c:v>
                </c:pt>
                <c:pt idx="32" formatCode="General">
                  <c:v>47.12</c:v>
                </c:pt>
                <c:pt idx="33">
                  <c:v>60.1</c:v>
                </c:pt>
                <c:pt idx="34" formatCode="General">
                  <c:v>58.34</c:v>
                </c:pt>
                <c:pt idx="35" formatCode="General">
                  <c:v>63.83</c:v>
                </c:pt>
                <c:pt idx="36" formatCode="General">
                  <c:v>60.56</c:v>
                </c:pt>
                <c:pt idx="37" formatCode="General">
                  <c:v>56.86</c:v>
                </c:pt>
                <c:pt idx="38" formatCode="General">
                  <c:v>70.489999999999995</c:v>
                </c:pt>
                <c:pt idx="39" formatCode="General">
                  <c:v>73.569999999999993</c:v>
                </c:pt>
                <c:pt idx="40" formatCode="General">
                  <c:v>74.290000000000006</c:v>
                </c:pt>
                <c:pt idx="41" formatCode="General">
                  <c:v>74.680000000000007</c:v>
                </c:pt>
                <c:pt idx="42" formatCode="General">
                  <c:v>72.86</c:v>
                </c:pt>
                <c:pt idx="43">
                  <c:v>80.3</c:v>
                </c:pt>
                <c:pt idx="44" formatCode="General">
                  <c:v>81.81</c:v>
                </c:pt>
                <c:pt idx="45" formatCode="General">
                  <c:v>76.98</c:v>
                </c:pt>
                <c:pt idx="46" formatCode="General">
                  <c:v>81.73</c:v>
                </c:pt>
                <c:pt idx="47" formatCode="General">
                  <c:v>82.54</c:v>
                </c:pt>
                <c:pt idx="48" formatCode="General">
                  <c:v>86.08</c:v>
                </c:pt>
                <c:pt idx="49" formatCode="General">
                  <c:v>89.68</c:v>
                </c:pt>
                <c:pt idx="50" formatCode="General">
                  <c:v>84.98</c:v>
                </c:pt>
                <c:pt idx="51" formatCode="General">
                  <c:v>93.34</c:v>
                </c:pt>
                <c:pt idx="52" formatCode="General">
                  <c:v>71.819999999999993</c:v>
                </c:pt>
                <c:pt idx="53" formatCode="General">
                  <c:v>88.53</c:v>
                </c:pt>
                <c:pt idx="54" formatCode="General">
                  <c:v>83.13</c:v>
                </c:pt>
                <c:pt idx="55" formatCode="General">
                  <c:v>91.79</c:v>
                </c:pt>
                <c:pt idx="56" formatCode="General">
                  <c:v>93.36</c:v>
                </c:pt>
                <c:pt idx="57" formatCode="General">
                  <c:v>96.69</c:v>
                </c:pt>
                <c:pt idx="58" formatCode="General">
                  <c:v>99.18</c:v>
                </c:pt>
                <c:pt idx="59" formatCode="General">
                  <c:v>89.09</c:v>
                </c:pt>
                <c:pt idx="60" formatCode="General">
                  <c:v>95.98</c:v>
                </c:pt>
                <c:pt idx="61">
                  <c:v>105.3</c:v>
                </c:pt>
                <c:pt idx="62" formatCode="General">
                  <c:v>105.23</c:v>
                </c:pt>
                <c:pt idx="63" formatCode="General">
                  <c:v>106.65</c:v>
                </c:pt>
                <c:pt idx="64" formatCode="General">
                  <c:v>105.48</c:v>
                </c:pt>
                <c:pt idx="65" formatCode="General">
                  <c:v>104.41</c:v>
                </c:pt>
                <c:pt idx="66">
                  <c:v>109.7</c:v>
                </c:pt>
                <c:pt idx="67" formatCode="General">
                  <c:v>112.76</c:v>
                </c:pt>
                <c:pt idx="68" formatCode="General">
                  <c:v>116.42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129328"/>
        <c:axId val="494129872"/>
      </c:lineChart>
      <c:catAx>
        <c:axId val="49412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29872"/>
        <c:crosses val="autoZero"/>
        <c:auto val="1"/>
        <c:lblAlgn val="ctr"/>
        <c:lblOffset val="100"/>
        <c:noMultiLvlLbl val="0"/>
      </c:catAx>
      <c:valAx>
        <c:axId val="4941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2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55186</xdr:colOff>
      <xdr:row>100</xdr:row>
      <xdr:rowOff>36658</xdr:rowOff>
    </xdr:from>
    <xdr:to>
      <xdr:col>20</xdr:col>
      <xdr:colOff>310249</xdr:colOff>
      <xdr:row>114</xdr:row>
      <xdr:rowOff>127276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473901</xdr:colOff>
      <xdr:row>77</xdr:row>
      <xdr:rowOff>32585</xdr:rowOff>
    </xdr:from>
    <xdr:to>
      <xdr:col>20</xdr:col>
      <xdr:colOff>150151</xdr:colOff>
      <xdr:row>91</xdr:row>
      <xdr:rowOff>65952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37171</xdr:colOff>
      <xdr:row>126</xdr:row>
      <xdr:rowOff>57150</xdr:rowOff>
    </xdr:from>
    <xdr:to>
      <xdr:col>20</xdr:col>
      <xdr:colOff>381000</xdr:colOff>
      <xdr:row>140</xdr:row>
      <xdr:rowOff>105472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7"/>
  <sheetViews>
    <sheetView tabSelected="1" topLeftCell="P56" zoomScale="82" zoomScaleNormal="82" workbookViewId="0">
      <selection activeCell="R121" sqref="R121"/>
    </sheetView>
  </sheetViews>
  <sheetFormatPr defaultRowHeight="15" x14ac:dyDescent="0.25"/>
  <cols>
    <col min="1" max="1" width="13" customWidth="1"/>
    <col min="2" max="2" width="13.42578125" customWidth="1"/>
    <col min="3" max="3" width="21.7109375" customWidth="1"/>
    <col min="4" max="4" width="16.7109375" customWidth="1"/>
    <col min="5" max="5" width="18.7109375" style="1" customWidth="1"/>
  </cols>
  <sheetData>
    <row r="1" spans="1:40" s="1" customFormat="1" x14ac:dyDescent="0.25"/>
    <row r="2" spans="1:40" x14ac:dyDescent="0.25">
      <c r="A2" s="3" t="s">
        <v>0</v>
      </c>
      <c r="B2" s="4" t="s">
        <v>1</v>
      </c>
      <c r="C2" t="s">
        <v>4</v>
      </c>
      <c r="D2" t="s">
        <v>3</v>
      </c>
      <c r="E2" s="1" t="s">
        <v>31</v>
      </c>
    </row>
    <row r="3" spans="1:40" x14ac:dyDescent="0.25">
      <c r="A3" s="3">
        <v>1950</v>
      </c>
      <c r="B3" s="4">
        <v>20.58</v>
      </c>
      <c r="C3">
        <v>0</v>
      </c>
      <c r="D3">
        <f>C3^2</f>
        <v>0</v>
      </c>
      <c r="E3" s="1">
        <f>LOG10(B3)</f>
        <v>1.3134453704264142</v>
      </c>
      <c r="F3">
        <f>0.007*C3^2+0.8981*C3+21.244</f>
        <v>21.244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3">
        <v>1951</v>
      </c>
      <c r="B4" s="6">
        <v>21.3</v>
      </c>
      <c r="C4">
        <v>1</v>
      </c>
      <c r="D4" s="1">
        <f t="shared" ref="D4:D67" si="0">C4^2</f>
        <v>1</v>
      </c>
      <c r="E4" s="1">
        <f t="shared" ref="E4:E67" si="1">LOG10(B4)</f>
        <v>1.3283796034387378</v>
      </c>
      <c r="F4" s="1">
        <f>0.007*C4^2+0.8981*C4+21.244</f>
        <v>22.149100000000001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3">
        <v>1952</v>
      </c>
      <c r="B5" s="6">
        <v>22.9</v>
      </c>
      <c r="C5" s="1">
        <v>2</v>
      </c>
      <c r="D5" s="1">
        <f t="shared" si="0"/>
        <v>4</v>
      </c>
      <c r="E5" s="1">
        <f t="shared" si="1"/>
        <v>1.3598354823398879</v>
      </c>
      <c r="F5" s="1">
        <f>0.007*C5^2+0.8981*C5+21.244</f>
        <v>23.068200000000001</v>
      </c>
      <c r="N5" s="1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3">
        <v>1953</v>
      </c>
      <c r="B6" s="5">
        <v>28.21</v>
      </c>
      <c r="C6" s="1">
        <v>3</v>
      </c>
      <c r="D6" s="1">
        <f t="shared" si="0"/>
        <v>9</v>
      </c>
      <c r="E6" s="1">
        <f t="shared" si="1"/>
        <v>1.4504030861553663</v>
      </c>
      <c r="F6" s="1">
        <f>0.007*C6^2+0.8981*C6+21.244</f>
        <v>24.001300000000001</v>
      </c>
      <c r="N6" s="1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3">
        <v>1954</v>
      </c>
      <c r="B7" s="5">
        <v>25.22</v>
      </c>
      <c r="C7" s="1">
        <v>4</v>
      </c>
      <c r="D7" s="1">
        <f t="shared" si="0"/>
        <v>16</v>
      </c>
      <c r="E7" s="1">
        <f t="shared" si="1"/>
        <v>1.4017450822370627</v>
      </c>
      <c r="F7" s="1">
        <f>0.007*C7^2+0.8981*C7+21.244</f>
        <v>24.948399999999999</v>
      </c>
      <c r="N7" s="1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3">
        <v>1955</v>
      </c>
      <c r="B8" s="4">
        <v>27.56</v>
      </c>
      <c r="C8" s="1">
        <v>5</v>
      </c>
      <c r="D8" s="1">
        <f t="shared" si="0"/>
        <v>25</v>
      </c>
      <c r="E8" s="1">
        <f t="shared" si="1"/>
        <v>1.4402792132355882</v>
      </c>
      <c r="F8" s="1">
        <f>0.007*C8^2+0.8981*C8+21.244</f>
        <v>25.909500000000001</v>
      </c>
      <c r="N8" s="1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3">
        <v>1956</v>
      </c>
      <c r="B9" s="5">
        <v>29.04</v>
      </c>
      <c r="C9" s="1">
        <v>6</v>
      </c>
      <c r="D9" s="1">
        <f t="shared" si="0"/>
        <v>36</v>
      </c>
      <c r="E9" s="1">
        <f t="shared" si="1"/>
        <v>1.4629966120280562</v>
      </c>
      <c r="F9" s="1">
        <f>0.007*C9^2+0.8981*C9+21.244</f>
        <v>26.884599999999999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3">
        <v>1957</v>
      </c>
      <c r="B10" s="5">
        <v>25.53</v>
      </c>
      <c r="C10" s="1">
        <v>7</v>
      </c>
      <c r="D10" s="1">
        <f t="shared" si="0"/>
        <v>49</v>
      </c>
      <c r="E10" s="1">
        <f t="shared" si="1"/>
        <v>1.4070508148042504</v>
      </c>
      <c r="F10" s="1">
        <f>0.007*C10^2+0.8981*C10+21.244</f>
        <v>27.873699999999999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3">
        <v>1958</v>
      </c>
      <c r="B11" s="5">
        <v>30.85</v>
      </c>
      <c r="C11" s="1">
        <v>8</v>
      </c>
      <c r="D11" s="1">
        <f t="shared" si="0"/>
        <v>64</v>
      </c>
      <c r="E11" s="1">
        <f t="shared" si="1"/>
        <v>1.4892551683692605</v>
      </c>
      <c r="F11" s="1">
        <f>0.007*C11^2+0.8981*C11+21.244</f>
        <v>28.876799999999999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s="3">
        <v>1959</v>
      </c>
      <c r="B12" s="5">
        <v>31.68</v>
      </c>
      <c r="C12" s="1">
        <v>9</v>
      </c>
      <c r="D12" s="1">
        <f t="shared" si="0"/>
        <v>81</v>
      </c>
      <c r="E12" s="1">
        <f t="shared" si="1"/>
        <v>1.5007851729174559</v>
      </c>
      <c r="F12" s="1">
        <f>0.007*C12^2+0.8981*C12+21.244</f>
        <v>29.893900000000002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5">
      <c r="A13" s="3">
        <v>1960</v>
      </c>
      <c r="B13" s="5">
        <v>34.58</v>
      </c>
      <c r="C13" s="1">
        <v>10</v>
      </c>
      <c r="D13" s="1">
        <f t="shared" si="0"/>
        <v>100</v>
      </c>
      <c r="E13" s="1">
        <f t="shared" si="1"/>
        <v>1.5388249889379038</v>
      </c>
      <c r="F13" s="1">
        <f>0.007*C13^2+0.8981*C13+21.244</f>
        <v>30.924999999999997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5">
      <c r="A14" s="3">
        <v>1961</v>
      </c>
      <c r="B14" s="5">
        <v>35.659999999999997</v>
      </c>
      <c r="C14" s="1">
        <v>11</v>
      </c>
      <c r="D14" s="1">
        <f t="shared" si="0"/>
        <v>121</v>
      </c>
      <c r="E14" s="1">
        <f t="shared" si="1"/>
        <v>1.5521813388393357</v>
      </c>
      <c r="F14" s="1">
        <f>0.007*C14^2+0.8981*C14+21.244</f>
        <v>31.970099999999999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5">
      <c r="A15" s="3">
        <v>1962</v>
      </c>
      <c r="B15" s="5">
        <v>33.21</v>
      </c>
      <c r="C15" s="1">
        <v>12</v>
      </c>
      <c r="D15" s="1">
        <f t="shared" si="0"/>
        <v>144</v>
      </c>
      <c r="E15" s="1">
        <f t="shared" si="1"/>
        <v>1.5212688755983852</v>
      </c>
      <c r="F15" s="1">
        <f>0.007*C15^2+0.8981*C15+21.244</f>
        <v>33.029200000000003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5">
      <c r="A16" s="3">
        <v>1963</v>
      </c>
      <c r="B16" s="7">
        <v>37</v>
      </c>
      <c r="C16" s="1">
        <v>13</v>
      </c>
      <c r="D16" s="1">
        <f t="shared" si="0"/>
        <v>169</v>
      </c>
      <c r="E16" s="1">
        <f t="shared" si="1"/>
        <v>1.568201724066995</v>
      </c>
      <c r="F16" s="1">
        <f>0.007*C16^2+0.8981*C16+21.244</f>
        <v>34.1023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 s="3">
        <v>1964</v>
      </c>
      <c r="B17" s="5">
        <v>39.31</v>
      </c>
      <c r="C17" s="1">
        <v>14</v>
      </c>
      <c r="D17" s="1">
        <f t="shared" si="0"/>
        <v>196</v>
      </c>
      <c r="E17" s="1">
        <f t="shared" si="1"/>
        <v>1.5945030438200891</v>
      </c>
      <c r="F17" s="1">
        <f>0.007*C17^2+0.8981*C17+21.244</f>
        <v>35.189399999999999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3">
        <v>1965</v>
      </c>
      <c r="B18" s="5">
        <v>30.59</v>
      </c>
      <c r="C18" s="1">
        <v>15</v>
      </c>
      <c r="D18" s="1">
        <f t="shared" si="0"/>
        <v>225</v>
      </c>
      <c r="E18" s="1">
        <f t="shared" si="1"/>
        <v>1.4855794769846786</v>
      </c>
      <c r="F18" s="1">
        <f>0.007*C18^2+0.8981*C18+21.244</f>
        <v>36.290500000000002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3">
        <v>1966</v>
      </c>
      <c r="B19" s="5">
        <v>30.44</v>
      </c>
      <c r="C19" s="1">
        <v>16</v>
      </c>
      <c r="D19" s="1">
        <f t="shared" si="0"/>
        <v>256</v>
      </c>
      <c r="E19" s="1">
        <f t="shared" si="1"/>
        <v>1.4834446480985353</v>
      </c>
      <c r="F19" s="1">
        <f>0.007*C19^2+0.8981*C19+21.244</f>
        <v>37.4056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3">
        <v>1967</v>
      </c>
      <c r="B20" s="5">
        <v>37.61</v>
      </c>
      <c r="C20" s="1">
        <v>17</v>
      </c>
      <c r="D20" s="1">
        <f t="shared" si="0"/>
        <v>289</v>
      </c>
      <c r="E20" s="1">
        <f t="shared" si="1"/>
        <v>1.5753033334223991</v>
      </c>
      <c r="F20" s="1">
        <f>0.007*C20^2+0.8981*C20+21.244</f>
        <v>38.534700000000001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3">
        <v>1968</v>
      </c>
      <c r="B21" s="5">
        <v>39.76</v>
      </c>
      <c r="C21" s="1">
        <v>18</v>
      </c>
      <c r="D21" s="1">
        <f t="shared" si="0"/>
        <v>324</v>
      </c>
      <c r="E21" s="1">
        <f t="shared" si="1"/>
        <v>1.5994463757252757</v>
      </c>
      <c r="F21" s="1">
        <f>0.007*C21^2+0.8981*C21+21.244</f>
        <v>39.677800000000005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 s="3">
        <v>1969</v>
      </c>
      <c r="B22" s="5">
        <v>40.43</v>
      </c>
      <c r="C22" s="1">
        <v>19</v>
      </c>
      <c r="D22" s="1">
        <f t="shared" si="0"/>
        <v>361</v>
      </c>
      <c r="E22" s="1">
        <f t="shared" si="1"/>
        <v>1.6067037413336742</v>
      </c>
      <c r="F22" s="1">
        <f>0.007*C22^2+0.8981*C22+21.244</f>
        <v>40.834900000000005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 s="3">
        <v>1970</v>
      </c>
      <c r="B23" s="5">
        <v>42.22</v>
      </c>
      <c r="C23" s="1">
        <v>20</v>
      </c>
      <c r="D23" s="1">
        <f t="shared" si="0"/>
        <v>400</v>
      </c>
      <c r="E23" s="1">
        <f t="shared" si="1"/>
        <v>1.6255182289716377</v>
      </c>
      <c r="F23" s="1">
        <f>0.007*C23^2+0.8981*C23+21.244</f>
        <v>42.006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3">
        <v>1971</v>
      </c>
      <c r="B24" s="5">
        <v>43.07</v>
      </c>
      <c r="C24" s="1">
        <v>21</v>
      </c>
      <c r="D24" s="1">
        <f t="shared" si="0"/>
        <v>441</v>
      </c>
      <c r="E24" s="1">
        <f t="shared" si="1"/>
        <v>1.6341748717626001</v>
      </c>
      <c r="F24" s="1">
        <f>0.007*C24^2+0.8981*C24+21.244</f>
        <v>43.191099999999999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3">
        <v>1972</v>
      </c>
      <c r="B25" s="5">
        <v>39.24</v>
      </c>
      <c r="C25" s="1">
        <v>22</v>
      </c>
      <c r="D25" s="1">
        <f t="shared" si="0"/>
        <v>484</v>
      </c>
      <c r="E25" s="1">
        <f t="shared" si="1"/>
        <v>1.5937289987079108</v>
      </c>
      <c r="F25" s="1">
        <f>0.007*C25^2+0.8981*C25+21.244</f>
        <v>44.3902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3">
        <v>1973</v>
      </c>
      <c r="B26" s="5">
        <v>44.05</v>
      </c>
      <c r="C26" s="1">
        <v>23</v>
      </c>
      <c r="D26" s="1">
        <f t="shared" si="0"/>
        <v>529</v>
      </c>
      <c r="E26" s="1">
        <f t="shared" si="1"/>
        <v>1.6439459127480667</v>
      </c>
      <c r="F26" s="1">
        <f>0.007*C26^2+0.8981*C26+21.244</f>
        <v>45.603300000000004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 s="3">
        <v>1974</v>
      </c>
      <c r="B27" s="5">
        <v>39.58</v>
      </c>
      <c r="C27" s="1">
        <v>24</v>
      </c>
      <c r="D27" s="1">
        <f t="shared" si="0"/>
        <v>576</v>
      </c>
      <c r="E27" s="1">
        <f t="shared" si="1"/>
        <v>1.5974757898703775</v>
      </c>
      <c r="F27" s="1">
        <f>0.007*C27^2+0.8981*C27+21.244</f>
        <v>46.830399999999997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40" x14ac:dyDescent="0.25">
      <c r="A28" s="3">
        <v>1975</v>
      </c>
      <c r="B28" s="5">
        <v>48.74</v>
      </c>
      <c r="C28" s="1">
        <v>25</v>
      </c>
      <c r="D28" s="1">
        <f t="shared" si="0"/>
        <v>625</v>
      </c>
      <c r="E28" s="1">
        <f t="shared" si="1"/>
        <v>1.6878855248487055</v>
      </c>
      <c r="F28" s="1">
        <f>0.007*C28^2+0.8981*C28+21.244</f>
        <v>48.0715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0" x14ac:dyDescent="0.25">
      <c r="A29" s="3">
        <v>1976</v>
      </c>
      <c r="B29" s="5">
        <v>41.92</v>
      </c>
      <c r="C29" s="1">
        <v>26</v>
      </c>
      <c r="D29" s="1">
        <f t="shared" si="0"/>
        <v>676</v>
      </c>
      <c r="E29" s="1">
        <f t="shared" si="1"/>
        <v>1.6224212739756703</v>
      </c>
      <c r="F29" s="1">
        <f>0.007*C29^2+0.8981*C29+21.244</f>
        <v>49.326599999999999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40" x14ac:dyDescent="0.25">
      <c r="A30" s="3">
        <v>1977</v>
      </c>
      <c r="B30" s="5">
        <v>52.67</v>
      </c>
      <c r="C30" s="1">
        <v>27</v>
      </c>
      <c r="D30" s="1">
        <f t="shared" si="0"/>
        <v>729</v>
      </c>
      <c r="E30" s="1">
        <f t="shared" si="1"/>
        <v>1.7215633183574808</v>
      </c>
      <c r="F30" s="1">
        <f>0.007*C30^2+0.8981*C30+21.244</f>
        <v>50.595700000000001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40" x14ac:dyDescent="0.25">
      <c r="A31" s="3">
        <v>1978</v>
      </c>
      <c r="B31" s="5">
        <v>53.77</v>
      </c>
      <c r="C31" s="1">
        <v>28</v>
      </c>
      <c r="D31" s="1">
        <f t="shared" si="0"/>
        <v>784</v>
      </c>
      <c r="E31" s="1">
        <f t="shared" si="1"/>
        <v>1.7305400364771193</v>
      </c>
      <c r="F31" s="1">
        <f>0.007*C31^2+0.8981*C31+21.244</f>
        <v>51.878799999999998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40" x14ac:dyDescent="0.25">
      <c r="A32" s="3">
        <v>1979</v>
      </c>
      <c r="B32" s="5">
        <v>42.33</v>
      </c>
      <c r="C32" s="1">
        <v>29</v>
      </c>
      <c r="D32" s="1">
        <f t="shared" si="0"/>
        <v>841</v>
      </c>
      <c r="E32" s="1">
        <f t="shared" si="1"/>
        <v>1.6266482684740102</v>
      </c>
      <c r="F32" s="1">
        <f>0.007*C32^2+0.8981*C32+21.244</f>
        <v>53.175899999999999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3">
        <v>1980</v>
      </c>
      <c r="B33" s="5">
        <v>53.63</v>
      </c>
      <c r="C33" s="1">
        <v>30</v>
      </c>
      <c r="D33" s="1">
        <f t="shared" si="0"/>
        <v>900</v>
      </c>
      <c r="E33" s="1">
        <f t="shared" si="1"/>
        <v>1.7294077969630681</v>
      </c>
      <c r="F33" s="1">
        <f>0.007*C33^2+0.8981*C33+21.244</f>
        <v>54.487000000000002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3">
        <v>1981</v>
      </c>
      <c r="B34" s="5">
        <v>53.25</v>
      </c>
      <c r="C34" s="1">
        <v>31</v>
      </c>
      <c r="D34" s="1">
        <f t="shared" si="0"/>
        <v>961</v>
      </c>
      <c r="E34" s="1">
        <f t="shared" si="1"/>
        <v>1.7263196121107753</v>
      </c>
      <c r="F34" s="1">
        <f>0.007*C34^2+0.8981*C34+21.244</f>
        <v>55.812100000000001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3">
        <v>1982</v>
      </c>
      <c r="B35" s="5">
        <v>47.12</v>
      </c>
      <c r="C35" s="1">
        <v>32</v>
      </c>
      <c r="D35" s="1">
        <f t="shared" si="0"/>
        <v>1024</v>
      </c>
      <c r="E35" s="1">
        <f t="shared" si="1"/>
        <v>1.6732052817790453</v>
      </c>
      <c r="F35" s="1">
        <f>0.007*C35^2+0.8981*C35+21.244</f>
        <v>57.151200000000003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3">
        <v>1983</v>
      </c>
      <c r="B36" s="7">
        <v>60.1</v>
      </c>
      <c r="C36" s="1">
        <v>33</v>
      </c>
      <c r="D36" s="1">
        <f t="shared" si="0"/>
        <v>1089</v>
      </c>
      <c r="E36" s="1">
        <f t="shared" si="1"/>
        <v>1.7788744720027396</v>
      </c>
      <c r="F36" s="1">
        <f>0.007*C36^2+0.8981*C36+21.244</f>
        <v>58.504300000000001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 s="3">
        <v>1984</v>
      </c>
      <c r="B37" s="5">
        <v>58.34</v>
      </c>
      <c r="C37" s="1">
        <v>34</v>
      </c>
      <c r="D37" s="1">
        <f t="shared" si="0"/>
        <v>1156</v>
      </c>
      <c r="E37" s="1">
        <f t="shared" si="1"/>
        <v>1.7659664247857139</v>
      </c>
      <c r="F37" s="1">
        <f>0.007*C37^2+0.8981*C37+21.244</f>
        <v>59.871400000000001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5">
      <c r="A38" s="3">
        <v>1985</v>
      </c>
      <c r="B38" s="5">
        <v>63.83</v>
      </c>
      <c r="C38" s="1">
        <v>35</v>
      </c>
      <c r="D38" s="1">
        <f t="shared" si="0"/>
        <v>1225</v>
      </c>
      <c r="E38" s="1">
        <f t="shared" si="1"/>
        <v>1.8050248444298052</v>
      </c>
      <c r="F38" s="1">
        <f>0.007*C38^2+0.8981*C38+21.244</f>
        <v>61.252499999999998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3">
        <v>1986</v>
      </c>
      <c r="B39" s="5">
        <v>60.56</v>
      </c>
      <c r="C39" s="1">
        <v>36</v>
      </c>
      <c r="D39" s="1">
        <f t="shared" si="0"/>
        <v>1296</v>
      </c>
      <c r="E39" s="1">
        <f t="shared" si="1"/>
        <v>1.7821858664920163</v>
      </c>
      <c r="F39" s="1">
        <f>0.007*C39^2+0.8981*C39+21.244</f>
        <v>62.647600000000004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3">
        <v>1987</v>
      </c>
      <c r="B40" s="5">
        <v>56.86</v>
      </c>
      <c r="C40" s="1">
        <v>37</v>
      </c>
      <c r="D40" s="1">
        <f t="shared" si="0"/>
        <v>1369</v>
      </c>
      <c r="E40" s="1">
        <f t="shared" si="1"/>
        <v>1.7548068553544234</v>
      </c>
      <c r="F40" s="1">
        <f>0.007*C40^2+0.8981*C40+21.244</f>
        <v>64.056700000000006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 s="3">
        <v>1988</v>
      </c>
      <c r="B41" s="5">
        <v>70.489999999999995</v>
      </c>
      <c r="C41" s="1">
        <v>38</v>
      </c>
      <c r="D41" s="1">
        <f t="shared" si="0"/>
        <v>1444</v>
      </c>
      <c r="E41" s="1">
        <f t="shared" si="1"/>
        <v>1.8481275105678747</v>
      </c>
      <c r="F41" s="1">
        <f>0.007*C41^2+0.8981*C41+21.244</f>
        <v>65.479799999999997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3">
        <v>1989</v>
      </c>
      <c r="B42" s="5">
        <v>73.569999999999993</v>
      </c>
      <c r="C42" s="1">
        <v>39</v>
      </c>
      <c r="D42" s="1">
        <f t="shared" si="0"/>
        <v>1521</v>
      </c>
      <c r="E42" s="1">
        <f t="shared" si="1"/>
        <v>1.8667007560424991</v>
      </c>
      <c r="F42" s="1">
        <f>0.007*C42^2+0.8981*C42+21.244</f>
        <v>66.916899999999998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3">
        <v>1990</v>
      </c>
      <c r="B43" s="5">
        <v>74.290000000000006</v>
      </c>
      <c r="C43" s="1">
        <v>40</v>
      </c>
      <c r="D43" s="1">
        <f t="shared" si="0"/>
        <v>1600</v>
      </c>
      <c r="E43" s="1">
        <f t="shared" si="1"/>
        <v>1.8709303583486958</v>
      </c>
      <c r="F43" s="1">
        <f>0.007*C43^2+0.8981*C43+21.244</f>
        <v>68.367999999999995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5">
      <c r="A44" s="3">
        <v>1991</v>
      </c>
      <c r="B44" s="5">
        <v>74.680000000000007</v>
      </c>
      <c r="C44" s="1">
        <v>41</v>
      </c>
      <c r="D44" s="1">
        <f t="shared" si="0"/>
        <v>1681</v>
      </c>
      <c r="E44" s="1">
        <f t="shared" si="1"/>
        <v>1.8732043092770407</v>
      </c>
      <c r="F44" s="1">
        <f>0.007*C44^2+0.8981*C44+21.244</f>
        <v>69.833100000000002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3">
        <v>1992</v>
      </c>
      <c r="B45" s="5">
        <v>72.86</v>
      </c>
      <c r="C45" s="1">
        <v>42</v>
      </c>
      <c r="D45" s="1">
        <f t="shared" si="0"/>
        <v>1764</v>
      </c>
      <c r="E45" s="1">
        <f t="shared" si="1"/>
        <v>1.8624891669058972</v>
      </c>
      <c r="F45" s="1">
        <f>0.007*C45^2+0.8981*C45+21.244</f>
        <v>71.31219999999999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5">
      <c r="A46" s="3">
        <v>1993</v>
      </c>
      <c r="B46" s="7">
        <v>80.3</v>
      </c>
      <c r="C46" s="1">
        <v>43</v>
      </c>
      <c r="D46" s="1">
        <f t="shared" si="0"/>
        <v>1849</v>
      </c>
      <c r="E46" s="1">
        <f t="shared" si="1"/>
        <v>1.904715545278681</v>
      </c>
      <c r="F46" s="1">
        <f>0.007*C46^2+0.8981*C46+21.244</f>
        <v>72.805299999999988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3">
        <v>1994</v>
      </c>
      <c r="B47" s="5">
        <v>81.81</v>
      </c>
      <c r="C47" s="1">
        <v>44</v>
      </c>
      <c r="D47" s="1">
        <f t="shared" si="0"/>
        <v>1936</v>
      </c>
      <c r="E47" s="1">
        <f t="shared" si="1"/>
        <v>1.9128063926612924</v>
      </c>
      <c r="F47" s="1">
        <f>0.007*C47^2+0.8981*C47+21.244</f>
        <v>74.312399999999997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 s="3">
        <v>1995</v>
      </c>
      <c r="B48" s="5">
        <v>76.98</v>
      </c>
      <c r="C48" s="1">
        <v>45</v>
      </c>
      <c r="D48" s="1">
        <f t="shared" si="0"/>
        <v>2025</v>
      </c>
      <c r="E48" s="1">
        <f t="shared" si="1"/>
        <v>1.8863779067585722</v>
      </c>
      <c r="F48" s="1">
        <f>0.007*C48^2+0.8981*C48+21.244</f>
        <v>75.833500000000001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x14ac:dyDescent="0.25">
      <c r="A49" s="3">
        <v>1996</v>
      </c>
      <c r="B49" s="5">
        <v>81.73</v>
      </c>
      <c r="C49" s="1">
        <v>46</v>
      </c>
      <c r="D49" s="1">
        <f t="shared" si="0"/>
        <v>2116</v>
      </c>
      <c r="E49" s="1">
        <f t="shared" si="1"/>
        <v>1.9123814989188004</v>
      </c>
      <c r="F49" s="1">
        <f>0.007*C49^2+0.8981*C49+21.244</f>
        <v>77.368600000000001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x14ac:dyDescent="0.25">
      <c r="A50" s="3">
        <v>1997</v>
      </c>
      <c r="B50" s="5">
        <v>82.54</v>
      </c>
      <c r="C50" s="1">
        <v>47</v>
      </c>
      <c r="D50" s="1">
        <f t="shared" si="0"/>
        <v>2209</v>
      </c>
      <c r="E50" s="1">
        <f t="shared" si="1"/>
        <v>1.9166644645413973</v>
      </c>
      <c r="F50" s="1">
        <f>0.007*C50^2+0.8981*C50+21.244</f>
        <v>78.917699999999996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5">
      <c r="A51" s="3">
        <v>1998</v>
      </c>
      <c r="B51" s="5">
        <v>86.08</v>
      </c>
      <c r="C51" s="1">
        <v>48</v>
      </c>
      <c r="D51" s="1">
        <f t="shared" si="0"/>
        <v>2304</v>
      </c>
      <c r="E51" s="1">
        <f t="shared" si="1"/>
        <v>1.9349022583223139</v>
      </c>
      <c r="F51" s="1">
        <f>0.007*C51^2+0.8981*C51+21.244</f>
        <v>80.480800000000002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x14ac:dyDescent="0.25">
      <c r="A52" s="3">
        <v>1999</v>
      </c>
      <c r="B52" s="5">
        <v>89.68</v>
      </c>
      <c r="C52" s="1">
        <v>49</v>
      </c>
      <c r="D52" s="1">
        <f t="shared" si="0"/>
        <v>2401</v>
      </c>
      <c r="E52" s="1">
        <f t="shared" si="1"/>
        <v>1.9526955995869169</v>
      </c>
      <c r="F52" s="1">
        <f>0.007*C52^2+0.8981*C52+21.244</f>
        <v>82.057900000000004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5">
      <c r="A53" s="3">
        <v>2000</v>
      </c>
      <c r="B53" s="5">
        <v>84.98</v>
      </c>
      <c r="C53" s="1">
        <v>50</v>
      </c>
      <c r="D53" s="1">
        <f t="shared" si="0"/>
        <v>2500</v>
      </c>
      <c r="E53" s="1">
        <f t="shared" si="1"/>
        <v>1.9293167267534956</v>
      </c>
      <c r="F53" s="1">
        <f>0.007*C53^2+0.8981*C53+21.244</f>
        <v>83.649000000000001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x14ac:dyDescent="0.25">
      <c r="A54" s="3">
        <v>2001</v>
      </c>
      <c r="B54" s="5">
        <v>93.34</v>
      </c>
      <c r="C54" s="1">
        <v>51</v>
      </c>
      <c r="D54" s="1">
        <f t="shared" si="0"/>
        <v>2601</v>
      </c>
      <c r="E54" s="1">
        <f t="shared" si="1"/>
        <v>1.9700677965491371</v>
      </c>
      <c r="F54" s="1">
        <f>0.007*C54^2+0.8981*C54+21.244</f>
        <v>85.254099999999994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x14ac:dyDescent="0.25">
      <c r="A55" s="3">
        <v>2002</v>
      </c>
      <c r="B55" s="5">
        <v>71.819999999999993</v>
      </c>
      <c r="C55" s="1">
        <v>52</v>
      </c>
      <c r="D55" s="1">
        <f t="shared" si="0"/>
        <v>2704</v>
      </c>
      <c r="E55" s="1">
        <f t="shared" si="1"/>
        <v>1.8562454007900542</v>
      </c>
      <c r="F55" s="1">
        <f>0.007*C55^2+0.8981*C55+21.244</f>
        <v>86.873199999999997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x14ac:dyDescent="0.25">
      <c r="A56" s="3">
        <v>2003</v>
      </c>
      <c r="B56" s="5">
        <v>88.53</v>
      </c>
      <c r="C56" s="1">
        <v>53</v>
      </c>
      <c r="D56" s="1">
        <f t="shared" si="0"/>
        <v>2809</v>
      </c>
      <c r="E56" s="1">
        <f t="shared" si="1"/>
        <v>1.9470904642196218</v>
      </c>
      <c r="F56" s="1">
        <f>0.007*C56^2+0.8981*C56+21.244</f>
        <v>88.506299999999996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x14ac:dyDescent="0.25">
      <c r="A57" s="3">
        <v>2004</v>
      </c>
      <c r="B57" s="5">
        <v>83.13</v>
      </c>
      <c r="C57" s="1">
        <v>54</v>
      </c>
      <c r="D57" s="1">
        <f t="shared" si="0"/>
        <v>2916</v>
      </c>
      <c r="E57" s="1">
        <f t="shared" si="1"/>
        <v>1.9197577805018942</v>
      </c>
      <c r="F57" s="1">
        <f>0.007*C57^2+0.8981*C57+21.244</f>
        <v>90.153400000000005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5">
      <c r="A58" s="3">
        <v>2005</v>
      </c>
      <c r="B58" s="5">
        <v>91.79</v>
      </c>
      <c r="C58" s="1">
        <v>55</v>
      </c>
      <c r="D58" s="1">
        <f t="shared" si="0"/>
        <v>3025</v>
      </c>
      <c r="E58" s="1">
        <f t="shared" si="1"/>
        <v>1.9627953698572331</v>
      </c>
      <c r="F58" s="1">
        <f>0.007*C58^2+0.8981*C58+21.244</f>
        <v>91.814499999999995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5">
      <c r="A59" s="3">
        <v>2006</v>
      </c>
      <c r="B59" s="5">
        <v>93.36</v>
      </c>
      <c r="C59" s="1">
        <v>56</v>
      </c>
      <c r="D59" s="1">
        <f t="shared" si="0"/>
        <v>3136</v>
      </c>
      <c r="E59" s="1">
        <f t="shared" si="1"/>
        <v>1.9701608430373136</v>
      </c>
      <c r="F59" s="1">
        <f>0.007*C59^2+0.8981*C59+21.244</f>
        <v>93.489599999999996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5">
      <c r="A60" s="3">
        <v>2007</v>
      </c>
      <c r="B60" s="5">
        <v>96.69</v>
      </c>
      <c r="C60" s="1">
        <v>57</v>
      </c>
      <c r="D60" s="1">
        <f t="shared" si="0"/>
        <v>3249</v>
      </c>
      <c r="E60" s="1">
        <f t="shared" si="1"/>
        <v>1.9853815602319969</v>
      </c>
      <c r="F60" s="1">
        <f>0.007*C60^2+0.8981*C60+21.244</f>
        <v>95.178699999999992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5">
      <c r="A61" s="3">
        <v>2008</v>
      </c>
      <c r="B61" s="5">
        <v>99.18</v>
      </c>
      <c r="C61" s="1">
        <v>58</v>
      </c>
      <c r="D61" s="1">
        <f t="shared" si="0"/>
        <v>3364</v>
      </c>
      <c r="E61" s="1">
        <f t="shared" si="1"/>
        <v>1.9964241039550912</v>
      </c>
      <c r="F61" s="1">
        <f>0.007*C61^2+0.8981*C61+21.244</f>
        <v>96.881799999999998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5">
      <c r="A62" s="3">
        <v>2009</v>
      </c>
      <c r="B62" s="5">
        <v>89.09</v>
      </c>
      <c r="C62" s="1">
        <v>59</v>
      </c>
      <c r="D62" s="1">
        <f t="shared" si="0"/>
        <v>3481</v>
      </c>
      <c r="E62" s="1">
        <f t="shared" si="1"/>
        <v>1.9498289589353137</v>
      </c>
      <c r="F62" s="1">
        <f>0.007*C62^2+0.8981*C62+21.244</f>
        <v>98.5989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x14ac:dyDescent="0.25">
      <c r="A63" s="3">
        <v>2010</v>
      </c>
      <c r="B63" s="5">
        <v>95.98</v>
      </c>
      <c r="C63" s="1">
        <v>60</v>
      </c>
      <c r="D63" s="1">
        <f t="shared" si="0"/>
        <v>3600</v>
      </c>
      <c r="E63" s="1">
        <f t="shared" si="1"/>
        <v>1.9821807455964027</v>
      </c>
      <c r="F63" s="1">
        <f>0.007*C63^2+0.8981*C63+21.244</f>
        <v>100.33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5">
      <c r="A64" s="3">
        <v>2011</v>
      </c>
      <c r="B64" s="7">
        <v>105.3</v>
      </c>
      <c r="C64" s="1">
        <v>61</v>
      </c>
      <c r="D64" s="1">
        <f t="shared" si="0"/>
        <v>3721</v>
      </c>
      <c r="E64" s="1">
        <f t="shared" si="1"/>
        <v>2.0224283711854865</v>
      </c>
      <c r="F64" s="1">
        <f>0.007*C64^2+0.8981*C64+21.244</f>
        <v>102.07510000000001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5">
      <c r="A65" s="3">
        <v>2012</v>
      </c>
      <c r="B65" s="5">
        <v>105.23</v>
      </c>
      <c r="C65" s="1">
        <v>62</v>
      </c>
      <c r="D65" s="1">
        <f t="shared" si="0"/>
        <v>3844</v>
      </c>
      <c r="E65" s="1">
        <f t="shared" si="1"/>
        <v>2.0221395703983918</v>
      </c>
      <c r="F65" s="1">
        <f>0.007*C65^2+0.8981*C65+21.244</f>
        <v>103.83420000000001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5">
      <c r="A66" s="3">
        <v>2013</v>
      </c>
      <c r="B66" s="5">
        <v>106.65</v>
      </c>
      <c r="C66" s="1">
        <v>63</v>
      </c>
      <c r="D66" s="1">
        <f t="shared" si="0"/>
        <v>3969</v>
      </c>
      <c r="E66" s="1">
        <f t="shared" si="1"/>
        <v>2.0279608597854475</v>
      </c>
      <c r="F66" s="1">
        <f>0.007*C66^2+0.8981*C66+21.244</f>
        <v>105.60730000000001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5">
      <c r="A67" s="3">
        <v>2014</v>
      </c>
      <c r="B67" s="5">
        <v>105.48</v>
      </c>
      <c r="C67" s="1">
        <v>64</v>
      </c>
      <c r="D67" s="1">
        <f t="shared" si="0"/>
        <v>4096</v>
      </c>
      <c r="E67" s="1">
        <f t="shared" si="1"/>
        <v>2.0231701211213968</v>
      </c>
      <c r="F67" s="1">
        <f>0.007*C67^2+0.8981*C67+21.244</f>
        <v>107.3944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5">
      <c r="A68" s="3">
        <v>2015</v>
      </c>
      <c r="B68" s="5">
        <v>104.41</v>
      </c>
      <c r="C68" s="1">
        <v>65</v>
      </c>
      <c r="D68" s="1">
        <f t="shared" ref="D68:D71" si="2">C68^2</f>
        <v>4225</v>
      </c>
      <c r="E68" s="1">
        <f t="shared" ref="E68:E75" si="3">LOG10(B68)</f>
        <v>2.0187420957623821</v>
      </c>
      <c r="F68" s="1">
        <f>0.007*C68^2+0.8981*C68+21.244</f>
        <v>109.1955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25">
      <c r="A69" s="3">
        <v>2016</v>
      </c>
      <c r="B69" s="7">
        <v>109.7</v>
      </c>
      <c r="C69" s="1">
        <v>66</v>
      </c>
      <c r="D69" s="1">
        <f t="shared" si="2"/>
        <v>4356</v>
      </c>
      <c r="E69" s="1">
        <f t="shared" si="3"/>
        <v>2.0402066275747113</v>
      </c>
      <c r="F69" s="1">
        <f>0.007*C69^2+0.8981*C69+21.244</f>
        <v>111.0106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25">
      <c r="A70" s="3">
        <v>2017</v>
      </c>
      <c r="B70" s="5">
        <v>112.76</v>
      </c>
      <c r="C70" s="1">
        <v>67</v>
      </c>
      <c r="D70" s="1">
        <f t="shared" si="2"/>
        <v>4489</v>
      </c>
      <c r="E70" s="1">
        <f t="shared" si="3"/>
        <v>2.0521550671995645</v>
      </c>
      <c r="F70" s="1">
        <f>0.007*C70^2+0.8981*C70+21.244</f>
        <v>112.83969999999999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25">
      <c r="A71" s="3">
        <v>2018</v>
      </c>
      <c r="B71" s="5">
        <v>116.42</v>
      </c>
      <c r="C71" s="11">
        <f ca="1">B4:C7125</f>
        <v>0</v>
      </c>
      <c r="D71" s="1">
        <f t="shared" ca="1" si="2"/>
        <v>4624</v>
      </c>
      <c r="E71" s="1">
        <f t="shared" si="3"/>
        <v>2.0660275949488618</v>
      </c>
      <c r="F71" s="1">
        <f ca="1">0.007*C71^2+0.8981*C71+21.244</f>
        <v>114.6828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5">
      <c r="A72" s="3"/>
      <c r="B72" s="4" t="s">
        <v>2</v>
      </c>
    </row>
    <row r="73" spans="1:34" x14ac:dyDescent="0.25">
      <c r="A73" s="3"/>
      <c r="B73" s="2"/>
    </row>
    <row r="74" spans="1:34" x14ac:dyDescent="0.25">
      <c r="A74" s="3"/>
      <c r="B74" s="2"/>
    </row>
    <row r="75" spans="1:34" x14ac:dyDescent="0.25">
      <c r="B75" s="4"/>
      <c r="C75" s="4"/>
      <c r="D75" s="4"/>
      <c r="F75" s="4"/>
      <c r="G75" s="4"/>
      <c r="H75" s="4"/>
      <c r="I75" s="4"/>
      <c r="J75" s="4"/>
    </row>
    <row r="76" spans="1:34" x14ac:dyDescent="0.25">
      <c r="B76" s="4"/>
      <c r="C76" t="s">
        <v>5</v>
      </c>
      <c r="D76" t="s">
        <v>33</v>
      </c>
      <c r="E76"/>
    </row>
    <row r="77" spans="1:34" ht="15.75" thickBot="1" x14ac:dyDescent="0.3">
      <c r="B77" s="4"/>
      <c r="E77"/>
    </row>
    <row r="78" spans="1:34" x14ac:dyDescent="0.25">
      <c r="B78" s="4"/>
      <c r="C78" s="10" t="s">
        <v>6</v>
      </c>
      <c r="D78" s="10"/>
      <c r="E78"/>
    </row>
    <row r="79" spans="1:34" x14ac:dyDescent="0.25">
      <c r="B79" s="4"/>
      <c r="C79" s="5" t="s">
        <v>7</v>
      </c>
      <c r="D79" s="5">
        <v>0.97254673245289647</v>
      </c>
      <c r="E79"/>
    </row>
    <row r="80" spans="1:34" x14ac:dyDescent="0.25">
      <c r="B80" s="4"/>
      <c r="C80" s="5" t="s">
        <v>8</v>
      </c>
      <c r="D80" s="5">
        <v>0.94584714680480586</v>
      </c>
      <c r="E80"/>
    </row>
    <row r="81" spans="2:11" x14ac:dyDescent="0.25">
      <c r="B81" s="4"/>
      <c r="C81" s="5" t="s">
        <v>9</v>
      </c>
      <c r="D81" s="5">
        <v>0.94503889526457918</v>
      </c>
      <c r="E81"/>
    </row>
    <row r="82" spans="2:11" x14ac:dyDescent="0.25">
      <c r="B82" s="4"/>
      <c r="C82" s="5" t="s">
        <v>10</v>
      </c>
      <c r="D82" s="5">
        <v>6.5775782076712579</v>
      </c>
      <c r="E82"/>
    </row>
    <row r="83" spans="2:11" ht="15.75" thickBot="1" x14ac:dyDescent="0.3">
      <c r="B83" s="4"/>
      <c r="C83" s="8" t="s">
        <v>11</v>
      </c>
      <c r="D83" s="8">
        <v>69</v>
      </c>
      <c r="E83"/>
    </row>
    <row r="84" spans="2:11" x14ac:dyDescent="0.25">
      <c r="B84" s="4"/>
      <c r="E84"/>
    </row>
    <row r="85" spans="2:11" ht="15.75" thickBot="1" x14ac:dyDescent="0.3">
      <c r="B85" s="4"/>
      <c r="C85" t="s">
        <v>12</v>
      </c>
      <c r="E85"/>
    </row>
    <row r="86" spans="2:11" x14ac:dyDescent="0.25">
      <c r="B86" s="4"/>
      <c r="C86" s="9"/>
      <c r="D86" s="9" t="s">
        <v>17</v>
      </c>
      <c r="E86" s="9" t="s">
        <v>18</v>
      </c>
      <c r="F86" s="9" t="s">
        <v>19</v>
      </c>
      <c r="G86" s="9" t="s">
        <v>20</v>
      </c>
      <c r="H86" s="9" t="s">
        <v>21</v>
      </c>
    </row>
    <row r="87" spans="2:11" x14ac:dyDescent="0.25">
      <c r="B87" s="4"/>
      <c r="C87" s="5" t="s">
        <v>13</v>
      </c>
      <c r="D87" s="5">
        <v>1</v>
      </c>
      <c r="E87" s="5">
        <v>50629.828741076242</v>
      </c>
      <c r="F87" s="5">
        <v>50629.828741076242</v>
      </c>
      <c r="G87" s="5">
        <v>1170.2385949545137</v>
      </c>
      <c r="H87" s="5">
        <v>3.7612059110060735E-44</v>
      </c>
    </row>
    <row r="88" spans="2:11" x14ac:dyDescent="0.25">
      <c r="B88" s="4"/>
      <c r="C88" s="5" t="s">
        <v>14</v>
      </c>
      <c r="D88" s="5">
        <v>67</v>
      </c>
      <c r="E88" s="5">
        <v>2898.723850228133</v>
      </c>
      <c r="F88" s="5">
        <v>43.264535078031834</v>
      </c>
      <c r="G88" s="5"/>
      <c r="H88" s="5"/>
    </row>
    <row r="89" spans="2:11" ht="15.75" thickBot="1" x14ac:dyDescent="0.3">
      <c r="B89" s="4"/>
      <c r="C89" s="8" t="s">
        <v>15</v>
      </c>
      <c r="D89" s="8">
        <v>68</v>
      </c>
      <c r="E89" s="8">
        <v>53528.552591304375</v>
      </c>
      <c r="F89" s="8"/>
      <c r="G89" s="8"/>
      <c r="H89" s="8"/>
    </row>
    <row r="90" spans="2:11" ht="15.75" thickBot="1" x14ac:dyDescent="0.3">
      <c r="B90" s="4"/>
      <c r="E90"/>
    </row>
    <row r="91" spans="2:11" x14ac:dyDescent="0.25">
      <c r="B91" s="4"/>
      <c r="C91" s="9"/>
      <c r="D91" s="9" t="s">
        <v>22</v>
      </c>
      <c r="E91" s="9" t="s">
        <v>10</v>
      </c>
      <c r="F91" s="9" t="s">
        <v>23</v>
      </c>
      <c r="G91" s="9" t="s">
        <v>24</v>
      </c>
      <c r="H91" s="9" t="s">
        <v>25</v>
      </c>
      <c r="I91" s="9" t="s">
        <v>26</v>
      </c>
      <c r="J91" s="9" t="s">
        <v>27</v>
      </c>
      <c r="K91" s="9" t="s">
        <v>28</v>
      </c>
    </row>
    <row r="92" spans="2:11" x14ac:dyDescent="0.25">
      <c r="B92" s="4"/>
      <c r="C92" s="5" t="s">
        <v>16</v>
      </c>
      <c r="D92" s="5">
        <v>32.589605515436091</v>
      </c>
      <c r="E92" s="5">
        <v>1.1824795796204384</v>
      </c>
      <c r="F92" s="5">
        <v>27.560396033136538</v>
      </c>
      <c r="G92" s="5">
        <v>2.8159630683895535E-38</v>
      </c>
      <c r="H92" s="5">
        <v>30.229366396049375</v>
      </c>
      <c r="I92" s="5">
        <v>34.94984463482281</v>
      </c>
      <c r="J92" s="5">
        <v>30.229366396049375</v>
      </c>
      <c r="K92" s="5">
        <v>34.94984463482281</v>
      </c>
    </row>
    <row r="93" spans="2:11" ht="15.75" thickBot="1" x14ac:dyDescent="0.3">
      <c r="B93" s="4"/>
      <c r="C93" s="8" t="s">
        <v>29</v>
      </c>
      <c r="D93" s="8">
        <v>1.9348733543365408E-2</v>
      </c>
      <c r="E93" s="8">
        <v>5.6560772876292065E-4</v>
      </c>
      <c r="F93" s="8">
        <v>34.20875026882031</v>
      </c>
      <c r="G93" s="8">
        <v>3.7612059110060735E-44</v>
      </c>
      <c r="H93" s="8">
        <v>1.8219775791653344E-2</v>
      </c>
      <c r="I93" s="8">
        <v>2.0477691295077472E-2</v>
      </c>
      <c r="J93" s="8">
        <v>1.8219775791653344E-2</v>
      </c>
      <c r="K93" s="8">
        <v>2.0477691295077472E-2</v>
      </c>
    </row>
    <row r="94" spans="2:11" x14ac:dyDescent="0.25">
      <c r="B94" s="4"/>
      <c r="E94"/>
    </row>
    <row r="95" spans="2:11" x14ac:dyDescent="0.25">
      <c r="B95" s="4"/>
      <c r="E95"/>
    </row>
    <row r="96" spans="2:11" x14ac:dyDescent="0.25">
      <c r="B96" s="4"/>
      <c r="E96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t="s">
        <v>5</v>
      </c>
      <c r="D100" t="s">
        <v>32</v>
      </c>
      <c r="E100"/>
    </row>
    <row r="101" spans="2:10" ht="15.75" thickBot="1" x14ac:dyDescent="0.3">
      <c r="B101" s="4"/>
      <c r="E101"/>
    </row>
    <row r="102" spans="2:10" x14ac:dyDescent="0.25">
      <c r="B102" s="4"/>
      <c r="C102" s="10" t="s">
        <v>6</v>
      </c>
      <c r="D102" s="10"/>
      <c r="E102"/>
    </row>
    <row r="103" spans="2:10" x14ac:dyDescent="0.25">
      <c r="B103" s="4"/>
      <c r="C103" s="5" t="s">
        <v>7</v>
      </c>
      <c r="D103" s="5">
        <v>0.98606289696692706</v>
      </c>
      <c r="E103"/>
    </row>
    <row r="104" spans="2:10" x14ac:dyDescent="0.25">
      <c r="B104" s="4"/>
      <c r="C104" s="5" t="s">
        <v>8</v>
      </c>
      <c r="D104" s="5">
        <v>0.9723200367748086</v>
      </c>
      <c r="E104"/>
    </row>
    <row r="105" spans="2:10" x14ac:dyDescent="0.25">
      <c r="B105" s="4"/>
      <c r="C105" s="5" t="s">
        <v>9</v>
      </c>
      <c r="D105" s="5">
        <v>0.97148125001040875</v>
      </c>
      <c r="E105"/>
    </row>
    <row r="106" spans="2:10" x14ac:dyDescent="0.25">
      <c r="B106" s="4"/>
      <c r="C106" s="5" t="s">
        <v>10</v>
      </c>
      <c r="D106" s="5">
        <v>4.7380925186757139</v>
      </c>
      <c r="E106"/>
    </row>
    <row r="107" spans="2:10" ht="15.75" thickBot="1" x14ac:dyDescent="0.3">
      <c r="B107" s="4"/>
      <c r="C107" s="8" t="s">
        <v>11</v>
      </c>
      <c r="D107" s="8">
        <v>69</v>
      </c>
      <c r="E107"/>
    </row>
    <row r="108" spans="2:10" x14ac:dyDescent="0.25">
      <c r="B108" s="4"/>
      <c r="E108"/>
    </row>
    <row r="109" spans="2:10" ht="15.75" thickBot="1" x14ac:dyDescent="0.3">
      <c r="B109" s="4"/>
      <c r="C109" t="s">
        <v>12</v>
      </c>
      <c r="E109"/>
    </row>
    <row r="110" spans="2:10" x14ac:dyDescent="0.25">
      <c r="B110" s="4"/>
      <c r="C110" s="9"/>
      <c r="D110" s="9" t="s">
        <v>17</v>
      </c>
      <c r="E110" s="9" t="s">
        <v>18</v>
      </c>
      <c r="F110" s="9" t="s">
        <v>19</v>
      </c>
      <c r="G110" s="9" t="s">
        <v>20</v>
      </c>
      <c r="H110" s="9" t="s">
        <v>21</v>
      </c>
    </row>
    <row r="111" spans="2:10" x14ac:dyDescent="0.25">
      <c r="B111" s="4"/>
      <c r="C111" s="5" t="s">
        <v>13</v>
      </c>
      <c r="D111" s="5">
        <v>2</v>
      </c>
      <c r="E111" s="5">
        <v>52046.884224079346</v>
      </c>
      <c r="F111" s="5">
        <v>26023.442112039673</v>
      </c>
      <c r="G111" s="5">
        <v>1159.1981157101688</v>
      </c>
      <c r="H111" s="5">
        <v>3.9035683688623176E-52</v>
      </c>
    </row>
    <row r="112" spans="2:10" x14ac:dyDescent="0.25">
      <c r="B112" s="4"/>
      <c r="C112" s="5" t="s">
        <v>14</v>
      </c>
      <c r="D112" s="5">
        <v>66</v>
      </c>
      <c r="E112" s="5">
        <v>1481.6683672250308</v>
      </c>
      <c r="F112" s="5">
        <v>22.44952071553077</v>
      </c>
      <c r="G112" s="5"/>
      <c r="H112" s="5"/>
    </row>
    <row r="113" spans="2:11" ht="15.75" thickBot="1" x14ac:dyDescent="0.3">
      <c r="B113" s="4"/>
      <c r="C113" s="8" t="s">
        <v>15</v>
      </c>
      <c r="D113" s="8">
        <v>68</v>
      </c>
      <c r="E113" s="8">
        <v>53528.552591304375</v>
      </c>
      <c r="F113" s="8"/>
      <c r="G113" s="8"/>
      <c r="H113" s="8"/>
    </row>
    <row r="114" spans="2:11" ht="15.75" thickBot="1" x14ac:dyDescent="0.3">
      <c r="B114" s="4"/>
      <c r="E114"/>
    </row>
    <row r="115" spans="2:11" x14ac:dyDescent="0.25">
      <c r="B115" s="4"/>
      <c r="C115" s="9"/>
      <c r="D115" s="9" t="s">
        <v>22</v>
      </c>
      <c r="E115" s="9" t="s">
        <v>10</v>
      </c>
      <c r="F115" s="9" t="s">
        <v>23</v>
      </c>
      <c r="G115" s="9" t="s">
        <v>24</v>
      </c>
      <c r="H115" s="9" t="s">
        <v>25</v>
      </c>
      <c r="I115" s="9" t="s">
        <v>26</v>
      </c>
      <c r="J115" s="9" t="s">
        <v>27</v>
      </c>
      <c r="K115" s="9" t="s">
        <v>28</v>
      </c>
    </row>
    <row r="116" spans="2:11" x14ac:dyDescent="0.25">
      <c r="B116" s="4"/>
      <c r="C116" s="5" t="s">
        <v>16</v>
      </c>
      <c r="D116" s="5">
        <v>21.244041816114063</v>
      </c>
      <c r="E116" s="5">
        <v>1.6627689452899657</v>
      </c>
      <c r="F116" s="5">
        <v>12.77630417400499</v>
      </c>
      <c r="G116" s="5">
        <v>1.6498943117864961E-19</v>
      </c>
      <c r="H116" s="5">
        <v>17.924216503009255</v>
      </c>
      <c r="I116" s="5">
        <v>24.56386712921887</v>
      </c>
      <c r="J116" s="5">
        <v>17.924216503009255</v>
      </c>
      <c r="K116" s="5">
        <v>24.56386712921887</v>
      </c>
    </row>
    <row r="117" spans="2:11" x14ac:dyDescent="0.25">
      <c r="B117" s="4"/>
      <c r="C117" s="5" t="s">
        <v>29</v>
      </c>
      <c r="D117" s="5">
        <v>0.89814895541896678</v>
      </c>
      <c r="E117" s="5">
        <v>0.11304685339370825</v>
      </c>
      <c r="F117" s="5">
        <v>7.9449266251665014</v>
      </c>
      <c r="G117" s="5">
        <v>3.3223431316170705E-11</v>
      </c>
      <c r="H117" s="5">
        <v>0.67244363025857046</v>
      </c>
      <c r="I117" s="5">
        <v>1.123854280579363</v>
      </c>
      <c r="J117" s="5">
        <v>0.67244363025857046</v>
      </c>
      <c r="K117" s="5">
        <v>1.123854280579363</v>
      </c>
    </row>
    <row r="118" spans="2:11" ht="15.75" thickBot="1" x14ac:dyDescent="0.3">
      <c r="B118" s="4"/>
      <c r="C118" s="8" t="s">
        <v>30</v>
      </c>
      <c r="D118" s="8">
        <v>6.9883852490827724E-3</v>
      </c>
      <c r="E118" s="8">
        <v>1.6082190117075088E-3</v>
      </c>
      <c r="F118" s="8">
        <v>4.3454188752954312</v>
      </c>
      <c r="G118" s="8">
        <v>4.9064739075194731E-5</v>
      </c>
      <c r="H118" s="8">
        <v>3.7774723924249086E-3</v>
      </c>
      <c r="I118" s="8">
        <v>1.0199298105740636E-2</v>
      </c>
      <c r="J118" s="8">
        <v>3.7774723924249086E-3</v>
      </c>
      <c r="K118" s="8">
        <v>1.0199298105740636E-2</v>
      </c>
    </row>
    <row r="119" spans="2:11" x14ac:dyDescent="0.25">
      <c r="B119" s="4"/>
      <c r="E119"/>
    </row>
    <row r="120" spans="2:11" x14ac:dyDescent="0.25">
      <c r="B120" s="4"/>
      <c r="E120"/>
    </row>
    <row r="121" spans="2:11" x14ac:dyDescent="0.25">
      <c r="B121" s="4"/>
      <c r="E121"/>
    </row>
    <row r="122" spans="2:11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1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1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1" x14ac:dyDescent="0.25">
      <c r="B125" s="4"/>
      <c r="C125" t="s">
        <v>5</v>
      </c>
      <c r="D125" t="s">
        <v>34</v>
      </c>
      <c r="E125"/>
    </row>
    <row r="126" spans="2:11" ht="15.75" thickBot="1" x14ac:dyDescent="0.3">
      <c r="B126" s="4"/>
      <c r="E126"/>
    </row>
    <row r="127" spans="2:11" x14ac:dyDescent="0.25">
      <c r="B127" s="4"/>
      <c r="C127" s="10" t="s">
        <v>6</v>
      </c>
      <c r="D127" s="10"/>
      <c r="E127"/>
    </row>
    <row r="128" spans="2:11" x14ac:dyDescent="0.25">
      <c r="B128" s="4"/>
      <c r="C128" s="5" t="s">
        <v>7</v>
      </c>
      <c r="D128" s="5">
        <v>0.98054227582441023</v>
      </c>
      <c r="E128"/>
    </row>
    <row r="129" spans="2:11" x14ac:dyDescent="0.25">
      <c r="B129" s="4"/>
      <c r="C129" s="5" t="s">
        <v>8</v>
      </c>
      <c r="D129" s="5">
        <v>0.96146315467891375</v>
      </c>
      <c r="E129"/>
    </row>
    <row r="130" spans="2:11" x14ac:dyDescent="0.25">
      <c r="B130" s="4"/>
      <c r="C130" s="5" t="s">
        <v>9</v>
      </c>
      <c r="D130" s="5">
        <v>0.96088797788307667</v>
      </c>
      <c r="E130"/>
    </row>
    <row r="131" spans="2:11" x14ac:dyDescent="0.25">
      <c r="B131" s="4"/>
      <c r="C131" s="5" t="s">
        <v>10</v>
      </c>
      <c r="D131" s="5">
        <v>4.2069971538588984E-2</v>
      </c>
      <c r="E131"/>
    </row>
    <row r="132" spans="2:11" ht="15.75" thickBot="1" x14ac:dyDescent="0.3">
      <c r="B132" s="4"/>
      <c r="C132" s="8" t="s">
        <v>11</v>
      </c>
      <c r="D132" s="8">
        <v>69</v>
      </c>
      <c r="E132"/>
    </row>
    <row r="133" spans="2:11" x14ac:dyDescent="0.25">
      <c r="B133" s="4"/>
      <c r="E133"/>
    </row>
    <row r="134" spans="2:11" ht="15.75" thickBot="1" x14ac:dyDescent="0.3">
      <c r="B134" s="4"/>
      <c r="C134" t="s">
        <v>12</v>
      </c>
      <c r="E134"/>
    </row>
    <row r="135" spans="2:11" x14ac:dyDescent="0.25">
      <c r="B135" s="4"/>
      <c r="C135" s="9"/>
      <c r="D135" s="9" t="s">
        <v>17</v>
      </c>
      <c r="E135" s="9" t="s">
        <v>18</v>
      </c>
      <c r="F135" s="9" t="s">
        <v>19</v>
      </c>
      <c r="G135" s="9" t="s">
        <v>20</v>
      </c>
      <c r="H135" s="9" t="s">
        <v>21</v>
      </c>
    </row>
    <row r="136" spans="2:11" x14ac:dyDescent="0.25">
      <c r="B136" s="4"/>
      <c r="C136" s="5" t="s">
        <v>13</v>
      </c>
      <c r="D136" s="5">
        <v>1</v>
      </c>
      <c r="E136" s="5">
        <v>2.9585282807514304</v>
      </c>
      <c r="F136" s="5">
        <v>2.9585282807514304</v>
      </c>
      <c r="G136" s="5">
        <v>1671.5958669361962</v>
      </c>
      <c r="H136" s="5">
        <v>4.1919425823281336E-49</v>
      </c>
    </row>
    <row r="137" spans="2:11" x14ac:dyDescent="0.25">
      <c r="B137" s="4"/>
      <c r="C137" s="5" t="s">
        <v>14</v>
      </c>
      <c r="D137" s="5">
        <v>67</v>
      </c>
      <c r="E137" s="5">
        <v>0.11858212785226505</v>
      </c>
      <c r="F137" s="5">
        <v>1.7698825052576872E-3</v>
      </c>
      <c r="G137" s="5"/>
      <c r="H137" s="5"/>
    </row>
    <row r="138" spans="2:11" ht="15.75" thickBot="1" x14ac:dyDescent="0.3">
      <c r="B138" s="4"/>
      <c r="C138" s="8" t="s">
        <v>15</v>
      </c>
      <c r="D138" s="8">
        <v>68</v>
      </c>
      <c r="E138" s="8">
        <v>3.0771104086036956</v>
      </c>
      <c r="F138" s="8"/>
      <c r="G138" s="8"/>
      <c r="H138" s="8"/>
    </row>
    <row r="139" spans="2:11" ht="15.75" thickBot="1" x14ac:dyDescent="0.3">
      <c r="B139" s="4"/>
      <c r="E139"/>
    </row>
    <row r="140" spans="2:11" x14ac:dyDescent="0.25">
      <c r="B140" s="4"/>
      <c r="C140" s="9"/>
      <c r="D140" s="9" t="s">
        <v>22</v>
      </c>
      <c r="E140" s="9" t="s">
        <v>10</v>
      </c>
      <c r="F140" s="9" t="s">
        <v>23</v>
      </c>
      <c r="G140" s="9" t="s">
        <v>24</v>
      </c>
      <c r="H140" s="9" t="s">
        <v>25</v>
      </c>
      <c r="I140" s="9" t="s">
        <v>26</v>
      </c>
      <c r="J140" s="9" t="s">
        <v>27</v>
      </c>
      <c r="K140" s="9" t="s">
        <v>28</v>
      </c>
    </row>
    <row r="141" spans="2:11" x14ac:dyDescent="0.25">
      <c r="B141" s="4"/>
      <c r="C141" s="5" t="s">
        <v>16</v>
      </c>
      <c r="D141" s="5">
        <v>1.3952531315570982</v>
      </c>
      <c r="E141" s="5">
        <v>1.0020143340042146E-2</v>
      </c>
      <c r="F141" s="5">
        <v>139.24482756463539</v>
      </c>
      <c r="G141" s="5">
        <v>3.0069763995457805E-84</v>
      </c>
      <c r="H141" s="5">
        <v>1.375252841741843</v>
      </c>
      <c r="I141" s="5">
        <v>1.4152534213723533</v>
      </c>
      <c r="J141" s="5">
        <v>1.375252841741843</v>
      </c>
      <c r="K141" s="5">
        <v>1.4152534213723533</v>
      </c>
    </row>
    <row r="142" spans="2:11" ht="15.75" thickBot="1" x14ac:dyDescent="0.3">
      <c r="B142" s="4"/>
      <c r="C142" s="8" t="s">
        <v>29</v>
      </c>
      <c r="D142" s="8">
        <v>1.0396818533275596E-2</v>
      </c>
      <c r="E142" s="8">
        <v>2.5429324247767487E-4</v>
      </c>
      <c r="F142" s="8">
        <v>40.885154603305523</v>
      </c>
      <c r="G142" s="8">
        <v>4.1919425823282528E-49</v>
      </c>
      <c r="H142" s="8">
        <v>9.8892470969179774E-3</v>
      </c>
      <c r="I142" s="8">
        <v>1.0904389969633214E-2</v>
      </c>
      <c r="J142" s="8">
        <v>9.8892470969179774E-3</v>
      </c>
      <c r="K142" s="8">
        <v>1.0904389969633214E-2</v>
      </c>
    </row>
    <row r="143" spans="2:11" x14ac:dyDescent="0.25">
      <c r="B143" s="4"/>
      <c r="E143"/>
    </row>
    <row r="144" spans="2:11" x14ac:dyDescent="0.25">
      <c r="B144" s="4"/>
      <c r="E144"/>
    </row>
    <row r="145" spans="2:10" x14ac:dyDescent="0.25">
      <c r="B145" s="4"/>
      <c r="E145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2021-07-06T11:22:40Z</dcterms:created>
  <dcterms:modified xsi:type="dcterms:W3CDTF">2021-08-04T20:53:05Z</dcterms:modified>
</cp:coreProperties>
</file>