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ees\OneDrive\Desktop\"/>
    </mc:Choice>
  </mc:AlternateContent>
  <xr:revisionPtr revIDLastSave="0" documentId="8_{751177FD-69E7-4209-819B-F44AD4B87C19}" xr6:coauthVersionLast="47" xr6:coauthVersionMax="47" xr10:uidLastSave="{00000000-0000-0000-0000-000000000000}"/>
  <bookViews>
    <workbookView xWindow="-120" yWindow="-120" windowWidth="38640" windowHeight="21120" xr2:uid="{B09DEAF3-83AD-438E-839C-7DE14986B2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1" l="1"/>
  <c r="L6" i="1"/>
  <c r="M8" i="1" l="1"/>
  <c r="N8" i="1" s="1"/>
  <c r="O8" i="1" s="1"/>
  <c r="K3" i="1"/>
  <c r="K6" i="1" s="1"/>
  <c r="J6" i="1"/>
  <c r="F11" i="1"/>
  <c r="G11" i="1"/>
  <c r="H11" i="1"/>
  <c r="I11" i="1"/>
  <c r="J11" i="1"/>
  <c r="E11" i="1"/>
  <c r="E13" i="1"/>
  <c r="F13" i="1"/>
  <c r="G13" i="1"/>
  <c r="H13" i="1"/>
  <c r="I13" i="1"/>
  <c r="D13" i="1"/>
  <c r="J4" i="1"/>
  <c r="J5" i="1" s="1"/>
  <c r="J7" i="1" s="1"/>
  <c r="J9" i="1" s="1"/>
  <c r="E12" i="1"/>
  <c r="F12" i="1"/>
  <c r="G12" i="1"/>
  <c r="H12" i="1"/>
  <c r="I12" i="1"/>
  <c r="D12" i="1"/>
  <c r="G7" i="1"/>
  <c r="G9" i="1" s="1"/>
  <c r="F7" i="1"/>
  <c r="F9" i="1" s="1"/>
  <c r="E7" i="1"/>
  <c r="E9" i="1" s="1"/>
  <c r="D7" i="1"/>
  <c r="D9" i="1" s="1"/>
  <c r="I5" i="1"/>
  <c r="I7" i="1" s="1"/>
  <c r="I9" i="1" s="1"/>
  <c r="H5" i="1"/>
  <c r="H7" i="1" s="1"/>
  <c r="H9" i="1" s="1"/>
  <c r="G5" i="1"/>
  <c r="F5" i="1"/>
  <c r="E5" i="1"/>
  <c r="D5" i="1"/>
  <c r="L3" i="1" l="1"/>
  <c r="K4" i="1"/>
  <c r="K5" i="1" s="1"/>
  <c r="K7" i="1" s="1"/>
  <c r="K9" i="1" s="1"/>
  <c r="M3" i="1" l="1"/>
  <c r="L4" i="1"/>
  <c r="L5" i="1" s="1"/>
  <c r="L7" i="1" l="1"/>
  <c r="L9" i="1" s="1"/>
  <c r="N3" i="1"/>
  <c r="M4" i="1"/>
  <c r="M5" i="1" s="1"/>
  <c r="M6" i="1"/>
  <c r="M7" i="1" l="1"/>
  <c r="M9" i="1" s="1"/>
  <c r="O3" i="1"/>
  <c r="N4" i="1"/>
  <c r="N5" i="1" s="1"/>
  <c r="N6" i="1"/>
  <c r="N7" i="1" l="1"/>
  <c r="N9" i="1" s="1"/>
  <c r="O6" i="1"/>
  <c r="O4" i="1"/>
  <c r="O5" i="1" s="1"/>
  <c r="O7" i="1" l="1"/>
  <c r="O9" i="1" s="1"/>
  <c r="P9" i="1" l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CP9" i="1" s="1"/>
  <c r="CQ9" i="1" s="1"/>
  <c r="CR9" i="1" s="1"/>
  <c r="CS9" i="1" s="1"/>
  <c r="CT9" i="1" s="1"/>
  <c r="CU9" i="1" s="1"/>
  <c r="CV9" i="1" s="1"/>
  <c r="CW9" i="1" s="1"/>
  <c r="CX9" i="1" s="1"/>
  <c r="CY9" i="1" s="1"/>
  <c r="CZ9" i="1" s="1"/>
  <c r="DA9" i="1" s="1"/>
  <c r="DB9" i="1" s="1"/>
  <c r="DC9" i="1" s="1"/>
  <c r="DD9" i="1" s="1"/>
  <c r="DE9" i="1" s="1"/>
  <c r="DF9" i="1" s="1"/>
  <c r="DG9" i="1" s="1"/>
  <c r="DH9" i="1" s="1"/>
  <c r="DI9" i="1" s="1"/>
  <c r="DJ9" i="1" s="1"/>
  <c r="DK9" i="1" s="1"/>
  <c r="DL9" i="1" s="1"/>
  <c r="DM9" i="1" s="1"/>
  <c r="DN9" i="1" s="1"/>
  <c r="DO9" i="1" s="1"/>
  <c r="DP9" i="1" s="1"/>
  <c r="DQ9" i="1" s="1"/>
  <c r="DR9" i="1" s="1"/>
  <c r="DS9" i="1" s="1"/>
  <c r="DT9" i="1" s="1"/>
  <c r="DU9" i="1" s="1"/>
  <c r="DV9" i="1" s="1"/>
  <c r="DW9" i="1" s="1"/>
  <c r="DX9" i="1" s="1"/>
  <c r="DY9" i="1" s="1"/>
  <c r="DZ9" i="1" s="1"/>
  <c r="EA9" i="1" s="1"/>
  <c r="EB9" i="1" s="1"/>
  <c r="EC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FJ9" i="1" s="1"/>
  <c r="FK9" i="1" s="1"/>
  <c r="FL9" i="1" s="1"/>
  <c r="FM9" i="1" s="1"/>
  <c r="FN9" i="1" s="1"/>
  <c r="FO9" i="1" s="1"/>
  <c r="FP9" i="1" s="1"/>
  <c r="FQ9" i="1" s="1"/>
  <c r="FR9" i="1" s="1"/>
  <c r="FS9" i="1" s="1"/>
  <c r="FT9" i="1" s="1"/>
  <c r="FU9" i="1" s="1"/>
  <c r="FV9" i="1" s="1"/>
  <c r="FW9" i="1" s="1"/>
  <c r="FX9" i="1" s="1"/>
  <c r="FY9" i="1" s="1"/>
  <c r="FZ9" i="1" s="1"/>
  <c r="GA9" i="1" s="1"/>
  <c r="GB9" i="1" s="1"/>
  <c r="GC9" i="1" s="1"/>
  <c r="GD9" i="1" s="1"/>
  <c r="GE9" i="1" s="1"/>
  <c r="GF9" i="1" s="1"/>
  <c r="GG9" i="1" s="1"/>
  <c r="Q21" i="1" s="1"/>
</calcChain>
</file>

<file path=xl/sharedStrings.xml><?xml version="1.0" encoding="utf-8"?>
<sst xmlns="http://schemas.openxmlformats.org/spreadsheetml/2006/main" count="16" uniqueCount="14">
  <si>
    <t>Revenue</t>
  </si>
  <si>
    <t>COGS</t>
  </si>
  <si>
    <t>GROSS</t>
  </si>
  <si>
    <t>Operating Loss</t>
  </si>
  <si>
    <t>Other income</t>
  </si>
  <si>
    <t>Net loss</t>
  </si>
  <si>
    <t>Operating Expenses</t>
  </si>
  <si>
    <t>Revenue %</t>
  </si>
  <si>
    <t>Operating/ Revenue</t>
  </si>
  <si>
    <t>We Work</t>
  </si>
  <si>
    <t>Terminal</t>
  </si>
  <si>
    <t>Discount</t>
  </si>
  <si>
    <t>Shares o/s</t>
  </si>
  <si>
    <t>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</si>
</sst>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74" formatCode="0.0%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NumberFormat="1"/>
    <xf numFmtId="1" fontId="0" fillId="0" borderId="0" xfId="0" applyNumberFormat="1"/>
    <xf numFmtId="0" fontId="2" fillId="0" borderId="0" xfId="0" applyFont="1"/>
    <xf numFmtId="174" fontId="2" fillId="0" borderId="0" xfId="0" applyNumberFormat="1" applyFont="1"/>
    <xf numFmtId="3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B6BC5-B084-413C-9C73-C1808BB9D37F}">
  <dimension ref="A1:GG21"/>
  <sheetViews>
    <sheetView tabSelected="1" zoomScale="250" zoomScaleNormal="250" workbookViewId="0">
      <selection activeCell="Q20" sqref="Q20"/>
    </sheetView>
  </sheetViews>
  <sheetFormatPr defaultRowHeight="15" x14ac:dyDescent="0.25"/>
  <cols>
    <col min="3" max="3" width="21.5703125" bestFit="1" customWidth="1"/>
    <col min="16" max="16" width="10.28515625" bestFit="1" customWidth="1"/>
    <col min="17" max="17" width="11.85546875" bestFit="1" customWidth="1"/>
  </cols>
  <sheetData>
    <row r="1" spans="1:189" x14ac:dyDescent="0.25">
      <c r="A1" s="1" t="s">
        <v>9</v>
      </c>
    </row>
    <row r="2" spans="1:189" x14ac:dyDescent="0.25">
      <c r="D2" s="1">
        <v>2017</v>
      </c>
      <c r="E2" s="1">
        <v>2018</v>
      </c>
      <c r="F2" s="1">
        <v>2019</v>
      </c>
      <c r="G2" s="1">
        <v>2020</v>
      </c>
      <c r="H2" s="1">
        <v>2021</v>
      </c>
      <c r="I2" s="1">
        <v>2022</v>
      </c>
      <c r="J2" s="1">
        <v>2023</v>
      </c>
      <c r="K2" s="1">
        <v>2024</v>
      </c>
      <c r="L2" s="1">
        <v>2025</v>
      </c>
      <c r="M2" s="1">
        <v>2026</v>
      </c>
      <c r="N2" s="1">
        <v>2027</v>
      </c>
      <c r="O2" s="1">
        <v>2028</v>
      </c>
    </row>
    <row r="3" spans="1:189" x14ac:dyDescent="0.25">
      <c r="C3" t="s">
        <v>0</v>
      </c>
      <c r="D3">
        <v>886</v>
      </c>
      <c r="E3">
        <v>1820</v>
      </c>
      <c r="F3">
        <v>3500</v>
      </c>
      <c r="G3">
        <v>3200</v>
      </c>
      <c r="H3">
        <v>2570</v>
      </c>
      <c r="I3">
        <v>3250</v>
      </c>
      <c r="J3">
        <v>3360</v>
      </c>
      <c r="K3" s="4">
        <f>J3+(J3*K11)</f>
        <v>3696</v>
      </c>
      <c r="L3" s="4">
        <f t="shared" ref="L3:O3" si="0">K3+(K3*L11)</f>
        <v>4028.64</v>
      </c>
      <c r="M3" s="4">
        <f t="shared" si="0"/>
        <v>4391.2175999999999</v>
      </c>
      <c r="N3" s="4">
        <f t="shared" si="0"/>
        <v>4786.4271840000001</v>
      </c>
      <c r="O3" s="4">
        <f t="shared" si="0"/>
        <v>5217.2056305599999</v>
      </c>
    </row>
    <row r="4" spans="1:189" x14ac:dyDescent="0.25">
      <c r="C4" t="s">
        <v>1</v>
      </c>
      <c r="D4">
        <v>794</v>
      </c>
      <c r="E4">
        <v>1590</v>
      </c>
      <c r="F4">
        <v>2960</v>
      </c>
      <c r="G4">
        <v>2640</v>
      </c>
      <c r="H4">
        <v>2090</v>
      </c>
      <c r="I4">
        <v>2240</v>
      </c>
      <c r="J4">
        <f>J3*J12</f>
        <v>2184</v>
      </c>
      <c r="K4" s="4">
        <f>K3*K12</f>
        <v>2032.8000000000002</v>
      </c>
      <c r="L4" s="4">
        <f t="shared" ref="L4:O4" si="1">L3*L12</f>
        <v>2215.752</v>
      </c>
      <c r="M4" s="4">
        <f t="shared" si="1"/>
        <v>2415.16968</v>
      </c>
      <c r="N4" s="4">
        <f t="shared" si="1"/>
        <v>2632.5349512000003</v>
      </c>
      <c r="O4" s="4">
        <f t="shared" si="1"/>
        <v>2869.463096808</v>
      </c>
    </row>
    <row r="5" spans="1:189" x14ac:dyDescent="0.25">
      <c r="C5" t="s">
        <v>2</v>
      </c>
      <c r="D5">
        <f>D3-D4</f>
        <v>92</v>
      </c>
      <c r="E5">
        <f t="shared" ref="E5:J5" si="2">E3-E4</f>
        <v>230</v>
      </c>
      <c r="F5">
        <f t="shared" si="2"/>
        <v>540</v>
      </c>
      <c r="G5">
        <f t="shared" si="2"/>
        <v>560</v>
      </c>
      <c r="H5">
        <f t="shared" si="2"/>
        <v>480</v>
      </c>
      <c r="I5">
        <f t="shared" si="2"/>
        <v>1010</v>
      </c>
      <c r="J5" s="4">
        <f t="shared" si="2"/>
        <v>1176</v>
      </c>
      <c r="K5" s="4">
        <f t="shared" ref="K5" si="3">K3-K4</f>
        <v>1663.1999999999998</v>
      </c>
      <c r="L5" s="4">
        <f t="shared" ref="L5" si="4">L3-L4</f>
        <v>1812.8879999999999</v>
      </c>
      <c r="M5" s="4">
        <f t="shared" ref="M5" si="5">M3-M4</f>
        <v>1976.04792</v>
      </c>
      <c r="N5" s="4">
        <f t="shared" ref="N5" si="6">N3-N4</f>
        <v>2153.8922327999999</v>
      </c>
      <c r="O5" s="4">
        <f t="shared" ref="O5" si="7">O3-O4</f>
        <v>2347.7425337519999</v>
      </c>
    </row>
    <row r="6" spans="1:189" x14ac:dyDescent="0.25">
      <c r="C6" t="s">
        <v>6</v>
      </c>
      <c r="D6">
        <v>1100</v>
      </c>
      <c r="E6">
        <v>2430</v>
      </c>
      <c r="F6">
        <v>5260</v>
      </c>
      <c r="G6">
        <v>3780</v>
      </c>
      <c r="H6">
        <v>2750</v>
      </c>
      <c r="I6">
        <v>2550</v>
      </c>
      <c r="J6" s="4">
        <f>J13*J3</f>
        <v>2352</v>
      </c>
      <c r="K6" s="4">
        <f t="shared" ref="K6:N6" si="8">K13*K3</f>
        <v>2032.8000000000002</v>
      </c>
      <c r="L6" s="4">
        <f>L13*L3</f>
        <v>1611.4560000000001</v>
      </c>
      <c r="M6" s="4">
        <f t="shared" si="8"/>
        <v>1756.48704</v>
      </c>
      <c r="N6" s="4">
        <f t="shared" si="8"/>
        <v>1675.2495144</v>
      </c>
      <c r="O6" s="4">
        <f>O13*O3</f>
        <v>1826.0219706959999</v>
      </c>
    </row>
    <row r="7" spans="1:189" x14ac:dyDescent="0.25">
      <c r="C7" t="s">
        <v>3</v>
      </c>
      <c r="D7">
        <f>D5-D6</f>
        <v>-1008</v>
      </c>
      <c r="E7">
        <f t="shared" ref="E7:J7" si="9">E5-E6</f>
        <v>-2200</v>
      </c>
      <c r="F7">
        <f t="shared" si="9"/>
        <v>-4720</v>
      </c>
      <c r="G7">
        <f t="shared" si="9"/>
        <v>-3220</v>
      </c>
      <c r="H7">
        <f t="shared" si="9"/>
        <v>-2270</v>
      </c>
      <c r="I7">
        <f t="shared" si="9"/>
        <v>-1540</v>
      </c>
      <c r="J7">
        <f t="shared" si="9"/>
        <v>-1176</v>
      </c>
      <c r="K7" s="4">
        <f t="shared" ref="K7" si="10">K5-K6</f>
        <v>-369.60000000000036</v>
      </c>
      <c r="L7" s="4">
        <f t="shared" ref="L7" si="11">L5-L6</f>
        <v>201.43199999999979</v>
      </c>
      <c r="M7" s="4">
        <f t="shared" ref="M7" si="12">M5-M6</f>
        <v>219.56088</v>
      </c>
      <c r="N7" s="4">
        <f t="shared" ref="N7" si="13">N5-N6</f>
        <v>478.64271839999992</v>
      </c>
      <c r="O7" s="4">
        <f t="shared" ref="O7" si="14">O5-O6</f>
        <v>521.72056305599995</v>
      </c>
    </row>
    <row r="8" spans="1:189" x14ac:dyDescent="0.25">
      <c r="C8" t="s">
        <v>4</v>
      </c>
      <c r="D8">
        <v>-28</v>
      </c>
      <c r="E8">
        <v>-162</v>
      </c>
      <c r="F8">
        <v>-596</v>
      </c>
      <c r="G8">
        <v>-209</v>
      </c>
      <c r="H8">
        <v>-1150</v>
      </c>
      <c r="I8">
        <v>-395</v>
      </c>
      <c r="J8">
        <v>-100</v>
      </c>
      <c r="K8">
        <v>-50</v>
      </c>
      <c r="L8">
        <v>50</v>
      </c>
      <c r="M8">
        <f>AVERAGE(K8:L8)</f>
        <v>0</v>
      </c>
      <c r="N8">
        <f t="shared" ref="N8:O8" si="15">AVERAGE(L8:M8)</f>
        <v>25</v>
      </c>
      <c r="O8">
        <f t="shared" si="15"/>
        <v>12.5</v>
      </c>
    </row>
    <row r="9" spans="1:189" x14ac:dyDescent="0.25">
      <c r="C9" t="s">
        <v>5</v>
      </c>
      <c r="D9">
        <f>D7+D8</f>
        <v>-1036</v>
      </c>
      <c r="E9">
        <f t="shared" ref="E9:I9" si="16">E7+E8</f>
        <v>-2362</v>
      </c>
      <c r="F9">
        <f t="shared" si="16"/>
        <v>-5316</v>
      </c>
      <c r="G9">
        <f t="shared" si="16"/>
        <v>-3429</v>
      </c>
      <c r="H9">
        <f t="shared" si="16"/>
        <v>-3420</v>
      </c>
      <c r="I9">
        <f t="shared" si="16"/>
        <v>-1935</v>
      </c>
      <c r="J9" s="4">
        <f>J7+J8</f>
        <v>-1276</v>
      </c>
      <c r="K9" s="4">
        <f t="shared" ref="K9:O9" si="17">K7+K8</f>
        <v>-419.60000000000036</v>
      </c>
      <c r="L9" s="4">
        <f t="shared" si="17"/>
        <v>251.43199999999979</v>
      </c>
      <c r="M9" s="4">
        <f t="shared" si="17"/>
        <v>219.56088</v>
      </c>
      <c r="N9" s="4">
        <f t="shared" si="17"/>
        <v>503.64271839999992</v>
      </c>
      <c r="O9" s="4">
        <f>O7+O8</f>
        <v>534.22056305599995</v>
      </c>
      <c r="P9" s="7">
        <f>O9*(1+Q18)</f>
        <v>528.87835742543996</v>
      </c>
      <c r="Q9" s="7">
        <f>P9*(1+$Q$18)</f>
        <v>523.58957385118561</v>
      </c>
      <c r="R9" s="7">
        <f t="shared" ref="R9:CC9" si="18">Q9*(1+$Q$18)</f>
        <v>518.35367811267372</v>
      </c>
      <c r="S9" s="7">
        <f t="shared" si="18"/>
        <v>513.17014133154703</v>
      </c>
      <c r="T9" s="7">
        <f t="shared" si="18"/>
        <v>508.03843991823157</v>
      </c>
      <c r="U9" s="7">
        <f t="shared" si="18"/>
        <v>502.95805551904925</v>
      </c>
      <c r="V9" s="7">
        <f t="shared" si="18"/>
        <v>497.92847496385878</v>
      </c>
      <c r="W9" s="7">
        <f t="shared" si="18"/>
        <v>492.94919021422021</v>
      </c>
      <c r="X9" s="7">
        <f t="shared" si="18"/>
        <v>488.01969831207799</v>
      </c>
      <c r="Y9" s="7">
        <f t="shared" si="18"/>
        <v>483.13950132895718</v>
      </c>
      <c r="Z9" s="7">
        <f t="shared" si="18"/>
        <v>478.3081063156676</v>
      </c>
      <c r="AA9" s="7">
        <f t="shared" si="18"/>
        <v>473.52502525251094</v>
      </c>
      <c r="AB9" s="7">
        <f t="shared" si="18"/>
        <v>468.78977499998581</v>
      </c>
      <c r="AC9" s="7">
        <f t="shared" si="18"/>
        <v>464.10187724998593</v>
      </c>
      <c r="AD9" s="7">
        <f t="shared" si="18"/>
        <v>459.46085847748606</v>
      </c>
      <c r="AE9" s="7">
        <f t="shared" si="18"/>
        <v>454.86624989271121</v>
      </c>
      <c r="AF9" s="7">
        <f t="shared" si="18"/>
        <v>450.31758739378409</v>
      </c>
      <c r="AG9" s="7">
        <f t="shared" si="18"/>
        <v>445.81441151984626</v>
      </c>
      <c r="AH9" s="7">
        <f t="shared" si="18"/>
        <v>441.35626740464778</v>
      </c>
      <c r="AI9" s="7">
        <f t="shared" si="18"/>
        <v>436.94270473060129</v>
      </c>
      <c r="AJ9" s="7">
        <f t="shared" si="18"/>
        <v>432.57327768329526</v>
      </c>
      <c r="AK9" s="7">
        <f t="shared" si="18"/>
        <v>428.24754490646228</v>
      </c>
      <c r="AL9" s="7">
        <f t="shared" si="18"/>
        <v>423.96506945739765</v>
      </c>
      <c r="AM9" s="7">
        <f t="shared" si="18"/>
        <v>419.72541876282367</v>
      </c>
      <c r="AN9" s="7">
        <f t="shared" si="18"/>
        <v>415.52816457519543</v>
      </c>
      <c r="AO9" s="7">
        <f t="shared" si="18"/>
        <v>411.37288292944345</v>
      </c>
      <c r="AP9" s="7">
        <f t="shared" si="18"/>
        <v>407.25915410014903</v>
      </c>
      <c r="AQ9" s="7">
        <f t="shared" si="18"/>
        <v>403.18656255914755</v>
      </c>
      <c r="AR9" s="7">
        <f t="shared" si="18"/>
        <v>399.15469693355607</v>
      </c>
      <c r="AS9" s="7">
        <f t="shared" si="18"/>
        <v>395.16314996422051</v>
      </c>
      <c r="AT9" s="7">
        <f t="shared" si="18"/>
        <v>391.21151846457832</v>
      </c>
      <c r="AU9" s="7">
        <f t="shared" si="18"/>
        <v>387.29940327993251</v>
      </c>
      <c r="AV9" s="7">
        <f t="shared" si="18"/>
        <v>383.42640924713317</v>
      </c>
      <c r="AW9" s="7">
        <f t="shared" si="18"/>
        <v>379.59214515466181</v>
      </c>
      <c r="AX9" s="7">
        <f t="shared" si="18"/>
        <v>375.79622370311517</v>
      </c>
      <c r="AY9" s="7">
        <f t="shared" si="18"/>
        <v>372.03826146608401</v>
      </c>
      <c r="AZ9" s="7">
        <f t="shared" si="18"/>
        <v>368.31787885142319</v>
      </c>
      <c r="BA9" s="7">
        <f t="shared" si="18"/>
        <v>364.63470006290896</v>
      </c>
      <c r="BB9" s="7">
        <f t="shared" si="18"/>
        <v>360.98835306227988</v>
      </c>
      <c r="BC9" s="7">
        <f t="shared" si="18"/>
        <v>357.37846953165706</v>
      </c>
      <c r="BD9" s="7">
        <f t="shared" si="18"/>
        <v>353.80468483634047</v>
      </c>
      <c r="BE9" s="7">
        <f t="shared" si="18"/>
        <v>350.26663798797705</v>
      </c>
      <c r="BF9" s="7">
        <f t="shared" si="18"/>
        <v>346.76397160809728</v>
      </c>
      <c r="BG9" s="7">
        <f t="shared" si="18"/>
        <v>343.29633189201633</v>
      </c>
      <c r="BH9" s="7">
        <f t="shared" si="18"/>
        <v>339.86336857309618</v>
      </c>
      <c r="BI9" s="7">
        <f t="shared" si="18"/>
        <v>336.46473488736524</v>
      </c>
      <c r="BJ9" s="7">
        <f t="shared" si="18"/>
        <v>333.10008753849161</v>
      </c>
      <c r="BK9" s="7">
        <f t="shared" si="18"/>
        <v>329.76908666310669</v>
      </c>
      <c r="BL9" s="7">
        <f t="shared" si="18"/>
        <v>326.47139579647563</v>
      </c>
      <c r="BM9" s="7">
        <f t="shared" si="18"/>
        <v>323.20668183851086</v>
      </c>
      <c r="BN9" s="7">
        <f t="shared" si="18"/>
        <v>319.97461502012573</v>
      </c>
      <c r="BO9" s="7">
        <f t="shared" si="18"/>
        <v>316.77486886992449</v>
      </c>
      <c r="BP9" s="7">
        <f t="shared" si="18"/>
        <v>313.60712018122524</v>
      </c>
      <c r="BQ9" s="7">
        <f t="shared" si="18"/>
        <v>310.47104897941301</v>
      </c>
      <c r="BR9" s="7">
        <f t="shared" si="18"/>
        <v>307.3663384896189</v>
      </c>
      <c r="BS9" s="7">
        <f t="shared" si="18"/>
        <v>304.29267510472272</v>
      </c>
      <c r="BT9" s="7">
        <f t="shared" si="18"/>
        <v>301.2497483536755</v>
      </c>
      <c r="BU9" s="7">
        <f t="shared" si="18"/>
        <v>298.23725087013872</v>
      </c>
      <c r="BV9" s="7">
        <f t="shared" si="18"/>
        <v>295.25487836143731</v>
      </c>
      <c r="BW9" s="7">
        <f t="shared" si="18"/>
        <v>292.30232957782295</v>
      </c>
      <c r="BX9" s="7">
        <f t="shared" si="18"/>
        <v>289.37930628204469</v>
      </c>
      <c r="BY9" s="7">
        <f t="shared" si="18"/>
        <v>286.48551321922423</v>
      </c>
      <c r="BZ9" s="7">
        <f t="shared" si="18"/>
        <v>283.62065808703198</v>
      </c>
      <c r="CA9" s="7">
        <f t="shared" si="18"/>
        <v>280.78445150616164</v>
      </c>
      <c r="CB9" s="7">
        <f t="shared" si="18"/>
        <v>277.97660699110003</v>
      </c>
      <c r="CC9" s="7">
        <f t="shared" si="18"/>
        <v>275.19684092118905</v>
      </c>
      <c r="CD9" s="7">
        <f t="shared" ref="CD9:EO9" si="19">CC9*(1+$Q$18)</f>
        <v>272.44487251197717</v>
      </c>
      <c r="CE9" s="7">
        <f t="shared" si="19"/>
        <v>269.7204237868574</v>
      </c>
      <c r="CF9" s="7">
        <f t="shared" si="19"/>
        <v>267.02321954898883</v>
      </c>
      <c r="CG9" s="7">
        <f t="shared" si="19"/>
        <v>264.35298735349892</v>
      </c>
      <c r="CH9" s="7">
        <f t="shared" si="19"/>
        <v>261.70945747996393</v>
      </c>
      <c r="CI9" s="7">
        <f t="shared" si="19"/>
        <v>259.09236290516429</v>
      </c>
      <c r="CJ9" s="7">
        <f t="shared" si="19"/>
        <v>256.50143927611265</v>
      </c>
      <c r="CK9" s="7">
        <f t="shared" si="19"/>
        <v>253.93642488335152</v>
      </c>
      <c r="CL9" s="7">
        <f t="shared" si="19"/>
        <v>251.397060634518</v>
      </c>
      <c r="CM9" s="7">
        <f t="shared" si="19"/>
        <v>248.88309002817283</v>
      </c>
      <c r="CN9" s="7">
        <f t="shared" si="19"/>
        <v>246.3942591278911</v>
      </c>
      <c r="CO9" s="7">
        <f t="shared" si="19"/>
        <v>243.9303165366122</v>
      </c>
      <c r="CP9" s="7">
        <f t="shared" si="19"/>
        <v>241.49101337124608</v>
      </c>
      <c r="CQ9" s="7">
        <f t="shared" si="19"/>
        <v>239.07610323753363</v>
      </c>
      <c r="CR9" s="7">
        <f t="shared" si="19"/>
        <v>236.68534220515829</v>
      </c>
      <c r="CS9" s="7">
        <f t="shared" si="19"/>
        <v>234.31848878310672</v>
      </c>
      <c r="CT9" s="7">
        <f t="shared" si="19"/>
        <v>231.97530389527566</v>
      </c>
      <c r="CU9" s="7">
        <f t="shared" si="19"/>
        <v>229.65555085632289</v>
      </c>
      <c r="CV9" s="7">
        <f t="shared" si="19"/>
        <v>227.35899534775965</v>
      </c>
      <c r="CW9" s="7">
        <f t="shared" si="19"/>
        <v>225.08540539428205</v>
      </c>
      <c r="CX9" s="7">
        <f t="shared" si="19"/>
        <v>222.83455134033923</v>
      </c>
      <c r="CY9" s="7">
        <f t="shared" si="19"/>
        <v>220.60620582693585</v>
      </c>
      <c r="CZ9" s="7">
        <f t="shared" si="19"/>
        <v>218.40014376866648</v>
      </c>
      <c r="DA9" s="7">
        <f t="shared" si="19"/>
        <v>216.21614233097981</v>
      </c>
      <c r="DB9" s="7">
        <f t="shared" si="19"/>
        <v>214.05398090767</v>
      </c>
      <c r="DC9" s="7">
        <f t="shared" si="19"/>
        <v>211.9134410985933</v>
      </c>
      <c r="DD9" s="7">
        <f t="shared" si="19"/>
        <v>209.79430668760736</v>
      </c>
      <c r="DE9" s="7">
        <f t="shared" si="19"/>
        <v>207.69636362073129</v>
      </c>
      <c r="DF9" s="7">
        <f t="shared" si="19"/>
        <v>205.61939998452397</v>
      </c>
      <c r="DG9" s="7">
        <f t="shared" si="19"/>
        <v>203.56320598467872</v>
      </c>
      <c r="DH9" s="7">
        <f t="shared" si="19"/>
        <v>201.52757392483193</v>
      </c>
      <c r="DI9" s="7">
        <f t="shared" si="19"/>
        <v>199.5122981855836</v>
      </c>
      <c r="DJ9" s="7">
        <f t="shared" si="19"/>
        <v>197.51717520372776</v>
      </c>
      <c r="DK9" s="7">
        <f t="shared" si="19"/>
        <v>195.54200345169048</v>
      </c>
      <c r="DL9" s="7">
        <f t="shared" si="19"/>
        <v>193.58658341717356</v>
      </c>
      <c r="DM9" s="7">
        <f t="shared" si="19"/>
        <v>191.65071758300181</v>
      </c>
      <c r="DN9" s="7">
        <f t="shared" si="19"/>
        <v>189.73421040717179</v>
      </c>
      <c r="DO9" s="7">
        <f t="shared" si="19"/>
        <v>187.83686830310006</v>
      </c>
      <c r="DP9" s="7">
        <f t="shared" si="19"/>
        <v>185.95849962006906</v>
      </c>
      <c r="DQ9" s="7">
        <f t="shared" si="19"/>
        <v>184.09891462386838</v>
      </c>
      <c r="DR9" s="7">
        <f t="shared" si="19"/>
        <v>182.2579254776297</v>
      </c>
      <c r="DS9" s="7">
        <f t="shared" si="19"/>
        <v>180.43534622285341</v>
      </c>
      <c r="DT9" s="7">
        <f t="shared" si="19"/>
        <v>178.63099276062488</v>
      </c>
      <c r="DU9" s="7">
        <f t="shared" si="19"/>
        <v>176.84468283301862</v>
      </c>
      <c r="DV9" s="7">
        <f t="shared" si="19"/>
        <v>175.07623600468844</v>
      </c>
      <c r="DW9" s="7">
        <f t="shared" si="19"/>
        <v>173.32547364464156</v>
      </c>
      <c r="DX9" s="7">
        <f t="shared" si="19"/>
        <v>171.59221890819515</v>
      </c>
      <c r="DY9" s="7">
        <f t="shared" si="19"/>
        <v>169.87629671911318</v>
      </c>
      <c r="DZ9" s="7">
        <f t="shared" si="19"/>
        <v>168.17753375192206</v>
      </c>
      <c r="EA9" s="7">
        <f t="shared" si="19"/>
        <v>166.49575841440284</v>
      </c>
      <c r="EB9" s="7">
        <f t="shared" si="19"/>
        <v>164.83080083025882</v>
      </c>
      <c r="EC9" s="7">
        <f t="shared" si="19"/>
        <v>163.18249282195623</v>
      </c>
      <c r="ED9" s="7">
        <f t="shared" si="19"/>
        <v>161.55066789373666</v>
      </c>
      <c r="EE9" s="7">
        <f t="shared" si="19"/>
        <v>159.93516121479928</v>
      </c>
      <c r="EF9" s="7">
        <f t="shared" si="19"/>
        <v>158.3358096026513</v>
      </c>
      <c r="EG9" s="7">
        <f t="shared" si="19"/>
        <v>156.75245150662479</v>
      </c>
      <c r="EH9" s="7">
        <f t="shared" si="19"/>
        <v>155.18492699155854</v>
      </c>
      <c r="EI9" s="7">
        <f t="shared" si="19"/>
        <v>153.63307772164296</v>
      </c>
      <c r="EJ9" s="7">
        <f t="shared" si="19"/>
        <v>152.09674694442654</v>
      </c>
      <c r="EK9" s="7">
        <f t="shared" si="19"/>
        <v>150.57577947498228</v>
      </c>
      <c r="EL9" s="7">
        <f t="shared" si="19"/>
        <v>149.07002168023246</v>
      </c>
      <c r="EM9" s="7">
        <f t="shared" si="19"/>
        <v>147.57932146343012</v>
      </c>
      <c r="EN9" s="7">
        <f t="shared" si="19"/>
        <v>146.10352824879581</v>
      </c>
      <c r="EO9" s="7">
        <f t="shared" si="19"/>
        <v>144.64249296630786</v>
      </c>
      <c r="EP9" s="7">
        <f t="shared" ref="EP9:GG9" si="20">EO9*(1+$Q$18)</f>
        <v>143.19606803664479</v>
      </c>
      <c r="EQ9" s="7">
        <f t="shared" si="20"/>
        <v>141.76410735627834</v>
      </c>
      <c r="ER9" s="7">
        <f t="shared" si="20"/>
        <v>140.34646628271557</v>
      </c>
      <c r="ES9" s="7">
        <f t="shared" si="20"/>
        <v>138.94300161988841</v>
      </c>
      <c r="ET9" s="7">
        <f t="shared" si="20"/>
        <v>137.55357160368953</v>
      </c>
      <c r="EU9" s="7">
        <f t="shared" si="20"/>
        <v>136.17803588765264</v>
      </c>
      <c r="EV9" s="7">
        <f t="shared" si="20"/>
        <v>134.81625552877611</v>
      </c>
      <c r="EW9" s="7">
        <f t="shared" si="20"/>
        <v>133.46809297348835</v>
      </c>
      <c r="EX9" s="7">
        <f t="shared" si="20"/>
        <v>132.13341204375348</v>
      </c>
      <c r="EY9" s="7">
        <f t="shared" si="20"/>
        <v>130.81207792331594</v>
      </c>
      <c r="EZ9" s="7">
        <f t="shared" si="20"/>
        <v>129.50395714408279</v>
      </c>
      <c r="FA9" s="7">
        <f t="shared" si="20"/>
        <v>128.20891757264195</v>
      </c>
      <c r="FB9" s="7">
        <f t="shared" si="20"/>
        <v>126.92682839691552</v>
      </c>
      <c r="FC9" s="7">
        <f t="shared" si="20"/>
        <v>125.65756011294637</v>
      </c>
      <c r="FD9" s="7">
        <f t="shared" si="20"/>
        <v>124.4009845118169</v>
      </c>
      <c r="FE9" s="7">
        <f t="shared" si="20"/>
        <v>123.15697466669873</v>
      </c>
      <c r="FF9" s="7">
        <f t="shared" si="20"/>
        <v>121.92540492003174</v>
      </c>
      <c r="FG9" s="7">
        <f t="shared" si="20"/>
        <v>120.70615087083142</v>
      </c>
      <c r="FH9" s="7">
        <f t="shared" si="20"/>
        <v>119.4990893621231</v>
      </c>
      <c r="FI9" s="7">
        <f t="shared" si="20"/>
        <v>118.30409846850186</v>
      </c>
      <c r="FJ9" s="7">
        <f t="shared" si="20"/>
        <v>117.12105748381684</v>
      </c>
      <c r="FK9" s="7">
        <f t="shared" si="20"/>
        <v>115.94984690897867</v>
      </c>
      <c r="FL9" s="7">
        <f t="shared" si="20"/>
        <v>114.79034843988889</v>
      </c>
      <c r="FM9" s="7">
        <f t="shared" si="20"/>
        <v>113.64244495548999</v>
      </c>
      <c r="FN9" s="7">
        <f t="shared" si="20"/>
        <v>112.5060205059351</v>
      </c>
      <c r="FO9" s="7">
        <f t="shared" si="20"/>
        <v>111.38096030087574</v>
      </c>
      <c r="FP9" s="7">
        <f t="shared" si="20"/>
        <v>110.26715069786698</v>
      </c>
      <c r="FQ9" s="7">
        <f t="shared" si="20"/>
        <v>109.16447919088831</v>
      </c>
      <c r="FR9" s="7">
        <f t="shared" si="20"/>
        <v>108.07283439897942</v>
      </c>
      <c r="FS9" s="7">
        <f t="shared" si="20"/>
        <v>106.99210605498963</v>
      </c>
      <c r="FT9" s="7">
        <f t="shared" si="20"/>
        <v>105.92218499443973</v>
      </c>
      <c r="FU9" s="7">
        <f t="shared" si="20"/>
        <v>104.86296314449534</v>
      </c>
      <c r="FV9" s="7">
        <f t="shared" si="20"/>
        <v>103.81433351305039</v>
      </c>
      <c r="FW9" s="7">
        <f t="shared" si="20"/>
        <v>102.77619017791989</v>
      </c>
      <c r="FX9" s="7">
        <f t="shared" si="20"/>
        <v>101.74842827614069</v>
      </c>
      <c r="FY9" s="7">
        <f t="shared" si="20"/>
        <v>100.73094399337928</v>
      </c>
      <c r="FZ9" s="7">
        <f t="shared" si="20"/>
        <v>99.723634553445493</v>
      </c>
      <c r="GA9" s="7">
        <f t="shared" si="20"/>
        <v>98.726398207911032</v>
      </c>
      <c r="GB9" s="7">
        <f t="shared" si="20"/>
        <v>97.739134225831918</v>
      </c>
      <c r="GC9" s="7">
        <f t="shared" si="20"/>
        <v>96.761742883573604</v>
      </c>
      <c r="GD9" s="7">
        <f t="shared" si="20"/>
        <v>95.794125454737866</v>
      </c>
      <c r="GE9" s="7">
        <f t="shared" si="20"/>
        <v>94.836184200190488</v>
      </c>
      <c r="GF9" s="7">
        <f t="shared" si="20"/>
        <v>93.887822358188586</v>
      </c>
      <c r="GG9" s="7">
        <f t="shared" si="20"/>
        <v>92.948944134606705</v>
      </c>
    </row>
    <row r="11" spans="1:189" x14ac:dyDescent="0.25">
      <c r="C11" t="s">
        <v>7</v>
      </c>
      <c r="E11" s="2">
        <f>(E3-D3)/D3</f>
        <v>1.0541760722347631</v>
      </c>
      <c r="F11" s="2">
        <f t="shared" ref="F11:J11" si="21">(F3-E3)/E3</f>
        <v>0.92307692307692313</v>
      </c>
      <c r="G11" s="2">
        <f t="shared" si="21"/>
        <v>-8.5714285714285715E-2</v>
      </c>
      <c r="H11" s="2">
        <f t="shared" si="21"/>
        <v>-0.19687499999999999</v>
      </c>
      <c r="I11" s="2">
        <f t="shared" si="21"/>
        <v>0.26459143968871596</v>
      </c>
      <c r="J11" s="2">
        <f t="shared" si="21"/>
        <v>3.3846153846153845E-2</v>
      </c>
      <c r="K11" s="2">
        <v>0.1</v>
      </c>
      <c r="L11" s="2">
        <v>0.09</v>
      </c>
      <c r="M11" s="2">
        <v>0.09</v>
      </c>
      <c r="N11" s="2">
        <v>0.09</v>
      </c>
      <c r="O11" s="2">
        <v>0.09</v>
      </c>
    </row>
    <row r="12" spans="1:189" x14ac:dyDescent="0.25">
      <c r="C12" t="s">
        <v>1</v>
      </c>
      <c r="D12" s="2">
        <f>D4/D3</f>
        <v>0.89616252821670428</v>
      </c>
      <c r="E12" s="2">
        <f t="shared" ref="E12:I12" si="22">E4/E3</f>
        <v>0.87362637362637363</v>
      </c>
      <c r="F12" s="2">
        <f t="shared" si="22"/>
        <v>0.84571428571428575</v>
      </c>
      <c r="G12" s="2">
        <f t="shared" si="22"/>
        <v>0.82499999999999996</v>
      </c>
      <c r="H12" s="2">
        <f t="shared" si="22"/>
        <v>0.8132295719844358</v>
      </c>
      <c r="I12" s="2">
        <f t="shared" si="22"/>
        <v>0.6892307692307692</v>
      </c>
      <c r="J12" s="2">
        <v>0.65</v>
      </c>
      <c r="K12" s="2">
        <v>0.55000000000000004</v>
      </c>
      <c r="L12" s="2">
        <v>0.55000000000000004</v>
      </c>
      <c r="M12" s="2">
        <v>0.55000000000000004</v>
      </c>
      <c r="N12" s="2">
        <v>0.55000000000000004</v>
      </c>
      <c r="O12" s="2">
        <v>0.55000000000000004</v>
      </c>
    </row>
    <row r="13" spans="1:189" x14ac:dyDescent="0.25">
      <c r="C13" t="s">
        <v>8</v>
      </c>
      <c r="D13" s="2">
        <f>D6/D3</f>
        <v>1.2415349887133182</v>
      </c>
      <c r="E13" s="2">
        <f t="shared" ref="E13:I13" si="23">E6/E3</f>
        <v>1.3351648351648351</v>
      </c>
      <c r="F13" s="2">
        <f t="shared" si="23"/>
        <v>1.5028571428571429</v>
      </c>
      <c r="G13" s="2">
        <f t="shared" si="23"/>
        <v>1.1812499999999999</v>
      </c>
      <c r="H13" s="2">
        <f t="shared" si="23"/>
        <v>1.0700389105058365</v>
      </c>
      <c r="I13" s="2">
        <f t="shared" si="23"/>
        <v>0.7846153846153846</v>
      </c>
      <c r="J13" s="2">
        <v>0.7</v>
      </c>
      <c r="K13" s="2">
        <v>0.55000000000000004</v>
      </c>
      <c r="L13" s="2">
        <v>0.4</v>
      </c>
      <c r="M13" s="2">
        <v>0.4</v>
      </c>
      <c r="N13" s="2">
        <v>0.35</v>
      </c>
      <c r="O13" s="2">
        <v>0.35</v>
      </c>
    </row>
    <row r="16" spans="1:189" x14ac:dyDescent="0.25">
      <c r="E16" s="3"/>
    </row>
    <row r="17" spans="16:17" x14ac:dyDescent="0.25">
      <c r="P17" s="5" t="s">
        <v>11</v>
      </c>
      <c r="Q17" s="6">
        <v>7.4999999999999997E-2</v>
      </c>
    </row>
    <row r="18" spans="16:17" x14ac:dyDescent="0.25">
      <c r="P18" s="5" t="s">
        <v>10</v>
      </c>
      <c r="Q18" s="6">
        <v>-0.01</v>
      </c>
    </row>
    <row r="19" spans="16:17" x14ac:dyDescent="0.25">
      <c r="P19" t="s">
        <v>10</v>
      </c>
      <c r="Q19" s="4">
        <f>NPV(Q17,D9:GG9)</f>
        <v>-11193.211017554886</v>
      </c>
    </row>
    <row r="20" spans="16:17" x14ac:dyDescent="0.25">
      <c r="P20" t="s">
        <v>12</v>
      </c>
      <c r="Q20">
        <v>41</v>
      </c>
    </row>
    <row r="21" spans="16:17" x14ac:dyDescent="0.25">
      <c r="P21" t="s">
        <v>13</v>
      </c>
      <c r="Q21" s="8">
        <f>Q19/Q20</f>
        <v>-273.00514676963138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Rajesh Vasaikar</dc:creator>
  <cp:lastModifiedBy>Aniket Rajesh Vasaikar</cp:lastModifiedBy>
  <dcterms:created xsi:type="dcterms:W3CDTF">2024-10-20T06:15:00Z</dcterms:created>
  <dcterms:modified xsi:type="dcterms:W3CDTF">2024-10-20T06:58:28Z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2024-10-20T06:58:20Z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a53a2252-1b2c-4b21-89d0-a3ad66a029b1</vt:lpwstr>
  </property>
  <property fmtid="{D5CDD505-2E9C-101B-9397-08002B2CF9AE}" pid="8" name="MSIP_Label_a73fd474-4f3c-44ed-88fb-5cc4bd2471bf_ContentBits">
    <vt:lpwstr>0</vt:lpwstr>
  </property>
</Properties>
</file>