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lekkala.pujitha\Downloads\"/>
    </mc:Choice>
  </mc:AlternateContent>
  <xr:revisionPtr revIDLastSave="0" documentId="13_ncr:1_{B1B99157-B325-4EDA-9D69-CA00339A3BF1}" xr6:coauthVersionLast="47" xr6:coauthVersionMax="47" xr10:uidLastSave="{00000000-0000-0000-0000-000000000000}"/>
  <workbookProtection workbookPassword="858D" lockStructure="1"/>
  <bookViews>
    <workbookView xWindow="-120" yWindow="-120" windowWidth="20730" windowHeight="11160" activeTab="2" xr2:uid="{00000000-000D-0000-FFFF-FFFF00000000}"/>
  </bookViews>
  <sheets>
    <sheet name="Instruction" sheetId="2" r:id="rId1"/>
    <sheet name="Summary" sheetId="5" r:id="rId2"/>
    <sheet name="Application Form" sheetId="1" r:id="rId3"/>
    <sheet name="Formula" sheetId="4" state="hidden" r:id="rId4"/>
  </sheets>
  <definedNames>
    <definedName name="_xlnm.Print_Area" localSheetId="2">'Application Form'!$A$1:$D$54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1" l="1"/>
  <c r="B47" i="1" l="1"/>
  <c r="B46" i="1"/>
  <c r="D40" i="1"/>
  <c r="D39" i="1"/>
  <c r="C38" i="1"/>
  <c r="C37" i="1"/>
  <c r="C36" i="1"/>
  <c r="C33" i="1"/>
  <c r="C32" i="1"/>
  <c r="C31" i="1"/>
  <c r="C30" i="1"/>
  <c r="C27" i="1"/>
  <c r="C25" i="1"/>
  <c r="C24" i="1"/>
  <c r="C23" i="1"/>
  <c r="C22" i="1"/>
  <c r="C21" i="1"/>
  <c r="C20" i="1"/>
  <c r="C18" i="1"/>
  <c r="C17" i="1"/>
  <c r="C16" i="1"/>
  <c r="D14" i="1"/>
  <c r="D13" i="1"/>
  <c r="B9" i="4"/>
  <c r="B13" i="4" s="1"/>
  <c r="B7" i="4"/>
  <c r="B6" i="4"/>
  <c r="B5" i="4"/>
  <c r="B4" i="4"/>
  <c r="C4" i="4"/>
  <c r="B14" i="4" l="1"/>
  <c r="B10" i="4"/>
  <c r="B24" i="5" s="1"/>
  <c r="C26" i="1" s="1"/>
  <c r="B15" i="4" l="1"/>
  <c r="H23" i="4" l="1"/>
  <c r="B1" i="4" l="1"/>
  <c r="B12" i="4" s="1"/>
  <c r="B11" i="4" l="1"/>
  <c r="B16" i="4" l="1"/>
  <c r="B25" i="5" s="1"/>
</calcChain>
</file>

<file path=xl/sharedStrings.xml><?xml version="1.0" encoding="utf-8"?>
<sst xmlns="http://schemas.openxmlformats.org/spreadsheetml/2006/main" count="367" uniqueCount="253">
  <si>
    <t xml:space="preserve">Name of the member: (IN CAPITAL LETTERS) </t>
  </si>
  <si>
    <t>a):  Universal Account Number (UAN)</t>
  </si>
  <si>
    <t>b):  P.F. Account No.</t>
  </si>
  <si>
    <t>Aadhaar Number (for seeding):</t>
  </si>
  <si>
    <t>a) Father’s Name:</t>
  </si>
  <si>
    <t>b): Husband’s/spouse Name:</t>
  </si>
  <si>
    <t>Date of Birth:</t>
  </si>
  <si>
    <t>Date of joining the establishment:</t>
  </si>
  <si>
    <t>Employer’s Signature</t>
  </si>
  <si>
    <t>Designation &amp; seal of Employer</t>
  </si>
  <si>
    <t>I)</t>
  </si>
  <si>
    <t xml:space="preserve">II)  </t>
  </si>
  <si>
    <r>
      <t>Illness of member/family:</t>
    </r>
    <r>
      <rPr>
        <sz val="9"/>
        <color theme="1"/>
        <rFont val="Calibri"/>
        <family val="2"/>
        <scheme val="minor"/>
      </rPr>
      <t xml:space="preserve"> i) Certificate of doctor and ii) Certificate by employer that ESIC facility is not available to the member may be submitted by the member.</t>
    </r>
  </si>
  <si>
    <t xml:space="preserve">III) </t>
  </si>
  <si>
    <r>
      <t xml:space="preserve">Marriage of self/son/daughter/bother/sister: </t>
    </r>
    <r>
      <rPr>
        <sz val="9"/>
        <color theme="1"/>
        <rFont val="Calibri"/>
        <family val="2"/>
        <scheme val="minor"/>
      </rPr>
      <t>Marriage card is required.</t>
    </r>
  </si>
  <si>
    <t xml:space="preserve">IV) </t>
  </si>
  <si>
    <r>
      <t xml:space="preserve">Post Matriculation education of children: </t>
    </r>
    <r>
      <rPr>
        <sz val="9"/>
        <color theme="1"/>
        <rFont val="Calibri"/>
        <family val="2"/>
        <scheme val="minor"/>
      </rPr>
      <t>No document is required.</t>
    </r>
  </si>
  <si>
    <t xml:space="preserve">V) </t>
  </si>
  <si>
    <r>
      <t xml:space="preserve">Lockout or closure of factory/Cut in supply of electricity: </t>
    </r>
    <r>
      <rPr>
        <sz val="9"/>
        <color theme="1"/>
        <rFont val="Calibri"/>
        <family val="2"/>
        <scheme val="minor"/>
      </rPr>
      <t>No document is required.</t>
    </r>
  </si>
  <si>
    <t>VI)</t>
  </si>
  <si>
    <r>
      <t>Natural calamity:</t>
    </r>
    <r>
      <rPr>
        <sz val="9"/>
        <color theme="1"/>
        <rFont val="Calibri"/>
        <family val="2"/>
        <scheme val="minor"/>
      </rPr>
      <t xml:space="preserve"> No document is required.</t>
    </r>
  </si>
  <si>
    <t>VII)</t>
  </si>
  <si>
    <r>
      <t>Purchasing equipment by physically handicapped</t>
    </r>
    <r>
      <rPr>
        <sz val="9"/>
        <color theme="1"/>
        <rFont val="Calibri"/>
        <family val="2"/>
        <scheme val="minor"/>
      </rPr>
      <t>: Medical certificate is required.</t>
    </r>
  </si>
  <si>
    <t>VIII)</t>
  </si>
  <si>
    <r>
      <t>One year before retirement</t>
    </r>
    <r>
      <rPr>
        <sz val="9"/>
        <color theme="1"/>
        <rFont val="Calibri"/>
        <family val="2"/>
        <scheme val="minor"/>
      </rPr>
      <t>: 90% of total PF balance can be withdrawn. No document is required.</t>
    </r>
  </si>
  <si>
    <t>IX)</t>
  </si>
  <si>
    <r>
      <t>Investment in Varistha Pension Bima Yojana</t>
    </r>
    <r>
      <rPr>
        <sz val="9"/>
        <color theme="1"/>
        <rFont val="Calibri"/>
        <family val="2"/>
        <scheme val="minor"/>
      </rPr>
      <t>: 90% of total PF balance can be transferred to LIC. No document is required.</t>
    </r>
  </si>
  <si>
    <t>Sl.No</t>
  </si>
  <si>
    <t>Purpose of Loan</t>
  </si>
  <si>
    <t>Years of PF Membership</t>
  </si>
  <si>
    <t xml:space="preserve">Eligibility </t>
  </si>
  <si>
    <t>Purchase of site</t>
  </si>
  <si>
    <t>5 Years</t>
  </si>
  <si>
    <t>whichever is least</t>
  </si>
  <si>
    <t xml:space="preserve">Housing Loan for /purchase of House/Flat or for Construction </t>
  </si>
  <si>
    <t>Repayment of Housing loan</t>
  </si>
  <si>
    <t>10 Years</t>
  </si>
  <si>
    <r>
      <t xml:space="preserve">2. PF balance available in employees account </t>
    </r>
    <r>
      <rPr>
        <b/>
        <sz val="9"/>
        <color theme="1"/>
        <rFont val="Calibri"/>
        <family val="2"/>
        <scheme val="minor"/>
      </rPr>
      <t>or</t>
    </r>
  </si>
  <si>
    <t xml:space="preserve">3. Employees request as per form </t>
  </si>
  <si>
    <t>Addition, alteration in existing house</t>
  </si>
  <si>
    <t>(After a period of 5 years from the date of completion dwelling house. If the member has not made any withdrawal earlier for construction of a house)</t>
  </si>
  <si>
    <t xml:space="preserve">Further withdrawal for the purpose stated in the point 4 including repairs on the dwelling house owned by the member or by the spouse or jointly by the member and spouse </t>
  </si>
  <si>
    <t>addition, alteration in existing house</t>
  </si>
  <si>
    <t>After 10 Years</t>
  </si>
  <si>
    <t>of withdrawal</t>
  </si>
  <si>
    <t>under point 4</t>
  </si>
  <si>
    <t>Illness of member/family</t>
  </si>
  <si>
    <t>6 months</t>
  </si>
  <si>
    <t>Marriage of self/son/daughter/brother/ Sister</t>
  </si>
  <si>
    <t>7 Years</t>
  </si>
  <si>
    <t>Post Matriculation education of children</t>
  </si>
  <si>
    <t>Natural calamity</t>
  </si>
  <si>
    <t xml:space="preserve">(CONDITIONS </t>
  </si>
  <si>
    <t xml:space="preserve">1. The State Government has declared that the calamity has affected the general public in the area. </t>
  </si>
  <si>
    <t xml:space="preserve">2. The Notification / Press Release issued by the State government </t>
  </si>
  <si>
    <t>should be referred to before the sanction of advance )</t>
  </si>
  <si>
    <t xml:space="preserve">Advance to members affected by cut </t>
  </si>
  <si>
    <t xml:space="preserve">in the supply of electricity </t>
  </si>
  <si>
    <t>(Notification issued by State Government regarding the cut in supply of electricity specifying the area)</t>
  </si>
  <si>
    <t xml:space="preserve">Grant of advance in the case of </t>
  </si>
  <si>
    <t xml:space="preserve">closure or lockout/non-receipt of </t>
  </si>
  <si>
    <t xml:space="preserve">wages for a continuous period of 2 </t>
  </si>
  <si>
    <t>months etc</t>
  </si>
  <si>
    <t xml:space="preserve">The closure or </t>
  </si>
  <si>
    <t xml:space="preserve">lock out of the </t>
  </si>
  <si>
    <t xml:space="preserve">establishment/ </t>
  </si>
  <si>
    <t>factory should be for more than 15 days for reasons other than strike</t>
  </si>
  <si>
    <t xml:space="preserve">Not exceeding member’s own share of contribution with interest thereon, subject to the amount of advance does not exceed the loss of wages sustained by the member. </t>
  </si>
  <si>
    <t>Advance for Physically handicapped</t>
  </si>
  <si>
    <t>One year before retirement</t>
  </si>
  <si>
    <t xml:space="preserve">                  whichever is least</t>
  </si>
  <si>
    <t>Investment in Varistha Pension Bima Yojana</t>
  </si>
  <si>
    <t xml:space="preserve">                 whichever is least and cheque in favor will be LIC</t>
  </si>
  <si>
    <t>Mahadevapura, Doddanekundi Village, Bangalore – 560048</t>
  </si>
  <si>
    <t xml:space="preserve">a)        Permanent Account No.(PAN): </t>
  </si>
  <si>
    <t>a) Purpose of Loan</t>
  </si>
  <si>
    <t>b) Loan Amount Required</t>
  </si>
  <si>
    <t>a) Bank Account No.</t>
  </si>
  <si>
    <t>b) Bank Name</t>
  </si>
  <si>
    <t>c) IFSC</t>
  </si>
  <si>
    <t>Full Postal Address</t>
  </si>
  <si>
    <t>City</t>
  </si>
  <si>
    <t>Pin code</t>
  </si>
  <si>
    <t xml:space="preserve">Member’s Signature </t>
  </si>
  <si>
    <t>To,</t>
  </si>
  <si>
    <t>The Trustees of Mpasis Group Employees Provident Fund Trust</t>
  </si>
  <si>
    <t>Mphasis Limited,</t>
  </si>
  <si>
    <t>Bagmane World Technology Center 3, 1st Floor B Block, Outer Ring Road,</t>
  </si>
  <si>
    <t xml:space="preserve">Mail ID - </t>
  </si>
  <si>
    <t xml:space="preserve">Mobile Number    </t>
  </si>
  <si>
    <t xml:space="preserve">Employee ID -   </t>
  </si>
  <si>
    <t>''''''''''''</t>
  </si>
  <si>
    <t>Date:</t>
  </si>
  <si>
    <t>Place:</t>
  </si>
  <si>
    <t xml:space="preserve">               c) Loan Amount in words</t>
  </si>
  <si>
    <t xml:space="preserve">               D) Bank Branch &amp; Address</t>
  </si>
  <si>
    <t>Purpose of advance &amp; document required: (The purpose may be one of the following):</t>
  </si>
  <si>
    <t>Non-refundable loan eligibility criteria:</t>
  </si>
  <si>
    <r>
      <t xml:space="preserve">Housing Loan/Purchase of site/house/flat or for construction/Addition alternation in existing house/Repayment of Housing loan:  
</t>
    </r>
    <r>
      <rPr>
        <sz val="9"/>
        <color theme="1"/>
        <rFont val="Calibri"/>
        <family val="2"/>
        <scheme val="minor"/>
      </rPr>
      <t>Need confirmation from employee whether the purchase of site/house/flat or for construction is from agency. If it is repayment of housing loan need cheque in favor details of banks to issue the cheque.</t>
    </r>
  </si>
  <si>
    <t>If addition /alteration of existing house- need declaration from employee on status of building that it is 5 years old</t>
  </si>
  <si>
    <t>The total service in the present establishment as well as previous establishment is counted and, therefore, it is advisable to merge all PF accounts if any.</t>
  </si>
  <si>
    <t>Note:</t>
  </si>
  <si>
    <t>1) Read the below said instructions carefully</t>
  </si>
  <si>
    <r>
      <t>1.</t>
    </r>
    <r>
      <rPr>
        <b/>
        <sz val="9"/>
        <color theme="1"/>
        <rFont val="Times New Roman"/>
        <family val="1"/>
      </rPr>
      <t xml:space="preserve">        </t>
    </r>
  </si>
  <si>
    <r>
      <t>1.</t>
    </r>
    <r>
      <rPr>
        <sz val="9"/>
        <color theme="1"/>
        <rFont val="Times New Roman"/>
        <family val="1"/>
      </rPr>
      <t xml:space="preserve">        </t>
    </r>
    <r>
      <rPr>
        <sz val="9"/>
        <color theme="1"/>
        <rFont val="Calibri"/>
        <family val="2"/>
        <scheme val="minor"/>
      </rPr>
      <t xml:space="preserve">24 months basic salary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</si>
  <si>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PF balance available in employees account or </t>
    </r>
  </si>
  <si>
    <r>
      <t>3.</t>
    </r>
    <r>
      <rPr>
        <sz val="9"/>
        <color theme="1"/>
        <rFont val="Times New Roman"/>
        <family val="1"/>
      </rPr>
      <t xml:space="preserve">        </t>
    </r>
    <r>
      <rPr>
        <sz val="9"/>
        <color theme="1"/>
        <rFont val="Calibri"/>
        <family val="2"/>
        <scheme val="minor"/>
      </rPr>
      <t xml:space="preserve">Employees request as per form </t>
    </r>
  </si>
  <si>
    <r>
      <t>1.</t>
    </r>
    <r>
      <rPr>
        <sz val="9"/>
        <color theme="1"/>
        <rFont val="Times New Roman"/>
        <family val="1"/>
      </rPr>
      <t xml:space="preserve">        </t>
    </r>
    <r>
      <rPr>
        <sz val="9"/>
        <color theme="1"/>
        <rFont val="Calibri"/>
        <family val="2"/>
        <scheme val="minor"/>
      </rPr>
      <t xml:space="preserve">36 months basic salary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</si>
  <si>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PF balance available in employees account </t>
    </r>
    <r>
      <rPr>
        <b/>
        <sz val="9"/>
        <color theme="1"/>
        <rFont val="Calibri"/>
        <family val="2"/>
        <scheme val="minor"/>
      </rPr>
      <t>or</t>
    </r>
  </si>
  <si>
    <r>
      <t>1.</t>
    </r>
    <r>
      <rPr>
        <sz val="9"/>
        <color theme="1"/>
        <rFont val="Times New Roman"/>
        <family val="1"/>
      </rPr>
      <t xml:space="preserve">        </t>
    </r>
    <r>
      <rPr>
        <sz val="9"/>
        <color theme="1"/>
        <rFont val="Calibri"/>
        <family val="2"/>
        <scheme val="minor"/>
      </rPr>
      <t xml:space="preserve">12 months basic salary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</si>
  <si>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PF balance available in members own contribution </t>
    </r>
    <r>
      <rPr>
        <b/>
        <sz val="9"/>
        <color theme="1"/>
        <rFont val="Calibri"/>
        <family val="2"/>
        <scheme val="minor"/>
      </rPr>
      <t>or</t>
    </r>
    <r>
      <rPr>
        <sz val="9"/>
        <color theme="1"/>
        <rFont val="Calibri"/>
        <family val="2"/>
        <scheme val="minor"/>
      </rPr>
      <t xml:space="preserve"> </t>
    </r>
  </si>
  <si>
    <r>
      <t>1.</t>
    </r>
    <r>
      <rPr>
        <sz val="9"/>
        <color theme="1"/>
        <rFont val="Times New Roman"/>
        <family val="1"/>
      </rPr>
      <t xml:space="preserve">        </t>
    </r>
    <r>
      <rPr>
        <sz val="9"/>
        <color theme="1"/>
        <rFont val="Calibri"/>
        <family val="2"/>
        <scheme val="minor"/>
      </rPr>
      <t xml:space="preserve">6 months basic salary </t>
    </r>
    <r>
      <rPr>
        <b/>
        <sz val="9"/>
        <color theme="1"/>
        <rFont val="Calibri"/>
        <family val="2"/>
        <scheme val="minor"/>
      </rPr>
      <t>or</t>
    </r>
    <r>
      <rPr>
        <sz val="9"/>
        <color theme="1"/>
        <rFont val="Calibri"/>
        <family val="2"/>
        <scheme val="minor"/>
      </rPr>
      <t xml:space="preserve"> </t>
    </r>
  </si>
  <si>
    <r>
      <t>1.</t>
    </r>
    <r>
      <rPr>
        <sz val="9"/>
        <color theme="1"/>
        <rFont val="Times New Roman"/>
        <family val="1"/>
      </rPr>
      <t xml:space="preserve">        </t>
    </r>
    <r>
      <rPr>
        <sz val="9"/>
        <color theme="1"/>
        <rFont val="Calibri"/>
        <family val="2"/>
        <scheme val="minor"/>
      </rPr>
      <t xml:space="preserve">50% of PF balance available in members own share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</si>
  <si>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Employees request as per form </t>
    </r>
  </si>
  <si>
    <r>
      <t>1.</t>
    </r>
    <r>
      <rPr>
        <sz val="9"/>
        <color theme="1"/>
        <rFont val="Times New Roman"/>
        <family val="1"/>
      </rPr>
      <t xml:space="preserve">        </t>
    </r>
    <r>
      <rPr>
        <sz val="9"/>
        <color theme="1"/>
        <rFont val="Calibri"/>
        <family val="2"/>
        <scheme val="minor"/>
      </rPr>
      <t xml:space="preserve">50% of members own share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</si>
  <si>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Rs. 5000 </t>
    </r>
    <r>
      <rPr>
        <b/>
        <sz val="9"/>
        <color theme="1"/>
        <rFont val="Calibri"/>
        <family val="2"/>
        <scheme val="minor"/>
      </rPr>
      <t>or</t>
    </r>
    <r>
      <rPr>
        <sz val="9"/>
        <color theme="1"/>
        <rFont val="Calibri"/>
        <family val="2"/>
        <scheme val="minor"/>
      </rPr>
      <t xml:space="preserve"> </t>
    </r>
  </si>
  <si>
    <r>
      <t>1.</t>
    </r>
    <r>
      <rPr>
        <sz val="9"/>
        <color theme="1"/>
        <rFont val="Times New Roman"/>
        <family val="1"/>
      </rPr>
      <t xml:space="preserve">        </t>
    </r>
    <r>
      <rPr>
        <sz val="9"/>
        <color theme="1"/>
        <rFont val="Calibri"/>
        <family val="2"/>
        <scheme val="minor"/>
      </rPr>
      <t xml:space="preserve">1 month basic salary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</si>
  <si>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Rs. 300 </t>
    </r>
    <r>
      <rPr>
        <b/>
        <sz val="9"/>
        <color theme="1"/>
        <rFont val="Calibri"/>
        <family val="2"/>
        <scheme val="minor"/>
      </rPr>
      <t>or</t>
    </r>
    <r>
      <rPr>
        <sz val="9"/>
        <color theme="1"/>
        <rFont val="Calibri"/>
        <family val="2"/>
        <scheme val="minor"/>
      </rPr>
      <t xml:space="preserve"> </t>
    </r>
  </si>
  <si>
    <r>
      <t>2.</t>
    </r>
    <r>
      <rPr>
        <sz val="9"/>
        <color theme="1"/>
        <rFont val="Times New Roman"/>
        <family val="1"/>
      </rPr>
      <t xml:space="preserve">        </t>
    </r>
    <r>
      <rPr>
        <sz val="9"/>
        <color theme="1"/>
        <rFont val="Calibri"/>
        <family val="2"/>
        <scheme val="minor"/>
      </rPr>
      <t xml:space="preserve">PF balance available in members contribution </t>
    </r>
    <r>
      <rPr>
        <b/>
        <sz val="9"/>
        <color theme="1"/>
        <rFont val="Calibri"/>
        <family val="2"/>
        <scheme val="minor"/>
      </rPr>
      <t>or</t>
    </r>
    <r>
      <rPr>
        <sz val="9"/>
        <color theme="1"/>
        <rFont val="Calibri"/>
        <family val="2"/>
        <scheme val="minor"/>
      </rPr>
      <t xml:space="preserve"> </t>
    </r>
  </si>
  <si>
    <r>
      <t>3.</t>
    </r>
    <r>
      <rPr>
        <sz val="9"/>
        <color theme="1"/>
        <rFont val="Times New Roman"/>
        <family val="1"/>
      </rPr>
      <t xml:space="preserve">        </t>
    </r>
    <r>
      <rPr>
        <sz val="9"/>
        <color theme="1"/>
        <rFont val="Calibri"/>
        <family val="2"/>
        <scheme val="minor"/>
      </rPr>
      <t>Cost of equipment</t>
    </r>
  </si>
  <si>
    <r>
      <t>4.</t>
    </r>
    <r>
      <rPr>
        <sz val="9"/>
        <color theme="1"/>
        <rFont val="Times New Roman"/>
        <family val="1"/>
      </rPr>
      <t xml:space="preserve">        </t>
    </r>
    <r>
      <rPr>
        <sz val="9"/>
        <color theme="1"/>
        <rFont val="Calibri"/>
        <family val="2"/>
        <scheme val="minor"/>
      </rPr>
      <t xml:space="preserve">Employees request as per form </t>
    </r>
  </si>
  <si>
    <r>
      <t>1.</t>
    </r>
    <r>
      <rPr>
        <b/>
        <sz val="9"/>
        <color theme="1"/>
        <rFont val="Times New Roman"/>
        <family val="1"/>
      </rPr>
      <t xml:space="preserve">        </t>
    </r>
    <r>
      <rPr>
        <sz val="9"/>
        <color theme="1"/>
        <rFont val="Calibri"/>
        <family val="2"/>
        <scheme val="minor"/>
      </rPr>
      <t xml:space="preserve">90% of the PF balance </t>
    </r>
    <r>
      <rPr>
        <b/>
        <sz val="9"/>
        <color theme="1"/>
        <rFont val="Calibri"/>
        <family val="2"/>
        <scheme val="minor"/>
      </rPr>
      <t>or</t>
    </r>
    <r>
      <rPr>
        <sz val="9"/>
        <color theme="1"/>
        <rFont val="Calibri"/>
        <family val="2"/>
        <scheme val="minor"/>
      </rPr>
      <t xml:space="preserve"> </t>
    </r>
  </si>
  <si>
    <t>Employee Code</t>
  </si>
  <si>
    <t>Employee Name</t>
  </si>
  <si>
    <t>Date of Birth</t>
  </si>
  <si>
    <t>Father Name</t>
  </si>
  <si>
    <t>Spouse Name (Only for female employees)</t>
  </si>
  <si>
    <t>Date of Joining</t>
  </si>
  <si>
    <t>Date of Membership (if PF transfer in received)</t>
  </si>
  <si>
    <t>Particulars</t>
  </si>
  <si>
    <t>Details</t>
  </si>
  <si>
    <t>Mobile Number</t>
  </si>
  <si>
    <t>Email Id</t>
  </si>
  <si>
    <t>UAN</t>
  </si>
  <si>
    <t>PAN</t>
  </si>
  <si>
    <t>Aadhaar Number</t>
  </si>
  <si>
    <t>PF Account number</t>
  </si>
  <si>
    <t>Loan amount Required</t>
  </si>
  <si>
    <t>Loan amount in words</t>
  </si>
  <si>
    <t>ABCPM0111F</t>
  </si>
  <si>
    <t>123123123123</t>
  </si>
  <si>
    <t>email@gmail.com</t>
  </si>
  <si>
    <t>111111111111</t>
  </si>
  <si>
    <t>Bank Account No.</t>
  </si>
  <si>
    <t>Bank Name</t>
  </si>
  <si>
    <t>IFSC</t>
  </si>
  <si>
    <t>Bank Branch &amp; Address</t>
  </si>
  <si>
    <t>0012345</t>
  </si>
  <si>
    <t>hdfc bank ltd</t>
  </si>
  <si>
    <t>HDFC00000000001</t>
  </si>
  <si>
    <t xml:space="preserve">Chamarajapete, Bangalore 560018 Karnataka </t>
  </si>
  <si>
    <t>Communication Address 1</t>
  </si>
  <si>
    <t>Communication Address 2</t>
  </si>
  <si>
    <t>Communication Address 3</t>
  </si>
  <si>
    <t>Pin Code</t>
  </si>
  <si>
    <t>Shashidharan</t>
  </si>
  <si>
    <t>Lakshmi Narayana</t>
  </si>
  <si>
    <t>9036233175</t>
  </si>
  <si>
    <t>Ten Thousand</t>
  </si>
  <si>
    <t>Amount Required</t>
  </si>
  <si>
    <t>Basic Salary Per Month</t>
  </si>
  <si>
    <t>22344</t>
  </si>
  <si>
    <t>Closing Balance MC</t>
  </si>
  <si>
    <t>Closing Balance CC</t>
  </si>
  <si>
    <t>Amount</t>
  </si>
  <si>
    <t>No. 95 2nd Cross</t>
  </si>
  <si>
    <t>Kempegowda Nagara</t>
  </si>
  <si>
    <t>Sanyasi Kunte</t>
  </si>
  <si>
    <t>Bangalore</t>
  </si>
  <si>
    <t>Date of Request</t>
  </si>
  <si>
    <t>006</t>
  </si>
  <si>
    <t>Eligible Amount</t>
  </si>
  <si>
    <t>Code</t>
  </si>
  <si>
    <t>Elibiility Amount</t>
  </si>
  <si>
    <t>Type of Loan</t>
  </si>
  <si>
    <t xml:space="preserve">Service Period </t>
  </si>
  <si>
    <t>001</t>
  </si>
  <si>
    <t>Basic*36</t>
  </si>
  <si>
    <t>Construction of House</t>
  </si>
  <si>
    <t>5 Years (MC+CC)</t>
  </si>
  <si>
    <t>002</t>
  </si>
  <si>
    <t>Purchase of Flat</t>
  </si>
  <si>
    <t>003</t>
  </si>
  <si>
    <t>Basic*24</t>
  </si>
  <si>
    <t>5 Years  (MC+CC)</t>
  </si>
  <si>
    <t>004</t>
  </si>
  <si>
    <t>Basic*12</t>
  </si>
  <si>
    <t>Renovation of house</t>
  </si>
  <si>
    <t>5 Years (MC)</t>
  </si>
  <si>
    <t>005</t>
  </si>
  <si>
    <t>Repayment of housing loan</t>
  </si>
  <si>
    <t>10 Years  (MC+CC)</t>
  </si>
  <si>
    <t>Basic*6</t>
  </si>
  <si>
    <t>Medical</t>
  </si>
  <si>
    <t>6 Months (MC)</t>
  </si>
  <si>
    <t>007</t>
  </si>
  <si>
    <t>Total MC/2</t>
  </si>
  <si>
    <t>Post matriculation ededucation of children</t>
  </si>
  <si>
    <t>7 Years (MC)</t>
  </si>
  <si>
    <t>008</t>
  </si>
  <si>
    <t>Marriage Loan</t>
  </si>
  <si>
    <t>covid-19</t>
  </si>
  <si>
    <t>3  Months (MC+CC)</t>
  </si>
  <si>
    <t>019</t>
  </si>
  <si>
    <t>Loan Type</t>
  </si>
  <si>
    <t>Service period Eligibility</t>
  </si>
  <si>
    <t>No. of years in service</t>
  </si>
  <si>
    <t>Eligible Creteria</t>
  </si>
  <si>
    <t xml:space="preserve">Loan Eligible amount  as per Package 
(Keeping Rs.500 in each account MC &amp;CC)  </t>
  </si>
  <si>
    <t>Loan Eligible amount Based on Basic in PF data</t>
  </si>
  <si>
    <t>Least amount (Eligible Amount)</t>
  </si>
  <si>
    <t>Amount in Rupees</t>
  </si>
  <si>
    <r>
      <t>a.</t>
    </r>
    <r>
      <rPr>
        <b/>
        <sz val="8"/>
        <color theme="1"/>
        <rFont val="Times New Roman"/>
        <family val="1"/>
      </rPr>
      <t>        </t>
    </r>
    <r>
      <rPr>
        <b/>
        <sz val="8"/>
        <color theme="1"/>
        <rFont val="Calibri"/>
        <family val="2"/>
        <scheme val="minor"/>
      </rPr>
      <t>Certified that the particulars are true to the best of my knowledge and property is in my name or jointly with spouse.
b.           In case the amount is used for any purpose other than stated in column ( 9 ) above, I am liable to return the entire  
                amount with penal interest.</t>
    </r>
  </si>
  <si>
    <t>Update the code as per the above list</t>
  </si>
  <si>
    <t>4) Go to the "Application Form" click on Insert menu, click on pictures, browse the scan signature and insert in the member signature column highlighted in the "Application form"</t>
  </si>
  <si>
    <t>INSTRUCTION FOR AVAIL THE BENEFIT OF PROVIDENT FUND NON REFUNDABLE LOAN</t>
  </si>
  <si>
    <r>
      <t xml:space="preserve">2) Update the personal details in sheet name </t>
    </r>
    <r>
      <rPr>
        <b/>
        <u/>
        <sz val="9"/>
        <color theme="1"/>
        <rFont val="Calibri"/>
        <family val="2"/>
        <scheme val="minor"/>
      </rPr>
      <t>"Summary"</t>
    </r>
  </si>
  <si>
    <t xml:space="preserve">3) Kindly sign on the paper and take a snap or scan the signature. </t>
  </si>
  <si>
    <t xml:space="preserve">Note: </t>
  </si>
  <si>
    <t>1) Update the details in the columns highlighted with yellow color to know the eligible</t>
  </si>
  <si>
    <t>2) Select the Loan Type code as per the below list</t>
  </si>
  <si>
    <t>3) The Excel will show you the eligible amount in column highlighted with Green</t>
  </si>
  <si>
    <t>4) Update the personal information if you are willing to submit the application.</t>
  </si>
  <si>
    <t>Fill the below mandatory  personal details if you are willing to apply for Partial Withdrawal</t>
  </si>
  <si>
    <t>Click here to view the filled application</t>
  </si>
  <si>
    <t>Date of Application</t>
  </si>
  <si>
    <t>Date should be in (DD-MMM-YYYY) format example : 11-Jul-2020</t>
  </si>
  <si>
    <t>Note: 1) To add the signature click on "Insert menu", click on pictures, browse the scan signature and 
               insert in the member signature column highlighted here.</t>
  </si>
  <si>
    <t xml:space="preserve">          2) After inserting the signature save the file (control+S) and again save as (press F12 button) and save the file as PDF</t>
  </si>
  <si>
    <r>
      <t xml:space="preserve">         3) Read the filled application carefully and share the  application in  pdf application form to "pfqueries@mphasis.com"  along with the </t>
    </r>
    <r>
      <rPr>
        <b/>
        <u/>
        <sz val="9"/>
        <color theme="5" tint="-0.249977111117893"/>
        <rFont val="Calibri"/>
        <family val="2"/>
        <scheme val="minor"/>
      </rPr>
      <t>cancelled chq leaf, Aadhaar card copy</t>
    </r>
  </si>
  <si>
    <t xml:space="preserve">COVID 19 </t>
  </si>
  <si>
    <r>
      <t xml:space="preserve">1. 75% of total accumulation or
2. 3 Months Basic or
3. The member requested amount
</t>
    </r>
    <r>
      <rPr>
        <b/>
        <sz val="9"/>
        <color theme="1"/>
        <rFont val="Calibri"/>
        <family val="2"/>
        <scheme val="minor"/>
      </rPr>
      <t>whichever is least</t>
    </r>
  </si>
  <si>
    <t>19A</t>
  </si>
  <si>
    <t>2484558</t>
  </si>
  <si>
    <t>KOPPERLASATHISH REDDY</t>
  </si>
  <si>
    <t>14/06/2000</t>
  </si>
  <si>
    <t>22/11/2021</t>
  </si>
  <si>
    <t>KRISHNA REDDY</t>
  </si>
  <si>
    <t>PYBOM00165730002311486</t>
  </si>
  <si>
    <t>445428471488</t>
  </si>
  <si>
    <t>9505356440</t>
  </si>
  <si>
    <t>kopperlasatish2000@gmail.com</t>
  </si>
  <si>
    <t>EGFPR5546P</t>
  </si>
  <si>
    <t>50100479820070</t>
  </si>
  <si>
    <t>HDFC BANK LTD</t>
  </si>
  <si>
    <t>HDFC0000811</t>
  </si>
  <si>
    <t xml:space="preserve">B-2 AIE,OPP JYOTHI THEATRE RAMACHANDRAPURAM_x0002_502319,TELANGAN </t>
  </si>
  <si>
    <t>SEVEN HILLS PG,MYLASANDRA,467,3RD CROSS RD,</t>
  </si>
  <si>
    <t>BESIDE HDFC BANK ,</t>
  </si>
  <si>
    <t>GLOBAL VILLAGE BACK GATE, BEML LAYOUT</t>
  </si>
  <si>
    <t>BANGALORE</t>
  </si>
  <si>
    <t>twenty three Thousand three hundred sixty one Only</t>
  </si>
  <si>
    <t>b):PYBOM00165730002311486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</si>
</sst>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dd/mmm/yyyy"/>
    <numFmt numFmtId="166" formatCode="dd\-mmm\-yyyy"/>
  </numFmts>
  <fonts count="30" x14ac:knownFonts="1">
    <font>
      <sz val="11"/>
      <color theme="1"/>
      <name val="Calibri"/>
      <family val="2"/>
      <scheme val="minor"/>
    </font>
    <font>
      <b/>
      <sz val="11"/>
      <color theme="0"/>
      <name val="Calibri"/>
      <family val="2"/>
      <scheme val="minor"/>
    </font>
    <font>
      <b/>
      <sz val="9"/>
      <color theme="1"/>
      <name val="Calibri"/>
      <family val="2"/>
      <scheme val="minor"/>
    </font>
    <font>
      <sz val="9"/>
      <color theme="1"/>
      <name val="Calibri"/>
      <family val="2"/>
      <scheme val="minor"/>
    </font>
    <font>
      <b/>
      <sz val="8"/>
      <color theme="1"/>
      <name val="Calibri"/>
      <family val="2"/>
      <scheme val="minor"/>
    </font>
    <font>
      <sz val="7.5"/>
      <color theme="1"/>
      <name val="Calibri"/>
      <family val="2"/>
      <scheme val="minor"/>
    </font>
    <font>
      <u/>
      <sz val="11"/>
      <color theme="10"/>
      <name val="Calibri"/>
      <family val="2"/>
      <scheme val="minor"/>
    </font>
    <font>
      <b/>
      <sz val="8"/>
      <color theme="1"/>
      <name val="Times New Roman"/>
      <family val="1"/>
    </font>
    <font>
      <b/>
      <sz val="9"/>
      <color theme="1"/>
      <name val="Times New Roman"/>
      <family val="1"/>
    </font>
    <font>
      <sz val="9"/>
      <color theme="1"/>
      <name val="Times New Roman"/>
      <family val="1"/>
    </font>
    <font>
      <sz val="11"/>
      <color theme="1"/>
      <name val="Calibri"/>
      <family val="2"/>
      <scheme val="minor"/>
    </font>
    <font>
      <sz val="9"/>
      <name val="Calibri"/>
      <family val="2"/>
      <scheme val="minor"/>
    </font>
    <font>
      <b/>
      <sz val="9"/>
      <name val="Calibri"/>
      <family val="2"/>
      <scheme val="minor"/>
    </font>
    <font>
      <u/>
      <sz val="9"/>
      <name val="Calibri"/>
      <family val="2"/>
      <scheme val="minor"/>
    </font>
    <font>
      <b/>
      <sz val="10"/>
      <name val="Arial"/>
      <family val="2"/>
    </font>
    <font>
      <sz val="10"/>
      <name val="Arial"/>
      <family val="2"/>
    </font>
    <font>
      <b/>
      <sz val="9"/>
      <name val="Arial"/>
      <family val="2"/>
    </font>
    <font>
      <sz val="9"/>
      <name val="Arial"/>
      <family val="2"/>
    </font>
    <font>
      <sz val="9"/>
      <color theme="0"/>
      <name val="Calibri"/>
      <family val="2"/>
      <scheme val="minor"/>
    </font>
    <font>
      <sz val="9"/>
      <color theme="1"/>
      <name val="Arial"/>
      <family val="2"/>
    </font>
    <font>
      <b/>
      <sz val="9"/>
      <color theme="0"/>
      <name val="Calibri"/>
      <family val="2"/>
      <scheme val="minor"/>
    </font>
    <font>
      <b/>
      <u/>
      <sz val="9"/>
      <color theme="1"/>
      <name val="Calibri"/>
      <family val="2"/>
      <scheme val="minor"/>
    </font>
    <font>
      <b/>
      <sz val="10"/>
      <color theme="1"/>
      <name val="Calibri"/>
      <family val="2"/>
      <scheme val="minor"/>
    </font>
    <font>
      <b/>
      <u/>
      <sz val="10"/>
      <color rgb="FFFFFF00"/>
      <name val="Calibri"/>
      <family val="2"/>
      <scheme val="minor"/>
    </font>
    <font>
      <b/>
      <u/>
      <sz val="11"/>
      <color rgb="FFFFFF00"/>
      <name val="Calibri"/>
      <family val="2"/>
      <scheme val="minor"/>
    </font>
    <font>
      <sz val="8"/>
      <color theme="1"/>
      <name val="Calibri"/>
      <family val="2"/>
      <scheme val="minor"/>
    </font>
    <font>
      <b/>
      <u/>
      <sz val="9"/>
      <color theme="5" tint="-0.249977111117893"/>
      <name val="Calibri"/>
      <family val="2"/>
      <scheme val="minor"/>
    </font>
    <font>
      <b/>
      <sz val="8"/>
      <name val="Calibri"/>
      <family val="2"/>
      <scheme val="minor"/>
    </font>
    <font>
      <b/>
      <u/>
      <sz val="9"/>
      <color theme="0"/>
      <name val="Calibri"/>
      <family val="2"/>
      <scheme val="minor"/>
    </font>
    <font>
      <b/>
      <sz val="9"/>
      <color theme="1"/>
      <name val="Arial"/>
      <family val="2"/>
    </font>
  </fonts>
  <fills count="1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FFFF66"/>
        <bgColor indexed="64"/>
      </patternFill>
    </fill>
    <fill>
      <patternFill patternType="solid">
        <fgColor theme="7" tint="0.39997558519241921"/>
        <bgColor indexed="64"/>
      </patternFill>
    </fill>
    <fill>
      <patternFill patternType="solid">
        <fgColor rgb="FF00B050"/>
        <bgColor indexed="64"/>
      </patternFill>
    </fill>
    <fill>
      <patternFill patternType="solid">
        <fgColor theme="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9"/>
        <bgColor indexed="64"/>
      </patternFill>
    </fill>
    <fill>
      <patternFill patternType="solid">
        <fgColor theme="8"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3">
    <xf numFmtId="0" fontId="0" fillId="0" borderId="0"/>
    <xf numFmtId="0" fontId="6" fillId="0" borderId="0" applyNumberFormat="0" applyFill="0" applyBorder="0" applyAlignment="0" applyProtection="0"/>
    <xf numFmtId="164" fontId="10" fillId="0" borderId="0" applyFont="0" applyFill="0" applyBorder="0" applyAlignment="0" applyProtection="0"/>
  </cellStyleXfs>
  <cellXfs count="141">
    <xf numFmtId="0" fontId="0" fillId="0" borderId="0" xfId="0"/>
    <xf numFmtId="0" fontId="3" fillId="0" borderId="0" xfId="0" applyFont="1"/>
    <xf numFmtId="0" fontId="0" fillId="0" borderId="0" xfId="0" applyAlignment="1">
      <alignment horizontal="center"/>
    </xf>
    <xf numFmtId="0" fontId="2" fillId="0" borderId="0" xfId="0" applyFont="1" applyAlignment="1">
      <alignment horizontal="left" vertical="center"/>
    </xf>
    <xf numFmtId="0" fontId="3" fillId="0" borderId="0" xfId="0" applyFont="1" applyAlignment="1">
      <alignment wrapText="1"/>
    </xf>
    <xf numFmtId="0" fontId="5" fillId="0" borderId="14" xfId="0" applyFont="1" applyBorder="1" applyAlignment="1">
      <alignment horizontal="center" vertical="center"/>
    </xf>
    <xf numFmtId="0" fontId="0" fillId="0" borderId="8" xfId="0" applyBorder="1"/>
    <xf numFmtId="0" fontId="3" fillId="0" borderId="14" xfId="0" applyFont="1" applyBorder="1" applyAlignment="1">
      <alignment horizontal="center" vertical="center" wrapText="1"/>
    </xf>
    <xf numFmtId="0" fontId="3" fillId="0" borderId="14" xfId="0" applyFont="1" applyBorder="1" applyAlignment="1">
      <alignment horizontal="center" vertical="center"/>
    </xf>
    <xf numFmtId="0" fontId="3" fillId="0" borderId="12" xfId="0" applyFont="1" applyBorder="1" applyAlignment="1">
      <alignment horizontal="center" vertical="center"/>
    </xf>
    <xf numFmtId="0" fontId="3" fillId="0" borderId="1" xfId="0" applyFont="1" applyBorder="1" applyAlignment="1">
      <alignment horizontal="left" vertical="center" wrapText="1" indent="4"/>
    </xf>
    <xf numFmtId="0" fontId="2" fillId="0" borderId="1" xfId="0" applyFont="1" applyBorder="1" applyAlignment="1">
      <alignment horizontal="left" vertical="center" wrapText="1"/>
    </xf>
    <xf numFmtId="0" fontId="3" fillId="0" borderId="1" xfId="0" applyFont="1" applyBorder="1" applyAlignment="1">
      <alignment horizontal="left" vertical="center" wrapText="1" indent="2"/>
    </xf>
    <xf numFmtId="0" fontId="3" fillId="0" borderId="1" xfId="0" applyFont="1" applyBorder="1" applyAlignment="1">
      <alignment vertical="center" wrapText="1"/>
    </xf>
    <xf numFmtId="0" fontId="2" fillId="0" borderId="1" xfId="0" applyFont="1" applyBorder="1" applyAlignment="1">
      <alignment horizontal="left" vertical="center" wrapText="1" indent="4"/>
    </xf>
    <xf numFmtId="0" fontId="3" fillId="0" borderId="8" xfId="0" applyFont="1" applyBorder="1"/>
    <xf numFmtId="0" fontId="3" fillId="0" borderId="7" xfId="0" applyFont="1" applyBorder="1"/>
    <xf numFmtId="0" fontId="3" fillId="0" borderId="9" xfId="0" applyFont="1" applyBorder="1"/>
    <xf numFmtId="0" fontId="3" fillId="0" borderId="0" xfId="0" applyFont="1" applyAlignment="1">
      <alignment horizontal="center"/>
    </xf>
    <xf numFmtId="0" fontId="2" fillId="0" borderId="1" xfId="0" applyFont="1" applyBorder="1" applyAlignment="1">
      <alignment horizontal="center" vertical="center" wrapText="1"/>
    </xf>
    <xf numFmtId="0" fontId="3" fillId="0" borderId="1" xfId="0" applyFont="1" applyBorder="1" applyAlignment="1">
      <alignment horizontal="left" vertical="top" wrapText="1"/>
    </xf>
    <xf numFmtId="0" fontId="2" fillId="5" borderId="10"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1" xfId="0" applyFont="1" applyFill="1" applyBorder="1" applyAlignment="1">
      <alignment horizontal="left" vertical="center"/>
    </xf>
    <xf numFmtId="0" fontId="3" fillId="5" borderId="1" xfId="0" applyFont="1" applyFill="1" applyBorder="1"/>
    <xf numFmtId="0" fontId="3" fillId="5" borderId="1" xfId="0" applyFont="1" applyFill="1" applyBorder="1" applyAlignment="1">
      <alignment horizontal="center"/>
    </xf>
    <xf numFmtId="0" fontId="1" fillId="6" borderId="14" xfId="0" applyFont="1" applyFill="1" applyBorder="1" applyAlignment="1">
      <alignment horizontal="center" vertical="center"/>
    </xf>
    <xf numFmtId="0" fontId="11" fillId="0" borderId="0" xfId="0" applyFont="1" applyProtection="1">
      <protection hidden="1"/>
    </xf>
    <xf numFmtId="165" fontId="11" fillId="0" borderId="0" xfId="0" applyNumberFormat="1" applyFont="1" applyProtection="1">
      <protection hidden="1"/>
    </xf>
    <xf numFmtId="0" fontId="11" fillId="0" borderId="0" xfId="0" applyFont="1" applyAlignment="1" applyProtection="1">
      <alignment horizontal="center"/>
      <protection hidden="1"/>
    </xf>
    <xf numFmtId="0" fontId="12" fillId="0" borderId="0" xfId="0" applyFont="1" applyAlignment="1" applyProtection="1">
      <alignment horizontal="center"/>
      <protection hidden="1"/>
    </xf>
    <xf numFmtId="164" fontId="11" fillId="0" borderId="0" xfId="2" applyFont="1" applyFill="1" applyAlignment="1" applyProtection="1">
      <alignment horizontal="center"/>
      <protection hidden="1"/>
    </xf>
    <xf numFmtId="49" fontId="11" fillId="0" borderId="0" xfId="0" applyNumberFormat="1" applyFont="1" applyAlignment="1" applyProtection="1">
      <alignment horizontal="center"/>
      <protection hidden="1"/>
    </xf>
    <xf numFmtId="15" fontId="11" fillId="0" borderId="0" xfId="0" applyNumberFormat="1" applyFont="1" applyAlignment="1" applyProtection="1">
      <alignment horizontal="center"/>
      <protection hidden="1"/>
    </xf>
    <xf numFmtId="164" fontId="11" fillId="0" borderId="0" xfId="0" applyNumberFormat="1" applyFont="1" applyProtection="1">
      <protection hidden="1"/>
    </xf>
    <xf numFmtId="0" fontId="11" fillId="0" borderId="0" xfId="0" quotePrefix="1" applyFont="1" applyAlignment="1" applyProtection="1">
      <alignment horizontal="center"/>
      <protection hidden="1"/>
    </xf>
    <xf numFmtId="49" fontId="13" fillId="0" borderId="0" xfId="1" applyNumberFormat="1" applyFont="1" applyFill="1" applyAlignment="1" applyProtection="1">
      <alignment horizontal="center"/>
      <protection hidden="1"/>
    </xf>
    <xf numFmtId="15" fontId="11" fillId="0" borderId="0" xfId="0" applyNumberFormat="1" applyFont="1" applyProtection="1">
      <protection hidden="1"/>
    </xf>
    <xf numFmtId="0" fontId="3" fillId="0" borderId="0" xfId="0" applyFont="1" applyProtection="1">
      <protection hidden="1"/>
    </xf>
    <xf numFmtId="0" fontId="14" fillId="5" borderId="1" xfId="0" applyFont="1" applyFill="1" applyBorder="1" applyAlignment="1">
      <alignment horizontal="center"/>
    </xf>
    <xf numFmtId="0" fontId="15" fillId="7" borderId="1" xfId="0" quotePrefix="1" applyFont="1" applyFill="1" applyBorder="1"/>
    <xf numFmtId="0" fontId="15" fillId="7" borderId="1" xfId="0" applyFont="1" applyFill="1" applyBorder="1"/>
    <xf numFmtId="0" fontId="14" fillId="7" borderId="1" xfId="0" applyFont="1" applyFill="1" applyBorder="1"/>
    <xf numFmtId="0" fontId="15" fillId="0" borderId="1" xfId="0" applyFont="1" applyBorder="1"/>
    <xf numFmtId="0" fontId="14" fillId="8" borderId="1" xfId="0" applyFont="1" applyFill="1" applyBorder="1"/>
    <xf numFmtId="166" fontId="11" fillId="0" borderId="0" xfId="0" applyNumberFormat="1" applyFont="1" applyProtection="1">
      <protection hidden="1"/>
    </xf>
    <xf numFmtId="2" fontId="11" fillId="0" borderId="0" xfId="0" applyNumberFormat="1" applyFont="1" applyAlignment="1" applyProtection="1">
      <alignment horizontal="center"/>
      <protection hidden="1"/>
    </xf>
    <xf numFmtId="0" fontId="11" fillId="0" borderId="0" xfId="0" applyFont="1" applyAlignment="1" applyProtection="1">
      <alignment horizontal="right"/>
      <protection hidden="1"/>
    </xf>
    <xf numFmtId="164" fontId="11" fillId="0" borderId="0" xfId="0" applyNumberFormat="1" applyFont="1" applyAlignment="1" applyProtection="1">
      <alignment horizontal="center"/>
      <protection hidden="1"/>
    </xf>
    <xf numFmtId="0" fontId="11" fillId="0" borderId="0" xfId="0" applyFont="1" applyAlignment="1" applyProtection="1">
      <alignment wrapText="1"/>
      <protection hidden="1"/>
    </xf>
    <xf numFmtId="0" fontId="12" fillId="2" borderId="0" xfId="0" applyFont="1" applyFill="1" applyAlignment="1" applyProtection="1">
      <alignment wrapText="1"/>
      <protection hidden="1"/>
    </xf>
    <xf numFmtId="164" fontId="12" fillId="2" borderId="0" xfId="0" applyNumberFormat="1" applyFont="1" applyFill="1" applyProtection="1">
      <protection hidden="1"/>
    </xf>
    <xf numFmtId="0" fontId="11" fillId="7" borderId="0" xfId="0" applyFont="1" applyFill="1" applyProtection="1">
      <protection hidden="1"/>
    </xf>
    <xf numFmtId="0" fontId="11" fillId="7" borderId="0" xfId="0" applyFont="1" applyFill="1" applyAlignment="1" applyProtection="1">
      <alignment horizontal="center"/>
      <protection hidden="1"/>
    </xf>
    <xf numFmtId="49" fontId="11" fillId="0" borderId="1" xfId="0" applyNumberFormat="1" applyFont="1" applyBorder="1" applyAlignment="1" applyProtection="1">
      <alignment horizontal="center"/>
      <protection hidden="1"/>
    </xf>
    <xf numFmtId="15" fontId="11" fillId="0" borderId="1" xfId="0" applyNumberFormat="1" applyFont="1" applyBorder="1" applyAlignment="1" applyProtection="1">
      <alignment horizontal="center"/>
      <protection hidden="1"/>
    </xf>
    <xf numFmtId="0" fontId="11" fillId="0" borderId="1" xfId="0" applyFont="1" applyBorder="1" applyAlignment="1" applyProtection="1">
      <alignment horizontal="center"/>
      <protection hidden="1"/>
    </xf>
    <xf numFmtId="0" fontId="16" fillId="5" borderId="1" xfId="0" applyFont="1" applyFill="1" applyBorder="1" applyAlignment="1">
      <alignment horizontal="center"/>
    </xf>
    <xf numFmtId="0" fontId="17" fillId="7" borderId="1" xfId="0" quotePrefix="1" applyFont="1" applyFill="1" applyBorder="1"/>
    <xf numFmtId="0" fontId="17" fillId="7" borderId="1" xfId="0" applyFont="1" applyFill="1" applyBorder="1"/>
    <xf numFmtId="0" fontId="11" fillId="0" borderId="1" xfId="0" quotePrefix="1" applyFont="1" applyBorder="1" applyAlignment="1" applyProtection="1">
      <alignment horizontal="center"/>
      <protection hidden="1"/>
    </xf>
    <xf numFmtId="164" fontId="11" fillId="0" borderId="0" xfId="2" applyFont="1" applyFill="1" applyAlignment="1" applyProtection="1">
      <alignment horizontal="left"/>
      <protection hidden="1"/>
    </xf>
    <xf numFmtId="0" fontId="17" fillId="0" borderId="1" xfId="0" applyFont="1" applyBorder="1"/>
    <xf numFmtId="164" fontId="12" fillId="5" borderId="0" xfId="2" applyFont="1" applyFill="1" applyAlignment="1" applyProtection="1">
      <alignment horizontal="left"/>
      <protection hidden="1"/>
    </xf>
    <xf numFmtId="0" fontId="3" fillId="0" borderId="0" xfId="0" applyFont="1" applyAlignment="1">
      <alignment horizontal="left"/>
    </xf>
    <xf numFmtId="0" fontId="3" fillId="0" borderId="8" xfId="0" applyFont="1" applyBorder="1" applyAlignment="1">
      <alignment horizontal="left"/>
    </xf>
    <xf numFmtId="0" fontId="12" fillId="2" borderId="1" xfId="0" applyFont="1" applyFill="1" applyBorder="1" applyProtection="1">
      <protection hidden="1"/>
    </xf>
    <xf numFmtId="0" fontId="20" fillId="11" borderId="1" xfId="0" applyFont="1" applyFill="1" applyBorder="1" applyAlignment="1" applyProtection="1">
      <alignment horizontal="center"/>
      <protection hidden="1"/>
    </xf>
    <xf numFmtId="0" fontId="11" fillId="2" borderId="1" xfId="0" applyFont="1" applyFill="1" applyBorder="1" applyProtection="1">
      <protection hidden="1"/>
    </xf>
    <xf numFmtId="164" fontId="11" fillId="0" borderId="1" xfId="2" applyFont="1" applyFill="1" applyBorder="1" applyAlignment="1" applyProtection="1">
      <alignment horizontal="left"/>
      <protection hidden="1"/>
    </xf>
    <xf numFmtId="164" fontId="2" fillId="12" borderId="0" xfId="0" applyNumberFormat="1" applyFont="1" applyFill="1" applyProtection="1">
      <protection hidden="1"/>
    </xf>
    <xf numFmtId="49" fontId="22" fillId="9" borderId="1" xfId="0" applyNumberFormat="1" applyFont="1" applyFill="1" applyBorder="1" applyAlignment="1" applyProtection="1">
      <alignment horizontal="center"/>
      <protection hidden="1"/>
    </xf>
    <xf numFmtId="0" fontId="12" fillId="0" borderId="0" xfId="0" applyFont="1" applyAlignment="1" applyProtection="1">
      <alignment vertical="center"/>
      <protection hidden="1"/>
    </xf>
    <xf numFmtId="166" fontId="12" fillId="0" borderId="0" xfId="0" applyNumberFormat="1" applyFont="1" applyAlignment="1" applyProtection="1">
      <alignment vertical="center"/>
      <protection hidden="1"/>
    </xf>
    <xf numFmtId="165" fontId="11" fillId="7" borderId="0" xfId="0" applyNumberFormat="1" applyFont="1" applyFill="1" applyProtection="1">
      <protection hidden="1"/>
    </xf>
    <xf numFmtId="0" fontId="12" fillId="7" borderId="0" xfId="0" applyFont="1" applyFill="1" applyAlignment="1" applyProtection="1">
      <alignment horizontal="center"/>
      <protection hidden="1"/>
    </xf>
    <xf numFmtId="164" fontId="11" fillId="7" borderId="0" xfId="2" applyFont="1" applyFill="1" applyAlignment="1" applyProtection="1">
      <alignment horizontal="center"/>
      <protection hidden="1"/>
    </xf>
    <xf numFmtId="49" fontId="11" fillId="7" borderId="0" xfId="0" applyNumberFormat="1" applyFont="1" applyFill="1" applyAlignment="1" applyProtection="1">
      <alignment horizontal="center"/>
      <protection hidden="1"/>
    </xf>
    <xf numFmtId="0" fontId="20" fillId="13" borderId="1" xfId="0" applyFont="1" applyFill="1" applyBorder="1" applyProtection="1">
      <protection hidden="1"/>
    </xf>
    <xf numFmtId="0" fontId="24" fillId="11" borderId="0" xfId="1" applyFont="1" applyFill="1"/>
    <xf numFmtId="0" fontId="2" fillId="0" borderId="0" xfId="0" applyFont="1" applyAlignment="1" applyProtection="1">
      <alignment horizontal="center" vertical="center"/>
      <protection hidden="1"/>
    </xf>
    <xf numFmtId="0" fontId="2" fillId="0" borderId="0" xfId="0" applyFont="1" applyAlignment="1" applyProtection="1">
      <alignment vertical="center"/>
      <protection hidden="1"/>
    </xf>
    <xf numFmtId="0" fontId="2" fillId="0" borderId="1" xfId="0" applyFont="1" applyBorder="1" applyAlignment="1" applyProtection="1">
      <alignment vertical="center"/>
      <protection hidden="1"/>
    </xf>
    <xf numFmtId="0" fontId="3" fillId="0" borderId="1" xfId="0" applyFont="1" applyBorder="1" applyAlignment="1" applyProtection="1">
      <alignment horizontal="left" vertical="center" wrapText="1"/>
      <protection hidden="1"/>
    </xf>
    <xf numFmtId="0" fontId="2" fillId="0" borderId="1" xfId="0" applyFont="1" applyBorder="1" applyAlignment="1" applyProtection="1">
      <alignment horizontal="left" vertical="center"/>
      <protection hidden="1"/>
    </xf>
    <xf numFmtId="0" fontId="3" fillId="0" borderId="1" xfId="0" applyFont="1" applyBorder="1" applyProtection="1">
      <protection hidden="1"/>
    </xf>
    <xf numFmtId="0" fontId="18" fillId="0" borderId="0" xfId="0" quotePrefix="1" applyFont="1" applyProtection="1">
      <protection hidden="1"/>
    </xf>
    <xf numFmtId="0" fontId="3" fillId="0" borderId="1" xfId="0" applyFont="1" applyBorder="1" applyAlignment="1" applyProtection="1">
      <alignment horizontal="center" vertical="center" wrapText="1"/>
      <protection hidden="1"/>
    </xf>
    <xf numFmtId="0" fontId="3" fillId="0" borderId="1" xfId="0" applyFont="1" applyBorder="1" applyAlignment="1" applyProtection="1">
      <alignment vertical="center" wrapText="1"/>
      <protection hidden="1"/>
    </xf>
    <xf numFmtId="0" fontId="3" fillId="0" borderId="1" xfId="0" applyFont="1" applyBorder="1" applyAlignment="1" applyProtection="1">
      <alignment vertical="center"/>
      <protection hidden="1"/>
    </xf>
    <xf numFmtId="0" fontId="3" fillId="0" borderId="1" xfId="0" applyFont="1" applyBorder="1" applyAlignment="1" applyProtection="1">
      <alignment horizontal="left" vertical="center" wrapText="1" indent="4"/>
      <protection hidden="1"/>
    </xf>
    <xf numFmtId="0" fontId="2" fillId="0" borderId="0" xfId="0" applyFont="1" applyAlignment="1" applyProtection="1">
      <alignment horizontal="left" vertical="center" indent="4"/>
      <protection hidden="1"/>
    </xf>
    <xf numFmtId="0" fontId="4" fillId="0" borderId="1" xfId="0" applyFont="1" applyBorder="1" applyProtection="1">
      <protection hidden="1"/>
    </xf>
    <xf numFmtId="0" fontId="25" fillId="0" borderId="1" xfId="0" applyFont="1" applyBorder="1" applyProtection="1">
      <protection hidden="1"/>
    </xf>
    <xf numFmtId="0" fontId="19" fillId="0" borderId="0" xfId="0" applyFont="1" applyAlignment="1" applyProtection="1">
      <alignment horizontal="justify" vertical="center"/>
      <protection hidden="1"/>
    </xf>
    <xf numFmtId="0" fontId="2" fillId="0" borderId="0" xfId="0" applyFont="1" applyAlignment="1" applyProtection="1">
      <alignment horizontal="center"/>
      <protection hidden="1"/>
    </xf>
    <xf numFmtId="0" fontId="19" fillId="0" borderId="0" xfId="0" applyFont="1" applyAlignment="1" applyProtection="1">
      <alignment vertical="center"/>
      <protection hidden="1"/>
    </xf>
    <xf numFmtId="0" fontId="19" fillId="0" borderId="0" xfId="0" applyFont="1" applyAlignment="1" applyProtection="1">
      <alignment horizontal="left" vertical="center" indent="15"/>
      <protection hidden="1"/>
    </xf>
    <xf numFmtId="0" fontId="2" fillId="0" borderId="0" xfId="0" applyFont="1" applyAlignment="1" applyProtection="1">
      <alignment wrapText="1"/>
      <protection hidden="1"/>
    </xf>
    <xf numFmtId="0" fontId="3" fillId="0" borderId="0" xfId="0" applyFont="1" applyAlignment="1" applyProtection="1">
      <alignment horizontal="center"/>
      <protection hidden="1"/>
    </xf>
    <xf numFmtId="0" fontId="2" fillId="0" borderId="0" xfId="0" applyFont="1" applyAlignment="1" applyProtection="1">
      <alignment horizontal="left" vertical="center" indent="9"/>
      <protection hidden="1"/>
    </xf>
    <xf numFmtId="0" fontId="27" fillId="0" borderId="0" xfId="0" applyFont="1" applyProtection="1">
      <protection hidden="1"/>
    </xf>
    <xf numFmtId="0" fontId="28" fillId="10" borderId="0" xfId="0" applyFont="1" applyFill="1" applyProtection="1">
      <protection hidden="1"/>
    </xf>
    <xf numFmtId="0" fontId="3" fillId="0" borderId="1" xfId="0" applyFont="1" applyBorder="1" applyAlignment="1">
      <alignment horizontal="center" vertical="center" wrapText="1"/>
    </xf>
    <xf numFmtId="164" fontId="11" fillId="0" borderId="1" xfId="2" applyFont="1" applyFill="1" applyBorder="1" applyAlignment="1" applyProtection="1">
      <alignment horizontal="right"/>
      <protection hidden="1"/>
    </xf>
    <xf numFmtId="0" fontId="3" fillId="5" borderId="2" xfId="0" applyFont="1" applyFill="1" applyBorder="1" applyAlignment="1">
      <alignment horizontal="left"/>
    </xf>
    <xf numFmtId="0" fontId="3" fillId="5" borderId="3" xfId="0" applyFont="1" applyFill="1" applyBorder="1" applyAlignment="1">
      <alignment horizontal="left"/>
    </xf>
    <xf numFmtId="0" fontId="3" fillId="5" borderId="4" xfId="0" applyFont="1" applyFill="1" applyBorder="1" applyAlignment="1">
      <alignment horizontal="left"/>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horizontal="left"/>
    </xf>
    <xf numFmtId="0" fontId="3" fillId="0" borderId="8" xfId="0" applyFont="1" applyBorder="1" applyAlignment="1">
      <alignment horizontal="left"/>
    </xf>
    <xf numFmtId="0" fontId="2" fillId="3" borderId="10"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11" xfId="0" applyFont="1" applyFill="1" applyBorder="1" applyAlignment="1">
      <alignment horizontal="center" vertical="center"/>
    </xf>
    <xf numFmtId="0" fontId="2" fillId="5" borderId="5" xfId="0" applyFont="1" applyFill="1" applyBorder="1" applyAlignment="1">
      <alignment horizontal="left" vertical="center"/>
    </xf>
    <xf numFmtId="0" fontId="2" fillId="5" borderId="11" xfId="0" applyFont="1" applyFill="1" applyBorder="1" applyAlignment="1">
      <alignment horizontal="left" vertical="center"/>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23" fillId="11" borderId="0" xfId="0" applyFont="1" applyFill="1" applyAlignment="1" applyProtection="1">
      <alignment horizontal="center" vertical="center"/>
      <protection hidden="1"/>
    </xf>
    <xf numFmtId="0" fontId="12" fillId="0" borderId="1" xfId="0" applyFont="1" applyBorder="1" applyAlignment="1" applyProtection="1">
      <alignment horizontal="center" vertical="center"/>
      <protection hidden="1"/>
    </xf>
    <xf numFmtId="166" fontId="12" fillId="0" borderId="1" xfId="0" applyNumberFormat="1" applyFont="1" applyBorder="1" applyAlignment="1" applyProtection="1">
      <alignment horizontal="center" vertical="center"/>
      <protection hidden="1"/>
    </xf>
    <xf numFmtId="0" fontId="3" fillId="0" borderId="1" xfId="0" applyFont="1" applyBorder="1" applyAlignment="1" applyProtection="1">
      <alignment horizontal="center" vertical="center" wrapText="1"/>
      <protection hidden="1"/>
    </xf>
    <xf numFmtId="0" fontId="19" fillId="0" borderId="0" xfId="0" applyFont="1" applyAlignment="1" applyProtection="1">
      <alignment horizontal="left" vertical="center"/>
      <protection hidden="1"/>
    </xf>
    <xf numFmtId="0" fontId="2" fillId="0" borderId="0" xfId="0" applyFont="1" applyAlignment="1" applyProtection="1">
      <alignment horizontal="center" vertical="center"/>
      <protection hidden="1"/>
    </xf>
    <xf numFmtId="0" fontId="2" fillId="0" borderId="0" xfId="0" applyFont="1" applyAlignment="1" applyProtection="1">
      <alignment horizontal="left" vertical="center"/>
      <protection hidden="1"/>
    </xf>
    <xf numFmtId="0" fontId="3" fillId="0" borderId="1" xfId="0" applyFont="1" applyBorder="1" applyAlignment="1" applyProtection="1">
      <alignment horizontal="left" vertical="center" wrapText="1"/>
      <protection hidden="1"/>
    </xf>
    <xf numFmtId="15" fontId="3" fillId="0" borderId="1" xfId="0" applyNumberFormat="1" applyFont="1" applyBorder="1" applyAlignment="1" applyProtection="1">
      <alignment horizontal="center" vertical="center" wrapText="1"/>
      <protection hidden="1"/>
    </xf>
    <xf numFmtId="0" fontId="3" fillId="0" borderId="1" xfId="0" applyFont="1" applyBorder="1" applyAlignment="1" applyProtection="1">
      <alignment horizontal="center" vertical="top" wrapText="1"/>
      <protection hidden="1"/>
    </xf>
    <xf numFmtId="0" fontId="3" fillId="0" borderId="6" xfId="0" applyFont="1" applyBorder="1" applyAlignment="1" applyProtection="1">
      <alignment horizontal="left" vertical="center" wrapText="1"/>
      <protection hidden="1"/>
    </xf>
    <xf numFmtId="0" fontId="3" fillId="0" borderId="13" xfId="0" applyFont="1" applyBorder="1" applyAlignment="1" applyProtection="1">
      <alignment horizontal="left" vertical="center" wrapText="1"/>
      <protection hidden="1"/>
    </xf>
    <xf numFmtId="0" fontId="3" fillId="0" borderId="1" xfId="0" applyFont="1" applyBorder="1" applyAlignment="1" applyProtection="1">
      <alignment vertical="center" wrapText="1"/>
      <protection hidden="1"/>
    </xf>
    <xf numFmtId="0" fontId="3" fillId="0" borderId="1" xfId="0" quotePrefix="1" applyFont="1" applyBorder="1" applyAlignment="1" applyProtection="1">
      <alignment horizontal="left" vertical="center" wrapText="1"/>
      <protection hidden="1"/>
    </xf>
    <xf numFmtId="0" fontId="4" fillId="0" borderId="1" xfId="0" applyFont="1" applyBorder="1" applyAlignment="1" applyProtection="1">
      <alignment horizontal="left" vertical="top" wrapText="1"/>
      <protection hidden="1"/>
    </xf>
    <xf numFmtId="0" fontId="4" fillId="0" borderId="1" xfId="0" applyFont="1" applyBorder="1" applyAlignment="1" applyProtection="1">
      <alignment horizontal="left" vertical="top"/>
      <protection hidden="1"/>
    </xf>
    <xf numFmtId="0" fontId="4" fillId="0" borderId="1" xfId="0" applyFont="1" applyBorder="1" applyAlignment="1" applyProtection="1">
      <alignment horizontal="left" wrapText="1"/>
      <protection hidden="1"/>
    </xf>
    <xf numFmtId="0" fontId="29" fillId="2" borderId="0" xfId="0" applyFont="1" applyFill="1" applyAlignment="1" applyProtection="1">
      <alignment horizontal="center" vertical="center"/>
      <protection hidden="1"/>
    </xf>
    <xf numFmtId="0" fontId="4" fillId="4" borderId="0" xfId="0" applyFont="1" applyFill="1" applyAlignment="1" applyProtection="1">
      <alignment horizontal="left" vertical="top" wrapText="1"/>
      <protection hidden="1"/>
    </xf>
    <xf numFmtId="0" fontId="4" fillId="4" borderId="0" xfId="0" applyFont="1" applyFill="1" applyAlignment="1" applyProtection="1">
      <alignment horizontal="left" vertical="top"/>
      <protection hidden="1"/>
    </xf>
    <xf numFmtId="49" fontId="6" fillId="0" borderId="1" xfId="1" applyNumberFormat="1" applyFill="1" applyBorder="1" applyAlignment="1" applyProtection="1">
      <alignment horizontal="center"/>
      <protection hidden="1"/>
    </xf>
  </cellXfs>
  <cellStyles count="3">
    <cellStyle name="Comma" xfId="2" builtinId="3"/>
    <cellStyle name="Hyperlink" xfId="1" builtinId="8"/>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opperlasatish2000@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mai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43"/>
  <sheetViews>
    <sheetView topLeftCell="A49" workbookViewId="0">
      <selection activeCell="A59" sqref="A59:A62"/>
    </sheetView>
  </sheetViews>
  <sheetFormatPr defaultColWidth="0" defaultRowHeight="15" zeroHeight="1" x14ac:dyDescent="0.25"/>
  <cols>
    <col min="1" max="1" width="5.42578125" style="2" customWidth="1"/>
    <col min="2" max="2" width="67.5703125" customWidth="1"/>
    <col min="3" max="3" width="50.5703125" customWidth="1"/>
    <col min="4" max="4" width="31.140625" bestFit="1" customWidth="1"/>
    <col min="5" max="16384" width="8.7109375" hidden="1"/>
  </cols>
  <sheetData>
    <row r="1" spans="1:4" x14ac:dyDescent="0.25">
      <c r="A1" s="5"/>
      <c r="D1" s="6"/>
    </row>
    <row r="2" spans="1:4" x14ac:dyDescent="0.25">
      <c r="A2" s="26" t="s">
        <v>101</v>
      </c>
      <c r="D2" s="6"/>
    </row>
    <row r="3" spans="1:4" s="1" customFormat="1" ht="12" x14ac:dyDescent="0.2">
      <c r="A3" s="8"/>
      <c r="B3" s="111" t="s">
        <v>102</v>
      </c>
      <c r="C3" s="111"/>
      <c r="D3" s="112"/>
    </row>
    <row r="4" spans="1:4" s="1" customFormat="1" ht="12" x14ac:dyDescent="0.2">
      <c r="A4" s="8"/>
      <c r="B4" s="111" t="s">
        <v>216</v>
      </c>
      <c r="C4" s="111"/>
      <c r="D4" s="112"/>
    </row>
    <row r="5" spans="1:4" s="1" customFormat="1" ht="12" x14ac:dyDescent="0.2">
      <c r="A5" s="8"/>
      <c r="B5" s="64" t="s">
        <v>217</v>
      </c>
      <c r="C5" s="64"/>
      <c r="D5" s="65"/>
    </row>
    <row r="6" spans="1:4" s="1" customFormat="1" ht="12" x14ac:dyDescent="0.2">
      <c r="A6" s="8"/>
      <c r="B6" s="64" t="s">
        <v>214</v>
      </c>
      <c r="C6" s="64"/>
      <c r="D6" s="65"/>
    </row>
    <row r="7" spans="1:4" s="1" customFormat="1" ht="12" x14ac:dyDescent="0.2">
      <c r="A7" s="9"/>
      <c r="B7" s="16"/>
      <c r="C7" s="16"/>
      <c r="D7" s="17"/>
    </row>
    <row r="8" spans="1:4" x14ac:dyDescent="0.25">
      <c r="A8" s="113" t="s">
        <v>215</v>
      </c>
      <c r="B8" s="114"/>
      <c r="C8" s="114"/>
      <c r="D8" s="115"/>
    </row>
    <row r="9" spans="1:4" s="1" customFormat="1" ht="12" x14ac:dyDescent="0.2">
      <c r="A9" s="21" t="s">
        <v>103</v>
      </c>
      <c r="B9" s="116" t="s">
        <v>96</v>
      </c>
      <c r="C9" s="116"/>
      <c r="D9" s="117"/>
    </row>
    <row r="10" spans="1:4" s="4" customFormat="1" ht="33" customHeight="1" x14ac:dyDescent="0.2">
      <c r="A10" s="7" t="s">
        <v>10</v>
      </c>
      <c r="B10" s="118" t="s">
        <v>98</v>
      </c>
      <c r="C10" s="118"/>
      <c r="D10" s="119"/>
    </row>
    <row r="11" spans="1:4" s="1" customFormat="1" ht="12" x14ac:dyDescent="0.2">
      <c r="A11" s="8" t="s">
        <v>11</v>
      </c>
      <c r="B11" s="3" t="s">
        <v>12</v>
      </c>
      <c r="D11" s="15"/>
    </row>
    <row r="12" spans="1:4" s="1" customFormat="1" ht="12" x14ac:dyDescent="0.2">
      <c r="A12" s="8" t="s">
        <v>13</v>
      </c>
      <c r="B12" s="3" t="s">
        <v>14</v>
      </c>
      <c r="D12" s="15"/>
    </row>
    <row r="13" spans="1:4" s="1" customFormat="1" ht="12" x14ac:dyDescent="0.2">
      <c r="A13" s="8" t="s">
        <v>15</v>
      </c>
      <c r="B13" s="3" t="s">
        <v>16</v>
      </c>
      <c r="D13" s="15"/>
    </row>
    <row r="14" spans="1:4" s="1" customFormat="1" ht="12" x14ac:dyDescent="0.2">
      <c r="A14" s="8" t="s">
        <v>17</v>
      </c>
      <c r="B14" s="3" t="s">
        <v>18</v>
      </c>
      <c r="D14" s="15"/>
    </row>
    <row r="15" spans="1:4" s="1" customFormat="1" ht="12" x14ac:dyDescent="0.2">
      <c r="A15" s="8" t="s">
        <v>19</v>
      </c>
      <c r="B15" s="3" t="s">
        <v>20</v>
      </c>
      <c r="D15" s="15"/>
    </row>
    <row r="16" spans="1:4" s="1" customFormat="1" ht="12" x14ac:dyDescent="0.2">
      <c r="A16" s="8" t="s">
        <v>21</v>
      </c>
      <c r="B16" s="3" t="s">
        <v>22</v>
      </c>
      <c r="D16" s="15"/>
    </row>
    <row r="17" spans="1:4" s="1" customFormat="1" ht="12" x14ac:dyDescent="0.2">
      <c r="A17" s="8" t="s">
        <v>23</v>
      </c>
      <c r="B17" s="3" t="s">
        <v>24</v>
      </c>
      <c r="D17" s="15"/>
    </row>
    <row r="18" spans="1:4" s="1" customFormat="1" ht="12" x14ac:dyDescent="0.2">
      <c r="A18" s="8" t="s">
        <v>25</v>
      </c>
      <c r="B18" s="3" t="s">
        <v>26</v>
      </c>
      <c r="D18" s="15"/>
    </row>
    <row r="19" spans="1:4" s="1" customFormat="1" ht="12" x14ac:dyDescent="0.2">
      <c r="A19" s="9"/>
      <c r="B19" s="16"/>
      <c r="C19" s="16"/>
      <c r="D19" s="17"/>
    </row>
    <row r="20" spans="1:4" s="1" customFormat="1" ht="12" x14ac:dyDescent="0.2">
      <c r="A20" s="18"/>
    </row>
    <row r="21" spans="1:4" s="1" customFormat="1" ht="12" x14ac:dyDescent="0.2">
      <c r="A21" s="22">
        <v>2</v>
      </c>
      <c r="B21" s="23" t="s">
        <v>97</v>
      </c>
      <c r="C21" s="24"/>
      <c r="D21" s="24"/>
    </row>
    <row r="22" spans="1:4" s="18" customFormat="1" ht="12" x14ac:dyDescent="0.2">
      <c r="A22" s="19" t="s">
        <v>27</v>
      </c>
      <c r="B22" s="19" t="s">
        <v>28</v>
      </c>
      <c r="C22" s="19" t="s">
        <v>29</v>
      </c>
      <c r="D22" s="19" t="s">
        <v>30</v>
      </c>
    </row>
    <row r="23" spans="1:4" s="1" customFormat="1" ht="12" x14ac:dyDescent="0.2">
      <c r="A23" s="109">
        <v>1</v>
      </c>
      <c r="B23" s="110" t="s">
        <v>31</v>
      </c>
      <c r="C23" s="110" t="s">
        <v>32</v>
      </c>
      <c r="D23" s="10" t="s">
        <v>104</v>
      </c>
    </row>
    <row r="24" spans="1:4" s="1" customFormat="1" ht="24" x14ac:dyDescent="0.2">
      <c r="A24" s="109"/>
      <c r="B24" s="110"/>
      <c r="C24" s="110"/>
      <c r="D24" s="10" t="s">
        <v>105</v>
      </c>
    </row>
    <row r="25" spans="1:4" s="1" customFormat="1" ht="24" x14ac:dyDescent="0.2">
      <c r="A25" s="109"/>
      <c r="B25" s="110"/>
      <c r="C25" s="110"/>
      <c r="D25" s="10" t="s">
        <v>106</v>
      </c>
    </row>
    <row r="26" spans="1:4" s="1" customFormat="1" ht="12" x14ac:dyDescent="0.2">
      <c r="A26" s="109"/>
      <c r="B26" s="110"/>
      <c r="C26" s="110"/>
      <c r="D26" s="11" t="s">
        <v>33</v>
      </c>
    </row>
    <row r="27" spans="1:4" s="1" customFormat="1" ht="12" x14ac:dyDescent="0.2">
      <c r="A27" s="109">
        <v>2</v>
      </c>
      <c r="B27" s="110" t="s">
        <v>34</v>
      </c>
      <c r="C27" s="110" t="s">
        <v>32</v>
      </c>
      <c r="D27" s="10" t="s">
        <v>107</v>
      </c>
    </row>
    <row r="28" spans="1:4" s="1" customFormat="1" ht="24" x14ac:dyDescent="0.2">
      <c r="A28" s="109"/>
      <c r="B28" s="110"/>
      <c r="C28" s="110"/>
      <c r="D28" s="10" t="s">
        <v>108</v>
      </c>
    </row>
    <row r="29" spans="1:4" s="1" customFormat="1" ht="24" x14ac:dyDescent="0.2">
      <c r="A29" s="109"/>
      <c r="B29" s="110"/>
      <c r="C29" s="110"/>
      <c r="D29" s="10" t="s">
        <v>106</v>
      </c>
    </row>
    <row r="30" spans="1:4" s="1" customFormat="1" ht="12" x14ac:dyDescent="0.2">
      <c r="A30" s="109"/>
      <c r="B30" s="110"/>
      <c r="C30" s="110"/>
      <c r="D30" s="11" t="s">
        <v>33</v>
      </c>
    </row>
    <row r="31" spans="1:4" s="1" customFormat="1" ht="12" x14ac:dyDescent="0.2">
      <c r="A31" s="109">
        <v>3</v>
      </c>
      <c r="B31" s="110" t="s">
        <v>35</v>
      </c>
      <c r="C31" s="110" t="s">
        <v>36</v>
      </c>
      <c r="D31" s="10" t="s">
        <v>107</v>
      </c>
    </row>
    <row r="32" spans="1:4" s="1" customFormat="1" ht="24" x14ac:dyDescent="0.2">
      <c r="A32" s="109"/>
      <c r="B32" s="110"/>
      <c r="C32" s="110"/>
      <c r="D32" s="12" t="s">
        <v>37</v>
      </c>
    </row>
    <row r="33" spans="1:4" s="1" customFormat="1" ht="12" x14ac:dyDescent="0.2">
      <c r="A33" s="109"/>
      <c r="B33" s="110"/>
      <c r="C33" s="110"/>
      <c r="D33" s="12" t="s">
        <v>38</v>
      </c>
    </row>
    <row r="34" spans="1:4" s="1" customFormat="1" ht="12" x14ac:dyDescent="0.2">
      <c r="A34" s="109"/>
      <c r="B34" s="110"/>
      <c r="C34" s="110"/>
      <c r="D34" s="11" t="s">
        <v>33</v>
      </c>
    </row>
    <row r="35" spans="1:4" s="1" customFormat="1" ht="12" x14ac:dyDescent="0.2">
      <c r="A35" s="109">
        <v>4</v>
      </c>
      <c r="B35" s="13" t="s">
        <v>39</v>
      </c>
      <c r="C35" s="110" t="s">
        <v>32</v>
      </c>
      <c r="D35" s="10" t="s">
        <v>109</v>
      </c>
    </row>
    <row r="36" spans="1:4" s="1" customFormat="1" ht="24" x14ac:dyDescent="0.2">
      <c r="A36" s="109"/>
      <c r="B36" s="13" t="s">
        <v>40</v>
      </c>
      <c r="C36" s="110"/>
      <c r="D36" s="10" t="s">
        <v>110</v>
      </c>
    </row>
    <row r="37" spans="1:4" s="1" customFormat="1" ht="24" x14ac:dyDescent="0.2">
      <c r="A37" s="109"/>
      <c r="B37" s="13"/>
      <c r="C37" s="110"/>
      <c r="D37" s="10" t="s">
        <v>106</v>
      </c>
    </row>
    <row r="38" spans="1:4" s="1" customFormat="1" ht="12" x14ac:dyDescent="0.2">
      <c r="A38" s="109"/>
      <c r="B38" s="13"/>
      <c r="C38" s="110"/>
      <c r="D38" s="11" t="s">
        <v>33</v>
      </c>
    </row>
    <row r="39" spans="1:4" s="1" customFormat="1" ht="36" x14ac:dyDescent="0.2">
      <c r="A39" s="109">
        <v>5</v>
      </c>
      <c r="B39" s="13" t="s">
        <v>41</v>
      </c>
      <c r="C39" s="13" t="s">
        <v>43</v>
      </c>
      <c r="D39" s="10" t="s">
        <v>109</v>
      </c>
    </row>
    <row r="40" spans="1:4" s="1" customFormat="1" ht="24" x14ac:dyDescent="0.2">
      <c r="A40" s="109"/>
      <c r="B40" s="13" t="s">
        <v>42</v>
      </c>
      <c r="C40" s="13" t="s">
        <v>44</v>
      </c>
      <c r="D40" s="10" t="s">
        <v>110</v>
      </c>
    </row>
    <row r="41" spans="1:4" s="1" customFormat="1" ht="24" x14ac:dyDescent="0.2">
      <c r="A41" s="109"/>
      <c r="B41" s="13"/>
      <c r="C41" s="13" t="s">
        <v>45</v>
      </c>
      <c r="D41" s="10" t="s">
        <v>106</v>
      </c>
    </row>
    <row r="42" spans="1:4" s="1" customFormat="1" ht="12" x14ac:dyDescent="0.2">
      <c r="A42" s="109"/>
      <c r="B42" s="13"/>
      <c r="C42" s="13"/>
      <c r="D42" s="11" t="s">
        <v>33</v>
      </c>
    </row>
    <row r="43" spans="1:4" s="1" customFormat="1" ht="12" x14ac:dyDescent="0.2">
      <c r="A43" s="109">
        <v>6</v>
      </c>
      <c r="B43" s="110" t="s">
        <v>46</v>
      </c>
      <c r="C43" s="110" t="s">
        <v>47</v>
      </c>
      <c r="D43" s="10" t="s">
        <v>111</v>
      </c>
    </row>
    <row r="44" spans="1:4" s="1" customFormat="1" ht="24" x14ac:dyDescent="0.2">
      <c r="A44" s="109"/>
      <c r="B44" s="110"/>
      <c r="C44" s="110"/>
      <c r="D44" s="10" t="s">
        <v>110</v>
      </c>
    </row>
    <row r="45" spans="1:4" s="1" customFormat="1" ht="24" x14ac:dyDescent="0.2">
      <c r="A45" s="109"/>
      <c r="B45" s="110"/>
      <c r="C45" s="110"/>
      <c r="D45" s="10" t="s">
        <v>106</v>
      </c>
    </row>
    <row r="46" spans="1:4" s="1" customFormat="1" ht="12" x14ac:dyDescent="0.2">
      <c r="A46" s="109"/>
      <c r="B46" s="110"/>
      <c r="C46" s="110"/>
      <c r="D46" s="11" t="s">
        <v>33</v>
      </c>
    </row>
    <row r="47" spans="1:4" s="1" customFormat="1" ht="36" x14ac:dyDescent="0.2">
      <c r="A47" s="109">
        <v>7</v>
      </c>
      <c r="B47" s="110" t="s">
        <v>48</v>
      </c>
      <c r="C47" s="110" t="s">
        <v>49</v>
      </c>
      <c r="D47" s="10" t="s">
        <v>112</v>
      </c>
    </row>
    <row r="48" spans="1:4" s="1" customFormat="1" ht="24" x14ac:dyDescent="0.2">
      <c r="A48" s="109"/>
      <c r="B48" s="110"/>
      <c r="C48" s="110"/>
      <c r="D48" s="10" t="s">
        <v>113</v>
      </c>
    </row>
    <row r="49" spans="1:4" s="1" customFormat="1" ht="12" x14ac:dyDescent="0.2">
      <c r="A49" s="109"/>
      <c r="B49" s="110"/>
      <c r="C49" s="110"/>
      <c r="D49" s="11" t="s">
        <v>33</v>
      </c>
    </row>
    <row r="50" spans="1:4" s="1" customFormat="1" ht="36" x14ac:dyDescent="0.2">
      <c r="A50" s="109">
        <v>8</v>
      </c>
      <c r="B50" s="110" t="s">
        <v>50</v>
      </c>
      <c r="C50" s="110" t="s">
        <v>49</v>
      </c>
      <c r="D50" s="10" t="s">
        <v>112</v>
      </c>
    </row>
    <row r="51" spans="1:4" s="1" customFormat="1" ht="24" x14ac:dyDescent="0.2">
      <c r="A51" s="109"/>
      <c r="B51" s="110"/>
      <c r="C51" s="110"/>
      <c r="D51" s="10" t="s">
        <v>113</v>
      </c>
    </row>
    <row r="52" spans="1:4" s="1" customFormat="1" ht="12" x14ac:dyDescent="0.2">
      <c r="A52" s="109"/>
      <c r="B52" s="110"/>
      <c r="C52" s="110"/>
      <c r="D52" s="11" t="s">
        <v>33</v>
      </c>
    </row>
    <row r="53" spans="1:4" s="1" customFormat="1" ht="48" x14ac:dyDescent="0.2">
      <c r="A53" s="103">
        <v>19</v>
      </c>
      <c r="B53" s="13" t="s">
        <v>230</v>
      </c>
      <c r="C53" s="13"/>
      <c r="D53" s="20" t="s">
        <v>231</v>
      </c>
    </row>
    <row r="54" spans="1:4" s="1" customFormat="1" ht="24" x14ac:dyDescent="0.2">
      <c r="A54" s="109">
        <v>9</v>
      </c>
      <c r="B54" s="13" t="s">
        <v>51</v>
      </c>
      <c r="C54" s="110"/>
      <c r="D54" s="10" t="s">
        <v>114</v>
      </c>
    </row>
    <row r="55" spans="1:4" s="1" customFormat="1" ht="12" x14ac:dyDescent="0.2">
      <c r="A55" s="109"/>
      <c r="B55" s="13" t="s">
        <v>52</v>
      </c>
      <c r="C55" s="110"/>
      <c r="D55" s="10" t="s">
        <v>115</v>
      </c>
    </row>
    <row r="56" spans="1:4" s="1" customFormat="1" ht="24" x14ac:dyDescent="0.2">
      <c r="A56" s="109"/>
      <c r="B56" s="13" t="s">
        <v>53</v>
      </c>
      <c r="C56" s="110"/>
      <c r="D56" s="10" t="s">
        <v>106</v>
      </c>
    </row>
    <row r="57" spans="1:4" s="1" customFormat="1" ht="12" x14ac:dyDescent="0.2">
      <c r="A57" s="109"/>
      <c r="B57" s="13" t="s">
        <v>54</v>
      </c>
      <c r="C57" s="110"/>
      <c r="D57" s="11" t="s">
        <v>33</v>
      </c>
    </row>
    <row r="58" spans="1:4" s="1" customFormat="1" ht="12" x14ac:dyDescent="0.2">
      <c r="A58" s="109"/>
      <c r="B58" s="13" t="s">
        <v>55</v>
      </c>
      <c r="C58" s="110"/>
      <c r="D58" s="20"/>
    </row>
    <row r="59" spans="1:4" s="1" customFormat="1" ht="12" x14ac:dyDescent="0.2">
      <c r="A59" s="109" t="s">
        <v>232</v>
      </c>
      <c r="B59" s="13" t="s">
        <v>56</v>
      </c>
      <c r="C59" s="110"/>
      <c r="D59" s="10" t="s">
        <v>116</v>
      </c>
    </row>
    <row r="60" spans="1:4" s="1" customFormat="1" ht="12" x14ac:dyDescent="0.2">
      <c r="A60" s="109"/>
      <c r="B60" s="13" t="s">
        <v>57</v>
      </c>
      <c r="C60" s="110"/>
      <c r="D60" s="10" t="s">
        <v>117</v>
      </c>
    </row>
    <row r="61" spans="1:4" s="1" customFormat="1" ht="24" x14ac:dyDescent="0.2">
      <c r="A61" s="109"/>
      <c r="B61" s="13" t="s">
        <v>58</v>
      </c>
      <c r="C61" s="110"/>
      <c r="D61" s="10" t="s">
        <v>106</v>
      </c>
    </row>
    <row r="62" spans="1:4" s="1" customFormat="1" ht="12" x14ac:dyDescent="0.2">
      <c r="A62" s="109"/>
      <c r="B62" s="13"/>
      <c r="C62" s="110"/>
      <c r="D62" s="11" t="s">
        <v>33</v>
      </c>
    </row>
    <row r="63" spans="1:4" s="1" customFormat="1" ht="45" customHeight="1" x14ac:dyDescent="0.2">
      <c r="A63" s="109">
        <v>11</v>
      </c>
      <c r="B63" s="13" t="s">
        <v>59</v>
      </c>
      <c r="C63" s="13" t="s">
        <v>63</v>
      </c>
      <c r="D63" s="108" t="s">
        <v>67</v>
      </c>
    </row>
    <row r="64" spans="1:4" s="1" customFormat="1" ht="12" x14ac:dyDescent="0.2">
      <c r="A64" s="109"/>
      <c r="B64" s="13" t="s">
        <v>60</v>
      </c>
      <c r="C64" s="13" t="s">
        <v>64</v>
      </c>
      <c r="D64" s="108"/>
    </row>
    <row r="65" spans="1:4" s="1" customFormat="1" ht="12" x14ac:dyDescent="0.2">
      <c r="A65" s="109"/>
      <c r="B65" s="13" t="s">
        <v>61</v>
      </c>
      <c r="C65" s="13" t="s">
        <v>65</v>
      </c>
      <c r="D65" s="108"/>
    </row>
    <row r="66" spans="1:4" s="1" customFormat="1" ht="24" x14ac:dyDescent="0.2">
      <c r="A66" s="109"/>
      <c r="B66" s="13" t="s">
        <v>62</v>
      </c>
      <c r="C66" s="13" t="s">
        <v>66</v>
      </c>
      <c r="D66" s="108"/>
    </row>
    <row r="67" spans="1:4" s="1" customFormat="1" ht="12" x14ac:dyDescent="0.2">
      <c r="A67" s="109"/>
      <c r="B67" s="13"/>
      <c r="C67" s="13"/>
      <c r="D67" s="108"/>
    </row>
    <row r="68" spans="1:4" s="1" customFormat="1" ht="12" x14ac:dyDescent="0.2">
      <c r="A68" s="109">
        <v>12</v>
      </c>
      <c r="B68" s="110" t="s">
        <v>68</v>
      </c>
      <c r="C68" s="109"/>
      <c r="D68" s="10" t="s">
        <v>111</v>
      </c>
    </row>
    <row r="69" spans="1:4" s="1" customFormat="1" ht="24" x14ac:dyDescent="0.2">
      <c r="A69" s="109"/>
      <c r="B69" s="110"/>
      <c r="C69" s="109"/>
      <c r="D69" s="10" t="s">
        <v>118</v>
      </c>
    </row>
    <row r="70" spans="1:4" s="1" customFormat="1" ht="12" x14ac:dyDescent="0.2">
      <c r="A70" s="109"/>
      <c r="B70" s="110"/>
      <c r="C70" s="109"/>
      <c r="D70" s="10" t="s">
        <v>119</v>
      </c>
    </row>
    <row r="71" spans="1:4" s="1" customFormat="1" ht="24" x14ac:dyDescent="0.2">
      <c r="A71" s="109"/>
      <c r="B71" s="110"/>
      <c r="C71" s="109"/>
      <c r="D71" s="10" t="s">
        <v>120</v>
      </c>
    </row>
    <row r="72" spans="1:4" s="1" customFormat="1" ht="12" x14ac:dyDescent="0.2">
      <c r="A72" s="109"/>
      <c r="B72" s="110"/>
      <c r="C72" s="109"/>
      <c r="D72" s="11" t="s">
        <v>33</v>
      </c>
    </row>
    <row r="73" spans="1:4" s="1" customFormat="1" ht="12" x14ac:dyDescent="0.2">
      <c r="A73" s="109">
        <v>13</v>
      </c>
      <c r="B73" s="110" t="s">
        <v>69</v>
      </c>
      <c r="C73" s="109"/>
      <c r="D73" s="14" t="s">
        <v>121</v>
      </c>
    </row>
    <row r="74" spans="1:4" s="1" customFormat="1" ht="24" x14ac:dyDescent="0.2">
      <c r="A74" s="109"/>
      <c r="B74" s="110"/>
      <c r="C74" s="109"/>
      <c r="D74" s="10" t="s">
        <v>113</v>
      </c>
    </row>
    <row r="75" spans="1:4" s="1" customFormat="1" ht="12" x14ac:dyDescent="0.2">
      <c r="A75" s="109"/>
      <c r="B75" s="110"/>
      <c r="C75" s="109"/>
      <c r="D75" s="11" t="s">
        <v>70</v>
      </c>
    </row>
    <row r="76" spans="1:4" s="1" customFormat="1" ht="12" x14ac:dyDescent="0.2">
      <c r="A76" s="109">
        <v>14</v>
      </c>
      <c r="B76" s="110" t="s">
        <v>71</v>
      </c>
      <c r="C76" s="109"/>
      <c r="D76" s="14" t="s">
        <v>121</v>
      </c>
    </row>
    <row r="77" spans="1:4" s="1" customFormat="1" ht="24" x14ac:dyDescent="0.2">
      <c r="A77" s="109"/>
      <c r="B77" s="110"/>
      <c r="C77" s="109"/>
      <c r="D77" s="10" t="s">
        <v>113</v>
      </c>
    </row>
    <row r="78" spans="1:4" s="1" customFormat="1" ht="24" x14ac:dyDescent="0.2">
      <c r="A78" s="109"/>
      <c r="B78" s="110"/>
      <c r="C78" s="109"/>
      <c r="D78" s="11" t="s">
        <v>72</v>
      </c>
    </row>
    <row r="79" spans="1:4" s="1" customFormat="1" ht="12" x14ac:dyDescent="0.2">
      <c r="A79" s="18"/>
    </row>
    <row r="80" spans="1:4" s="1" customFormat="1" ht="12" x14ac:dyDescent="0.2">
      <c r="A80" s="25">
        <v>3</v>
      </c>
      <c r="B80" s="105" t="s">
        <v>99</v>
      </c>
      <c r="C80" s="106"/>
      <c r="D80" s="107"/>
    </row>
    <row r="81" spans="1:4" s="1" customFormat="1" ht="12" x14ac:dyDescent="0.2">
      <c r="A81" s="18"/>
    </row>
    <row r="82" spans="1:4" s="1" customFormat="1" ht="12" x14ac:dyDescent="0.2">
      <c r="A82" s="25">
        <v>4</v>
      </c>
      <c r="B82" s="105" t="s">
        <v>100</v>
      </c>
      <c r="C82" s="106"/>
      <c r="D82" s="107"/>
    </row>
    <row r="83" spans="1:4" s="1" customFormat="1" ht="12" x14ac:dyDescent="0.2">
      <c r="A83" s="18"/>
    </row>
    <row r="84" spans="1:4" s="1" customFormat="1" ht="12" hidden="1" x14ac:dyDescent="0.2">
      <c r="A84" s="18"/>
    </row>
    <row r="85" spans="1:4" s="1" customFormat="1" ht="12" hidden="1" x14ac:dyDescent="0.2">
      <c r="A85" s="18"/>
    </row>
    <row r="86" spans="1:4" s="1" customFormat="1" ht="12" hidden="1" x14ac:dyDescent="0.2">
      <c r="A86" s="18"/>
    </row>
    <row r="87" spans="1:4" s="1" customFormat="1" ht="12" hidden="1" x14ac:dyDescent="0.2">
      <c r="A87" s="18"/>
    </row>
    <row r="88" spans="1:4" s="1" customFormat="1" ht="12" hidden="1" x14ac:dyDescent="0.2">
      <c r="A88" s="18"/>
    </row>
    <row r="89" spans="1:4" s="1" customFormat="1" ht="12" hidden="1" x14ac:dyDescent="0.2">
      <c r="A89" s="18"/>
    </row>
    <row r="90" spans="1:4" s="1" customFormat="1" ht="12" hidden="1" x14ac:dyDescent="0.2">
      <c r="A90" s="18"/>
    </row>
    <row r="91" spans="1:4" s="1" customFormat="1" ht="12" hidden="1" x14ac:dyDescent="0.2">
      <c r="A91" s="18"/>
    </row>
    <row r="92" spans="1:4" s="1" customFormat="1" ht="12" hidden="1" x14ac:dyDescent="0.2">
      <c r="A92" s="18"/>
    </row>
    <row r="93" spans="1:4" s="1" customFormat="1" ht="12" hidden="1" x14ac:dyDescent="0.2">
      <c r="A93" s="18"/>
    </row>
    <row r="94" spans="1:4" s="1" customFormat="1" ht="12" hidden="1" x14ac:dyDescent="0.2">
      <c r="A94" s="18"/>
    </row>
    <row r="95" spans="1:4" s="1" customFormat="1" ht="12" hidden="1" x14ac:dyDescent="0.2">
      <c r="A95" s="18"/>
    </row>
    <row r="96" spans="1:4" s="1" customFormat="1" ht="12" hidden="1" x14ac:dyDescent="0.2">
      <c r="A96" s="18"/>
    </row>
    <row r="97" spans="1:1" s="1" customFormat="1" ht="12" hidden="1" x14ac:dyDescent="0.2">
      <c r="A97" s="18"/>
    </row>
    <row r="98" spans="1:1" s="1" customFormat="1" ht="12" hidden="1" x14ac:dyDescent="0.2">
      <c r="A98" s="18"/>
    </row>
    <row r="99" spans="1:1" s="1" customFormat="1" ht="12" hidden="1" x14ac:dyDescent="0.2">
      <c r="A99" s="18"/>
    </row>
    <row r="100" spans="1:1" s="1" customFormat="1" ht="12" hidden="1" x14ac:dyDescent="0.2">
      <c r="A100" s="18"/>
    </row>
    <row r="101" spans="1:1" s="1" customFormat="1" ht="12" hidden="1" x14ac:dyDescent="0.2">
      <c r="A101" s="18"/>
    </row>
    <row r="102" spans="1:1" s="1" customFormat="1" ht="12" hidden="1" x14ac:dyDescent="0.2">
      <c r="A102" s="18"/>
    </row>
    <row r="103" spans="1:1" s="1" customFormat="1" ht="12" hidden="1" x14ac:dyDescent="0.2">
      <c r="A103" s="18"/>
    </row>
    <row r="104" spans="1:1" s="1" customFormat="1" ht="12" hidden="1" x14ac:dyDescent="0.2">
      <c r="A104" s="18"/>
    </row>
    <row r="105" spans="1:1" s="1" customFormat="1" ht="12" hidden="1" x14ac:dyDescent="0.2">
      <c r="A105" s="18"/>
    </row>
    <row r="106" spans="1:1" s="1" customFormat="1" ht="12" hidden="1" x14ac:dyDescent="0.2">
      <c r="A106" s="18"/>
    </row>
    <row r="107" spans="1:1" s="1" customFormat="1" ht="12" hidden="1" x14ac:dyDescent="0.2">
      <c r="A107" s="18"/>
    </row>
    <row r="108" spans="1:1" s="1" customFormat="1" ht="12" hidden="1" x14ac:dyDescent="0.2">
      <c r="A108" s="18"/>
    </row>
    <row r="109" spans="1:1" s="1" customFormat="1" ht="12" hidden="1" x14ac:dyDescent="0.2">
      <c r="A109" s="18"/>
    </row>
    <row r="110" spans="1:1" s="1" customFormat="1" ht="12" hidden="1" x14ac:dyDescent="0.2">
      <c r="A110" s="18"/>
    </row>
    <row r="111" spans="1:1" s="1" customFormat="1" ht="12" hidden="1" x14ac:dyDescent="0.2">
      <c r="A111" s="18"/>
    </row>
    <row r="112" spans="1:1" s="1" customFormat="1" ht="12" hidden="1" x14ac:dyDescent="0.2">
      <c r="A112" s="18"/>
    </row>
    <row r="113" spans="1:1" s="1" customFormat="1" ht="12" hidden="1" x14ac:dyDescent="0.2">
      <c r="A113" s="18"/>
    </row>
    <row r="114" spans="1:1" s="1" customFormat="1" ht="12" hidden="1" x14ac:dyDescent="0.2">
      <c r="A114" s="18"/>
    </row>
    <row r="115" spans="1:1" s="1" customFormat="1" ht="12" hidden="1" x14ac:dyDescent="0.2">
      <c r="A115" s="18"/>
    </row>
    <row r="116" spans="1:1" s="1" customFormat="1" ht="12" hidden="1" x14ac:dyDescent="0.2">
      <c r="A116" s="18"/>
    </row>
    <row r="117" spans="1:1" s="1" customFormat="1" ht="12" hidden="1" x14ac:dyDescent="0.2">
      <c r="A117" s="18"/>
    </row>
    <row r="118" spans="1:1" s="1" customFormat="1" ht="12" hidden="1" x14ac:dyDescent="0.2">
      <c r="A118" s="18"/>
    </row>
    <row r="119" spans="1:1" s="1" customFormat="1" ht="12" hidden="1" x14ac:dyDescent="0.2">
      <c r="A119" s="18"/>
    </row>
    <row r="120" spans="1:1" s="1" customFormat="1" ht="12" hidden="1" x14ac:dyDescent="0.2">
      <c r="A120" s="18"/>
    </row>
    <row r="121" spans="1:1" s="1" customFormat="1" ht="12" hidden="1" x14ac:dyDescent="0.2">
      <c r="A121" s="18"/>
    </row>
    <row r="122" spans="1:1" s="1" customFormat="1" ht="12" hidden="1" x14ac:dyDescent="0.2">
      <c r="A122" s="18"/>
    </row>
    <row r="123" spans="1:1" s="1" customFormat="1" ht="12" hidden="1" x14ac:dyDescent="0.2">
      <c r="A123" s="18"/>
    </row>
    <row r="124" spans="1:1" s="1" customFormat="1" ht="12" hidden="1" x14ac:dyDescent="0.2">
      <c r="A124" s="18"/>
    </row>
    <row r="125" spans="1:1" s="1" customFormat="1" ht="12" hidden="1" x14ac:dyDescent="0.2">
      <c r="A125" s="18"/>
    </row>
    <row r="126" spans="1:1" s="1" customFormat="1" ht="12" hidden="1" x14ac:dyDescent="0.2">
      <c r="A126" s="18"/>
    </row>
    <row r="127" spans="1:1" s="1" customFormat="1" ht="12" hidden="1" x14ac:dyDescent="0.2">
      <c r="A127" s="18"/>
    </row>
    <row r="128" spans="1:1" s="1" customFormat="1" ht="12" hidden="1" x14ac:dyDescent="0.2">
      <c r="A128" s="18"/>
    </row>
    <row r="129" spans="1:1" s="1" customFormat="1" ht="12" hidden="1" x14ac:dyDescent="0.2">
      <c r="A129" s="18"/>
    </row>
    <row r="130" spans="1:1" s="1" customFormat="1" ht="12" hidden="1" x14ac:dyDescent="0.2">
      <c r="A130" s="18"/>
    </row>
    <row r="131" spans="1:1" s="1" customFormat="1" ht="12" hidden="1" x14ac:dyDescent="0.2">
      <c r="A131" s="18"/>
    </row>
    <row r="132" spans="1:1" s="1" customFormat="1" ht="12" hidden="1" x14ac:dyDescent="0.2">
      <c r="A132" s="18"/>
    </row>
    <row r="133" spans="1:1" s="1" customFormat="1" ht="12" hidden="1" x14ac:dyDescent="0.2">
      <c r="A133" s="18"/>
    </row>
    <row r="134" spans="1:1" s="1" customFormat="1" ht="12" hidden="1" x14ac:dyDescent="0.2">
      <c r="A134" s="18"/>
    </row>
    <row r="135" spans="1:1" s="1" customFormat="1" ht="12" x14ac:dyDescent="0.2">
      <c r="A135" s="18"/>
    </row>
    <row r="136" spans="1:1" x14ac:dyDescent="0.25"/>
    <row r="137" spans="1:1" x14ac:dyDescent="0.25"/>
    <row r="138" spans="1:1" x14ac:dyDescent="0.25"/>
    <row r="139" spans="1:1" x14ac:dyDescent="0.25"/>
    <row r="140" spans="1:1" x14ac:dyDescent="0.25"/>
    <row r="141" spans="1:1" x14ac:dyDescent="0.25"/>
    <row r="142" spans="1:1" x14ac:dyDescent="0.25"/>
    <row r="143" spans="1:1" x14ac:dyDescent="0.25"/>
  </sheetData>
  <mergeCells count="43">
    <mergeCell ref="B3:D3"/>
    <mergeCell ref="B4:D4"/>
    <mergeCell ref="A39:A42"/>
    <mergeCell ref="A8:D8"/>
    <mergeCell ref="B9:D9"/>
    <mergeCell ref="B10:D10"/>
    <mergeCell ref="A23:A26"/>
    <mergeCell ref="B23:B26"/>
    <mergeCell ref="C23:C26"/>
    <mergeCell ref="A27:A30"/>
    <mergeCell ref="B27:B30"/>
    <mergeCell ref="C27:C30"/>
    <mergeCell ref="A31:A34"/>
    <mergeCell ref="B31:B34"/>
    <mergeCell ref="C31:C34"/>
    <mergeCell ref="A35:A38"/>
    <mergeCell ref="C35:C38"/>
    <mergeCell ref="A59:A62"/>
    <mergeCell ref="C59:C62"/>
    <mergeCell ref="A63:A67"/>
    <mergeCell ref="A43:A46"/>
    <mergeCell ref="B43:B46"/>
    <mergeCell ref="C43:C46"/>
    <mergeCell ref="A47:A49"/>
    <mergeCell ref="B47:B49"/>
    <mergeCell ref="C47:C49"/>
    <mergeCell ref="A50:A52"/>
    <mergeCell ref="B50:B52"/>
    <mergeCell ref="C50:C52"/>
    <mergeCell ref="A54:A58"/>
    <mergeCell ref="C54:C58"/>
    <mergeCell ref="B80:D80"/>
    <mergeCell ref="B82:D82"/>
    <mergeCell ref="D63:D67"/>
    <mergeCell ref="A68:A72"/>
    <mergeCell ref="B68:B72"/>
    <mergeCell ref="C68:C72"/>
    <mergeCell ref="A76:A78"/>
    <mergeCell ref="B76:B78"/>
    <mergeCell ref="C76:C78"/>
    <mergeCell ref="A73:A75"/>
    <mergeCell ref="B73:B75"/>
    <mergeCell ref="C73:C75"/>
  </mergeCells>
  <hyperlinks>
    <hyperlink ref="B4" location="Summary!A1" display="2) Update the personal details in sheet name &quot;Summary&quot;" xr:uid="{00000000-0004-0000-0000-000000000000}"/>
  </hyperlink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H64"/>
  <sheetViews>
    <sheetView topLeftCell="A23" zoomScaleNormal="100" workbookViewId="0">
      <selection activeCell="C19" sqref="C19"/>
    </sheetView>
  </sheetViews>
  <sheetFormatPr defaultColWidth="0" defaultRowHeight="12" zeroHeight="1" x14ac:dyDescent="0.2"/>
  <cols>
    <col min="1" max="1" width="38.42578125" style="52" bestFit="1" customWidth="1"/>
    <col min="2" max="2" width="36.85546875" style="52" bestFit="1" customWidth="1"/>
    <col min="3" max="3" width="9.7109375" style="52" customWidth="1"/>
    <col min="4" max="4" width="9.28515625" style="52" bestFit="1" customWidth="1"/>
    <col min="5" max="5" width="13.85546875" style="27" bestFit="1" customWidth="1"/>
    <col min="6" max="6" width="36.140625" style="29" bestFit="1" customWidth="1"/>
    <col min="7" max="7" width="19.85546875" style="27" customWidth="1"/>
    <col min="8" max="16384" width="8.7109375" style="27" hidden="1"/>
  </cols>
  <sheetData>
    <row r="1" spans="1:7" ht="15" customHeight="1" x14ac:dyDescent="0.2">
      <c r="A1" s="121" t="s">
        <v>169</v>
      </c>
      <c r="B1" s="122">
        <v>45377</v>
      </c>
      <c r="D1" s="102" t="s">
        <v>218</v>
      </c>
      <c r="E1" s="101" t="s">
        <v>219</v>
      </c>
    </row>
    <row r="2" spans="1:7" x14ac:dyDescent="0.2">
      <c r="A2" s="121"/>
      <c r="B2" s="122"/>
      <c r="E2" s="101" t="s">
        <v>220</v>
      </c>
    </row>
    <row r="3" spans="1:7" x14ac:dyDescent="0.2">
      <c r="A3" s="121"/>
      <c r="B3" s="122"/>
      <c r="E3" s="101" t="s">
        <v>221</v>
      </c>
    </row>
    <row r="4" spans="1:7" x14ac:dyDescent="0.2">
      <c r="A4" s="72"/>
      <c r="B4" s="73"/>
      <c r="E4" s="101" t="s">
        <v>222</v>
      </c>
    </row>
    <row r="5" spans="1:7" x14ac:dyDescent="0.2">
      <c r="A5" s="27"/>
      <c r="B5" s="45"/>
      <c r="D5" s="27"/>
    </row>
    <row r="6" spans="1:7" x14ac:dyDescent="0.2">
      <c r="A6" s="67" t="s">
        <v>129</v>
      </c>
      <c r="B6" s="67" t="s">
        <v>130</v>
      </c>
      <c r="D6" s="57" t="s">
        <v>204</v>
      </c>
      <c r="E6" s="57" t="s">
        <v>173</v>
      </c>
      <c r="F6" s="57" t="s">
        <v>28</v>
      </c>
      <c r="G6" s="57" t="s">
        <v>175</v>
      </c>
    </row>
    <row r="7" spans="1:7" x14ac:dyDescent="0.2">
      <c r="A7" s="66" t="s">
        <v>122</v>
      </c>
      <c r="B7" s="54" t="s">
        <v>233</v>
      </c>
      <c r="D7" s="58" t="s">
        <v>176</v>
      </c>
      <c r="E7" s="59" t="s">
        <v>177</v>
      </c>
      <c r="F7" s="62" t="s">
        <v>178</v>
      </c>
      <c r="G7" s="62" t="s">
        <v>179</v>
      </c>
    </row>
    <row r="8" spans="1:7" x14ac:dyDescent="0.2">
      <c r="A8" s="66" t="s">
        <v>123</v>
      </c>
      <c r="B8" s="54" t="s">
        <v>234</v>
      </c>
      <c r="D8" s="58" t="s">
        <v>180</v>
      </c>
      <c r="E8" s="59" t="s">
        <v>177</v>
      </c>
      <c r="F8" s="62" t="s">
        <v>181</v>
      </c>
      <c r="G8" s="62" t="s">
        <v>179</v>
      </c>
    </row>
    <row r="9" spans="1:7" x14ac:dyDescent="0.2">
      <c r="A9" s="66" t="s">
        <v>124</v>
      </c>
      <c r="B9" s="55" t="s">
        <v>235</v>
      </c>
      <c r="D9" s="58" t="s">
        <v>182</v>
      </c>
      <c r="E9" s="59" t="s">
        <v>183</v>
      </c>
      <c r="F9" s="62" t="s">
        <v>31</v>
      </c>
      <c r="G9" s="62" t="s">
        <v>184</v>
      </c>
    </row>
    <row r="10" spans="1:7" x14ac:dyDescent="0.2">
      <c r="A10" s="66" t="s">
        <v>127</v>
      </c>
      <c r="B10" s="55" t="s">
        <v>236</v>
      </c>
      <c r="D10" s="58" t="s">
        <v>185</v>
      </c>
      <c r="E10" s="59" t="s">
        <v>186</v>
      </c>
      <c r="F10" s="62" t="s">
        <v>187</v>
      </c>
      <c r="G10" s="62" t="s">
        <v>188</v>
      </c>
    </row>
    <row r="11" spans="1:7" x14ac:dyDescent="0.2">
      <c r="A11" s="66" t="s">
        <v>128</v>
      </c>
      <c r="B11" s="55">
        <v>0</v>
      </c>
      <c r="D11" s="58" t="s">
        <v>189</v>
      </c>
      <c r="E11" s="59" t="s">
        <v>177</v>
      </c>
      <c r="F11" s="62" t="s">
        <v>190</v>
      </c>
      <c r="G11" s="62" t="s">
        <v>191</v>
      </c>
    </row>
    <row r="12" spans="1:7" x14ac:dyDescent="0.2">
      <c r="A12" s="66" t="s">
        <v>125</v>
      </c>
      <c r="B12" s="56" t="s">
        <v>237</v>
      </c>
      <c r="D12" s="58" t="s">
        <v>170</v>
      </c>
      <c r="E12" s="59" t="s">
        <v>192</v>
      </c>
      <c r="F12" s="62" t="s">
        <v>193</v>
      </c>
      <c r="G12" s="62" t="s">
        <v>194</v>
      </c>
    </row>
    <row r="13" spans="1:7" x14ac:dyDescent="0.2">
      <c r="A13" s="66" t="s">
        <v>126</v>
      </c>
      <c r="B13" s="56"/>
      <c r="D13" s="58" t="s">
        <v>195</v>
      </c>
      <c r="E13" s="58" t="s">
        <v>196</v>
      </c>
      <c r="F13" s="62" t="s">
        <v>197</v>
      </c>
      <c r="G13" s="62" t="s">
        <v>198</v>
      </c>
    </row>
    <row r="14" spans="1:7" x14ac:dyDescent="0.2">
      <c r="D14" s="58" t="s">
        <v>199</v>
      </c>
      <c r="E14" s="58" t="s">
        <v>196</v>
      </c>
      <c r="F14" s="62" t="s">
        <v>200</v>
      </c>
      <c r="G14" s="62" t="s">
        <v>198</v>
      </c>
    </row>
    <row r="15" spans="1:7" x14ac:dyDescent="0.2">
      <c r="D15" s="58" t="s">
        <v>203</v>
      </c>
      <c r="E15" s="59" t="s">
        <v>177</v>
      </c>
      <c r="F15" s="62" t="s">
        <v>201</v>
      </c>
      <c r="G15" s="62" t="s">
        <v>202</v>
      </c>
    </row>
    <row r="16" spans="1:7" x14ac:dyDescent="0.2">
      <c r="A16" s="67" t="s">
        <v>129</v>
      </c>
      <c r="B16" s="67" t="s">
        <v>164</v>
      </c>
      <c r="C16" s="74"/>
      <c r="D16" s="27"/>
      <c r="F16" s="27"/>
    </row>
    <row r="17" spans="1:8" x14ac:dyDescent="0.2">
      <c r="A17" s="68" t="s">
        <v>159</v>
      </c>
      <c r="B17" s="69">
        <v>23361</v>
      </c>
      <c r="E17" s="52"/>
      <c r="F17" s="52"/>
      <c r="G17" s="52"/>
    </row>
    <row r="18" spans="1:8" x14ac:dyDescent="0.2">
      <c r="A18" s="68" t="s">
        <v>138</v>
      </c>
      <c r="B18" s="104" t="s">
        <v>251</v>
      </c>
      <c r="E18" s="52"/>
      <c r="F18" s="52"/>
      <c r="G18" s="52"/>
    </row>
    <row r="19" spans="1:8" x14ac:dyDescent="0.2">
      <c r="A19" s="68" t="s">
        <v>160</v>
      </c>
      <c r="B19" s="69">
        <v>29000</v>
      </c>
      <c r="C19" s="75"/>
      <c r="E19" s="52"/>
      <c r="F19" s="52"/>
      <c r="G19" s="52"/>
    </row>
    <row r="20" spans="1:8" x14ac:dyDescent="0.2">
      <c r="A20" s="68" t="s">
        <v>162</v>
      </c>
      <c r="B20" s="69">
        <v>16189</v>
      </c>
      <c r="C20" s="76"/>
      <c r="E20" s="52"/>
      <c r="F20" s="52"/>
      <c r="G20" s="52"/>
    </row>
    <row r="21" spans="1:8" x14ac:dyDescent="0.2">
      <c r="A21" s="68" t="s">
        <v>163</v>
      </c>
      <c r="B21" s="69">
        <v>7172</v>
      </c>
      <c r="C21" s="76"/>
      <c r="E21" s="52"/>
      <c r="F21" s="52"/>
      <c r="G21" s="52"/>
    </row>
    <row r="22" spans="1:8" ht="12.75" x14ac:dyDescent="0.2">
      <c r="A22" s="68" t="s">
        <v>204</v>
      </c>
      <c r="B22" s="71" t="s">
        <v>203</v>
      </c>
      <c r="C22" s="63" t="s">
        <v>213</v>
      </c>
      <c r="D22" s="63"/>
      <c r="E22" s="63"/>
      <c r="F22" s="52"/>
      <c r="G22" s="52"/>
    </row>
    <row r="23" spans="1:8" x14ac:dyDescent="0.2">
      <c r="A23" s="27"/>
      <c r="B23" s="27"/>
      <c r="E23" s="52"/>
      <c r="F23" s="52"/>
      <c r="G23" s="52"/>
    </row>
    <row r="24" spans="1:8" x14ac:dyDescent="0.2">
      <c r="A24" s="27" t="s">
        <v>28</v>
      </c>
      <c r="B24" s="47" t="str">
        <f>Formula!B10</f>
        <v>COVID - 19</v>
      </c>
      <c r="C24" s="77"/>
      <c r="E24" s="52"/>
      <c r="F24" s="52"/>
      <c r="G24" s="52"/>
    </row>
    <row r="25" spans="1:8" x14ac:dyDescent="0.2">
      <c r="A25" s="27" t="s">
        <v>171</v>
      </c>
      <c r="B25" s="70">
        <f>Formula!B16</f>
        <v>17521</v>
      </c>
      <c r="E25" s="52"/>
      <c r="F25" s="53"/>
      <c r="G25" s="52"/>
    </row>
    <row r="26" spans="1:8" x14ac:dyDescent="0.2">
      <c r="E26" s="52"/>
      <c r="F26" s="52"/>
      <c r="G26" s="52"/>
    </row>
    <row r="27" spans="1:8" x14ac:dyDescent="0.2">
      <c r="A27" s="120" t="s">
        <v>223</v>
      </c>
      <c r="B27" s="120"/>
      <c r="E27" s="52"/>
      <c r="F27" s="52"/>
      <c r="G27" s="52"/>
      <c r="H27" s="52"/>
    </row>
    <row r="28" spans="1:8" x14ac:dyDescent="0.2">
      <c r="A28" s="120"/>
      <c r="B28" s="120"/>
      <c r="E28" s="52"/>
      <c r="F28" s="52"/>
      <c r="G28" s="52"/>
      <c r="H28" s="52"/>
    </row>
    <row r="29" spans="1:8" ht="12" customHeight="1" x14ac:dyDescent="0.2">
      <c r="A29" s="78" t="s">
        <v>136</v>
      </c>
      <c r="B29" s="54" t="s">
        <v>238</v>
      </c>
      <c r="E29" s="52"/>
      <c r="F29" s="52"/>
      <c r="G29" s="52"/>
    </row>
    <row r="30" spans="1:8" ht="12" customHeight="1" x14ac:dyDescent="0.2">
      <c r="A30" s="78" t="s">
        <v>133</v>
      </c>
      <c r="B30" s="60">
        <v>101804912862</v>
      </c>
      <c r="E30" s="52"/>
      <c r="F30" s="52"/>
      <c r="G30" s="52"/>
    </row>
    <row r="31" spans="1:8" ht="12" customHeight="1" x14ac:dyDescent="0.2">
      <c r="A31" s="78" t="s">
        <v>134</v>
      </c>
      <c r="B31" s="54" t="s">
        <v>242</v>
      </c>
      <c r="E31" s="52"/>
      <c r="F31" s="52"/>
      <c r="G31" s="52"/>
    </row>
    <row r="32" spans="1:8" ht="12" customHeight="1" x14ac:dyDescent="0.2">
      <c r="A32" s="78" t="s">
        <v>135</v>
      </c>
      <c r="B32" s="54" t="s">
        <v>239</v>
      </c>
      <c r="E32" s="52"/>
      <c r="F32" s="52"/>
      <c r="G32" s="52"/>
    </row>
    <row r="33" spans="1:7" ht="12" customHeight="1" x14ac:dyDescent="0.2">
      <c r="A33" s="78" t="s">
        <v>131</v>
      </c>
      <c r="B33" s="54" t="s">
        <v>240</v>
      </c>
      <c r="E33" s="52"/>
      <c r="F33" s="52"/>
      <c r="G33" s="52"/>
    </row>
    <row r="34" spans="1:7" ht="12" customHeight="1" x14ac:dyDescent="0.25">
      <c r="A34" s="78" t="s">
        <v>132</v>
      </c>
      <c r="B34" s="140" t="s">
        <v>241</v>
      </c>
      <c r="E34" s="52"/>
      <c r="F34" s="79" t="s">
        <v>224</v>
      </c>
      <c r="G34" s="52"/>
    </row>
    <row r="35" spans="1:7" ht="12" customHeight="1" x14ac:dyDescent="0.2">
      <c r="E35" s="52"/>
      <c r="F35" s="52"/>
      <c r="G35" s="52"/>
    </row>
    <row r="36" spans="1:7" ht="12" customHeight="1" x14ac:dyDescent="0.2">
      <c r="A36" s="78" t="s">
        <v>143</v>
      </c>
      <c r="B36" s="54" t="s">
        <v>243</v>
      </c>
      <c r="E36" s="52"/>
      <c r="F36" s="52"/>
      <c r="G36" s="52"/>
    </row>
    <row r="37" spans="1:7" ht="12" customHeight="1" x14ac:dyDescent="0.2">
      <c r="A37" s="78" t="s">
        <v>144</v>
      </c>
      <c r="B37" s="54" t="s">
        <v>244</v>
      </c>
      <c r="E37" s="52"/>
      <c r="F37" s="52"/>
      <c r="G37" s="52"/>
    </row>
    <row r="38" spans="1:7" ht="12" customHeight="1" x14ac:dyDescent="0.2">
      <c r="A38" s="78" t="s">
        <v>145</v>
      </c>
      <c r="B38" s="54" t="s">
        <v>245</v>
      </c>
      <c r="E38" s="52"/>
      <c r="F38" s="52"/>
      <c r="G38" s="52"/>
    </row>
    <row r="39" spans="1:7" ht="12" customHeight="1" x14ac:dyDescent="0.2">
      <c r="A39" s="78" t="s">
        <v>146</v>
      </c>
      <c r="B39" s="54" t="s">
        <v>246</v>
      </c>
      <c r="E39" s="52"/>
      <c r="F39" s="52"/>
      <c r="G39" s="52"/>
    </row>
    <row r="40" spans="1:7" ht="12" customHeight="1" x14ac:dyDescent="0.2">
      <c r="E40" s="52"/>
      <c r="F40" s="52"/>
      <c r="G40" s="52"/>
    </row>
    <row r="41" spans="1:7" ht="12.75" customHeight="1" x14ac:dyDescent="0.2">
      <c r="A41" s="78" t="s">
        <v>151</v>
      </c>
      <c r="B41" s="56" t="s">
        <v>247</v>
      </c>
      <c r="E41" s="52"/>
      <c r="F41" s="52"/>
      <c r="G41" s="52"/>
    </row>
    <row r="42" spans="1:7" x14ac:dyDescent="0.2">
      <c r="A42" s="78" t="s">
        <v>152</v>
      </c>
      <c r="B42" s="56" t="s">
        <v>248</v>
      </c>
      <c r="E42" s="52"/>
      <c r="F42" s="52"/>
      <c r="G42" s="52"/>
    </row>
    <row r="43" spans="1:7" x14ac:dyDescent="0.2">
      <c r="A43" s="78" t="s">
        <v>153</v>
      </c>
      <c r="B43" s="56" t="s">
        <v>249</v>
      </c>
      <c r="E43" s="52"/>
      <c r="F43" s="52"/>
      <c r="G43" s="52"/>
    </row>
    <row r="44" spans="1:7" x14ac:dyDescent="0.2">
      <c r="A44" s="78" t="s">
        <v>154</v>
      </c>
      <c r="B44" s="56">
        <v>560059</v>
      </c>
      <c r="E44" s="52"/>
      <c r="F44" s="52"/>
      <c r="G44" s="52"/>
    </row>
    <row r="45" spans="1:7" x14ac:dyDescent="0.2">
      <c r="A45" s="78" t="s">
        <v>81</v>
      </c>
      <c r="B45" s="56" t="s">
        <v>250</v>
      </c>
      <c r="E45" s="52"/>
      <c r="F45" s="52"/>
      <c r="G45" s="52"/>
    </row>
    <row r="46" spans="1:7" x14ac:dyDescent="0.2">
      <c r="A46" s="78" t="s">
        <v>225</v>
      </c>
      <c r="B46" s="55">
        <v>45377</v>
      </c>
      <c r="C46" s="63" t="s">
        <v>226</v>
      </c>
      <c r="D46" s="63"/>
      <c r="E46" s="63"/>
      <c r="F46" s="63"/>
      <c r="G46" s="52"/>
    </row>
    <row r="47" spans="1:7" hidden="1" x14ac:dyDescent="0.2">
      <c r="C47" s="27"/>
      <c r="D47" s="27"/>
      <c r="F47" s="27"/>
    </row>
    <row r="48" spans="1:7" hidden="1" x14ac:dyDescent="0.2">
      <c r="C48" s="27"/>
      <c r="D48" s="27"/>
      <c r="F48" s="27"/>
    </row>
    <row r="49" spans="3:6" hidden="1" x14ac:dyDescent="0.2">
      <c r="C49" s="27"/>
      <c r="D49" s="27"/>
      <c r="F49" s="27"/>
    </row>
    <row r="50" spans="3:6" hidden="1" x14ac:dyDescent="0.2">
      <c r="C50" s="27"/>
      <c r="D50" s="27"/>
      <c r="F50" s="27"/>
    </row>
    <row r="51" spans="3:6" hidden="1" x14ac:dyDescent="0.2">
      <c r="C51" s="27"/>
      <c r="D51" s="27"/>
    </row>
    <row r="52" spans="3:6" hidden="1" x14ac:dyDescent="0.2">
      <c r="C52" s="27"/>
      <c r="D52" s="27"/>
    </row>
    <row r="53" spans="3:6" hidden="1" x14ac:dyDescent="0.2">
      <c r="C53" s="27"/>
      <c r="D53" s="27"/>
    </row>
    <row r="54" spans="3:6" hidden="1" x14ac:dyDescent="0.2">
      <c r="C54" s="27"/>
      <c r="D54" s="27"/>
    </row>
    <row r="55" spans="3:6" hidden="1" x14ac:dyDescent="0.2">
      <c r="C55" s="27"/>
      <c r="D55" s="27"/>
    </row>
    <row r="56" spans="3:6" hidden="1" x14ac:dyDescent="0.2">
      <c r="C56" s="27"/>
      <c r="D56" s="27"/>
    </row>
    <row r="57" spans="3:6" hidden="1" x14ac:dyDescent="0.2">
      <c r="C57" s="27"/>
      <c r="D57" s="27"/>
    </row>
    <row r="58" spans="3:6" hidden="1" x14ac:dyDescent="0.2">
      <c r="C58" s="27"/>
      <c r="D58" s="27"/>
    </row>
    <row r="59" spans="3:6" hidden="1" x14ac:dyDescent="0.2">
      <c r="C59" s="27"/>
      <c r="D59" s="27"/>
    </row>
    <row r="60" spans="3:6" hidden="1" x14ac:dyDescent="0.2">
      <c r="C60" s="27"/>
      <c r="D60" s="27"/>
    </row>
    <row r="61" spans="3:6" hidden="1" x14ac:dyDescent="0.2">
      <c r="C61" s="27"/>
      <c r="D61" s="27"/>
    </row>
    <row r="63" spans="3:6" x14ac:dyDescent="0.2"/>
    <row r="64" spans="3:6" x14ac:dyDescent="0.2"/>
  </sheetData>
  <protectedRanges>
    <protectedRange sqref="B29:B46" name="Range4"/>
    <protectedRange algorithmName="SHA-512" hashValue="ynt5sS6XTlm7WLMgulbBJ98ju0OVRGM37WujqAQxEx24qS16kAyHU/EKyjwCaO3NnOjEnU9bhsPDGwaIOkr4uQ==" saltValue="MUlGdNPMvFl2Kmr9jqilgQ==" spinCount="100000" sqref="A24 A6:A13 D8:E15 A29:A34 A36 E25 C47:D61 D46 C25:D33 C35:D45 C34:E34" name="Range1"/>
    <protectedRange sqref="B7:B13" name="Range2"/>
    <protectedRange sqref="B17:B22" name="Range3"/>
  </protectedRanges>
  <mergeCells count="3">
    <mergeCell ref="A27:B28"/>
    <mergeCell ref="A1:A3"/>
    <mergeCell ref="B1:B3"/>
  </mergeCells>
  <dataValidations count="2">
    <dataValidation type="list" allowBlank="1" showInputMessage="1" showErrorMessage="1" sqref="C24" xr:uid="{00000000-0002-0000-0100-000000000000}">
      <formula1>"001,002,003,004,005,006"</formula1>
    </dataValidation>
    <dataValidation type="list" allowBlank="1" showInputMessage="1" showErrorMessage="1" sqref="B22" xr:uid="{00000000-0002-0000-0100-000001000000}">
      <formula1>"001,002,003,004,005,006,007,008,019"</formula1>
    </dataValidation>
  </dataValidations>
  <hyperlinks>
    <hyperlink ref="B34" r:id="rId1" xr:uid="{00000000-0004-0000-0100-000000000000}"/>
    <hyperlink ref="F34" location="'Application Form'!A1" display="Click here to view the filled application" xr:uid="{00000000-0004-0000-0100-000001000000}"/>
  </hyperlinks>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N60"/>
  <sheetViews>
    <sheetView tabSelected="1" topLeftCell="A9" zoomScale="145" zoomScaleNormal="145" zoomScaleSheetLayoutView="90" workbookViewId="0">
      <selection activeCell="C49" sqref="C49"/>
    </sheetView>
  </sheetViews>
  <sheetFormatPr defaultColWidth="8.7109375" defaultRowHeight="12" x14ac:dyDescent="0.2"/>
  <cols>
    <col min="1" max="1" width="6.140625" style="38" bestFit="1" customWidth="1"/>
    <col min="2" max="2" width="35.140625" style="38" bestFit="1" customWidth="1"/>
    <col min="3" max="3" width="13.85546875" style="38" bestFit="1" customWidth="1"/>
    <col min="4" max="4" width="26.140625" style="38" bestFit="1" customWidth="1"/>
    <col min="5" max="16384" width="8.7109375" style="38"/>
  </cols>
  <sheetData>
    <row r="1" spans="1:4" x14ac:dyDescent="0.2">
      <c r="A1" s="125"/>
      <c r="B1" s="125"/>
      <c r="C1" s="125"/>
      <c r="D1" s="125"/>
    </row>
    <row r="2" spans="1:4" x14ac:dyDescent="0.2">
      <c r="A2" s="80"/>
      <c r="B2" s="80"/>
      <c r="C2" s="80"/>
      <c r="D2" s="80"/>
    </row>
    <row r="3" spans="1:4" x14ac:dyDescent="0.2">
      <c r="A3" s="80"/>
      <c r="B3" s="80"/>
      <c r="C3" s="80"/>
      <c r="D3" s="80"/>
    </row>
    <row r="4" spans="1:4" x14ac:dyDescent="0.2">
      <c r="A4" s="80"/>
      <c r="B4" s="80"/>
      <c r="C4" s="80"/>
      <c r="D4" s="80"/>
    </row>
    <row r="5" spans="1:4" x14ac:dyDescent="0.2">
      <c r="A5" s="81"/>
    </row>
    <row r="6" spans="1:4" x14ac:dyDescent="0.2">
      <c r="A6" s="126" t="s">
        <v>84</v>
      </c>
      <c r="B6" s="126"/>
      <c r="C6" s="126"/>
      <c r="D6" s="126"/>
    </row>
    <row r="7" spans="1:4" x14ac:dyDescent="0.2">
      <c r="A7" s="126" t="s">
        <v>85</v>
      </c>
      <c r="B7" s="126"/>
      <c r="C7" s="126"/>
      <c r="D7" s="126"/>
    </row>
    <row r="8" spans="1:4" x14ac:dyDescent="0.2">
      <c r="A8" s="126" t="s">
        <v>86</v>
      </c>
      <c r="B8" s="126"/>
      <c r="C8" s="126"/>
      <c r="D8" s="126"/>
    </row>
    <row r="9" spans="1:4" x14ac:dyDescent="0.2">
      <c r="A9" s="126" t="s">
        <v>87</v>
      </c>
      <c r="B9" s="126"/>
      <c r="C9" s="126"/>
      <c r="D9" s="126"/>
    </row>
    <row r="10" spans="1:4" x14ac:dyDescent="0.2">
      <c r="A10" s="126" t="s">
        <v>73</v>
      </c>
      <c r="B10" s="126"/>
      <c r="C10" s="126"/>
      <c r="D10" s="126"/>
    </row>
    <row r="11" spans="1:4" x14ac:dyDescent="0.2">
      <c r="A11" s="81"/>
    </row>
    <row r="12" spans="1:4" x14ac:dyDescent="0.2">
      <c r="A12" s="81"/>
    </row>
    <row r="13" spans="1:4" x14ac:dyDescent="0.2">
      <c r="C13" s="82" t="s">
        <v>89</v>
      </c>
      <c r="D13" s="83" t="str">
        <f>TRIM(Summary!B33)</f>
        <v>9505356440</v>
      </c>
    </row>
    <row r="14" spans="1:4" x14ac:dyDescent="0.2">
      <c r="C14" s="84" t="s">
        <v>88</v>
      </c>
      <c r="D14" s="85" t="str">
        <f>TRIM(Summary!B34)</f>
        <v>kopperlasatish2000@gmail.com</v>
      </c>
    </row>
    <row r="15" spans="1:4" x14ac:dyDescent="0.2">
      <c r="A15" s="86" t="s">
        <v>91</v>
      </c>
    </row>
    <row r="16" spans="1:4" ht="15" customHeight="1" x14ac:dyDescent="0.2">
      <c r="A16" s="87">
        <v>1</v>
      </c>
      <c r="B16" s="88" t="s">
        <v>90</v>
      </c>
      <c r="C16" s="123" t="str">
        <f>TEXT(Summary!B7,"00000000")</f>
        <v>02484558</v>
      </c>
      <c r="D16" s="123"/>
    </row>
    <row r="17" spans="1:4" x14ac:dyDescent="0.2">
      <c r="A17" s="87">
        <v>2</v>
      </c>
      <c r="B17" s="89" t="s">
        <v>0</v>
      </c>
      <c r="C17" s="123" t="str">
        <f>UPPER(Summary!B8)</f>
        <v>KOPPERLASATHISH REDDY</v>
      </c>
      <c r="D17" s="123"/>
    </row>
    <row r="18" spans="1:4" x14ac:dyDescent="0.2">
      <c r="A18" s="123">
        <v>3</v>
      </c>
      <c r="B18" s="88" t="s">
        <v>1</v>
      </c>
      <c r="C18" s="132" t="str">
        <f>"a): "&amp;Summary!B30</f>
        <v>a): 101804912862</v>
      </c>
      <c r="D18" s="132"/>
    </row>
    <row r="19" spans="1:4" x14ac:dyDescent="0.2">
      <c r="A19" s="123"/>
      <c r="B19" s="88" t="s">
        <v>2</v>
      </c>
      <c r="C19" s="132" t="s">
        <v>252</v>
      </c>
      <c r="D19" s="132"/>
    </row>
    <row r="20" spans="1:4" x14ac:dyDescent="0.2">
      <c r="A20" s="87">
        <v>4</v>
      </c>
      <c r="B20" s="88" t="s">
        <v>3</v>
      </c>
      <c r="C20" s="133" t="str">
        <f>TEXT(Summary!B32,"000000000000")</f>
        <v>445428471488</v>
      </c>
      <c r="D20" s="127"/>
    </row>
    <row r="21" spans="1:4" x14ac:dyDescent="0.2">
      <c r="A21" s="123">
        <v>5</v>
      </c>
      <c r="B21" s="88" t="s">
        <v>4</v>
      </c>
      <c r="C21" s="123" t="str">
        <f>UPPER(Summary!B12)</f>
        <v>KRISHNA REDDY</v>
      </c>
      <c r="D21" s="123"/>
    </row>
    <row r="22" spans="1:4" x14ac:dyDescent="0.2">
      <c r="A22" s="123"/>
      <c r="B22" s="88" t="s">
        <v>5</v>
      </c>
      <c r="C22" s="132" t="str">
        <f>UPPER(Summary!B13)</f>
        <v/>
      </c>
      <c r="D22" s="132"/>
    </row>
    <row r="23" spans="1:4" x14ac:dyDescent="0.2">
      <c r="A23" s="87">
        <v>6</v>
      </c>
      <c r="B23" s="88" t="s">
        <v>6</v>
      </c>
      <c r="C23" s="128" t="str">
        <f>TEXT(Summary!B9,"dd-mmm-yyyy")</f>
        <v>14/06/2000</v>
      </c>
      <c r="D23" s="128"/>
    </row>
    <row r="24" spans="1:4" x14ac:dyDescent="0.2">
      <c r="A24" s="87">
        <v>7</v>
      </c>
      <c r="B24" s="88" t="s">
        <v>7</v>
      </c>
      <c r="C24" s="128" t="str">
        <f>TEXT(Summary!B10,"dd-mmm-yyyy")</f>
        <v>22/11/2021</v>
      </c>
      <c r="D24" s="128"/>
    </row>
    <row r="25" spans="1:4" ht="14.45" customHeight="1" x14ac:dyDescent="0.2">
      <c r="A25" s="87">
        <v>8</v>
      </c>
      <c r="B25" s="89" t="s">
        <v>74</v>
      </c>
      <c r="C25" s="123" t="str">
        <f>UPPER(Summary!B31)</f>
        <v>EGFPR5546P</v>
      </c>
      <c r="D25" s="123"/>
    </row>
    <row r="26" spans="1:4" x14ac:dyDescent="0.2">
      <c r="A26" s="123">
        <v>9</v>
      </c>
      <c r="B26" s="90" t="s">
        <v>75</v>
      </c>
      <c r="C26" s="123" t="str">
        <f>Summary!B24</f>
        <v>COVID - 19</v>
      </c>
      <c r="D26" s="123"/>
    </row>
    <row r="27" spans="1:4" x14ac:dyDescent="0.2">
      <c r="A27" s="123"/>
      <c r="B27" s="90" t="s">
        <v>76</v>
      </c>
      <c r="C27" s="123" t="str">
        <f>"Rs. "&amp;Summary!B17&amp;" /-"</f>
        <v>Rs. 23361 /-</v>
      </c>
      <c r="D27" s="123"/>
    </row>
    <row r="28" spans="1:4" x14ac:dyDescent="0.2">
      <c r="A28" s="123"/>
      <c r="B28" s="130" t="s">
        <v>94</v>
      </c>
      <c r="C28" s="129" t="str">
        <f>Summary!B18</f>
        <v>twenty three Thousand three hundred sixty one Only</v>
      </c>
      <c r="D28" s="129"/>
    </row>
    <row r="29" spans="1:4" ht="9" customHeight="1" x14ac:dyDescent="0.2">
      <c r="A29" s="123"/>
      <c r="B29" s="131"/>
      <c r="C29" s="129"/>
      <c r="D29" s="129"/>
    </row>
    <row r="30" spans="1:4" x14ac:dyDescent="0.2">
      <c r="A30" s="123">
        <v>10</v>
      </c>
      <c r="B30" s="90" t="s">
        <v>77</v>
      </c>
      <c r="C30" s="123" t="str">
        <f>TRIM(Summary!B36)</f>
        <v>50100479820070</v>
      </c>
      <c r="D30" s="123"/>
    </row>
    <row r="31" spans="1:4" x14ac:dyDescent="0.2">
      <c r="A31" s="123"/>
      <c r="B31" s="90" t="s">
        <v>78</v>
      </c>
      <c r="C31" s="123" t="str">
        <f>UPPER(Summary!B37)</f>
        <v>HDFC BANK LTD</v>
      </c>
      <c r="D31" s="123"/>
    </row>
    <row r="32" spans="1:4" x14ac:dyDescent="0.2">
      <c r="A32" s="123"/>
      <c r="B32" s="90" t="s">
        <v>79</v>
      </c>
      <c r="C32" s="123" t="str">
        <f>UPPER(Summary!B38)</f>
        <v>HDFC0000811</v>
      </c>
      <c r="D32" s="123"/>
    </row>
    <row r="33" spans="1:14" x14ac:dyDescent="0.2">
      <c r="A33" s="123"/>
      <c r="B33" s="127" t="s">
        <v>95</v>
      </c>
      <c r="C33" s="123" t="str">
        <f>UPPER(Summary!B39)</f>
        <v xml:space="preserve">B-2 AIE,OPP JYOTHI THEATRE RAMACHANDRAPURAM_x0002_502319,TELANGAN </v>
      </c>
      <c r="D33" s="123"/>
    </row>
    <row r="34" spans="1:14" x14ac:dyDescent="0.2">
      <c r="A34" s="123"/>
      <c r="B34" s="127"/>
      <c r="C34" s="123"/>
      <c r="D34" s="123"/>
    </row>
    <row r="35" spans="1:14" x14ac:dyDescent="0.2">
      <c r="A35" s="123"/>
      <c r="B35" s="127"/>
      <c r="C35" s="123"/>
      <c r="D35" s="123"/>
    </row>
    <row r="36" spans="1:14" x14ac:dyDescent="0.2">
      <c r="A36" s="123">
        <v>11</v>
      </c>
      <c r="B36" s="123" t="s">
        <v>80</v>
      </c>
      <c r="C36" s="123" t="str">
        <f>UPPER(Summary!B41)</f>
        <v>SEVEN HILLS PG,MYLASANDRA,467,3RD CROSS RD,</v>
      </c>
      <c r="D36" s="123"/>
    </row>
    <row r="37" spans="1:14" x14ac:dyDescent="0.2">
      <c r="A37" s="123"/>
      <c r="B37" s="123"/>
      <c r="C37" s="123" t="str">
        <f>UPPER(Summary!B42)</f>
        <v>BESIDE HDFC BANK ,</v>
      </c>
      <c r="D37" s="123"/>
    </row>
    <row r="38" spans="1:14" x14ac:dyDescent="0.2">
      <c r="A38" s="123"/>
      <c r="B38" s="123"/>
      <c r="C38" s="123" t="str">
        <f>UPPER(Summary!B43)</f>
        <v>GLOBAL VILLAGE BACK GATE, BEML LAYOUT</v>
      </c>
      <c r="D38" s="123"/>
    </row>
    <row r="39" spans="1:14" x14ac:dyDescent="0.2">
      <c r="A39" s="123"/>
      <c r="B39" s="123"/>
      <c r="C39" s="87" t="s">
        <v>81</v>
      </c>
      <c r="D39" s="87" t="str">
        <f>UPPER(Summary!B45)</f>
        <v>BANGALORE</v>
      </c>
    </row>
    <row r="40" spans="1:14" x14ac:dyDescent="0.2">
      <c r="A40" s="123"/>
      <c r="B40" s="123"/>
      <c r="C40" s="87" t="s">
        <v>82</v>
      </c>
      <c r="D40" s="87" t="str">
        <f>TRIM(Summary!B44)</f>
        <v>560059</v>
      </c>
      <c r="F40" s="134" t="s">
        <v>227</v>
      </c>
      <c r="G40" s="135"/>
      <c r="H40" s="135"/>
      <c r="I40" s="135"/>
      <c r="J40" s="135"/>
      <c r="K40" s="135"/>
      <c r="L40" s="135"/>
      <c r="M40" s="135"/>
      <c r="N40" s="135"/>
    </row>
    <row r="41" spans="1:14" x14ac:dyDescent="0.2">
      <c r="A41" s="91"/>
      <c r="F41" s="135"/>
      <c r="G41" s="135"/>
      <c r="H41" s="135"/>
      <c r="I41" s="135"/>
      <c r="J41" s="135"/>
      <c r="K41" s="135"/>
      <c r="L41" s="135"/>
      <c r="M41" s="135"/>
      <c r="N41" s="135"/>
    </row>
    <row r="42" spans="1:14" ht="18.75" customHeight="1" x14ac:dyDescent="0.2">
      <c r="A42" s="138" t="s">
        <v>212</v>
      </c>
      <c r="B42" s="139"/>
      <c r="C42" s="139"/>
      <c r="D42" s="139"/>
      <c r="F42" s="92" t="s">
        <v>228</v>
      </c>
      <c r="G42" s="93"/>
      <c r="H42" s="93"/>
      <c r="I42" s="93"/>
      <c r="J42" s="93"/>
      <c r="K42" s="93"/>
      <c r="L42" s="93"/>
      <c r="M42" s="93"/>
      <c r="N42" s="93"/>
    </row>
    <row r="43" spans="1:14" x14ac:dyDescent="0.2">
      <c r="A43" s="139"/>
      <c r="B43" s="139"/>
      <c r="C43" s="139"/>
      <c r="D43" s="139"/>
      <c r="F43" s="136" t="s">
        <v>229</v>
      </c>
      <c r="G43" s="136"/>
      <c r="H43" s="136"/>
      <c r="I43" s="136"/>
      <c r="J43" s="136"/>
      <c r="K43" s="136"/>
      <c r="L43" s="136"/>
      <c r="M43" s="136"/>
      <c r="N43" s="136"/>
    </row>
    <row r="44" spans="1:14" x14ac:dyDescent="0.2">
      <c r="A44" s="139"/>
      <c r="B44" s="139"/>
      <c r="C44" s="139"/>
      <c r="D44" s="139"/>
      <c r="F44" s="136"/>
      <c r="G44" s="136"/>
      <c r="H44" s="136"/>
      <c r="I44" s="136"/>
      <c r="J44" s="136"/>
      <c r="K44" s="136"/>
      <c r="L44" s="136"/>
      <c r="M44" s="136"/>
      <c r="N44" s="136"/>
    </row>
    <row r="45" spans="1:14" x14ac:dyDescent="0.2">
      <c r="A45" s="81"/>
    </row>
    <row r="46" spans="1:14" x14ac:dyDescent="0.2">
      <c r="A46" s="94" t="s">
        <v>92</v>
      </c>
      <c r="B46" s="95" t="str">
        <f>TEXT(Summary!B46,"dd-mmm-yyyy")</f>
        <v>26-Mar-2024</v>
      </c>
    </row>
    <row r="47" spans="1:14" x14ac:dyDescent="0.2">
      <c r="A47" s="96" t="s">
        <v>93</v>
      </c>
      <c r="B47" s="95" t="str">
        <f>Summary!B45</f>
        <v>BANGALORE</v>
      </c>
    </row>
    <row r="48" spans="1:14" x14ac:dyDescent="0.2">
      <c r="A48" s="97"/>
    </row>
    <row r="49" spans="1:14" ht="45.75" customHeight="1" x14ac:dyDescent="0.2">
      <c r="A49" s="137"/>
      <c r="B49" s="137"/>
      <c r="F49" s="98"/>
      <c r="G49" s="98"/>
      <c r="H49" s="98"/>
      <c r="I49" s="98"/>
      <c r="J49" s="98"/>
      <c r="K49" s="98"/>
      <c r="L49" s="98"/>
      <c r="M49" s="98"/>
      <c r="N49" s="98"/>
    </row>
    <row r="50" spans="1:14" x14ac:dyDescent="0.2">
      <c r="A50" s="137"/>
      <c r="B50" s="137"/>
    </row>
    <row r="51" spans="1:14" x14ac:dyDescent="0.2">
      <c r="A51" s="124" t="s">
        <v>83</v>
      </c>
      <c r="B51" s="124"/>
      <c r="D51" s="99" t="s">
        <v>8</v>
      </c>
    </row>
    <row r="52" spans="1:14" x14ac:dyDescent="0.2">
      <c r="A52" s="124"/>
      <c r="B52" s="124"/>
      <c r="D52" s="99" t="s">
        <v>9</v>
      </c>
    </row>
    <row r="53" spans="1:14" x14ac:dyDescent="0.2">
      <c r="A53" s="81"/>
    </row>
    <row r="54" spans="1:14" x14ac:dyDescent="0.2">
      <c r="A54" s="81"/>
    </row>
    <row r="55" spans="1:14" x14ac:dyDescent="0.2">
      <c r="A55" s="81"/>
    </row>
    <row r="56" spans="1:14" x14ac:dyDescent="0.2">
      <c r="A56" s="81"/>
    </row>
    <row r="57" spans="1:14" x14ac:dyDescent="0.2">
      <c r="A57" s="81"/>
    </row>
    <row r="58" spans="1:14" x14ac:dyDescent="0.2">
      <c r="A58" s="81"/>
    </row>
    <row r="59" spans="1:14" x14ac:dyDescent="0.2">
      <c r="A59" s="81"/>
    </row>
    <row r="60" spans="1:14" x14ac:dyDescent="0.2">
      <c r="A60" s="100"/>
    </row>
  </sheetData>
  <mergeCells count="39">
    <mergeCell ref="F40:N41"/>
    <mergeCell ref="F43:N44"/>
    <mergeCell ref="A49:B50"/>
    <mergeCell ref="C30:D30"/>
    <mergeCell ref="C31:D31"/>
    <mergeCell ref="A30:A35"/>
    <mergeCell ref="A42:D44"/>
    <mergeCell ref="C24:D24"/>
    <mergeCell ref="A26:A29"/>
    <mergeCell ref="C28:D29"/>
    <mergeCell ref="B28:B29"/>
    <mergeCell ref="C16:D16"/>
    <mergeCell ref="C23:D23"/>
    <mergeCell ref="C26:D26"/>
    <mergeCell ref="C27:D27"/>
    <mergeCell ref="C25:D25"/>
    <mergeCell ref="C21:D21"/>
    <mergeCell ref="C22:D22"/>
    <mergeCell ref="C17:D17"/>
    <mergeCell ref="A18:A19"/>
    <mergeCell ref="C18:D18"/>
    <mergeCell ref="C19:D19"/>
    <mergeCell ref="C20:D20"/>
    <mergeCell ref="A21:A22"/>
    <mergeCell ref="A51:B52"/>
    <mergeCell ref="A1:D1"/>
    <mergeCell ref="A6:D6"/>
    <mergeCell ref="A7:D7"/>
    <mergeCell ref="A8:D8"/>
    <mergeCell ref="A9:D9"/>
    <mergeCell ref="A10:D10"/>
    <mergeCell ref="A36:A40"/>
    <mergeCell ref="C36:D36"/>
    <mergeCell ref="C37:D37"/>
    <mergeCell ref="B36:B40"/>
    <mergeCell ref="C38:D38"/>
    <mergeCell ref="C32:D32"/>
    <mergeCell ref="C33:D35"/>
    <mergeCell ref="B33:B35"/>
  </mergeCells>
  <pageMargins left="0.70866141732283505" right="0.70866141732283505" top="0.74803149606299202" bottom="0.74803149606299202" header="0.31496062992126" footer="0.31496062992126"/>
  <pageSetup orientation="portrait" horizontalDpi="300" verticalDpi="300" r:id="rId1"/>
  <headerFooter>
    <oddHeader>&amp;L&amp;G&amp;C&amp;"-,Bold"&amp;14
MPHASIS GROUP EMPLOYEES 
PROVIDEDNT FUND NON REFUNDABLE LOAN FORM</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50"/>
  <sheetViews>
    <sheetView zoomScale="115" zoomScaleNormal="115" workbookViewId="0">
      <selection activeCell="B9" sqref="B9"/>
    </sheetView>
  </sheetViews>
  <sheetFormatPr defaultColWidth="8.7109375" defaultRowHeight="12" x14ac:dyDescent="0.2"/>
  <cols>
    <col min="1" max="1" width="24.5703125" style="27" customWidth="1"/>
    <col min="2" max="2" width="18.42578125" style="27" bestFit="1" customWidth="1"/>
    <col min="3" max="3" width="18.42578125" style="27" customWidth="1"/>
    <col min="4" max="4" width="9.7109375" style="27" customWidth="1"/>
    <col min="5" max="5" width="6.140625" style="27" bestFit="1" customWidth="1"/>
    <col min="6" max="6" width="38.42578125" style="27" bestFit="1" customWidth="1"/>
    <col min="7" max="7" width="40.5703125" style="29" bestFit="1" customWidth="1"/>
    <col min="8" max="8" width="17.5703125" style="27" bestFit="1" customWidth="1"/>
    <col min="9" max="9" width="8.140625" style="27" bestFit="1" customWidth="1"/>
    <col min="10" max="10" width="1.85546875" style="27" bestFit="1" customWidth="1"/>
    <col min="11" max="16384" width="8.7109375" style="27"/>
  </cols>
  <sheetData>
    <row r="1" spans="1:8" ht="12.75" x14ac:dyDescent="0.2">
      <c r="A1" s="27" t="s">
        <v>169</v>
      </c>
      <c r="B1" s="45">
        <f ca="1">TODAY()</f>
        <v>45377</v>
      </c>
      <c r="C1" s="45"/>
      <c r="D1" s="28"/>
      <c r="E1" s="39" t="s">
        <v>172</v>
      </c>
      <c r="F1" s="39" t="s">
        <v>173</v>
      </c>
      <c r="G1" s="39" t="s">
        <v>174</v>
      </c>
      <c r="H1" s="39" t="s">
        <v>175</v>
      </c>
    </row>
    <row r="2" spans="1:8" ht="12.75" x14ac:dyDescent="0.2">
      <c r="E2" s="40" t="s">
        <v>176</v>
      </c>
      <c r="F2" s="41" t="s">
        <v>177</v>
      </c>
      <c r="G2" s="42" t="s">
        <v>178</v>
      </c>
      <c r="H2" s="43" t="s">
        <v>179</v>
      </c>
    </row>
    <row r="3" spans="1:8" ht="12.75" x14ac:dyDescent="0.2">
      <c r="A3" s="30" t="s">
        <v>129</v>
      </c>
      <c r="B3" s="30" t="s">
        <v>164</v>
      </c>
      <c r="C3" s="30" t="s">
        <v>211</v>
      </c>
      <c r="D3" s="30"/>
      <c r="E3" s="40" t="s">
        <v>180</v>
      </c>
      <c r="F3" s="41" t="s">
        <v>177</v>
      </c>
      <c r="G3" s="42" t="s">
        <v>181</v>
      </c>
      <c r="H3" s="43" t="s">
        <v>179</v>
      </c>
    </row>
    <row r="4" spans="1:8" ht="12.75" x14ac:dyDescent="0.2">
      <c r="A4" s="27" t="s">
        <v>159</v>
      </c>
      <c r="B4" s="31">
        <f>Summary!B17</f>
        <v>23361</v>
      </c>
      <c r="C4" s="61" t="e">
        <f ca="1">SpellIndian(B4)</f>
        <v>#NAME?</v>
      </c>
      <c r="D4" s="31"/>
      <c r="E4" s="40" t="s">
        <v>182</v>
      </c>
      <c r="F4" s="41" t="s">
        <v>183</v>
      </c>
      <c r="G4" s="42" t="s">
        <v>31</v>
      </c>
      <c r="H4" s="43" t="s">
        <v>184</v>
      </c>
    </row>
    <row r="5" spans="1:8" ht="12.75" x14ac:dyDescent="0.2">
      <c r="A5" s="27" t="s">
        <v>160</v>
      </c>
      <c r="B5" s="31">
        <f>Summary!B19</f>
        <v>29000</v>
      </c>
      <c r="C5" s="31"/>
      <c r="D5" s="31"/>
      <c r="E5" s="40" t="s">
        <v>185</v>
      </c>
      <c r="F5" s="41" t="s">
        <v>186</v>
      </c>
      <c r="G5" s="44" t="s">
        <v>187</v>
      </c>
      <c r="H5" s="43" t="s">
        <v>188</v>
      </c>
    </row>
    <row r="6" spans="1:8" ht="12.75" x14ac:dyDescent="0.2">
      <c r="A6" s="27" t="s">
        <v>162</v>
      </c>
      <c r="B6" s="31">
        <f>Summary!B20</f>
        <v>16189</v>
      </c>
      <c r="C6" s="31"/>
      <c r="D6" s="31"/>
      <c r="E6" s="40" t="s">
        <v>189</v>
      </c>
      <c r="F6" s="41" t="s">
        <v>177</v>
      </c>
      <c r="G6" s="42" t="s">
        <v>190</v>
      </c>
      <c r="H6" s="43" t="s">
        <v>191</v>
      </c>
    </row>
    <row r="7" spans="1:8" ht="12.75" x14ac:dyDescent="0.2">
      <c r="A7" s="27" t="s">
        <v>163</v>
      </c>
      <c r="B7" s="31">
        <f>Summary!B21</f>
        <v>7172</v>
      </c>
      <c r="C7" s="31"/>
      <c r="D7" s="31"/>
      <c r="E7" s="40" t="s">
        <v>170</v>
      </c>
      <c r="F7" s="41" t="s">
        <v>192</v>
      </c>
      <c r="G7" s="44" t="s">
        <v>193</v>
      </c>
      <c r="H7" s="43" t="s">
        <v>194</v>
      </c>
    </row>
    <row r="8" spans="1:8" ht="12.75" x14ac:dyDescent="0.2">
      <c r="E8" s="40" t="s">
        <v>195</v>
      </c>
      <c r="F8" s="40" t="s">
        <v>196</v>
      </c>
      <c r="G8" s="44" t="s">
        <v>197</v>
      </c>
      <c r="H8" s="43" t="s">
        <v>198</v>
      </c>
    </row>
    <row r="9" spans="1:8" ht="12.75" x14ac:dyDescent="0.2">
      <c r="A9" s="27" t="s">
        <v>204</v>
      </c>
      <c r="B9" s="34" t="str">
        <f>Summary!B22</f>
        <v>019</v>
      </c>
      <c r="C9" s="34"/>
      <c r="D9" s="32"/>
      <c r="E9" s="40" t="s">
        <v>199</v>
      </c>
      <c r="F9" s="40" t="s">
        <v>196</v>
      </c>
      <c r="G9" s="44" t="s">
        <v>200</v>
      </c>
      <c r="H9" s="43" t="s">
        <v>198</v>
      </c>
    </row>
    <row r="10" spans="1:8" ht="12.75" x14ac:dyDescent="0.2">
      <c r="A10" s="27" t="s">
        <v>28</v>
      </c>
      <c r="B10" s="27" t="str">
        <f>+IF(B9="001","Construction of House",IF(B9="002","Purchase of Flat",IF(B9="003","Purchase of site",IF(B9="004","Renovation of house",IF(B9="005","Repayment of housing loan",IF(B9="006","Medical",IF(B9="007","Post matriculation education of children",IF(B9="008","Marriage Loan",IF(B9="019","COVID - 19")))))))))</f>
        <v>COVID - 19</v>
      </c>
      <c r="E10" s="40" t="s">
        <v>203</v>
      </c>
      <c r="F10" s="41" t="s">
        <v>177</v>
      </c>
      <c r="G10" s="44" t="s">
        <v>201</v>
      </c>
      <c r="H10" s="43" t="s">
        <v>202</v>
      </c>
    </row>
    <row r="11" spans="1:8" x14ac:dyDescent="0.2">
      <c r="A11" s="27" t="s">
        <v>205</v>
      </c>
      <c r="B11" s="29" t="str">
        <f ca="1">IF(B9="001",IF(B12&gt;4.9,"Yes","No"),IF(B9="002",IF(B12&gt;5,"Yes","No"),IF(B9="003",IF(B12&gt;4.99,"Yes","No"),IF(B9="004",IF(B12&gt;4.99,"Yes","No"),IF(B9="005",IF(B12&gt;9.9,"Yes","No"),IF(B9="007",IF(B12&gt;7,"Yes","No"),IF(B9="008",IF(B12&gt;7,"Yes","No"),IF(B9="006",IF(B12&gt;=0.6,"Yes","No"),IF(B9="019",IF(B12&gt;=0.287,"Yes","No"))))))))))</f>
        <v>Yes</v>
      </c>
      <c r="C11" s="29"/>
      <c r="D11" s="34"/>
    </row>
    <row r="12" spans="1:8" x14ac:dyDescent="0.2">
      <c r="A12" s="27" t="s">
        <v>206</v>
      </c>
      <c r="B12" s="46">
        <f ca="1">(B1-H23)/365</f>
        <v>15.778082191780822</v>
      </c>
      <c r="C12" s="46"/>
      <c r="D12" s="34"/>
    </row>
    <row r="13" spans="1:8" x14ac:dyDescent="0.2">
      <c r="A13" s="27" t="s">
        <v>207</v>
      </c>
      <c r="B13" s="29" t="str">
        <f>+IF(B9="001","Basic * 36",IF(B9="002","Basic * 36",IF(B9="003","Basic * 24",IF(B9="004","Basic * 12",IF(B9="005","Basic * 36",IF(B9="006","Basic * 6",IF(B9="007","Total MC / 2",IF(B9="008","Total MC / 2",IF(B9="019","Basic*3")))))))))</f>
        <v>Basic*3</v>
      </c>
      <c r="C13" s="29"/>
    </row>
    <row r="14" spans="1:8" x14ac:dyDescent="0.2">
      <c r="A14" s="27" t="s">
        <v>209</v>
      </c>
      <c r="B14" s="48">
        <f>+IF(B9="001",(B5*36),IF(B9="002",(B5*36),IF(B9="003",(B5*24),IF(B9="004",(B5*12),IF(B9="005",(B5*36),IF(B9="006",(B5*6),IF(B9="007",(B6/2),IF(B9="008",(B6/2),IF(B9="019",(B5*3))))))))))</f>
        <v>87000</v>
      </c>
      <c r="C14" s="48"/>
    </row>
    <row r="15" spans="1:8" ht="48" x14ac:dyDescent="0.2">
      <c r="A15" s="49" t="s">
        <v>208</v>
      </c>
      <c r="B15" s="48">
        <f>+IF(B9="019",ROUND(SUM(B6+B7)*75%,0),IF(B10="Construction of House",SUM(B6+B7),IF(B10="Purchase of Flat",SUM(B6+B7),IF(B10="Purchase of Site",SUM(B6+B7),IF(B10="Renovation of house",SUM(B6),IF(B10="Repayment of housing loan",SUM(B6+B7),IF(B10="Medical",SUM(B6),IF(B9="007",SUM(B6)/2,SUM(B6/2)))))))))</f>
        <v>17521</v>
      </c>
      <c r="C15" s="48"/>
    </row>
    <row r="16" spans="1:8" x14ac:dyDescent="0.2">
      <c r="A16" s="50" t="s">
        <v>210</v>
      </c>
      <c r="B16" s="51">
        <f>MIN(B15,B14,B4)</f>
        <v>17521</v>
      </c>
      <c r="C16" s="51"/>
    </row>
    <row r="18" spans="6:8" x14ac:dyDescent="0.2">
      <c r="F18" s="30" t="s">
        <v>129</v>
      </c>
      <c r="G18" s="30" t="s">
        <v>130</v>
      </c>
    </row>
    <row r="19" spans="6:8" x14ac:dyDescent="0.2">
      <c r="F19" s="27" t="s">
        <v>122</v>
      </c>
      <c r="G19" s="32" t="s">
        <v>161</v>
      </c>
    </row>
    <row r="20" spans="6:8" x14ac:dyDescent="0.2">
      <c r="F20" s="27" t="s">
        <v>123</v>
      </c>
      <c r="G20" s="32" t="s">
        <v>155</v>
      </c>
    </row>
    <row r="21" spans="6:8" x14ac:dyDescent="0.2">
      <c r="F21" s="27" t="s">
        <v>124</v>
      </c>
      <c r="G21" s="33">
        <v>30219</v>
      </c>
    </row>
    <row r="22" spans="6:8" x14ac:dyDescent="0.2">
      <c r="F22" s="27" t="s">
        <v>127</v>
      </c>
      <c r="G22" s="33">
        <v>39618</v>
      </c>
    </row>
    <row r="23" spans="6:8" x14ac:dyDescent="0.2">
      <c r="F23" s="27" t="s">
        <v>128</v>
      </c>
      <c r="G23" s="33">
        <v>39618</v>
      </c>
      <c r="H23" s="37">
        <f>MIN(G22:G23)</f>
        <v>39618</v>
      </c>
    </row>
    <row r="24" spans="6:8" x14ac:dyDescent="0.2">
      <c r="F24" s="27" t="s">
        <v>125</v>
      </c>
      <c r="G24" s="29" t="s">
        <v>156</v>
      </c>
    </row>
    <row r="25" spans="6:8" x14ac:dyDescent="0.2">
      <c r="F25" s="27" t="s">
        <v>126</v>
      </c>
    </row>
    <row r="27" spans="6:8" x14ac:dyDescent="0.2">
      <c r="F27" s="27" t="s">
        <v>137</v>
      </c>
      <c r="G27" s="29">
        <v>10000</v>
      </c>
    </row>
    <row r="28" spans="6:8" x14ac:dyDescent="0.2">
      <c r="F28" s="27" t="s">
        <v>138</v>
      </c>
      <c r="G28" s="29" t="s">
        <v>158</v>
      </c>
    </row>
    <row r="29" spans="6:8" x14ac:dyDescent="0.2">
      <c r="F29" s="27" t="s">
        <v>136</v>
      </c>
      <c r="G29" s="32">
        <v>12345</v>
      </c>
    </row>
    <row r="30" spans="6:8" x14ac:dyDescent="0.2">
      <c r="F30" s="27" t="s">
        <v>133</v>
      </c>
      <c r="G30" s="35" t="s">
        <v>142</v>
      </c>
    </row>
    <row r="31" spans="6:8" x14ac:dyDescent="0.2">
      <c r="F31" s="27" t="s">
        <v>134</v>
      </c>
      <c r="G31" s="32" t="s">
        <v>139</v>
      </c>
    </row>
    <row r="32" spans="6:8" x14ac:dyDescent="0.2">
      <c r="F32" s="27" t="s">
        <v>135</v>
      </c>
      <c r="G32" s="32" t="s">
        <v>140</v>
      </c>
    </row>
    <row r="33" spans="6:7" x14ac:dyDescent="0.2">
      <c r="F33" s="27" t="s">
        <v>131</v>
      </c>
      <c r="G33" s="32" t="s">
        <v>157</v>
      </c>
    </row>
    <row r="34" spans="6:7" x14ac:dyDescent="0.2">
      <c r="F34" s="27" t="s">
        <v>132</v>
      </c>
      <c r="G34" s="36" t="s">
        <v>141</v>
      </c>
    </row>
    <row r="36" spans="6:7" x14ac:dyDescent="0.2">
      <c r="F36" s="27" t="s">
        <v>143</v>
      </c>
      <c r="G36" s="32" t="s">
        <v>147</v>
      </c>
    </row>
    <row r="37" spans="6:7" x14ac:dyDescent="0.2">
      <c r="F37" s="27" t="s">
        <v>144</v>
      </c>
      <c r="G37" s="32" t="s">
        <v>148</v>
      </c>
    </row>
    <row r="38" spans="6:7" x14ac:dyDescent="0.2">
      <c r="F38" s="27" t="s">
        <v>145</v>
      </c>
      <c r="G38" s="32" t="s">
        <v>149</v>
      </c>
    </row>
    <row r="39" spans="6:7" x14ac:dyDescent="0.2">
      <c r="F39" s="27" t="s">
        <v>146</v>
      </c>
      <c r="G39" s="32" t="s">
        <v>150</v>
      </c>
    </row>
    <row r="41" spans="6:7" x14ac:dyDescent="0.2">
      <c r="F41" s="27" t="s">
        <v>151</v>
      </c>
      <c r="G41" s="29" t="s">
        <v>165</v>
      </c>
    </row>
    <row r="42" spans="6:7" x14ac:dyDescent="0.2">
      <c r="F42" s="27" t="s">
        <v>152</v>
      </c>
      <c r="G42" s="29" t="s">
        <v>166</v>
      </c>
    </row>
    <row r="43" spans="6:7" x14ac:dyDescent="0.2">
      <c r="F43" s="27" t="s">
        <v>153</v>
      </c>
      <c r="G43" s="29" t="s">
        <v>167</v>
      </c>
    </row>
    <row r="44" spans="6:7" x14ac:dyDescent="0.2">
      <c r="F44" s="27" t="s">
        <v>154</v>
      </c>
      <c r="G44" s="29">
        <v>560019</v>
      </c>
    </row>
    <row r="45" spans="6:7" x14ac:dyDescent="0.2">
      <c r="F45" s="27" t="s">
        <v>81</v>
      </c>
      <c r="G45" s="29" t="s">
        <v>168</v>
      </c>
    </row>
    <row r="46" spans="6:7" x14ac:dyDescent="0.2">
      <c r="G46" s="27"/>
    </row>
    <row r="47" spans="6:7" x14ac:dyDescent="0.2">
      <c r="G47" s="27"/>
    </row>
    <row r="48" spans="6:7" x14ac:dyDescent="0.2">
      <c r="G48" s="27"/>
    </row>
    <row r="49" spans="7:7" x14ac:dyDescent="0.2">
      <c r="G49" s="27"/>
    </row>
    <row r="50" spans="7:7" x14ac:dyDescent="0.2">
      <c r="G50" s="27"/>
    </row>
  </sheetData>
  <sheetProtection password="858D" sheet="1" objects="1" scenarios="1"/>
  <dataValidations disablePrompts="1" count="1">
    <dataValidation type="list" allowBlank="1" showInputMessage="1" showErrorMessage="1" sqref="D9" xr:uid="{00000000-0002-0000-0300-000000000000}">
      <formula1>"001,002,003,004,005,006"</formula1>
    </dataValidation>
  </dataValidations>
  <hyperlinks>
    <hyperlink ref="G34" r:id="rId1" xr:uid="{00000000-0004-0000-0300-000000000000}"/>
  </hyperlinks>
  <pageMargins left="0.7" right="0.7" top="0.75" bottom="0.75" header="0.3" footer="0.3"/>
  <pageSetup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vt:lpstr>
      <vt:lpstr>Summary</vt:lpstr>
      <vt:lpstr>Application Form</vt:lpstr>
      <vt:lpstr>Formula</vt:lpstr>
      <vt:lpstr>'Application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lekkala pujitha</cp:lastModifiedBy>
  <cp:lastPrinted>2020-08-25T06:56:22Z</cp:lastPrinted>
  <dcterms:created xsi:type="dcterms:W3CDTF">2020-07-05T05:06:27Z</dcterms:created>
  <dcterms:modified xsi:type="dcterms:W3CDTF">2024-03-26T05:20:51Z</dcterms:modified>
</cp:coreProperties>
</file>