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Computer Hire" sheetId="3" r:id="rId1"/>
    <sheet name="Office rent" sheetId="2" r:id="rId2"/>
    <sheet name="UPS Hire" sheetId="1" r:id="rId3"/>
  </sheets>
  <calcPr calcId="144525"/>
</workbook>
</file>

<file path=xl/calcChain.xml><?xml version="1.0" encoding="utf-8"?>
<calcChain xmlns="http://schemas.openxmlformats.org/spreadsheetml/2006/main">
  <c r="E8" i="3" l="1"/>
  <c r="E5" i="3"/>
  <c r="E4" i="3"/>
  <c r="M7" i="3"/>
  <c r="M6" i="3"/>
  <c r="M4" i="3"/>
  <c r="L8" i="3"/>
  <c r="K7" i="3"/>
  <c r="L7" i="3" s="1"/>
  <c r="L6" i="3"/>
  <c r="K6" i="3"/>
  <c r="L4" i="3"/>
  <c r="K4" i="3"/>
  <c r="E3" i="3"/>
  <c r="O22" i="2"/>
  <c r="Q9" i="2"/>
  <c r="Q10" i="2"/>
  <c r="Q11" i="2"/>
  <c r="Q8" i="2"/>
  <c r="P11" i="2"/>
  <c r="P10" i="2"/>
  <c r="P9" i="2"/>
  <c r="P8" i="2"/>
  <c r="O6" i="2"/>
  <c r="P6" i="2" s="1"/>
  <c r="L24" i="2"/>
  <c r="L23" i="2"/>
  <c r="L22" i="2"/>
  <c r="L21" i="2"/>
  <c r="K21" i="2"/>
  <c r="K24" i="2"/>
  <c r="K23" i="2"/>
  <c r="K22" i="2"/>
  <c r="K19" i="2"/>
  <c r="J19" i="2"/>
  <c r="K12" i="2"/>
  <c r="J11" i="2"/>
  <c r="J10" i="2"/>
  <c r="J9" i="2"/>
  <c r="J8" i="2"/>
  <c r="J12" i="2"/>
  <c r="I6" i="2"/>
  <c r="J6" i="2" s="1"/>
  <c r="E14" i="2"/>
  <c r="E11" i="2"/>
  <c r="E9" i="2"/>
  <c r="E7" i="2"/>
  <c r="E5" i="2"/>
  <c r="E4" i="2"/>
  <c r="E3" i="2"/>
  <c r="E7" i="1" l="1"/>
  <c r="E5" i="1"/>
  <c r="E3" i="1"/>
</calcChain>
</file>

<file path=xl/sharedStrings.xml><?xml version="1.0" encoding="utf-8"?>
<sst xmlns="http://schemas.openxmlformats.org/spreadsheetml/2006/main" count="35" uniqueCount="16">
  <si>
    <t>Particular</t>
  </si>
  <si>
    <t>Qty</t>
  </si>
  <si>
    <t>Rate</t>
  </si>
  <si>
    <t>Amount</t>
  </si>
  <si>
    <t>S.Tax</t>
  </si>
  <si>
    <t>Rent of 10 KVA UPS</t>
  </si>
  <si>
    <t>Total</t>
  </si>
  <si>
    <t>Navneet kaur floor 2nd and 3rd</t>
  </si>
  <si>
    <t>Gurmeet kaur floor 2nd and 3rd</t>
  </si>
  <si>
    <t>Gurmeet Singh floor 2nd and 3rd</t>
  </si>
  <si>
    <t>GRN Amount</t>
  </si>
  <si>
    <t>Grand Total</t>
  </si>
  <si>
    <t>S.tax</t>
  </si>
  <si>
    <t>Cpu with Tft</t>
  </si>
  <si>
    <t>Laptop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</si>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</sst>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G8" sqref="G8"/>
    </sheetView>
  </sheetViews>
  <sheetFormatPr defaultRowHeight="15" x14ac:dyDescent="0.25"/>
  <cols>
    <col min="2" max="2" width="18.140625" bestFit="1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5">
      <c r="B3" s="1" t="s">
        <v>13</v>
      </c>
      <c r="C3" s="1">
        <v>80</v>
      </c>
      <c r="D3" s="1">
        <v>450</v>
      </c>
      <c r="E3" s="1">
        <f>D3*C3</f>
        <v>36000</v>
      </c>
    </row>
    <row r="4" spans="2:13" x14ac:dyDescent="0.25">
      <c r="B4" s="1" t="s">
        <v>14</v>
      </c>
      <c r="C4" s="1">
        <v>1</v>
      </c>
      <c r="D4" s="1">
        <v>1260</v>
      </c>
      <c r="E4" s="1">
        <f>D4*C4</f>
        <v>1260</v>
      </c>
      <c r="J4">
        <v>34285</v>
      </c>
      <c r="K4">
        <f>J4*5%</f>
        <v>1714.25</v>
      </c>
      <c r="L4">
        <f>K4+J4</f>
        <v>35999.25</v>
      </c>
      <c r="M4">
        <f>L4/80</f>
        <v>449.99062500000002</v>
      </c>
    </row>
    <row r="5" spans="2:13" x14ac:dyDescent="0.25">
      <c r="B5" s="1" t="s">
        <v>15</v>
      </c>
      <c r="C5" s="1">
        <v>2</v>
      </c>
      <c r="D5" s="1">
        <v>3150</v>
      </c>
      <c r="E5" s="1">
        <f>D5*C5</f>
        <v>6300</v>
      </c>
    </row>
    <row r="6" spans="2:13" x14ac:dyDescent="0.25">
      <c r="B6" s="1"/>
      <c r="C6" s="1"/>
      <c r="D6" s="1"/>
      <c r="E6" s="1"/>
      <c r="J6">
        <v>1200</v>
      </c>
      <c r="K6">
        <f>J6*5%</f>
        <v>60</v>
      </c>
      <c r="L6">
        <f>K6+J6</f>
        <v>1260</v>
      </c>
      <c r="M6">
        <f>L6/1</f>
        <v>1260</v>
      </c>
    </row>
    <row r="7" spans="2:13" x14ac:dyDescent="0.25">
      <c r="B7" s="1"/>
      <c r="C7" s="1"/>
      <c r="D7" s="1"/>
      <c r="E7" s="1"/>
      <c r="J7">
        <v>6000</v>
      </c>
      <c r="K7">
        <f>J7*5%</f>
        <v>300</v>
      </c>
      <c r="L7">
        <f>K7+J7</f>
        <v>6300</v>
      </c>
      <c r="M7">
        <f>L7/2</f>
        <v>3150</v>
      </c>
    </row>
    <row r="8" spans="2:13" x14ac:dyDescent="0.25">
      <c r="B8" s="1"/>
      <c r="C8" s="1" t="s">
        <v>6</v>
      </c>
      <c r="D8" s="1"/>
      <c r="E8" s="1">
        <f>SUM(E3:E7)</f>
        <v>43560</v>
      </c>
      <c r="L8">
        <f>SUM(L4:L7)</f>
        <v>43559.25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workbookViewId="0">
      <selection activeCell="O23" sqref="O23"/>
    </sheetView>
  </sheetViews>
  <sheetFormatPr defaultRowHeight="15" x14ac:dyDescent="0.25"/>
  <cols>
    <col min="2" max="2" width="30.28515625" bestFit="1" customWidth="1"/>
    <col min="3" max="3" width="12.42578125" bestFit="1" customWidth="1"/>
  </cols>
  <sheetData>
    <row r="2" spans="2:17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17" x14ac:dyDescent="0.25">
      <c r="B3" s="1" t="s">
        <v>7</v>
      </c>
      <c r="C3" s="1">
        <v>1</v>
      </c>
      <c r="D3" s="1">
        <v>46667</v>
      </c>
      <c r="E3" s="1">
        <f>D3*C3</f>
        <v>46667</v>
      </c>
    </row>
    <row r="4" spans="2:17" x14ac:dyDescent="0.25">
      <c r="B4" s="1" t="s">
        <v>8</v>
      </c>
      <c r="C4" s="1">
        <v>1</v>
      </c>
      <c r="D4" s="1">
        <v>46667</v>
      </c>
      <c r="E4" s="1">
        <f>D4*C4</f>
        <v>46667</v>
      </c>
    </row>
    <row r="5" spans="2:17" x14ac:dyDescent="0.25">
      <c r="B5" s="1" t="s">
        <v>9</v>
      </c>
      <c r="C5" s="1">
        <v>1</v>
      </c>
      <c r="D5" s="1">
        <v>46667</v>
      </c>
      <c r="E5" s="1">
        <f>D5*C5</f>
        <v>46667</v>
      </c>
      <c r="H5" t="s">
        <v>6</v>
      </c>
      <c r="I5" t="s">
        <v>12</v>
      </c>
      <c r="J5" t="s">
        <v>11</v>
      </c>
      <c r="N5" t="s">
        <v>6</v>
      </c>
      <c r="O5" t="s">
        <v>12</v>
      </c>
      <c r="P5" t="s">
        <v>11</v>
      </c>
    </row>
    <row r="6" spans="2:17" x14ac:dyDescent="0.25">
      <c r="B6" s="1"/>
      <c r="C6" s="1"/>
      <c r="D6" s="1"/>
      <c r="E6" s="1"/>
      <c r="H6">
        <v>140001</v>
      </c>
      <c r="I6">
        <f>H6*0.5%</f>
        <v>700.005</v>
      </c>
      <c r="J6">
        <f>I6+H6</f>
        <v>140701.005</v>
      </c>
      <c r="N6">
        <v>41485</v>
      </c>
      <c r="O6">
        <f>N6*0.5%</f>
        <v>207.42500000000001</v>
      </c>
      <c r="P6">
        <f>O6+N6</f>
        <v>41692.425000000003</v>
      </c>
    </row>
    <row r="7" spans="2:17" x14ac:dyDescent="0.25">
      <c r="B7" s="1"/>
      <c r="C7" s="1" t="s">
        <v>6</v>
      </c>
      <c r="D7" s="1"/>
      <c r="E7" s="1">
        <f>SUM(E3:E5)</f>
        <v>140001</v>
      </c>
    </row>
    <row r="8" spans="2:17" x14ac:dyDescent="0.25">
      <c r="B8" s="1"/>
      <c r="C8" s="1"/>
      <c r="D8" s="1"/>
      <c r="E8" s="1"/>
      <c r="H8" s="3">
        <v>0.7</v>
      </c>
      <c r="I8">
        <v>15</v>
      </c>
      <c r="J8">
        <f>ROUND($J$6*H8,)</f>
        <v>98491</v>
      </c>
      <c r="N8" s="3">
        <v>0.7</v>
      </c>
      <c r="O8">
        <v>15</v>
      </c>
      <c r="P8">
        <f>ROUND($J$6*N8,)</f>
        <v>98491</v>
      </c>
      <c r="Q8">
        <f>41485*N8</f>
        <v>29039.499999999996</v>
      </c>
    </row>
    <row r="9" spans="2:17" x14ac:dyDescent="0.25">
      <c r="B9" s="1"/>
      <c r="C9" s="1" t="s">
        <v>4</v>
      </c>
      <c r="D9" s="1"/>
      <c r="E9" s="2">
        <f>E7*15%</f>
        <v>21000.149999999998</v>
      </c>
      <c r="H9" s="3">
        <v>0.2</v>
      </c>
      <c r="I9">
        <v>220</v>
      </c>
      <c r="J9">
        <f t="shared" ref="J9:J11" si="0">ROUND($J$6*H9,)</f>
        <v>28140</v>
      </c>
      <c r="N9" s="3">
        <v>0.2</v>
      </c>
      <c r="O9">
        <v>220</v>
      </c>
      <c r="P9">
        <f t="shared" ref="P9:P11" si="1">ROUND($J$6*N9,)</f>
        <v>28140</v>
      </c>
      <c r="Q9">
        <f t="shared" ref="Q9:Q11" si="2">41485*N9</f>
        <v>8297</v>
      </c>
    </row>
    <row r="10" spans="2:17" x14ac:dyDescent="0.25">
      <c r="B10" s="1"/>
      <c r="C10" s="1"/>
      <c r="D10" s="1"/>
      <c r="E10" s="1"/>
      <c r="H10" s="3">
        <v>0.05</v>
      </c>
      <c r="I10">
        <v>14</v>
      </c>
      <c r="J10">
        <f t="shared" si="0"/>
        <v>7035</v>
      </c>
      <c r="N10" s="3">
        <v>0.05</v>
      </c>
      <c r="O10">
        <v>14</v>
      </c>
      <c r="P10">
        <f t="shared" si="1"/>
        <v>7035</v>
      </c>
      <c r="Q10">
        <f t="shared" si="2"/>
        <v>2074.25</v>
      </c>
    </row>
    <row r="11" spans="2:17" x14ac:dyDescent="0.25">
      <c r="B11" s="1"/>
      <c r="C11" s="1" t="s">
        <v>11</v>
      </c>
      <c r="D11" s="1"/>
      <c r="E11" s="2">
        <f>E9+E7</f>
        <v>161001.15</v>
      </c>
      <c r="H11" s="3">
        <v>0.05</v>
      </c>
      <c r="I11">
        <v>239</v>
      </c>
      <c r="J11">
        <f t="shared" si="0"/>
        <v>7035</v>
      </c>
      <c r="N11" s="3">
        <v>0.05</v>
      </c>
      <c r="O11">
        <v>239</v>
      </c>
      <c r="P11">
        <f t="shared" si="1"/>
        <v>7035</v>
      </c>
      <c r="Q11">
        <f t="shared" si="2"/>
        <v>2074.25</v>
      </c>
    </row>
    <row r="12" spans="2:17" x14ac:dyDescent="0.25">
      <c r="J12">
        <f>SUM(J8:J11)</f>
        <v>140701</v>
      </c>
      <c r="K12">
        <f>J12/3</f>
        <v>46900.333333333336</v>
      </c>
    </row>
    <row r="13" spans="2:17" x14ac:dyDescent="0.25">
      <c r="K13">
        <v>46900</v>
      </c>
    </row>
    <row r="14" spans="2:17" x14ac:dyDescent="0.25">
      <c r="C14" s="1" t="s">
        <v>10</v>
      </c>
      <c r="D14" s="1"/>
      <c r="E14" s="1">
        <f>E7+(E7*0.5%)</f>
        <v>140701.005</v>
      </c>
      <c r="K14">
        <v>46900</v>
      </c>
    </row>
    <row r="15" spans="2:17" x14ac:dyDescent="0.25">
      <c r="K15">
        <v>46901</v>
      </c>
    </row>
    <row r="18" spans="9:15" x14ac:dyDescent="0.25">
      <c r="I18" t="s">
        <v>6</v>
      </c>
      <c r="J18" t="s">
        <v>12</v>
      </c>
      <c r="K18" t="s">
        <v>11</v>
      </c>
    </row>
    <row r="19" spans="9:15" x14ac:dyDescent="0.25">
      <c r="I19">
        <v>46900</v>
      </c>
      <c r="J19">
        <f>I19*0.5%</f>
        <v>234.5</v>
      </c>
      <c r="K19">
        <f>J19+I19</f>
        <v>47134.5</v>
      </c>
      <c r="O19">
        <v>43560</v>
      </c>
    </row>
    <row r="21" spans="9:15" x14ac:dyDescent="0.25">
      <c r="I21" s="3">
        <v>0.7</v>
      </c>
      <c r="J21">
        <v>15</v>
      </c>
      <c r="K21">
        <f>ROUND($J$6*I21,)</f>
        <v>98491</v>
      </c>
      <c r="L21">
        <f>46900*I21</f>
        <v>32830</v>
      </c>
      <c r="O21">
        <v>41760</v>
      </c>
    </row>
    <row r="22" spans="9:15" x14ac:dyDescent="0.25">
      <c r="I22" s="3">
        <v>0.2</v>
      </c>
      <c r="J22">
        <v>220</v>
      </c>
      <c r="K22">
        <f t="shared" ref="K22:K24" si="3">ROUND($J$6*I22,)</f>
        <v>28140</v>
      </c>
      <c r="L22">
        <f t="shared" ref="L22:L24" si="4">46900*I22</f>
        <v>9380</v>
      </c>
      <c r="O22">
        <f>O19-O21</f>
        <v>1800</v>
      </c>
    </row>
    <row r="23" spans="9:15" x14ac:dyDescent="0.25">
      <c r="I23" s="3">
        <v>0.05</v>
      </c>
      <c r="J23">
        <v>14</v>
      </c>
      <c r="K23">
        <f t="shared" si="3"/>
        <v>7035</v>
      </c>
      <c r="L23">
        <f t="shared" si="4"/>
        <v>2345</v>
      </c>
    </row>
    <row r="24" spans="9:15" x14ac:dyDescent="0.25">
      <c r="I24" s="3">
        <v>0.05</v>
      </c>
      <c r="J24">
        <v>239</v>
      </c>
      <c r="K24">
        <f t="shared" si="3"/>
        <v>7035</v>
      </c>
      <c r="L24">
        <f t="shared" si="4"/>
        <v>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23" sqref="C23"/>
    </sheetView>
  </sheetViews>
  <sheetFormatPr defaultRowHeight="15" x14ac:dyDescent="0.25"/>
  <cols>
    <col min="2" max="2" width="18.140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5</v>
      </c>
      <c r="C3" s="1">
        <v>2</v>
      </c>
      <c r="D3" s="1">
        <v>5500</v>
      </c>
      <c r="E3" s="1">
        <f>D3*C3</f>
        <v>11000</v>
      </c>
    </row>
    <row r="4" spans="2:5" x14ac:dyDescent="0.25">
      <c r="B4" s="1"/>
      <c r="C4" s="1"/>
      <c r="D4" s="1"/>
      <c r="E4" s="1"/>
    </row>
    <row r="5" spans="2:5" x14ac:dyDescent="0.25">
      <c r="B5" s="1"/>
      <c r="C5" s="1" t="s">
        <v>4</v>
      </c>
      <c r="D5" s="1"/>
      <c r="E5" s="1">
        <f>E3*15%</f>
        <v>1650</v>
      </c>
    </row>
    <row r="6" spans="2:5" x14ac:dyDescent="0.25">
      <c r="B6" s="1"/>
      <c r="C6" s="1"/>
      <c r="D6" s="1"/>
      <c r="E6" s="1"/>
    </row>
    <row r="7" spans="2:5" x14ac:dyDescent="0.25">
      <c r="B7" s="1"/>
      <c r="C7" s="1" t="s">
        <v>6</v>
      </c>
      <c r="D7" s="1"/>
      <c r="E7" s="1">
        <f>E5+E3</f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 Hire</vt:lpstr>
      <vt:lpstr>Office rent</vt:lpstr>
      <vt:lpstr>UPS Hire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2017-05-06T06:06:39Z</dcterms:created>
  <dcterms:modified xsi:type="dcterms:W3CDTF">2017-05-06T07:22:14Z</dcterms:modified>
</cp:coreProperties>
</file>