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tabRatio="881" activeTab="7"/>
  </bookViews>
  <sheets>
    <sheet name="Salary &amp; Compensation" sheetId="4" r:id="rId1"/>
    <sheet name="Connectivity" sheetId="5" r:id="rId2"/>
    <sheet name="Electricity" sheetId="1" r:id="rId3"/>
    <sheet name="Hiring" sheetId="2" r:id="rId4"/>
    <sheet name="Office Rent" sheetId="3" r:id="rId5"/>
    <sheet name="Office maintenance" sheetId="6" r:id="rId6"/>
    <sheet name="Printing&amp;Stationary" sheetId="7" r:id="rId7"/>
    <sheet name="Repair&amp;maintenance" sheetId="8" r:id="rId8"/>
    <sheet name="Staff welfare" sheetId="9" r:id="rId9"/>
    <sheet name="Travelling" sheetId="10" r:id="rId10"/>
    <sheet name="Contract Fees Facility" sheetId="11" r:id="rId11"/>
    <sheet name="Security " sheetId="12" r:id="rId12"/>
    <sheet name="Sales promotion" sheetId="13" r:id="rId13"/>
    <sheet name="Sheet6" sheetId="14" r:id="rId14"/>
  </sheets>
  <calcPr calcId="144525"/>
</workbook>
</file>

<file path=xl/calcChain.xml><?xml version="1.0" encoding="utf-8"?>
<calcChain xmlns="http://schemas.openxmlformats.org/spreadsheetml/2006/main">
  <c r="C7" i="11" l="1"/>
  <c r="C6" i="11"/>
  <c r="B10" i="10"/>
  <c r="D4" i="11" l="1"/>
  <c r="D3" i="11"/>
  <c r="C6" i="12" l="1"/>
  <c r="D4" i="12"/>
  <c r="D3" i="12"/>
  <c r="D2" i="12"/>
  <c r="B5" i="10"/>
  <c r="G7" i="8" l="1"/>
  <c r="D16" i="8" l="1"/>
  <c r="D15" i="8"/>
  <c r="D14" i="8"/>
  <c r="D13" i="8"/>
  <c r="D9" i="8"/>
  <c r="D7" i="8"/>
  <c r="D6" i="8"/>
  <c r="D5" i="8"/>
  <c r="D4" i="8"/>
  <c r="D3" i="8"/>
  <c r="D17" i="8" l="1"/>
  <c r="D11" i="7"/>
  <c r="D10" i="7"/>
  <c r="B10" i="7"/>
  <c r="D9" i="7"/>
  <c r="D4" i="7"/>
  <c r="D8" i="7"/>
  <c r="D7" i="7"/>
  <c r="D6" i="7"/>
  <c r="D5" i="7"/>
  <c r="D3" i="7"/>
  <c r="D17" i="6" l="1"/>
  <c r="D5" i="6"/>
  <c r="C4" i="6" l="1"/>
  <c r="D3" i="6"/>
  <c r="C2" i="3"/>
  <c r="E15" i="2"/>
  <c r="E12" i="2"/>
  <c r="E14" i="2" s="1"/>
  <c r="E9" i="2"/>
  <c r="E8" i="2"/>
  <c r="E7" i="2"/>
  <c r="E6" i="2"/>
  <c r="E5" i="2"/>
  <c r="E4" i="2"/>
  <c r="E10" i="2" l="1"/>
  <c r="E16" i="2" s="1"/>
</calcChain>
</file>

<file path=xl/sharedStrings.xml><?xml version="1.0" encoding="utf-8"?>
<sst xmlns="http://schemas.openxmlformats.org/spreadsheetml/2006/main" count="181" uniqueCount="150">
  <si>
    <t>Particular</t>
  </si>
  <si>
    <t>Amount</t>
  </si>
  <si>
    <t>Expense head</t>
  </si>
  <si>
    <t>Expected units of consumption (700)</t>
  </si>
  <si>
    <t>Electricity Govt</t>
  </si>
  <si>
    <t>remarks</t>
  </si>
  <si>
    <t>700*11*40. total will be divide in MAS and IDC in 70:30 Ratio</t>
  </si>
  <si>
    <t>Expected diesel consumption</t>
  </si>
  <si>
    <t>Electricity diese</t>
  </si>
  <si>
    <t>total will be divide in MAS and IDC in 70:30 Ratio</t>
  </si>
  <si>
    <t>BO</t>
  </si>
  <si>
    <t>CM/FLD/JPR/040</t>
  </si>
  <si>
    <t>CS/FLD/JPR/0122</t>
  </si>
  <si>
    <t>SM/OB/JPR/042</t>
  </si>
  <si>
    <t>SM/OB/JPR/180</t>
  </si>
  <si>
    <t>VDF AV</t>
  </si>
  <si>
    <t>VDF Retention</t>
  </si>
  <si>
    <t>NTP</t>
  </si>
  <si>
    <t>VDF MNP</t>
  </si>
  <si>
    <t>BMC</t>
  </si>
  <si>
    <t>DSC</t>
  </si>
  <si>
    <t>DSC-Billable</t>
  </si>
  <si>
    <t>AGENT</t>
  </si>
  <si>
    <t>Field</t>
  </si>
  <si>
    <t>Count BMC</t>
  </si>
  <si>
    <t>Count-DSC</t>
  </si>
  <si>
    <t>Count-DSC Billable</t>
  </si>
  <si>
    <t>Count-Agent</t>
  </si>
  <si>
    <t>Count-Fos</t>
  </si>
  <si>
    <t>Incentive-BMC</t>
  </si>
  <si>
    <t>Incentive-DSC</t>
  </si>
  <si>
    <t>Incentive-DSC Billable</t>
  </si>
  <si>
    <t>Incentive-Agent</t>
  </si>
  <si>
    <t>Incentive-Field</t>
  </si>
  <si>
    <t>Salary</t>
  </si>
  <si>
    <t>MNP PRI</t>
  </si>
  <si>
    <t>Airtel Broad Band</t>
  </si>
  <si>
    <t>Vodafone Lease Line</t>
  </si>
  <si>
    <t>VPS Connectivity</t>
  </si>
  <si>
    <t>Unicel SMS</t>
  </si>
  <si>
    <t>voice</t>
  </si>
  <si>
    <t>Data</t>
  </si>
  <si>
    <t>Courier</t>
  </si>
  <si>
    <t>Postage</t>
  </si>
  <si>
    <t>MAS</t>
  </si>
  <si>
    <t>Vendor</t>
  </si>
  <si>
    <t>Quantity</t>
  </si>
  <si>
    <t>Rate</t>
  </si>
  <si>
    <t>Computer Hire PO</t>
  </si>
  <si>
    <t>RMV</t>
  </si>
  <si>
    <t>RMV i3</t>
  </si>
  <si>
    <t>RMV i3 new (7-nov to 31-nov)</t>
  </si>
  <si>
    <t>SBC laptop</t>
  </si>
  <si>
    <t>Swastik(Laptop) BM</t>
  </si>
  <si>
    <t>Swastik (Laptop) Managers</t>
  </si>
  <si>
    <t>Hiring Charges</t>
  </si>
  <si>
    <t>Verlika (20KVA)</t>
  </si>
  <si>
    <t>Genset</t>
  </si>
  <si>
    <t>Total Hiring charges</t>
  </si>
  <si>
    <t>Square Feet</t>
  </si>
  <si>
    <t>Total</t>
  </si>
  <si>
    <t>Cafeteria</t>
  </si>
  <si>
    <t>AIR FRESHNER</t>
  </si>
  <si>
    <t>Spoon</t>
  </si>
  <si>
    <t>Sweeping material</t>
  </si>
  <si>
    <t>rate</t>
  </si>
  <si>
    <t>Product</t>
  </si>
  <si>
    <t>Odonil</t>
  </si>
  <si>
    <t>phenyal &amp; Lizol</t>
  </si>
  <si>
    <t>Brooms</t>
  </si>
  <si>
    <t>Harpic</t>
  </si>
  <si>
    <t>Hand wash</t>
  </si>
  <si>
    <t>Mop</t>
  </si>
  <si>
    <t>Dranex</t>
  </si>
  <si>
    <t>Acid</t>
  </si>
  <si>
    <t>Cartage Refil for Printer</t>
  </si>
  <si>
    <t>Paper Rim</t>
  </si>
  <si>
    <t>Tape Roll</t>
  </si>
  <si>
    <t>Pens</t>
  </si>
  <si>
    <t>Writing pad</t>
  </si>
  <si>
    <t>Marker</t>
  </si>
  <si>
    <t>Stapler Pins</t>
  </si>
  <si>
    <t>Snapdeal book</t>
  </si>
  <si>
    <t>Stationary</t>
  </si>
  <si>
    <t>Photocopy</t>
  </si>
  <si>
    <t>colored print outs</t>
  </si>
  <si>
    <t>Estimated cost Rs 1000 as the cost is not fixed</t>
  </si>
  <si>
    <t>Computers and peripherals PO</t>
  </si>
  <si>
    <t>quantity</t>
  </si>
  <si>
    <t>total</t>
  </si>
  <si>
    <t>Headphones</t>
  </si>
  <si>
    <t>SMPS</t>
  </si>
  <si>
    <t>CPU Fan</t>
  </si>
  <si>
    <t>RJ45 Connector (BOX)</t>
  </si>
  <si>
    <t xml:space="preserve">Cable tie </t>
  </si>
  <si>
    <t>DVD</t>
  </si>
  <si>
    <t>1 Box</t>
  </si>
  <si>
    <t>Electrical Installation</t>
  </si>
  <si>
    <t>Wall mount fan</t>
  </si>
  <si>
    <t>Light</t>
  </si>
  <si>
    <t>Wire</t>
  </si>
  <si>
    <t>Electric Board</t>
  </si>
  <si>
    <t>repair charges</t>
  </si>
  <si>
    <t>small equipment</t>
  </si>
  <si>
    <t>wire purchase</t>
  </si>
  <si>
    <t>new light</t>
  </si>
  <si>
    <t>labour charges</t>
  </si>
  <si>
    <t xml:space="preserve">As per requirement. </t>
  </si>
  <si>
    <t>Electrical repair &amp; Maintenance</t>
  </si>
  <si>
    <t>Office repair &amp; maintenance</t>
  </si>
  <si>
    <t>Estimated cost Rs 2000</t>
  </si>
  <si>
    <t>Computer and peripheral repair</t>
  </si>
  <si>
    <t>Refilling and maintenance of printer</t>
  </si>
  <si>
    <t>Repair of system parts</t>
  </si>
  <si>
    <t>Unt Rate</t>
  </si>
  <si>
    <t>expected nos</t>
  </si>
  <si>
    <t>proposed cost</t>
  </si>
  <si>
    <t>aprox 30-35 jar per day, its increase in summer &amp; Decrease in winter</t>
  </si>
  <si>
    <t>Drinking water PO</t>
  </si>
  <si>
    <t>Tea &amp; Coffee</t>
  </si>
  <si>
    <t>Estimated Tea cost</t>
  </si>
  <si>
    <t>AV Month End Dinner</t>
  </si>
  <si>
    <t>Field team review meeting snacks</t>
  </si>
  <si>
    <t>If requires IT team night activity dinner</t>
  </si>
  <si>
    <t>RnR</t>
  </si>
  <si>
    <t>Field and office team lunch</t>
  </si>
  <si>
    <t>HSW Jackets if required</t>
  </si>
  <si>
    <t>chochlates for good performaers</t>
  </si>
  <si>
    <t xml:space="preserve">Team RnR </t>
  </si>
  <si>
    <t>Local Conveyence</t>
  </si>
  <si>
    <t>Market related work</t>
  </si>
  <si>
    <t>Invoice submit</t>
  </si>
  <si>
    <t>Field visits</t>
  </si>
  <si>
    <t>Recruiment drive</t>
  </si>
  <si>
    <t xml:space="preserve">HK </t>
  </si>
  <si>
    <t>Details</t>
  </si>
  <si>
    <t>Persons</t>
  </si>
  <si>
    <t>Duties/Shift</t>
  </si>
  <si>
    <t>Male guard</t>
  </si>
  <si>
    <t>Female</t>
  </si>
  <si>
    <t>IDC</t>
  </si>
  <si>
    <t>Working day</t>
  </si>
  <si>
    <t>Business Promotion Expense</t>
  </si>
  <si>
    <t>Tea</t>
  </si>
  <si>
    <t>Sandwitches</t>
  </si>
  <si>
    <t>juice</t>
  </si>
  <si>
    <t>Coffee</t>
  </si>
  <si>
    <t>Rate depends on the number of clients visiting</t>
  </si>
  <si>
    <t xml:space="preserve">Travelling </t>
  </si>
  <si>
    <t>Travelling for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</si>
</sst>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 applyAlignment="1"/>
    <xf numFmtId="0" fontId="0" fillId="0" borderId="0" xfId="0" applyAlignment="1"/>
    <xf numFmtId="0" fontId="0" fillId="0" borderId="2" xfId="0" applyFill="1" applyBorder="1" applyAlignment="1"/>
    <xf numFmtId="0" fontId="0" fillId="0" borderId="2" xfId="0" applyBorder="1"/>
    <xf numFmtId="0" fontId="0" fillId="0" borderId="2" xfId="0" applyBorder="1" applyAlignment="1">
      <alignment vertical="center"/>
    </xf>
    <xf numFmtId="0" fontId="0" fillId="0" borderId="2" xfId="0" applyFill="1" applyBorder="1" applyAlignment="1">
      <alignment vertical="center"/>
    </xf>
    <xf numFmtId="0" fontId="2" fillId="0" borderId="2" xfId="0" applyFont="1" applyBorder="1" applyAlignment="1"/>
    <xf numFmtId="0" fontId="3" fillId="2" borderId="2" xfId="0" applyFont="1" applyFill="1" applyBorder="1" applyAlignment="1"/>
    <xf numFmtId="0" fontId="4" fillId="0" borderId="2" xfId="0" applyFont="1" applyBorder="1" applyAlignment="1"/>
    <xf numFmtId="1" fontId="0" fillId="0" borderId="2" xfId="0" applyNumberFormat="1" applyBorder="1" applyAlignment="1"/>
    <xf numFmtId="0" fontId="1" fillId="4" borderId="2" xfId="0" applyFont="1" applyFill="1" applyBorder="1" applyAlignment="1"/>
    <xf numFmtId="0" fontId="1" fillId="4" borderId="2" xfId="0" applyFont="1" applyFill="1" applyBorder="1"/>
    <xf numFmtId="0" fontId="4" fillId="0" borderId="2" xfId="0" applyFont="1" applyBorder="1"/>
    <xf numFmtId="0" fontId="5" fillId="5" borderId="2" xfId="0" applyFont="1" applyFill="1" applyBorder="1"/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0" fillId="0" borderId="5" xfId="0" applyFill="1" applyBorder="1" applyAlignment="1">
      <alignment vertical="center" wrapText="1"/>
    </xf>
    <xf numFmtId="0" fontId="0" fillId="4" borderId="2" xfId="0" applyFill="1" applyBorder="1" applyAlignment="1">
      <alignment wrapText="1"/>
    </xf>
    <xf numFmtId="0" fontId="1" fillId="0" borderId="2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0" xfId="0" applyBorder="1"/>
    <xf numFmtId="0" fontId="0" fillId="0" borderId="15" xfId="0" applyBorder="1" applyAlignment="1">
      <alignment vertical="center" wrapText="1"/>
    </xf>
    <xf numFmtId="0" fontId="0" fillId="0" borderId="12" xfId="0" applyBorder="1"/>
    <xf numFmtId="0" fontId="1" fillId="0" borderId="11" xfId="0" applyFont="1" applyFill="1" applyBorder="1" applyAlignment="1">
      <alignment vertical="center"/>
    </xf>
    <xf numFmtId="0" fontId="0" fillId="0" borderId="6" xfId="0" applyBorder="1"/>
    <xf numFmtId="0" fontId="1" fillId="0" borderId="2" xfId="0" applyFont="1" applyFill="1" applyBorder="1" applyAlignment="1">
      <alignment vertical="center"/>
    </xf>
    <xf numFmtId="0" fontId="1" fillId="0" borderId="2" xfId="0" applyFont="1" applyBorder="1"/>
    <xf numFmtId="0" fontId="0" fillId="4" borderId="1" xfId="0" applyFill="1" applyBorder="1" applyAlignment="1">
      <alignment vertical="center" wrapText="1"/>
    </xf>
    <xf numFmtId="0" fontId="0" fillId="4" borderId="2" xfId="0" applyFill="1" applyBorder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15" sqref="F15:F17"/>
    </sheetView>
  </sheetViews>
  <sheetFormatPr defaultRowHeight="15" x14ac:dyDescent="0.25"/>
  <cols>
    <col min="1" max="1" width="20.85546875" bestFit="1" customWidth="1"/>
    <col min="3" max="3" width="15.7109375" bestFit="1" customWidth="1"/>
    <col min="4" max="4" width="16" bestFit="1" customWidth="1"/>
    <col min="5" max="6" width="15" bestFit="1" customWidth="1"/>
  </cols>
  <sheetData>
    <row r="1" spans="1:6" x14ac:dyDescent="0.25">
      <c r="A1" s="1"/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spans="1:6" x14ac:dyDescent="0.25">
      <c r="A2" s="1"/>
      <c r="B2" s="1"/>
      <c r="C2" s="1" t="s">
        <v>15</v>
      </c>
      <c r="D2" s="1" t="s">
        <v>16</v>
      </c>
      <c r="E2" s="1" t="s">
        <v>17</v>
      </c>
      <c r="F2" s="1" t="s">
        <v>18</v>
      </c>
    </row>
    <row r="3" spans="1:6" x14ac:dyDescent="0.25">
      <c r="A3" s="1"/>
      <c r="B3" s="1"/>
      <c r="C3" s="1"/>
      <c r="D3" s="1"/>
      <c r="E3" s="1"/>
      <c r="F3" s="1"/>
    </row>
    <row r="4" spans="1:6" x14ac:dyDescent="0.25">
      <c r="A4" s="1" t="s">
        <v>19</v>
      </c>
      <c r="B4" s="1">
        <v>158199.70000000001</v>
      </c>
      <c r="C4" s="1">
        <v>22168</v>
      </c>
      <c r="D4" s="1">
        <v>1008</v>
      </c>
      <c r="E4" s="1">
        <v>14107</v>
      </c>
      <c r="F4" s="1">
        <v>120917</v>
      </c>
    </row>
    <row r="5" spans="1:6" x14ac:dyDescent="0.25">
      <c r="A5" s="1" t="s">
        <v>20</v>
      </c>
      <c r="B5" s="1"/>
      <c r="C5" s="1">
        <v>265430</v>
      </c>
      <c r="D5" s="1">
        <v>32417</v>
      </c>
      <c r="E5" s="1">
        <v>15760</v>
      </c>
      <c r="F5" s="1">
        <v>109884</v>
      </c>
    </row>
    <row r="6" spans="1:6" x14ac:dyDescent="0.25">
      <c r="A6" s="1" t="s">
        <v>21</v>
      </c>
      <c r="B6" s="1"/>
      <c r="C6" s="1"/>
      <c r="D6" s="1"/>
      <c r="E6" s="1"/>
      <c r="F6" s="1"/>
    </row>
    <row r="7" spans="1:6" x14ac:dyDescent="0.25">
      <c r="A7" s="1" t="s">
        <v>22</v>
      </c>
      <c r="B7" s="1"/>
      <c r="C7" s="1">
        <v>0</v>
      </c>
      <c r="D7" s="1">
        <v>0</v>
      </c>
      <c r="E7" s="1">
        <v>128000</v>
      </c>
      <c r="F7" s="1">
        <v>755280</v>
      </c>
    </row>
    <row r="8" spans="1:6" x14ac:dyDescent="0.25">
      <c r="A8" s="1" t="s">
        <v>23</v>
      </c>
      <c r="B8" s="1"/>
      <c r="C8" s="1">
        <v>1384230</v>
      </c>
      <c r="D8" s="1">
        <v>629983</v>
      </c>
      <c r="E8" s="1"/>
      <c r="F8" s="1"/>
    </row>
    <row r="9" spans="1:6" x14ac:dyDescent="0.25">
      <c r="A9" s="1" t="s">
        <v>24</v>
      </c>
      <c r="B9" s="1">
        <v>8.233333</v>
      </c>
      <c r="C9" s="1"/>
      <c r="D9" s="1"/>
      <c r="E9" s="1"/>
      <c r="F9" s="1"/>
    </row>
    <row r="10" spans="1:6" x14ac:dyDescent="0.25">
      <c r="A10" s="1" t="s">
        <v>25</v>
      </c>
      <c r="B10" s="1"/>
      <c r="C10" s="1">
        <v>22</v>
      </c>
      <c r="D10" s="1">
        <v>1</v>
      </c>
      <c r="E10" s="1">
        <v>1</v>
      </c>
      <c r="F10" s="1">
        <v>8</v>
      </c>
    </row>
    <row r="11" spans="1:6" x14ac:dyDescent="0.25">
      <c r="A11" s="1" t="s">
        <v>26</v>
      </c>
      <c r="B11" s="1"/>
      <c r="C11" s="1"/>
      <c r="D11" s="1"/>
      <c r="E11" s="1"/>
      <c r="F11" s="1"/>
    </row>
    <row r="12" spans="1:6" x14ac:dyDescent="0.25">
      <c r="A12" s="1" t="s">
        <v>27</v>
      </c>
      <c r="B12" s="1"/>
      <c r="C12" s="1">
        <v>22</v>
      </c>
      <c r="D12" s="1">
        <v>1</v>
      </c>
      <c r="E12" s="1">
        <v>14</v>
      </c>
      <c r="F12" s="1">
        <v>120</v>
      </c>
    </row>
    <row r="13" spans="1:6" x14ac:dyDescent="0.25">
      <c r="A13" s="1" t="s">
        <v>28</v>
      </c>
      <c r="B13" s="1"/>
      <c r="C13" s="1">
        <v>81</v>
      </c>
      <c r="D13" s="1">
        <v>41.833333330000002</v>
      </c>
      <c r="E13" s="1"/>
      <c r="F13" s="1"/>
    </row>
    <row r="14" spans="1:6" x14ac:dyDescent="0.25">
      <c r="A14" s="1" t="s">
        <v>29</v>
      </c>
      <c r="B14" s="1"/>
      <c r="C14" s="1"/>
      <c r="D14" s="1"/>
      <c r="E14" s="1"/>
      <c r="F14" s="1"/>
    </row>
    <row r="15" spans="1:6" x14ac:dyDescent="0.25">
      <c r="A15" s="1" t="s">
        <v>30</v>
      </c>
      <c r="B15" s="1"/>
      <c r="C15" s="1"/>
      <c r="D15" s="1"/>
      <c r="E15" s="1">
        <v>2000</v>
      </c>
      <c r="F15" s="1">
        <v>45000</v>
      </c>
    </row>
    <row r="16" spans="1:6" x14ac:dyDescent="0.25">
      <c r="A16" s="1" t="s">
        <v>31</v>
      </c>
      <c r="B16" s="1"/>
      <c r="C16" s="1"/>
      <c r="D16" s="1"/>
      <c r="E16" s="1"/>
      <c r="F16" s="1"/>
    </row>
    <row r="17" spans="1:6" x14ac:dyDescent="0.25">
      <c r="A17" s="1" t="s">
        <v>32</v>
      </c>
      <c r="B17" s="1"/>
      <c r="C17" s="1"/>
      <c r="D17" s="1"/>
      <c r="E17" s="1">
        <v>60000</v>
      </c>
      <c r="F17" s="1">
        <v>100500</v>
      </c>
    </row>
    <row r="18" spans="1:6" x14ac:dyDescent="0.25">
      <c r="A18" s="1" t="s">
        <v>33</v>
      </c>
      <c r="B18" s="1"/>
      <c r="C18" s="1"/>
      <c r="D18" s="1"/>
      <c r="E18" s="1"/>
      <c r="F18" s="1"/>
    </row>
    <row r="19" spans="1:6" x14ac:dyDescent="0.25">
      <c r="A19" s="1" t="s">
        <v>34</v>
      </c>
      <c r="B19" s="1">
        <v>158199.70000000001</v>
      </c>
      <c r="C19" s="1">
        <v>1671828</v>
      </c>
      <c r="D19" s="1">
        <v>663408</v>
      </c>
      <c r="E19" s="1">
        <v>219867</v>
      </c>
      <c r="F19" s="1">
        <v>1131581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H11" sqref="H11"/>
    </sheetView>
  </sheetViews>
  <sheetFormatPr defaultRowHeight="15" x14ac:dyDescent="0.25"/>
  <cols>
    <col min="1" max="1" width="20.42578125" bestFit="1" customWidth="1"/>
  </cols>
  <sheetData>
    <row r="1" spans="1:4" x14ac:dyDescent="0.25">
      <c r="A1" s="48" t="s">
        <v>129</v>
      </c>
      <c r="B1" s="48"/>
      <c r="C1" s="48"/>
      <c r="D1" s="48"/>
    </row>
    <row r="2" spans="1:4" x14ac:dyDescent="0.25">
      <c r="A2" s="6" t="s">
        <v>130</v>
      </c>
      <c r="B2" s="6">
        <v>500</v>
      </c>
      <c r="C2" s="6"/>
      <c r="D2" s="6"/>
    </row>
    <row r="3" spans="1:4" x14ac:dyDescent="0.25">
      <c r="A3" s="6" t="s">
        <v>131</v>
      </c>
      <c r="B3" s="6">
        <v>200</v>
      </c>
      <c r="C3" s="6"/>
      <c r="D3" s="6"/>
    </row>
    <row r="4" spans="1:4" x14ac:dyDescent="0.25">
      <c r="A4" s="6" t="s">
        <v>132</v>
      </c>
      <c r="B4" s="6">
        <v>1700</v>
      </c>
      <c r="C4" s="6"/>
      <c r="D4" s="6"/>
    </row>
    <row r="5" spans="1:4" x14ac:dyDescent="0.25">
      <c r="B5">
        <f>SUM(B2:B4)</f>
        <v>2400</v>
      </c>
    </row>
    <row r="7" spans="1:4" x14ac:dyDescent="0.25">
      <c r="A7" s="48" t="s">
        <v>148</v>
      </c>
      <c r="B7" s="48"/>
      <c r="C7" s="48"/>
      <c r="D7" s="48"/>
    </row>
    <row r="8" spans="1:4" x14ac:dyDescent="0.25">
      <c r="A8" s="6" t="s">
        <v>149</v>
      </c>
      <c r="B8" s="6">
        <v>5000</v>
      </c>
      <c r="C8" s="6"/>
      <c r="D8" s="6"/>
    </row>
    <row r="9" spans="1:4" x14ac:dyDescent="0.25">
      <c r="A9" s="6" t="s">
        <v>133</v>
      </c>
      <c r="B9" s="6">
        <v>3000</v>
      </c>
      <c r="C9" s="6"/>
      <c r="D9" s="6"/>
    </row>
    <row r="10" spans="1:4" x14ac:dyDescent="0.25">
      <c r="B10">
        <f>SUM(B8:B9)</f>
        <v>8000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H12" sqref="H12"/>
    </sheetView>
  </sheetViews>
  <sheetFormatPr defaultRowHeight="15" x14ac:dyDescent="0.25"/>
  <cols>
    <col min="2" max="2" width="12" bestFit="1" customWidth="1"/>
  </cols>
  <sheetData>
    <row r="1" spans="1:4" x14ac:dyDescent="0.25">
      <c r="A1" s="33" t="s">
        <v>134</v>
      </c>
      <c r="B1" s="33" t="s">
        <v>141</v>
      </c>
      <c r="C1" s="33" t="s">
        <v>47</v>
      </c>
      <c r="D1" s="33" t="s">
        <v>1</v>
      </c>
    </row>
    <row r="2" spans="1:4" x14ac:dyDescent="0.25">
      <c r="A2" s="6">
        <v>3</v>
      </c>
      <c r="B2" s="6">
        <v>102.5</v>
      </c>
      <c r="C2" s="6">
        <v>8000</v>
      </c>
      <c r="D2" s="6">
        <v>26451</v>
      </c>
    </row>
    <row r="3" spans="1:4" x14ac:dyDescent="0.25">
      <c r="A3" s="6">
        <v>1</v>
      </c>
      <c r="B3" s="6">
        <v>31</v>
      </c>
      <c r="C3" s="6">
        <v>8500</v>
      </c>
      <c r="D3" s="6">
        <f>C3/31*(31+4)</f>
        <v>9596.7741935483864</v>
      </c>
    </row>
    <row r="4" spans="1:4" x14ac:dyDescent="0.25">
      <c r="D4">
        <f>SUM(D2:D3)</f>
        <v>36047.774193548386</v>
      </c>
    </row>
    <row r="6" spans="1:4" x14ac:dyDescent="0.25">
      <c r="B6" t="s">
        <v>44</v>
      </c>
      <c r="C6">
        <f>D4/2</f>
        <v>18023.887096774193</v>
      </c>
    </row>
    <row r="7" spans="1:4" x14ac:dyDescent="0.25">
      <c r="B7" t="s">
        <v>140</v>
      </c>
      <c r="C7">
        <f>D4/2</f>
        <v>18023.887096774193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16" sqref="I16"/>
    </sheetView>
  </sheetViews>
  <sheetFormatPr defaultRowHeight="15" x14ac:dyDescent="0.25"/>
  <cols>
    <col min="1" max="1" width="10.85546875" bestFit="1" customWidth="1"/>
    <col min="3" max="3" width="11.7109375" bestFit="1" customWidth="1"/>
  </cols>
  <sheetData>
    <row r="1" spans="1:4" x14ac:dyDescent="0.25">
      <c r="A1" s="14" t="s">
        <v>135</v>
      </c>
      <c r="B1" s="14" t="s">
        <v>136</v>
      </c>
      <c r="C1" s="14" t="s">
        <v>137</v>
      </c>
      <c r="D1" s="14" t="s">
        <v>47</v>
      </c>
    </row>
    <row r="2" spans="1:4" x14ac:dyDescent="0.25">
      <c r="A2" s="6" t="s">
        <v>138</v>
      </c>
      <c r="B2" s="6">
        <v>2</v>
      </c>
      <c r="C2" s="6">
        <v>12014</v>
      </c>
      <c r="D2" s="6">
        <f>B2*C2</f>
        <v>24028</v>
      </c>
    </row>
    <row r="3" spans="1:4" x14ac:dyDescent="0.25">
      <c r="A3" s="6" t="s">
        <v>139</v>
      </c>
      <c r="B3" s="6">
        <v>1</v>
      </c>
      <c r="C3" s="6">
        <v>12014</v>
      </c>
      <c r="D3" s="6">
        <f>B3*C3</f>
        <v>12014</v>
      </c>
    </row>
    <row r="4" spans="1:4" x14ac:dyDescent="0.25">
      <c r="A4" s="6"/>
      <c r="B4" s="6"/>
      <c r="C4" s="6"/>
      <c r="D4" s="6">
        <f>SUM(D2:D3)</f>
        <v>36042</v>
      </c>
    </row>
    <row r="6" spans="1:4" x14ac:dyDescent="0.25">
      <c r="B6" t="s">
        <v>44</v>
      </c>
      <c r="C6">
        <f>D4/2</f>
        <v>18021</v>
      </c>
    </row>
    <row r="7" spans="1:4" x14ac:dyDescent="0.25">
      <c r="B7" t="s">
        <v>140</v>
      </c>
      <c r="C7">
        <v>18021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0" sqref="D10"/>
    </sheetView>
  </sheetViews>
  <sheetFormatPr defaultRowHeight="15" x14ac:dyDescent="0.25"/>
  <cols>
    <col min="1" max="1" width="12.140625" bestFit="1" customWidth="1"/>
    <col min="2" max="2" width="43.28515625" bestFit="1" customWidth="1"/>
  </cols>
  <sheetData>
    <row r="1" spans="1:3" x14ac:dyDescent="0.25">
      <c r="A1" s="36" t="s">
        <v>142</v>
      </c>
      <c r="B1" s="36"/>
      <c r="C1" s="36"/>
    </row>
    <row r="2" spans="1:3" x14ac:dyDescent="0.25">
      <c r="A2" s="6" t="s">
        <v>143</v>
      </c>
      <c r="B2" s="52" t="s">
        <v>147</v>
      </c>
      <c r="C2" s="6"/>
    </row>
    <row r="3" spans="1:3" x14ac:dyDescent="0.25">
      <c r="A3" s="6" t="s">
        <v>145</v>
      </c>
      <c r="B3" s="52"/>
      <c r="C3" s="6">
        <v>3000</v>
      </c>
    </row>
    <row r="4" spans="1:3" x14ac:dyDescent="0.25">
      <c r="A4" s="6" t="s">
        <v>144</v>
      </c>
      <c r="B4" s="52"/>
      <c r="C4" s="6"/>
    </row>
    <row r="5" spans="1:3" x14ac:dyDescent="0.25">
      <c r="A5" s="6" t="s">
        <v>146</v>
      </c>
      <c r="B5" s="52"/>
      <c r="C5" s="6"/>
    </row>
  </sheetData>
  <mergeCells count="2">
    <mergeCell ref="A1:C1"/>
    <mergeCell ref="B2:B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:B6"/>
    </sheetView>
  </sheetViews>
  <sheetFormatPr defaultRowHeight="15" x14ac:dyDescent="0.25"/>
  <cols>
    <col min="1" max="1" width="19.5703125" bestFit="1" customWidth="1"/>
    <col min="3" max="3" width="13.42578125" bestFit="1" customWidth="1"/>
  </cols>
  <sheetData>
    <row r="1" spans="1:3" x14ac:dyDescent="0.25">
      <c r="A1" s="6" t="s">
        <v>0</v>
      </c>
      <c r="B1" s="6" t="s">
        <v>1</v>
      </c>
      <c r="C1" s="6" t="s">
        <v>2</v>
      </c>
    </row>
    <row r="2" spans="1:3" x14ac:dyDescent="0.25">
      <c r="A2" s="6" t="s">
        <v>35</v>
      </c>
      <c r="B2" s="6">
        <v>120000</v>
      </c>
      <c r="C2" s="6" t="s">
        <v>40</v>
      </c>
    </row>
    <row r="3" spans="1:3" x14ac:dyDescent="0.25">
      <c r="A3" s="7" t="s">
        <v>36</v>
      </c>
      <c r="B3" s="7">
        <v>2000</v>
      </c>
      <c r="C3" s="6" t="s">
        <v>41</v>
      </c>
    </row>
    <row r="4" spans="1:3" x14ac:dyDescent="0.25">
      <c r="A4" s="7" t="s">
        <v>37</v>
      </c>
      <c r="B4" s="7">
        <v>9631</v>
      </c>
      <c r="C4" s="6" t="s">
        <v>41</v>
      </c>
    </row>
    <row r="5" spans="1:3" x14ac:dyDescent="0.25">
      <c r="A5" s="7" t="s">
        <v>38</v>
      </c>
      <c r="B5" s="7">
        <v>3518</v>
      </c>
      <c r="C5" s="6" t="s">
        <v>41</v>
      </c>
    </row>
    <row r="6" spans="1:3" x14ac:dyDescent="0.25">
      <c r="A6" s="7" t="s">
        <v>39</v>
      </c>
      <c r="B6" s="7">
        <v>5000</v>
      </c>
      <c r="C6" s="6" t="s">
        <v>41</v>
      </c>
    </row>
    <row r="7" spans="1:3" x14ac:dyDescent="0.25">
      <c r="A7" s="8" t="s">
        <v>42</v>
      </c>
      <c r="B7" s="8">
        <v>3000</v>
      </c>
      <c r="C7" s="6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4" sqref="D24"/>
    </sheetView>
  </sheetViews>
  <sheetFormatPr defaultRowHeight="15" x14ac:dyDescent="0.25"/>
  <cols>
    <col min="1" max="1" width="34" style="4" bestFit="1" customWidth="1"/>
    <col min="2" max="2" width="9.140625" style="4"/>
    <col min="3" max="3" width="15.140625" style="4" bestFit="1" customWidth="1"/>
    <col min="4" max="4" width="55" bestFit="1" customWidth="1"/>
  </cols>
  <sheetData>
    <row r="1" spans="1:4" x14ac:dyDescent="0.25">
      <c r="A1" s="1" t="s">
        <v>0</v>
      </c>
      <c r="B1" s="2" t="s">
        <v>1</v>
      </c>
      <c r="C1" s="3" t="s">
        <v>2</v>
      </c>
      <c r="D1" s="6" t="s">
        <v>5</v>
      </c>
    </row>
    <row r="2" spans="1:4" x14ac:dyDescent="0.25">
      <c r="A2" s="1" t="s">
        <v>3</v>
      </c>
      <c r="B2" s="2">
        <v>300000</v>
      </c>
      <c r="C2" s="3" t="s">
        <v>4</v>
      </c>
      <c r="D2" s="6" t="s">
        <v>6</v>
      </c>
    </row>
    <row r="3" spans="1:4" x14ac:dyDescent="0.25">
      <c r="A3" s="1" t="s">
        <v>7</v>
      </c>
      <c r="B3" s="2">
        <v>6000</v>
      </c>
      <c r="C3" s="3" t="s">
        <v>8</v>
      </c>
      <c r="D3" s="6" t="s">
        <v>9</v>
      </c>
    </row>
    <row r="4" spans="1:4" x14ac:dyDescent="0.25">
      <c r="A4" s="1"/>
      <c r="B4" s="2"/>
      <c r="C4" s="3"/>
      <c r="D4" s="6"/>
    </row>
    <row r="5" spans="1:4" x14ac:dyDescent="0.25">
      <c r="A5" s="1"/>
      <c r="B5" s="2"/>
      <c r="C5" s="3"/>
      <c r="D5" s="6"/>
    </row>
    <row r="6" spans="1:4" x14ac:dyDescent="0.25">
      <c r="A6" s="1"/>
      <c r="B6" s="2"/>
      <c r="C6" s="3"/>
      <c r="D6" s="6"/>
    </row>
    <row r="7" spans="1:4" x14ac:dyDescent="0.25">
      <c r="A7" s="1"/>
      <c r="B7" s="2"/>
      <c r="C7" s="3"/>
      <c r="D7" s="6"/>
    </row>
    <row r="8" spans="1:4" x14ac:dyDescent="0.25">
      <c r="A8" s="1"/>
      <c r="B8" s="2"/>
      <c r="C8" s="5"/>
      <c r="D8" s="6"/>
    </row>
    <row r="9" spans="1:4" x14ac:dyDescent="0.25">
      <c r="A9" s="1"/>
      <c r="B9" s="2"/>
      <c r="C9" s="5"/>
      <c r="D9" s="6"/>
    </row>
    <row r="10" spans="1:4" x14ac:dyDescent="0.25">
      <c r="A10" s="1"/>
      <c r="B10" s="2"/>
      <c r="C10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9" sqref="E9"/>
    </sheetView>
  </sheetViews>
  <sheetFormatPr defaultRowHeight="15" x14ac:dyDescent="0.25"/>
  <cols>
    <col min="1" max="1" width="12.42578125" customWidth="1"/>
    <col min="2" max="2" width="27.7109375" bestFit="1" customWidth="1"/>
    <col min="5" max="5" width="10.7109375" bestFit="1" customWidth="1"/>
  </cols>
  <sheetData>
    <row r="1" spans="1:5" ht="21" x14ac:dyDescent="0.35">
      <c r="A1" s="6"/>
      <c r="B1" s="9" t="s">
        <v>44</v>
      </c>
      <c r="C1" s="3"/>
      <c r="D1" s="3"/>
      <c r="E1" s="3"/>
    </row>
    <row r="2" spans="1:5" x14ac:dyDescent="0.25">
      <c r="A2" s="6"/>
      <c r="B2" s="3"/>
      <c r="C2" s="3"/>
      <c r="D2" s="3"/>
      <c r="E2" s="3"/>
    </row>
    <row r="3" spans="1:5" ht="15.75" x14ac:dyDescent="0.25">
      <c r="A3" s="6"/>
      <c r="B3" s="10" t="s">
        <v>45</v>
      </c>
      <c r="C3" s="10" t="s">
        <v>46</v>
      </c>
      <c r="D3" s="10" t="s">
        <v>47</v>
      </c>
      <c r="E3" s="10" t="s">
        <v>1</v>
      </c>
    </row>
    <row r="4" spans="1:5" x14ac:dyDescent="0.25">
      <c r="A4" s="34" t="s">
        <v>48</v>
      </c>
      <c r="B4" s="11" t="s">
        <v>49</v>
      </c>
      <c r="C4" s="3">
        <v>102</v>
      </c>
      <c r="D4" s="3">
        <v>500</v>
      </c>
      <c r="E4" s="3">
        <f>D4*C4</f>
        <v>51000</v>
      </c>
    </row>
    <row r="5" spans="1:5" x14ac:dyDescent="0.25">
      <c r="A5" s="34"/>
      <c r="B5" s="11" t="s">
        <v>50</v>
      </c>
      <c r="C5" s="3">
        <v>1</v>
      </c>
      <c r="D5" s="3">
        <v>1100</v>
      </c>
      <c r="E5" s="3">
        <f t="shared" ref="E5:E9" si="0">D5*C5</f>
        <v>1100</v>
      </c>
    </row>
    <row r="6" spans="1:5" x14ac:dyDescent="0.25">
      <c r="A6" s="34"/>
      <c r="B6" s="11" t="s">
        <v>51</v>
      </c>
      <c r="C6" s="3">
        <v>1</v>
      </c>
      <c r="D6" s="3">
        <v>1100</v>
      </c>
      <c r="E6" s="12">
        <f t="shared" si="0"/>
        <v>1100</v>
      </c>
    </row>
    <row r="7" spans="1:5" x14ac:dyDescent="0.25">
      <c r="A7" s="34"/>
      <c r="B7" s="11" t="s">
        <v>52</v>
      </c>
      <c r="C7" s="3">
        <v>1</v>
      </c>
      <c r="D7" s="3">
        <v>1200</v>
      </c>
      <c r="E7" s="3">
        <f t="shared" si="0"/>
        <v>1200</v>
      </c>
    </row>
    <row r="8" spans="1:5" x14ac:dyDescent="0.25">
      <c r="A8" s="34"/>
      <c r="B8" s="11" t="s">
        <v>53</v>
      </c>
      <c r="C8" s="3">
        <v>1</v>
      </c>
      <c r="D8" s="3">
        <v>1500</v>
      </c>
      <c r="E8" s="3">
        <f t="shared" si="0"/>
        <v>1500</v>
      </c>
    </row>
    <row r="9" spans="1:5" x14ac:dyDescent="0.25">
      <c r="A9" s="34"/>
      <c r="B9" s="11" t="s">
        <v>54</v>
      </c>
      <c r="C9" s="3">
        <v>3</v>
      </c>
      <c r="D9" s="3">
        <v>1100</v>
      </c>
      <c r="E9" s="3">
        <f t="shared" si="0"/>
        <v>3300</v>
      </c>
    </row>
    <row r="10" spans="1:5" x14ac:dyDescent="0.25">
      <c r="A10" s="34"/>
      <c r="B10" s="3"/>
      <c r="C10" s="3"/>
      <c r="D10" s="3"/>
      <c r="E10" s="13">
        <f>SUM(E4:E9)</f>
        <v>59200</v>
      </c>
    </row>
    <row r="11" spans="1:5" x14ac:dyDescent="0.25">
      <c r="A11" s="6"/>
      <c r="B11" s="3"/>
      <c r="C11" s="3"/>
      <c r="D11" s="3"/>
      <c r="E11" s="3"/>
    </row>
    <row r="12" spans="1:5" x14ac:dyDescent="0.25">
      <c r="A12" s="35" t="s">
        <v>55</v>
      </c>
      <c r="B12" s="11" t="s">
        <v>56</v>
      </c>
      <c r="C12" s="3">
        <v>1</v>
      </c>
      <c r="D12" s="3">
        <v>12000</v>
      </c>
      <c r="E12" s="3">
        <f>C12*D12</f>
        <v>12000</v>
      </c>
    </row>
    <row r="13" spans="1:5" x14ac:dyDescent="0.25">
      <c r="A13" s="35"/>
      <c r="B13" s="11" t="s">
        <v>56</v>
      </c>
      <c r="C13" s="3">
        <v>1</v>
      </c>
      <c r="D13" s="3">
        <v>12000</v>
      </c>
      <c r="E13" s="3">
        <v>12000</v>
      </c>
    </row>
    <row r="14" spans="1:5" x14ac:dyDescent="0.25">
      <c r="A14" s="35"/>
      <c r="B14" s="6"/>
      <c r="C14" s="6"/>
      <c r="D14" s="6"/>
      <c r="E14" s="14">
        <f>SUM(E12:E13)</f>
        <v>24000</v>
      </c>
    </row>
    <row r="15" spans="1:5" x14ac:dyDescent="0.25">
      <c r="A15" s="35"/>
      <c r="B15" s="15" t="s">
        <v>57</v>
      </c>
      <c r="C15" s="6">
        <v>1</v>
      </c>
      <c r="D15" s="6">
        <v>6000</v>
      </c>
      <c r="E15" s="14">
        <f>D15*C15</f>
        <v>6000</v>
      </c>
    </row>
    <row r="16" spans="1:5" ht="21" x14ac:dyDescent="0.35">
      <c r="A16" s="16" t="s">
        <v>58</v>
      </c>
      <c r="B16" s="16"/>
      <c r="C16" s="16"/>
      <c r="D16" s="16"/>
      <c r="E16" s="16">
        <f>E10+E14+E15</f>
        <v>89200</v>
      </c>
    </row>
  </sheetData>
  <mergeCells count="2">
    <mergeCell ref="A4:A10"/>
    <mergeCell ref="A12:A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sqref="A1:C2"/>
    </sheetView>
  </sheetViews>
  <sheetFormatPr defaultRowHeight="15" x14ac:dyDescent="0.25"/>
  <cols>
    <col min="1" max="1" width="11.5703125" bestFit="1" customWidth="1"/>
  </cols>
  <sheetData>
    <row r="1" spans="1:3" x14ac:dyDescent="0.25">
      <c r="A1" s="6" t="s">
        <v>59</v>
      </c>
      <c r="B1" s="6" t="s">
        <v>47</v>
      </c>
      <c r="C1" s="6" t="s">
        <v>60</v>
      </c>
    </row>
    <row r="2" spans="1:3" x14ac:dyDescent="0.25">
      <c r="A2" s="6">
        <v>3600</v>
      </c>
      <c r="B2" s="6">
        <v>16.55</v>
      </c>
      <c r="C2" s="6">
        <f>A2*B2</f>
        <v>59580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G16" sqref="G16"/>
    </sheetView>
  </sheetViews>
  <sheetFormatPr defaultRowHeight="15" x14ac:dyDescent="0.25"/>
  <cols>
    <col min="1" max="1" width="13.5703125" bestFit="1" customWidth="1"/>
    <col min="4" max="4" width="14.5703125" bestFit="1" customWidth="1"/>
  </cols>
  <sheetData>
    <row r="1" spans="1:4" x14ac:dyDescent="0.25">
      <c r="A1" s="36" t="s">
        <v>61</v>
      </c>
      <c r="B1" s="36"/>
      <c r="C1" s="36"/>
      <c r="D1" s="36"/>
    </row>
    <row r="2" spans="1:4" x14ac:dyDescent="0.25">
      <c r="A2" s="6" t="s">
        <v>0</v>
      </c>
      <c r="B2" s="6" t="s">
        <v>46</v>
      </c>
      <c r="C2" s="6" t="s">
        <v>47</v>
      </c>
      <c r="D2" s="6" t="s">
        <v>1</v>
      </c>
    </row>
    <row r="3" spans="1:4" x14ac:dyDescent="0.25">
      <c r="A3" s="6" t="s">
        <v>62</v>
      </c>
      <c r="B3" s="6">
        <v>5</v>
      </c>
      <c r="C3" s="6">
        <v>220</v>
      </c>
      <c r="D3" s="6">
        <f>B3*C3</f>
        <v>1100</v>
      </c>
    </row>
    <row r="4" spans="1:4" x14ac:dyDescent="0.25">
      <c r="A4" s="6" t="s">
        <v>63</v>
      </c>
      <c r="B4" s="6">
        <v>24</v>
      </c>
      <c r="C4" s="6">
        <f>D4/B4</f>
        <v>11.666666666666666</v>
      </c>
      <c r="D4" s="6">
        <v>280</v>
      </c>
    </row>
    <row r="5" spans="1:4" x14ac:dyDescent="0.25">
      <c r="D5">
        <f>SUM(D3:D4)</f>
        <v>1380</v>
      </c>
    </row>
    <row r="7" spans="1:4" x14ac:dyDescent="0.25">
      <c r="A7" s="36" t="s">
        <v>64</v>
      </c>
      <c r="B7" s="36"/>
      <c r="C7" s="36"/>
      <c r="D7" s="36"/>
    </row>
    <row r="8" spans="1:4" x14ac:dyDescent="0.25">
      <c r="A8" s="17" t="s">
        <v>66</v>
      </c>
      <c r="B8" s="17" t="s">
        <v>46</v>
      </c>
      <c r="C8" s="17" t="s">
        <v>65</v>
      </c>
      <c r="D8" s="17" t="s">
        <v>1</v>
      </c>
    </row>
    <row r="9" spans="1:4" x14ac:dyDescent="0.25">
      <c r="A9" s="1" t="s">
        <v>67</v>
      </c>
      <c r="B9" s="1">
        <v>9</v>
      </c>
      <c r="C9" s="1">
        <v>40</v>
      </c>
      <c r="D9" s="1">
        <v>360</v>
      </c>
    </row>
    <row r="10" spans="1:4" x14ac:dyDescent="0.25">
      <c r="A10" s="1" t="s">
        <v>68</v>
      </c>
      <c r="B10" s="1">
        <v>1</v>
      </c>
      <c r="C10" s="1">
        <v>100</v>
      </c>
      <c r="D10" s="1">
        <v>100</v>
      </c>
    </row>
    <row r="11" spans="1:4" x14ac:dyDescent="0.25">
      <c r="A11" s="1" t="s">
        <v>69</v>
      </c>
      <c r="B11" s="1">
        <v>6</v>
      </c>
      <c r="C11" s="1">
        <v>60</v>
      </c>
      <c r="D11" s="1">
        <v>360</v>
      </c>
    </row>
    <row r="12" spans="1:4" x14ac:dyDescent="0.25">
      <c r="A12" s="1" t="s">
        <v>70</v>
      </c>
      <c r="B12" s="1">
        <v>2</v>
      </c>
      <c r="C12" s="1">
        <v>350</v>
      </c>
      <c r="D12" s="1">
        <v>700</v>
      </c>
    </row>
    <row r="13" spans="1:4" x14ac:dyDescent="0.25">
      <c r="A13" s="1" t="s">
        <v>71</v>
      </c>
      <c r="B13" s="1">
        <v>1</v>
      </c>
      <c r="C13" s="1">
        <v>250</v>
      </c>
      <c r="D13" s="1">
        <v>250</v>
      </c>
    </row>
    <row r="14" spans="1:4" x14ac:dyDescent="0.25">
      <c r="A14" s="1" t="s">
        <v>72</v>
      </c>
      <c r="B14" s="1">
        <v>1</v>
      </c>
      <c r="C14" s="1">
        <v>500</v>
      </c>
      <c r="D14" s="1">
        <v>500</v>
      </c>
    </row>
    <row r="15" spans="1:4" x14ac:dyDescent="0.25">
      <c r="A15" s="1" t="s">
        <v>73</v>
      </c>
      <c r="B15" s="1">
        <v>5</v>
      </c>
      <c r="C15" s="1">
        <v>20</v>
      </c>
      <c r="D15" s="1">
        <v>100</v>
      </c>
    </row>
    <row r="16" spans="1:4" x14ac:dyDescent="0.25">
      <c r="A16" s="1" t="s">
        <v>74</v>
      </c>
      <c r="B16" s="1">
        <v>13</v>
      </c>
      <c r="C16" s="1">
        <v>252</v>
      </c>
      <c r="D16" s="1">
        <v>3276</v>
      </c>
    </row>
    <row r="17" spans="4:4" x14ac:dyDescent="0.25">
      <c r="D17">
        <f>SUM(D9:D16)</f>
        <v>5646</v>
      </c>
    </row>
  </sheetData>
  <mergeCells count="2">
    <mergeCell ref="A1:D1"/>
    <mergeCell ref="A7:D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opLeftCell="A2" workbookViewId="0">
      <selection activeCell="A2" sqref="A2:D14"/>
    </sheetView>
  </sheetViews>
  <sheetFormatPr defaultRowHeight="15" x14ac:dyDescent="0.25"/>
  <cols>
    <col min="1" max="1" width="16.85546875" bestFit="1" customWidth="1"/>
  </cols>
  <sheetData>
    <row r="1" spans="1:4" x14ac:dyDescent="0.25">
      <c r="A1" s="37" t="s">
        <v>83</v>
      </c>
      <c r="B1" s="37"/>
      <c r="C1" s="37"/>
      <c r="D1" s="37"/>
    </row>
    <row r="2" spans="1:4" x14ac:dyDescent="0.25">
      <c r="A2" s="21" t="s">
        <v>0</v>
      </c>
      <c r="B2" s="21" t="s">
        <v>47</v>
      </c>
      <c r="C2" s="21" t="s">
        <v>46</v>
      </c>
      <c r="D2" s="21" t="s">
        <v>60</v>
      </c>
    </row>
    <row r="3" spans="1:4" ht="30" x14ac:dyDescent="0.25">
      <c r="A3" s="18" t="s">
        <v>75</v>
      </c>
      <c r="B3" s="18">
        <v>250</v>
      </c>
      <c r="C3" s="18">
        <v>4</v>
      </c>
      <c r="D3" s="18">
        <f>B3*C3</f>
        <v>1000</v>
      </c>
    </row>
    <row r="4" spans="1:4" x14ac:dyDescent="0.25">
      <c r="A4" s="18" t="s">
        <v>76</v>
      </c>
      <c r="B4" s="18">
        <v>160</v>
      </c>
      <c r="C4" s="18">
        <v>12</v>
      </c>
      <c r="D4" s="18">
        <f>B4*C4</f>
        <v>1920</v>
      </c>
    </row>
    <row r="5" spans="1:4" x14ac:dyDescent="0.25">
      <c r="A5" s="18" t="s">
        <v>77</v>
      </c>
      <c r="B5" s="18">
        <v>40</v>
      </c>
      <c r="C5" s="18">
        <v>10</v>
      </c>
      <c r="D5" s="18">
        <f t="shared" ref="D5:D10" si="0">B5*C5</f>
        <v>400</v>
      </c>
    </row>
    <row r="6" spans="1:4" x14ac:dyDescent="0.25">
      <c r="A6" s="18" t="s">
        <v>78</v>
      </c>
      <c r="B6" s="18">
        <v>5</v>
      </c>
      <c r="C6" s="18">
        <v>30</v>
      </c>
      <c r="D6" s="18">
        <f t="shared" si="0"/>
        <v>150</v>
      </c>
    </row>
    <row r="7" spans="1:4" x14ac:dyDescent="0.25">
      <c r="A7" s="18" t="s">
        <v>79</v>
      </c>
      <c r="B7" s="18">
        <v>14</v>
      </c>
      <c r="C7" s="18">
        <v>25</v>
      </c>
      <c r="D7" s="18">
        <f t="shared" si="0"/>
        <v>350</v>
      </c>
    </row>
    <row r="8" spans="1:4" x14ac:dyDescent="0.25">
      <c r="A8" s="18" t="s">
        <v>80</v>
      </c>
      <c r="B8" s="18">
        <v>33</v>
      </c>
      <c r="C8" s="18">
        <v>5</v>
      </c>
      <c r="D8" s="18">
        <f t="shared" si="0"/>
        <v>165</v>
      </c>
    </row>
    <row r="9" spans="1:4" x14ac:dyDescent="0.25">
      <c r="A9" s="19" t="s">
        <v>81</v>
      </c>
      <c r="B9" s="19">
        <v>10</v>
      </c>
      <c r="C9" s="19">
        <v>10</v>
      </c>
      <c r="D9" s="19">
        <f t="shared" si="0"/>
        <v>100</v>
      </c>
    </row>
    <row r="10" spans="1:4" x14ac:dyDescent="0.25">
      <c r="A10" s="19" t="s">
        <v>82</v>
      </c>
      <c r="B10" s="19">
        <f>2750/10</f>
        <v>275</v>
      </c>
      <c r="C10" s="19">
        <v>10</v>
      </c>
      <c r="D10" s="19">
        <f t="shared" si="0"/>
        <v>2750</v>
      </c>
    </row>
    <row r="11" spans="1:4" x14ac:dyDescent="0.25">
      <c r="D11" s="20">
        <f>SUM(D3:D10)</f>
        <v>6835</v>
      </c>
    </row>
    <row r="13" spans="1:4" x14ac:dyDescent="0.25">
      <c r="A13" s="38" t="s">
        <v>84</v>
      </c>
      <c r="B13" s="38"/>
      <c r="C13" s="38"/>
      <c r="D13" s="38"/>
    </row>
    <row r="14" spans="1:4" x14ac:dyDescent="0.25">
      <c r="A14" s="6" t="s">
        <v>85</v>
      </c>
      <c r="B14" s="6" t="s">
        <v>86</v>
      </c>
    </row>
  </sheetData>
  <mergeCells count="2">
    <mergeCell ref="A1:D1"/>
    <mergeCell ref="A13:D1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>
      <selection activeCell="D24" sqref="D24"/>
    </sheetView>
  </sheetViews>
  <sheetFormatPr defaultRowHeight="15" x14ac:dyDescent="0.25"/>
  <cols>
    <col min="1" max="1" width="20.28515625" bestFit="1" customWidth="1"/>
    <col min="6" max="6" width="33.85546875" bestFit="1" customWidth="1"/>
  </cols>
  <sheetData>
    <row r="1" spans="1:9" x14ac:dyDescent="0.25">
      <c r="A1" s="38" t="s">
        <v>87</v>
      </c>
      <c r="B1" s="38"/>
      <c r="C1" s="38"/>
      <c r="D1" s="38"/>
      <c r="F1" s="45" t="s">
        <v>109</v>
      </c>
      <c r="G1" s="46"/>
      <c r="H1" s="46"/>
      <c r="I1" s="47"/>
    </row>
    <row r="2" spans="1:9" x14ac:dyDescent="0.25">
      <c r="A2" s="22" t="s">
        <v>0</v>
      </c>
      <c r="B2" s="22" t="s">
        <v>47</v>
      </c>
      <c r="C2" s="22" t="s">
        <v>88</v>
      </c>
      <c r="D2" s="22" t="s">
        <v>89</v>
      </c>
      <c r="F2" s="28" t="s">
        <v>110</v>
      </c>
      <c r="G2" s="29"/>
      <c r="H2" s="29"/>
      <c r="I2" s="27"/>
    </row>
    <row r="3" spans="1:9" x14ac:dyDescent="0.25">
      <c r="A3" s="7" t="s">
        <v>90</v>
      </c>
      <c r="B3" s="7">
        <v>500</v>
      </c>
      <c r="C3" s="7">
        <v>15</v>
      </c>
      <c r="D3" s="7">
        <f>B3*C3</f>
        <v>7500</v>
      </c>
    </row>
    <row r="4" spans="1:9" x14ac:dyDescent="0.25">
      <c r="A4" s="6" t="s">
        <v>91</v>
      </c>
      <c r="B4" s="6">
        <v>100</v>
      </c>
      <c r="C4" s="6">
        <v>10</v>
      </c>
      <c r="D4" s="7">
        <f t="shared" ref="D4:D7" si="0">B4*C4</f>
        <v>1000</v>
      </c>
      <c r="F4" s="48" t="s">
        <v>111</v>
      </c>
      <c r="G4" s="48"/>
      <c r="H4" s="48"/>
      <c r="I4" s="48"/>
    </row>
    <row r="5" spans="1:9" x14ac:dyDescent="0.25">
      <c r="A5" s="6" t="s">
        <v>92</v>
      </c>
      <c r="B5" s="6">
        <v>120</v>
      </c>
      <c r="C5" s="6">
        <v>10</v>
      </c>
      <c r="D5" s="7">
        <f t="shared" si="0"/>
        <v>1200</v>
      </c>
      <c r="F5" s="30" t="s">
        <v>112</v>
      </c>
      <c r="G5" s="6">
        <v>750</v>
      </c>
      <c r="H5" s="6"/>
      <c r="I5" s="6"/>
    </row>
    <row r="6" spans="1:9" x14ac:dyDescent="0.25">
      <c r="A6" s="6" t="s">
        <v>93</v>
      </c>
      <c r="B6" s="6">
        <v>650</v>
      </c>
      <c r="C6" s="6">
        <v>1</v>
      </c>
      <c r="D6" s="7">
        <f t="shared" si="0"/>
        <v>650</v>
      </c>
      <c r="F6" s="31" t="s">
        <v>113</v>
      </c>
      <c r="G6" s="6">
        <v>1500</v>
      </c>
      <c r="H6" s="6"/>
      <c r="I6" s="6"/>
    </row>
    <row r="7" spans="1:9" x14ac:dyDescent="0.25">
      <c r="A7" s="6" t="s">
        <v>94</v>
      </c>
      <c r="B7" s="6">
        <v>100</v>
      </c>
      <c r="C7" s="6">
        <v>4</v>
      </c>
      <c r="D7" s="7">
        <f t="shared" si="0"/>
        <v>400</v>
      </c>
      <c r="F7" s="6"/>
      <c r="G7" s="6">
        <f>SUM(G5:G6)</f>
        <v>2250</v>
      </c>
      <c r="H7" s="6"/>
      <c r="I7" s="6"/>
    </row>
    <row r="8" spans="1:9" x14ac:dyDescent="0.25">
      <c r="A8" s="6" t="s">
        <v>95</v>
      </c>
      <c r="B8" s="6">
        <v>500</v>
      </c>
      <c r="C8" s="6" t="s">
        <v>96</v>
      </c>
      <c r="D8" s="6">
        <v>500</v>
      </c>
    </row>
    <row r="9" spans="1:9" x14ac:dyDescent="0.25">
      <c r="D9" s="8">
        <f>SUM(D3:D8)</f>
        <v>11250</v>
      </c>
    </row>
    <row r="11" spans="1:9" x14ac:dyDescent="0.25">
      <c r="A11" s="36" t="s">
        <v>97</v>
      </c>
      <c r="B11" s="36"/>
      <c r="C11" s="36"/>
      <c r="D11" s="36"/>
    </row>
    <row r="12" spans="1:9" x14ac:dyDescent="0.25">
      <c r="A12" s="22" t="s">
        <v>0</v>
      </c>
      <c r="B12" s="22" t="s">
        <v>47</v>
      </c>
      <c r="C12" s="22" t="s">
        <v>88</v>
      </c>
      <c r="D12" s="22" t="s">
        <v>89</v>
      </c>
    </row>
    <row r="13" spans="1:9" x14ac:dyDescent="0.25">
      <c r="A13" s="6" t="s">
        <v>98</v>
      </c>
      <c r="B13" s="6">
        <v>1500</v>
      </c>
      <c r="C13" s="6">
        <v>3</v>
      </c>
      <c r="D13" s="6">
        <f>B13*C13</f>
        <v>4500</v>
      </c>
    </row>
    <row r="14" spans="1:9" x14ac:dyDescent="0.25">
      <c r="A14" s="6" t="s">
        <v>99</v>
      </c>
      <c r="B14" s="6">
        <v>400</v>
      </c>
      <c r="C14" s="6">
        <v>4</v>
      </c>
      <c r="D14" s="6">
        <f>B14*C14</f>
        <v>1600</v>
      </c>
    </row>
    <row r="15" spans="1:9" x14ac:dyDescent="0.25">
      <c r="A15" s="6" t="s">
        <v>100</v>
      </c>
      <c r="B15" s="6">
        <v>100</v>
      </c>
      <c r="C15" s="6">
        <v>2</v>
      </c>
      <c r="D15" s="6">
        <f t="shared" ref="D15:D16" si="1">B15*C15</f>
        <v>200</v>
      </c>
    </row>
    <row r="16" spans="1:9" x14ac:dyDescent="0.25">
      <c r="A16" s="6" t="s">
        <v>101</v>
      </c>
      <c r="B16" s="6">
        <v>100</v>
      </c>
      <c r="C16" s="6">
        <v>2</v>
      </c>
      <c r="D16" s="6">
        <f t="shared" si="1"/>
        <v>200</v>
      </c>
    </row>
    <row r="17" spans="1:4" x14ac:dyDescent="0.25">
      <c r="A17" s="6"/>
      <c r="B17" s="6"/>
      <c r="C17" s="6"/>
      <c r="D17" s="6">
        <f>SUM(D13:D16)</f>
        <v>6500</v>
      </c>
    </row>
    <row r="20" spans="1:4" x14ac:dyDescent="0.25">
      <c r="A20" s="45" t="s">
        <v>108</v>
      </c>
      <c r="B20" s="46"/>
      <c r="C20" s="46"/>
      <c r="D20" s="47"/>
    </row>
    <row r="21" spans="1:4" x14ac:dyDescent="0.25">
      <c r="A21" s="24" t="s">
        <v>102</v>
      </c>
      <c r="B21" s="39" t="s">
        <v>107</v>
      </c>
      <c r="C21" s="40"/>
      <c r="D21" s="25"/>
    </row>
    <row r="22" spans="1:4" x14ac:dyDescent="0.25">
      <c r="A22" s="24" t="s">
        <v>103</v>
      </c>
      <c r="B22" s="41"/>
      <c r="C22" s="42"/>
      <c r="D22" s="25"/>
    </row>
    <row r="23" spans="1:4" x14ac:dyDescent="0.25">
      <c r="A23" s="24" t="s">
        <v>104</v>
      </c>
      <c r="B23" s="41"/>
      <c r="C23" s="42"/>
      <c r="D23" s="25">
        <v>3000</v>
      </c>
    </row>
    <row r="24" spans="1:4" x14ac:dyDescent="0.25">
      <c r="A24" s="24" t="s">
        <v>105</v>
      </c>
      <c r="B24" s="41"/>
      <c r="C24" s="42"/>
      <c r="D24" s="25"/>
    </row>
    <row r="25" spans="1:4" x14ac:dyDescent="0.25">
      <c r="A25" s="26" t="s">
        <v>106</v>
      </c>
      <c r="B25" s="43"/>
      <c r="C25" s="44"/>
      <c r="D25" s="27"/>
    </row>
  </sheetData>
  <mergeCells count="6">
    <mergeCell ref="A1:D1"/>
    <mergeCell ref="A11:D11"/>
    <mergeCell ref="B21:C25"/>
    <mergeCell ref="A20:D20"/>
    <mergeCell ref="F1:I1"/>
    <mergeCell ref="F4:I4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opLeftCell="A2" workbookViewId="0">
      <selection activeCell="A5" sqref="A5:D15"/>
    </sheetView>
  </sheetViews>
  <sheetFormatPr defaultRowHeight="15" x14ac:dyDescent="0.25"/>
  <cols>
    <col min="3" max="3" width="18.85546875" customWidth="1"/>
    <col min="4" max="4" width="27.5703125" customWidth="1"/>
  </cols>
  <sheetData>
    <row r="1" spans="1:4" x14ac:dyDescent="0.25">
      <c r="A1" s="50" t="s">
        <v>118</v>
      </c>
      <c r="B1" s="50"/>
      <c r="C1" s="50"/>
      <c r="D1" s="50"/>
    </row>
    <row r="2" spans="1:4" ht="30" x14ac:dyDescent="0.25">
      <c r="A2" s="32" t="s">
        <v>114</v>
      </c>
      <c r="B2" s="32" t="s">
        <v>115</v>
      </c>
      <c r="C2" s="32" t="s">
        <v>116</v>
      </c>
      <c r="D2" s="32"/>
    </row>
    <row r="3" spans="1:4" ht="52.5" customHeight="1" x14ac:dyDescent="0.25">
      <c r="A3" s="23">
        <v>19</v>
      </c>
      <c r="B3" s="23">
        <v>526</v>
      </c>
      <c r="C3" s="23">
        <v>10000</v>
      </c>
      <c r="D3" s="23" t="s">
        <v>117</v>
      </c>
    </row>
    <row r="5" spans="1:4" x14ac:dyDescent="0.25">
      <c r="A5" s="36" t="s">
        <v>119</v>
      </c>
      <c r="B5" s="36"/>
      <c r="C5" s="36"/>
      <c r="D5" s="36"/>
    </row>
    <row r="6" spans="1:4" x14ac:dyDescent="0.25">
      <c r="A6" s="49" t="s">
        <v>120</v>
      </c>
      <c r="B6" s="49"/>
      <c r="C6" s="49"/>
      <c r="D6" s="6">
        <v>5000</v>
      </c>
    </row>
    <row r="7" spans="1:4" x14ac:dyDescent="0.25">
      <c r="A7" s="49" t="s">
        <v>121</v>
      </c>
      <c r="B7" s="49"/>
      <c r="C7" s="49"/>
      <c r="D7" s="6">
        <v>2500</v>
      </c>
    </row>
    <row r="8" spans="1:4" x14ac:dyDescent="0.25">
      <c r="A8" s="49" t="s">
        <v>122</v>
      </c>
      <c r="B8" s="49"/>
      <c r="C8" s="49"/>
      <c r="D8" s="6">
        <v>500</v>
      </c>
    </row>
    <row r="9" spans="1:4" x14ac:dyDescent="0.25">
      <c r="A9" s="49" t="s">
        <v>123</v>
      </c>
      <c r="B9" s="49"/>
      <c r="C9" s="49"/>
      <c r="D9" s="6">
        <v>1000</v>
      </c>
    </row>
    <row r="11" spans="1:4" x14ac:dyDescent="0.25">
      <c r="A11" s="36" t="s">
        <v>124</v>
      </c>
      <c r="B11" s="36"/>
      <c r="C11" s="36"/>
      <c r="D11" s="36"/>
    </row>
    <row r="12" spans="1:4" ht="20.25" customHeight="1" x14ac:dyDescent="0.25">
      <c r="A12" s="51" t="s">
        <v>125</v>
      </c>
      <c r="B12" s="51"/>
      <c r="C12" s="51"/>
      <c r="D12" s="6">
        <v>1000</v>
      </c>
    </row>
    <row r="13" spans="1:4" x14ac:dyDescent="0.25">
      <c r="A13" s="49" t="s">
        <v>126</v>
      </c>
      <c r="B13" s="49"/>
      <c r="C13" s="49"/>
      <c r="D13" s="6">
        <v>1000</v>
      </c>
    </row>
    <row r="14" spans="1:4" x14ac:dyDescent="0.25">
      <c r="A14" s="49" t="s">
        <v>127</v>
      </c>
      <c r="B14" s="49"/>
      <c r="C14" s="49"/>
      <c r="D14" s="6">
        <v>1000</v>
      </c>
    </row>
    <row r="15" spans="1:4" x14ac:dyDescent="0.25">
      <c r="A15" s="49" t="s">
        <v>128</v>
      </c>
      <c r="B15" s="49"/>
      <c r="C15" s="49"/>
      <c r="D15" s="6">
        <v>2000</v>
      </c>
    </row>
  </sheetData>
  <mergeCells count="11">
    <mergeCell ref="A15:C15"/>
    <mergeCell ref="A1:D1"/>
    <mergeCell ref="A5:D5"/>
    <mergeCell ref="A6:C6"/>
    <mergeCell ref="A7:C7"/>
    <mergeCell ref="A8:C8"/>
    <mergeCell ref="A9:C9"/>
    <mergeCell ref="A11:D11"/>
    <mergeCell ref="A12:C12"/>
    <mergeCell ref="A13:C13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Salary &amp; Compensation</vt:lpstr>
      <vt:lpstr>Connectivity</vt:lpstr>
      <vt:lpstr>Electricity</vt:lpstr>
      <vt:lpstr>Hiring</vt:lpstr>
      <vt:lpstr>Office Rent</vt:lpstr>
      <vt:lpstr>Office maintenance</vt:lpstr>
      <vt:lpstr>Printing&amp;Stationary</vt:lpstr>
      <vt:lpstr>Repair&amp;maintenance</vt:lpstr>
      <vt:lpstr>Staff welfare</vt:lpstr>
      <vt:lpstr>Travelling</vt:lpstr>
      <vt:lpstr>Contract Fees Facility</vt:lpstr>
      <vt:lpstr>Security </vt:lpstr>
      <vt:lpstr>Sales promotion</vt:lpstr>
      <vt:lpstr>Sheet6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2017-04-30T20:23:21Z</dcterms:modified>
</cp:coreProperties>
</file>