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 tabRatio="871" activeTab="5"/>
  </bookViews>
  <sheets>
    <sheet name="Sheet1" sheetId="1" r:id="rId1"/>
    <sheet name="Communication" sheetId="2" r:id="rId2"/>
    <sheet name="Electricity" sheetId="3" r:id="rId3"/>
    <sheet name="Hiring" sheetId="4" r:id="rId4"/>
    <sheet name="Office Rent" sheetId="5" r:id="rId5"/>
    <sheet name="Office maintenance" sheetId="6" r:id="rId6"/>
    <sheet name="Printing &amp; Stationary" sheetId="7" r:id="rId7"/>
    <sheet name="Repair &amp; Maintenance" sheetId="8" r:id="rId8"/>
    <sheet name="Staff Welfare" sheetId="9" r:id="rId9"/>
    <sheet name="travelling" sheetId="10" r:id="rId10"/>
    <sheet name="Contract fees" sheetId="11" r:id="rId11"/>
    <sheet name="Security Services" sheetId="12" r:id="rId12"/>
    <sheet name="Sales promotion" sheetId="13" r:id="rId13"/>
  </sheets>
  <calcPr calcId="144525"/>
</workbook>
</file>

<file path=xl/calcChain.xml><?xml version="1.0" encoding="utf-8"?>
<calcChain xmlns="http://schemas.openxmlformats.org/spreadsheetml/2006/main">
  <c r="C8" i="5" l="1"/>
  <c r="C9" i="5" s="1"/>
  <c r="C7" i="5"/>
  <c r="G4" i="5"/>
  <c r="D4" i="5"/>
  <c r="B4" i="5"/>
  <c r="E3" i="5"/>
  <c r="F3" i="5"/>
  <c r="G3" i="5"/>
  <c r="D3" i="5"/>
  <c r="J20" i="8" l="1"/>
  <c r="J19" i="8"/>
  <c r="J18" i="8"/>
  <c r="J17" i="8"/>
  <c r="D14" i="9" l="1"/>
  <c r="D3" i="12" l="1"/>
  <c r="D4" i="12" s="1"/>
  <c r="C6" i="12" s="1"/>
  <c r="D2" i="12"/>
  <c r="D4" i="11"/>
  <c r="C6" i="11" s="1"/>
  <c r="D3" i="11"/>
  <c r="B9" i="10"/>
  <c r="B4" i="10"/>
  <c r="D9" i="9"/>
  <c r="H12" i="8"/>
  <c r="D18" i="8"/>
  <c r="D17" i="8"/>
  <c r="D16" i="8"/>
  <c r="D15" i="8"/>
  <c r="D11" i="8"/>
  <c r="D7" i="8"/>
  <c r="D6" i="8"/>
  <c r="D5" i="8"/>
  <c r="D4" i="8"/>
  <c r="D3" i="8"/>
  <c r="D8" i="7"/>
  <c r="D7" i="7"/>
  <c r="D6" i="7"/>
  <c r="D5" i="7"/>
  <c r="D4" i="7"/>
  <c r="D3" i="7"/>
  <c r="D2" i="7"/>
  <c r="D17" i="6"/>
  <c r="C4" i="6"/>
  <c r="D3" i="6"/>
  <c r="D5" i="6" s="1"/>
  <c r="G2" i="5"/>
  <c r="F2" i="5"/>
  <c r="E2" i="5"/>
  <c r="D2" i="5"/>
  <c r="E9" i="4"/>
  <c r="E10" i="4" s="1"/>
  <c r="E8" i="4"/>
  <c r="E5" i="4"/>
  <c r="E4" i="4"/>
  <c r="E2" i="4"/>
  <c r="E6" i="4" s="1"/>
  <c r="E12" i="4" s="1"/>
  <c r="C7" i="11" l="1"/>
  <c r="D19" i="8"/>
  <c r="D9" i="7"/>
  <c r="B6" i="2"/>
</calcChain>
</file>

<file path=xl/sharedStrings.xml><?xml version="1.0" encoding="utf-8"?>
<sst xmlns="http://schemas.openxmlformats.org/spreadsheetml/2006/main" count="176" uniqueCount="131">
  <si>
    <t>Particular</t>
  </si>
  <si>
    <t>Qty</t>
  </si>
  <si>
    <t>Rate</t>
  </si>
  <si>
    <t>Amount</t>
  </si>
  <si>
    <t>Head phone </t>
  </si>
  <si>
    <t>DVD Writer</t>
  </si>
  <si>
    <t>Head phone repair</t>
  </si>
  <si>
    <t>Total</t>
  </si>
  <si>
    <t>Expense head</t>
  </si>
  <si>
    <t>voice</t>
  </si>
  <si>
    <t>Primary Connectivity</t>
  </si>
  <si>
    <t>Seconday Connectivity</t>
  </si>
  <si>
    <t>courier</t>
  </si>
  <si>
    <t>postage</t>
  </si>
  <si>
    <t>reimbursed</t>
  </si>
  <si>
    <t>Expected units of consumption (700)</t>
  </si>
  <si>
    <t>Electricity Govt</t>
  </si>
  <si>
    <t>Expected diesel consumption</t>
  </si>
  <si>
    <t>Electricity diese</t>
  </si>
  <si>
    <t>Vendor</t>
  </si>
  <si>
    <t>Quantity</t>
  </si>
  <si>
    <t>Computer Hire PO</t>
  </si>
  <si>
    <t>RMV</t>
  </si>
  <si>
    <t>RMV i3</t>
  </si>
  <si>
    <t>Swastik (LCD)</t>
  </si>
  <si>
    <t>Swastik (Laptop)</t>
  </si>
  <si>
    <t>Hiring Charges</t>
  </si>
  <si>
    <t>Verlika (UPS) 20KVA</t>
  </si>
  <si>
    <t>3 KVA</t>
  </si>
  <si>
    <t>Genset</t>
  </si>
  <si>
    <t>Total Hiring Charges</t>
  </si>
  <si>
    <t>Square Feet</t>
  </si>
  <si>
    <t>Cafeteria</t>
  </si>
  <si>
    <t>AIR FRESHNER</t>
  </si>
  <si>
    <t>Spoon</t>
  </si>
  <si>
    <t>Sweeping material</t>
  </si>
  <si>
    <t>Product</t>
  </si>
  <si>
    <t>rate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</si>
  <si>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</si>
  <si>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</si>
  <si>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</si>
  <si>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</si>
  <si>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</si>
  <si>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</si>
  <si>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</si>
  <si>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</si>
  <si>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</si>
  <si>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</si>
  <si>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</si>
  <si>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</si>
  <si>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</si>
  <si>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</si>
  <si>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</si>
  <si>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</si>
  <si>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</si>
  <si>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</si>
  <si>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</si>
  <si>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</si>
  <si>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</si>
  <si>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</si>
  <si>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</si>
  <si>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</si>
  <si>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</si>
  <si>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</si>
  <si>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</si>
  <si>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</si>
  <si>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</si>
  <si>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</si>
  <si>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</si>
  <si>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</si>
  <si>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</si>
  <si>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Electrical repair &amp; Maintenance</t>
  </si>
  <si>
    <t>repair charges</t>
  </si>
  <si>
    <t xml:space="preserve">As per requirement. </t>
  </si>
  <si>
    <t>small equipment</t>
  </si>
  <si>
    <t>wire purchase</t>
  </si>
  <si>
    <t>new light</t>
  </si>
  <si>
    <t>labour charges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</si>
  <si>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</si>
  <si>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</si>
  <si>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</si>
  <si>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</si>
  <si>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</si>
  <si>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RJ45 connector BOX</t>
  </si>
  <si>
    <t>lan tester battery</t>
  </si>
  <si>
    <t>CPU pest</t>
  </si>
  <si>
    <t>Lan Cable</t>
  </si>
  <si>
    <t>Unt Rate</t>
  </si>
  <si>
    <t>expected nos</t>
  </si>
  <si>
    <t>proposed cost</t>
  </si>
  <si>
    <t>aprox 30-35 jar per day, its increase in summer &amp; Decrease in winter</t>
  </si>
  <si>
    <t>Tea &amp; Coffee</t>
  </si>
  <si>
    <t>Estimated Tea cost</t>
  </si>
  <si>
    <t>If requires IT team night activity dinner</t>
  </si>
  <si>
    <t>RnR</t>
  </si>
  <si>
    <t>chochlates for good performaers</t>
  </si>
  <si>
    <t>gift vouchers</t>
  </si>
  <si>
    <t>Local Conveyence</t>
  </si>
  <si>
    <t>Market related work</t>
  </si>
  <si>
    <t>Invoice submit</t>
  </si>
  <si>
    <t xml:space="preserve">Travelling </t>
  </si>
  <si>
    <t>Travelling for Review</t>
  </si>
  <si>
    <t>Recruiment drive</t>
  </si>
  <si>
    <t xml:space="preserve">HK </t>
  </si>
  <si>
    <t>Working day</t>
  </si>
  <si>
    <t>MAS</t>
  </si>
  <si>
    <t>IDC</t>
  </si>
  <si>
    <t>Details</t>
  </si>
  <si>
    <t>Persons</t>
  </si>
  <si>
    <t>Duties/Shift</t>
  </si>
  <si>
    <t>Male guard</t>
  </si>
  <si>
    <t>Female</t>
  </si>
  <si>
    <t>Business Promotion Expense</t>
  </si>
  <si>
    <t>Tea</t>
  </si>
  <si>
    <t>Rate depends on the number of clients visiting</t>
  </si>
  <si>
    <t>juice</t>
  </si>
  <si>
    <t>Sandwitches</t>
  </si>
  <si>
    <t>Coffee</t>
  </si>
  <si>
    <t>Drinking water</t>
  </si>
  <si>
    <t>Aircel RnR</t>
  </si>
  <si>
    <t>AMC AC</t>
  </si>
  <si>
    <t>unit price</t>
  </si>
  <si>
    <t>amount</t>
  </si>
  <si>
    <t>Cassette ac</t>
  </si>
  <si>
    <t>UPS split</t>
  </si>
  <si>
    <t>Split Server</t>
  </si>
  <si>
    <t>GRN Amount</t>
  </si>
  <si>
    <t>Service tax</t>
  </si>
  <si>
    <t>S.B &amp; K tax</t>
  </si>
  <si>
    <t>Branch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</si>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</sst>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2" fillId="3" borderId="2" xfId="0" applyFont="1" applyFill="1" applyBorder="1" applyAlignment="1"/>
    <xf numFmtId="0" fontId="3" fillId="0" borderId="2" xfId="0" applyFont="1" applyBorder="1" applyAlignment="1"/>
    <xf numFmtId="0" fontId="1" fillId="2" borderId="2" xfId="0" applyFont="1" applyFill="1" applyBorder="1" applyAlignment="1"/>
    <xf numFmtId="0" fontId="4" fillId="0" borderId="2" xfId="0" applyFont="1" applyBorder="1" applyAlignment="1"/>
    <xf numFmtId="0" fontId="4" fillId="0" borderId="2" xfId="0" applyFont="1" applyFill="1" applyBorder="1" applyAlignment="1"/>
    <xf numFmtId="0" fontId="5" fillId="5" borderId="2" xfId="0" applyFont="1" applyFill="1" applyBorder="1"/>
    <xf numFmtId="0" fontId="5" fillId="5" borderId="2" xfId="0" applyFont="1" applyFill="1" applyBorder="1" applyAlignment="1"/>
    <xf numFmtId="0" fontId="0" fillId="0" borderId="4" xfId="0" applyBorder="1" applyAlignment="1">
      <alignment vertical="center"/>
    </xf>
    <xf numFmtId="0" fontId="0" fillId="2" borderId="2" xfId="0" applyFill="1" applyBorder="1" applyAlignment="1"/>
    <xf numFmtId="0" fontId="0" fillId="0" borderId="0" xfId="0" applyAlignment="1"/>
    <xf numFmtId="0" fontId="0" fillId="0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/>
    <xf numFmtId="0" fontId="0" fillId="0" borderId="12" xfId="0" applyBorder="1" applyAlignment="1">
      <alignment vertical="center" wrapText="1"/>
    </xf>
    <xf numFmtId="0" fontId="0" fillId="0" borderId="14" xfId="0" applyBorder="1"/>
    <xf numFmtId="0" fontId="1" fillId="0" borderId="13" xfId="0" applyFont="1" applyFill="1" applyBorder="1" applyAlignment="1">
      <alignment vertical="center"/>
    </xf>
    <xf numFmtId="0" fontId="0" fillId="0" borderId="15" xfId="0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/>
    <xf numFmtId="0" fontId="1" fillId="2" borderId="2" xfId="0" applyFont="1" applyFill="1" applyBorder="1"/>
    <xf numFmtId="9" fontId="0" fillId="0" borderId="2" xfId="0" applyNumberFormat="1" applyBorder="1"/>
    <xf numFmtId="0" fontId="2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cols>
    <col min="1" max="1" width="17.71093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>
        <v>20</v>
      </c>
      <c r="C2" s="1">
        <v>830</v>
      </c>
      <c r="D2" s="1">
        <v>16600</v>
      </c>
    </row>
    <row r="3" spans="1:4" x14ac:dyDescent="0.25">
      <c r="A3" s="1" t="s">
        <v>5</v>
      </c>
      <c r="B3" s="1">
        <v>1</v>
      </c>
      <c r="C3" s="1">
        <v>1525</v>
      </c>
      <c r="D3" s="1">
        <v>1525</v>
      </c>
    </row>
    <row r="4" spans="1:4" x14ac:dyDescent="0.25">
      <c r="A4" s="1" t="s">
        <v>6</v>
      </c>
      <c r="B4" s="1">
        <v>50</v>
      </c>
      <c r="C4" s="1">
        <v>100</v>
      </c>
      <c r="D4" s="1">
        <v>5000</v>
      </c>
    </row>
    <row r="5" spans="1:4" x14ac:dyDescent="0.25">
      <c r="A5" s="1" t="s">
        <v>7</v>
      </c>
      <c r="B5" s="1"/>
      <c r="C5" s="1"/>
      <c r="D5" s="1">
        <v>23125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H13" sqref="H13"/>
    </sheetView>
  </sheetViews>
  <sheetFormatPr defaultRowHeight="15" x14ac:dyDescent="0.25"/>
  <cols>
    <col min="1" max="1" width="19.28515625" bestFit="1" customWidth="1"/>
    <col min="2" max="2" width="5" bestFit="1" customWidth="1"/>
  </cols>
  <sheetData>
    <row r="1" spans="1:4" x14ac:dyDescent="0.25">
      <c r="A1" s="47" t="s">
        <v>97</v>
      </c>
      <c r="B1" s="47"/>
      <c r="C1" s="47"/>
      <c r="D1" s="47"/>
    </row>
    <row r="2" spans="1:4" x14ac:dyDescent="0.25">
      <c r="A2" s="3" t="s">
        <v>98</v>
      </c>
      <c r="B2" s="3">
        <v>1700</v>
      </c>
      <c r="C2" s="3"/>
      <c r="D2" s="3"/>
    </row>
    <row r="3" spans="1:4" x14ac:dyDescent="0.25">
      <c r="A3" s="3" t="s">
        <v>99</v>
      </c>
      <c r="B3" s="3">
        <v>300</v>
      </c>
      <c r="C3" s="3"/>
      <c r="D3" s="3"/>
    </row>
    <row r="4" spans="1:4" x14ac:dyDescent="0.25">
      <c r="B4">
        <f>SUM(B2:B3)</f>
        <v>2000</v>
      </c>
    </row>
    <row r="6" spans="1:4" x14ac:dyDescent="0.25">
      <c r="A6" s="47" t="s">
        <v>100</v>
      </c>
      <c r="B6" s="47"/>
      <c r="C6" s="47"/>
      <c r="D6" s="47"/>
    </row>
    <row r="7" spans="1:4" x14ac:dyDescent="0.25">
      <c r="A7" s="3" t="s">
        <v>101</v>
      </c>
      <c r="B7" s="3">
        <v>5000</v>
      </c>
      <c r="C7" s="3"/>
      <c r="D7" s="3"/>
    </row>
    <row r="8" spans="1:4" x14ac:dyDescent="0.25">
      <c r="A8" s="3" t="s">
        <v>102</v>
      </c>
      <c r="B8" s="3">
        <v>3000</v>
      </c>
      <c r="C8" s="3"/>
      <c r="D8" s="3"/>
    </row>
    <row r="9" spans="1:4" x14ac:dyDescent="0.25">
      <c r="B9">
        <f>SUM(B7:B8)</f>
        <v>8000</v>
      </c>
    </row>
  </sheetData>
  <mergeCells count="2">
    <mergeCell ref="A1:D1"/>
    <mergeCell ref="A6:D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2" sqref="B22"/>
    </sheetView>
  </sheetViews>
  <sheetFormatPr defaultRowHeight="15" x14ac:dyDescent="0.25"/>
  <sheetData>
    <row r="1" spans="1:4" x14ac:dyDescent="0.25">
      <c r="A1" s="31" t="s">
        <v>103</v>
      </c>
      <c r="B1" s="31" t="s">
        <v>104</v>
      </c>
      <c r="C1" s="31" t="s">
        <v>2</v>
      </c>
      <c r="D1" s="31" t="s">
        <v>3</v>
      </c>
    </row>
    <row r="2" spans="1:4" x14ac:dyDescent="0.25">
      <c r="A2" s="3">
        <v>3</v>
      </c>
      <c r="B2" s="3">
        <v>102.5</v>
      </c>
      <c r="C2" s="3">
        <v>8000</v>
      </c>
      <c r="D2" s="3">
        <v>26451</v>
      </c>
    </row>
    <row r="3" spans="1:4" x14ac:dyDescent="0.25">
      <c r="A3" s="3">
        <v>1</v>
      </c>
      <c r="B3" s="3">
        <v>31</v>
      </c>
      <c r="C3" s="3">
        <v>8500</v>
      </c>
      <c r="D3" s="3">
        <f>C3/31*(31+4)</f>
        <v>9596.7741935483864</v>
      </c>
    </row>
    <row r="4" spans="1:4" x14ac:dyDescent="0.25">
      <c r="D4">
        <f>SUM(D2:D3)</f>
        <v>36047.774193548386</v>
      </c>
    </row>
    <row r="6" spans="1:4" x14ac:dyDescent="0.25">
      <c r="B6" t="s">
        <v>105</v>
      </c>
      <c r="C6">
        <f>D4/2</f>
        <v>18023.887096774193</v>
      </c>
    </row>
    <row r="7" spans="1:4" x14ac:dyDescent="0.25">
      <c r="B7" t="s">
        <v>106</v>
      </c>
      <c r="C7">
        <f>D4/2</f>
        <v>18023.887096774193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12" sqref="F12"/>
    </sheetView>
  </sheetViews>
  <sheetFormatPr defaultRowHeight="15" x14ac:dyDescent="0.25"/>
  <cols>
    <col min="1" max="1" width="10.85546875" bestFit="1" customWidth="1"/>
    <col min="3" max="3" width="11.7109375" bestFit="1" customWidth="1"/>
  </cols>
  <sheetData>
    <row r="1" spans="1:4" x14ac:dyDescent="0.25">
      <c r="A1" s="32" t="s">
        <v>107</v>
      </c>
      <c r="B1" s="32" t="s">
        <v>108</v>
      </c>
      <c r="C1" s="32" t="s">
        <v>109</v>
      </c>
      <c r="D1" s="32" t="s">
        <v>2</v>
      </c>
    </row>
    <row r="2" spans="1:4" x14ac:dyDescent="0.25">
      <c r="A2" s="3" t="s">
        <v>110</v>
      </c>
      <c r="B2" s="3">
        <v>2</v>
      </c>
      <c r="C2" s="3">
        <v>12014</v>
      </c>
      <c r="D2" s="3">
        <f>B2*C2</f>
        <v>24028</v>
      </c>
    </row>
    <row r="3" spans="1:4" x14ac:dyDescent="0.25">
      <c r="A3" s="3" t="s">
        <v>111</v>
      </c>
      <c r="B3" s="3">
        <v>1</v>
      </c>
      <c r="C3" s="3">
        <v>12014</v>
      </c>
      <c r="D3" s="3">
        <f>B3*C3</f>
        <v>12014</v>
      </c>
    </row>
    <row r="4" spans="1:4" x14ac:dyDescent="0.25">
      <c r="A4" s="3"/>
      <c r="B4" s="3"/>
      <c r="C4" s="3"/>
      <c r="D4" s="3">
        <f>SUM(D2:D3)</f>
        <v>36042</v>
      </c>
    </row>
    <row r="6" spans="1:4" x14ac:dyDescent="0.25">
      <c r="B6" t="s">
        <v>105</v>
      </c>
      <c r="C6">
        <f>D4/2</f>
        <v>18021</v>
      </c>
    </row>
    <row r="7" spans="1:4" x14ac:dyDescent="0.25">
      <c r="B7" t="s">
        <v>106</v>
      </c>
      <c r="C7">
        <v>18021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3" sqref="F13"/>
    </sheetView>
  </sheetViews>
  <sheetFormatPr defaultRowHeight="15" x14ac:dyDescent="0.25"/>
  <cols>
    <col min="1" max="1" width="12.140625" bestFit="1" customWidth="1"/>
    <col min="2" max="2" width="43.28515625" bestFit="1" customWidth="1"/>
  </cols>
  <sheetData>
    <row r="1" spans="1:3" x14ac:dyDescent="0.25">
      <c r="A1" s="36" t="s">
        <v>112</v>
      </c>
      <c r="B1" s="36"/>
      <c r="C1" s="36"/>
    </row>
    <row r="2" spans="1:3" x14ac:dyDescent="0.25">
      <c r="A2" s="3" t="s">
        <v>113</v>
      </c>
      <c r="B2" s="52" t="s">
        <v>114</v>
      </c>
      <c r="C2" s="3"/>
    </row>
    <row r="3" spans="1:3" x14ac:dyDescent="0.25">
      <c r="A3" s="3" t="s">
        <v>115</v>
      </c>
      <c r="B3" s="52"/>
      <c r="C3" s="3">
        <v>3000</v>
      </c>
    </row>
    <row r="4" spans="1:3" x14ac:dyDescent="0.25">
      <c r="A4" s="3" t="s">
        <v>116</v>
      </c>
      <c r="B4" s="52"/>
      <c r="C4" s="3"/>
    </row>
    <row r="5" spans="1:3" x14ac:dyDescent="0.25">
      <c r="A5" s="3" t="s">
        <v>117</v>
      </c>
      <c r="B5" s="52"/>
      <c r="C5" s="3"/>
    </row>
  </sheetData>
  <mergeCells count="2">
    <mergeCell ref="A1:C1"/>
    <mergeCell ref="B2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B3"/>
    </sheetView>
  </sheetViews>
  <sheetFormatPr defaultRowHeight="15" x14ac:dyDescent="0.25"/>
  <cols>
    <col min="1" max="1" width="19.5703125" bestFit="1" customWidth="1"/>
    <col min="2" max="2" width="8.140625" bestFit="1" customWidth="1"/>
    <col min="3" max="3" width="13.42578125" bestFit="1" customWidth="1"/>
  </cols>
  <sheetData>
    <row r="1" spans="1:3" x14ac:dyDescent="0.25">
      <c r="A1" s="3" t="s">
        <v>0</v>
      </c>
      <c r="B1" s="3" t="s">
        <v>3</v>
      </c>
      <c r="C1" s="3" t="s">
        <v>8</v>
      </c>
    </row>
    <row r="2" spans="1:3" x14ac:dyDescent="0.25">
      <c r="A2" s="3" t="s">
        <v>10</v>
      </c>
      <c r="B2" s="3">
        <v>68580</v>
      </c>
      <c r="C2" s="3" t="s">
        <v>14</v>
      </c>
    </row>
    <row r="3" spans="1:3" x14ac:dyDescent="0.25">
      <c r="A3" s="4" t="s">
        <v>10</v>
      </c>
      <c r="B3" s="4">
        <v>9900</v>
      </c>
      <c r="C3" s="3" t="s">
        <v>14</v>
      </c>
    </row>
    <row r="4" spans="1:3" x14ac:dyDescent="0.25">
      <c r="A4" s="4" t="s">
        <v>11</v>
      </c>
      <c r="B4" s="4">
        <v>23147</v>
      </c>
      <c r="C4" s="3" t="s">
        <v>9</v>
      </c>
    </row>
    <row r="5" spans="1:3" x14ac:dyDescent="0.25">
      <c r="A5" s="4" t="s">
        <v>12</v>
      </c>
      <c r="B5" s="4">
        <v>2000</v>
      </c>
      <c r="C5" s="3" t="s">
        <v>13</v>
      </c>
    </row>
    <row r="6" spans="1:3" x14ac:dyDescent="0.25">
      <c r="B6">
        <f>SUM(B2:B5)</f>
        <v>103627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7" sqref="C7"/>
    </sheetView>
  </sheetViews>
  <sheetFormatPr defaultRowHeight="15" x14ac:dyDescent="0.25"/>
  <cols>
    <col min="1" max="1" width="34" bestFit="1" customWidth="1"/>
    <col min="2" max="2" width="8.140625" bestFit="1" customWidth="1"/>
    <col min="3" max="3" width="15.140625" bestFit="1" customWidth="1"/>
  </cols>
  <sheetData>
    <row r="1" spans="1:3" x14ac:dyDescent="0.25">
      <c r="A1" s="1" t="s">
        <v>0</v>
      </c>
      <c r="B1" s="6" t="s">
        <v>3</v>
      </c>
      <c r="C1" s="7" t="s">
        <v>8</v>
      </c>
    </row>
    <row r="2" spans="1:3" x14ac:dyDescent="0.25">
      <c r="A2" s="1" t="s">
        <v>15</v>
      </c>
      <c r="B2" s="6">
        <v>150000</v>
      </c>
      <c r="C2" s="7" t="s">
        <v>16</v>
      </c>
    </row>
    <row r="3" spans="1:3" x14ac:dyDescent="0.25">
      <c r="A3" s="1" t="s">
        <v>17</v>
      </c>
      <c r="B3" s="6">
        <v>10000</v>
      </c>
      <c r="C3" s="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9" sqref="D19"/>
    </sheetView>
  </sheetViews>
  <sheetFormatPr defaultRowHeight="15" x14ac:dyDescent="0.25"/>
  <cols>
    <col min="1" max="1" width="30.7109375" bestFit="1" customWidth="1"/>
    <col min="2" max="2" width="19.140625" bestFit="1" customWidth="1"/>
    <col min="3" max="3" width="9.7109375" bestFit="1" customWidth="1"/>
    <col min="5" max="5" width="9.85546875" bestFit="1" customWidth="1"/>
  </cols>
  <sheetData>
    <row r="1" spans="1:5" ht="15.75" x14ac:dyDescent="0.25">
      <c r="A1" s="3"/>
      <c r="B1" s="8" t="s">
        <v>19</v>
      </c>
      <c r="C1" s="8" t="s">
        <v>20</v>
      </c>
      <c r="D1" s="8" t="s">
        <v>2</v>
      </c>
      <c r="E1" s="8" t="s">
        <v>3</v>
      </c>
    </row>
    <row r="2" spans="1:5" x14ac:dyDescent="0.25">
      <c r="A2" s="34" t="s">
        <v>21</v>
      </c>
      <c r="B2" s="9" t="s">
        <v>22</v>
      </c>
      <c r="C2" s="7">
        <v>35</v>
      </c>
      <c r="D2" s="7">
        <v>500</v>
      </c>
      <c r="E2" s="7">
        <f>C2*D2</f>
        <v>17500</v>
      </c>
    </row>
    <row r="3" spans="1:5" x14ac:dyDescent="0.25">
      <c r="A3" s="34"/>
      <c r="B3" s="9" t="s">
        <v>23</v>
      </c>
      <c r="C3" s="7">
        <v>1</v>
      </c>
      <c r="D3" s="7">
        <v>1100</v>
      </c>
      <c r="E3" s="7">
        <v>1100</v>
      </c>
    </row>
    <row r="4" spans="1:5" x14ac:dyDescent="0.25">
      <c r="A4" s="34"/>
      <c r="B4" s="9" t="s">
        <v>24</v>
      </c>
      <c r="C4" s="7">
        <v>79</v>
      </c>
      <c r="D4" s="7">
        <v>175</v>
      </c>
      <c r="E4" s="7">
        <f>C4*D4</f>
        <v>13825</v>
      </c>
    </row>
    <row r="5" spans="1:5" x14ac:dyDescent="0.25">
      <c r="A5" s="34"/>
      <c r="B5" s="9" t="s">
        <v>25</v>
      </c>
      <c r="C5" s="7">
        <v>3</v>
      </c>
      <c r="D5" s="7">
        <v>1100</v>
      </c>
      <c r="E5" s="7">
        <f>C5*D5</f>
        <v>3300</v>
      </c>
    </row>
    <row r="6" spans="1:5" x14ac:dyDescent="0.25">
      <c r="A6" s="34"/>
      <c r="B6" s="7" t="s">
        <v>7</v>
      </c>
      <c r="C6" s="7"/>
      <c r="D6" s="7"/>
      <c r="E6" s="10">
        <f>SUM(E2:E5)</f>
        <v>35725</v>
      </c>
    </row>
    <row r="7" spans="1:5" x14ac:dyDescent="0.25">
      <c r="A7" s="3"/>
      <c r="B7" s="7"/>
      <c r="C7" s="7"/>
      <c r="D7" s="7"/>
      <c r="E7" s="7"/>
    </row>
    <row r="8" spans="1:5" x14ac:dyDescent="0.25">
      <c r="A8" s="35" t="s">
        <v>26</v>
      </c>
      <c r="B8" s="11" t="s">
        <v>27</v>
      </c>
      <c r="C8" s="7">
        <v>2</v>
      </c>
      <c r="D8" s="7">
        <v>12000</v>
      </c>
      <c r="E8" s="7">
        <f>D8*C8</f>
        <v>24000</v>
      </c>
    </row>
    <row r="9" spans="1:5" x14ac:dyDescent="0.25">
      <c r="A9" s="35"/>
      <c r="B9" s="11" t="s">
        <v>28</v>
      </c>
      <c r="C9" s="7">
        <v>1</v>
      </c>
      <c r="D9" s="7">
        <v>2000</v>
      </c>
      <c r="E9" s="7">
        <f>D9*C9</f>
        <v>2000</v>
      </c>
    </row>
    <row r="10" spans="1:5" x14ac:dyDescent="0.25">
      <c r="A10" s="35"/>
      <c r="B10" s="7"/>
      <c r="C10" s="7"/>
      <c r="D10" s="7"/>
      <c r="E10" s="10">
        <f>E9+E8</f>
        <v>26000</v>
      </c>
    </row>
    <row r="11" spans="1:5" x14ac:dyDescent="0.25">
      <c r="A11" s="35"/>
      <c r="B11" s="12" t="s">
        <v>29</v>
      </c>
      <c r="C11" s="7">
        <v>1</v>
      </c>
      <c r="D11" s="7">
        <v>10000</v>
      </c>
      <c r="E11" s="10">
        <v>10000</v>
      </c>
    </row>
    <row r="12" spans="1:5" ht="23.25" x14ac:dyDescent="0.35">
      <c r="A12" s="13" t="s">
        <v>30</v>
      </c>
      <c r="B12" s="14"/>
      <c r="C12" s="14"/>
      <c r="D12" s="14"/>
      <c r="E12" s="14">
        <f>E6+E10+E11</f>
        <v>71725</v>
      </c>
    </row>
  </sheetData>
  <mergeCells count="2">
    <mergeCell ref="A2:A6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5" x14ac:dyDescent="0.25"/>
  <cols>
    <col min="2" max="2" width="11.5703125" bestFit="1" customWidth="1"/>
    <col min="3" max="3" width="12.42578125" bestFit="1" customWidth="1"/>
    <col min="5" max="5" width="10.5703125" bestFit="1" customWidth="1"/>
    <col min="6" max="6" width="10.28515625" bestFit="1" customWidth="1"/>
    <col min="7" max="7" width="12.42578125" bestFit="1" customWidth="1"/>
  </cols>
  <sheetData>
    <row r="1" spans="1:7" x14ac:dyDescent="0.25">
      <c r="A1" s="32" t="s">
        <v>129</v>
      </c>
      <c r="B1" s="32" t="s">
        <v>31</v>
      </c>
      <c r="C1" s="32" t="s">
        <v>2</v>
      </c>
      <c r="D1" s="32" t="s">
        <v>7</v>
      </c>
      <c r="E1" s="32" t="s">
        <v>127</v>
      </c>
      <c r="F1" s="32" t="s">
        <v>128</v>
      </c>
      <c r="G1" s="32" t="s">
        <v>126</v>
      </c>
    </row>
    <row r="2" spans="1:7" x14ac:dyDescent="0.25">
      <c r="A2" s="3" t="s">
        <v>106</v>
      </c>
      <c r="B2" s="3">
        <v>5400</v>
      </c>
      <c r="C2" s="3">
        <v>16.55</v>
      </c>
      <c r="D2" s="3">
        <f>B2*C2</f>
        <v>89370</v>
      </c>
      <c r="E2" s="3">
        <f>D2*14%</f>
        <v>12511.800000000001</v>
      </c>
      <c r="F2" s="3">
        <f>D2*1%</f>
        <v>893.7</v>
      </c>
      <c r="G2" s="3">
        <f>D2+F2</f>
        <v>90263.7</v>
      </c>
    </row>
    <row r="3" spans="1:7" x14ac:dyDescent="0.25">
      <c r="A3" s="3" t="s">
        <v>105</v>
      </c>
      <c r="B3" s="3">
        <v>3600</v>
      </c>
      <c r="C3" s="3">
        <v>16.55</v>
      </c>
      <c r="D3" s="3">
        <f>B3*C3</f>
        <v>59580</v>
      </c>
      <c r="E3" s="3">
        <f>D3*14%</f>
        <v>8341.2000000000007</v>
      </c>
      <c r="F3" s="3">
        <f>D3*1%</f>
        <v>595.80000000000007</v>
      </c>
      <c r="G3" s="3">
        <f>D3+F3</f>
        <v>60175.8</v>
      </c>
    </row>
    <row r="4" spans="1:7" x14ac:dyDescent="0.25">
      <c r="A4" s="3" t="s">
        <v>7</v>
      </c>
      <c r="B4" s="3">
        <f>SUM(B2:B3)</f>
        <v>9000</v>
      </c>
      <c r="C4" s="3">
        <v>16.55</v>
      </c>
      <c r="D4" s="3">
        <f>B4*C4</f>
        <v>148950</v>
      </c>
      <c r="E4" s="3"/>
      <c r="F4" s="3"/>
      <c r="G4" s="3">
        <f>SUM(G2:G3)</f>
        <v>150439.5</v>
      </c>
    </row>
    <row r="6" spans="1:7" x14ac:dyDescent="0.25">
      <c r="A6" s="32" t="s">
        <v>129</v>
      </c>
      <c r="B6" s="32" t="s">
        <v>130</v>
      </c>
      <c r="C6" s="32" t="s">
        <v>126</v>
      </c>
    </row>
    <row r="7" spans="1:7" x14ac:dyDescent="0.25">
      <c r="A7" s="3" t="s">
        <v>106</v>
      </c>
      <c r="B7" s="33">
        <v>0.28000000000000003</v>
      </c>
      <c r="C7" s="53">
        <f>G4*B7</f>
        <v>42123.060000000005</v>
      </c>
    </row>
    <row r="8" spans="1:7" x14ac:dyDescent="0.25">
      <c r="A8" s="3" t="s">
        <v>105</v>
      </c>
      <c r="B8" s="33">
        <v>0.72</v>
      </c>
      <c r="C8" s="53">
        <f>G4*B8</f>
        <v>108316.44</v>
      </c>
    </row>
    <row r="9" spans="1:7" x14ac:dyDescent="0.25">
      <c r="A9" s="3"/>
      <c r="B9" s="3"/>
      <c r="C9" s="53">
        <f>SUM(C7:C8)</f>
        <v>150439.5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23" sqref="D23"/>
    </sheetView>
  </sheetViews>
  <sheetFormatPr defaultRowHeight="15" x14ac:dyDescent="0.25"/>
  <cols>
    <col min="1" max="1" width="14.5703125" bestFit="1" customWidth="1"/>
  </cols>
  <sheetData>
    <row r="1" spans="1:4" x14ac:dyDescent="0.25">
      <c r="A1" s="36" t="s">
        <v>32</v>
      </c>
      <c r="B1" s="36"/>
      <c r="C1" s="36"/>
      <c r="D1" s="36"/>
    </row>
    <row r="2" spans="1:4" x14ac:dyDescent="0.25">
      <c r="A2" s="3" t="s">
        <v>0</v>
      </c>
      <c r="B2" s="3" t="s">
        <v>20</v>
      </c>
      <c r="C2" s="3" t="s">
        <v>2</v>
      </c>
      <c r="D2" s="3" t="s">
        <v>3</v>
      </c>
    </row>
    <row r="3" spans="1:4" x14ac:dyDescent="0.25">
      <c r="A3" s="3" t="s">
        <v>33</v>
      </c>
      <c r="B3" s="3">
        <v>10</v>
      </c>
      <c r="C3" s="3">
        <v>220</v>
      </c>
      <c r="D3" s="3">
        <f>B3*C3</f>
        <v>2200</v>
      </c>
    </row>
    <row r="4" spans="1:4" x14ac:dyDescent="0.25">
      <c r="A4" s="3" t="s">
        <v>34</v>
      </c>
      <c r="B4" s="3">
        <v>24</v>
      </c>
      <c r="C4" s="3">
        <f>D4/B4</f>
        <v>11.666666666666666</v>
      </c>
      <c r="D4" s="3">
        <v>280</v>
      </c>
    </row>
    <row r="5" spans="1:4" x14ac:dyDescent="0.25">
      <c r="D5">
        <f>SUM(D3:D4)</f>
        <v>2480</v>
      </c>
    </row>
    <row r="7" spans="1:4" x14ac:dyDescent="0.25">
      <c r="A7" s="36" t="s">
        <v>35</v>
      </c>
      <c r="B7" s="36"/>
      <c r="C7" s="36"/>
      <c r="D7" s="36"/>
    </row>
    <row r="8" spans="1:4" x14ac:dyDescent="0.25">
      <c r="A8" s="15" t="s">
        <v>36</v>
      </c>
      <c r="B8" s="15" t="s">
        <v>20</v>
      </c>
      <c r="C8" s="15" t="s">
        <v>37</v>
      </c>
      <c r="D8" s="15" t="s">
        <v>3</v>
      </c>
    </row>
    <row r="9" spans="1:4" x14ac:dyDescent="0.25">
      <c r="A9" s="1" t="s">
        <v>38</v>
      </c>
      <c r="B9" s="1">
        <v>9</v>
      </c>
      <c r="C9" s="1">
        <v>40</v>
      </c>
      <c r="D9" s="1">
        <v>360</v>
      </c>
    </row>
    <row r="10" spans="1:4" x14ac:dyDescent="0.25">
      <c r="A10" s="1" t="s">
        <v>39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40</v>
      </c>
      <c r="B11" s="1">
        <v>6</v>
      </c>
      <c r="C11" s="1">
        <v>60</v>
      </c>
      <c r="D11" s="1">
        <v>360</v>
      </c>
    </row>
    <row r="12" spans="1:4" x14ac:dyDescent="0.25">
      <c r="A12" s="1" t="s">
        <v>41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42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43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44</v>
      </c>
      <c r="B15" s="1">
        <v>5</v>
      </c>
      <c r="C15" s="1">
        <v>20</v>
      </c>
      <c r="D15" s="1">
        <v>100</v>
      </c>
    </row>
    <row r="16" spans="1:4" x14ac:dyDescent="0.25">
      <c r="A16" s="1" t="s">
        <v>45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6" sqref="F16"/>
    </sheetView>
  </sheetViews>
  <sheetFormatPr defaultRowHeight="15" x14ac:dyDescent="0.25"/>
  <cols>
    <col min="1" max="1" width="22.28515625" bestFit="1" customWidth="1"/>
  </cols>
  <sheetData>
    <row r="1" spans="1:4" x14ac:dyDescent="0.25">
      <c r="A1" s="16" t="s">
        <v>0</v>
      </c>
      <c r="B1" s="16" t="s">
        <v>2</v>
      </c>
      <c r="C1" s="16" t="s">
        <v>20</v>
      </c>
      <c r="D1" s="16" t="s">
        <v>7</v>
      </c>
    </row>
    <row r="2" spans="1:4" x14ac:dyDescent="0.25">
      <c r="A2" s="4" t="s">
        <v>46</v>
      </c>
      <c r="B2" s="4">
        <v>250</v>
      </c>
      <c r="C2" s="4">
        <v>4</v>
      </c>
      <c r="D2" s="4">
        <f>B2*C2</f>
        <v>1000</v>
      </c>
    </row>
    <row r="3" spans="1:4" x14ac:dyDescent="0.25">
      <c r="A3" s="4" t="s">
        <v>47</v>
      </c>
      <c r="B3" s="4">
        <v>160</v>
      </c>
      <c r="C3" s="4">
        <v>5</v>
      </c>
      <c r="D3" s="4">
        <f>B3*C3</f>
        <v>800</v>
      </c>
    </row>
    <row r="4" spans="1:4" x14ac:dyDescent="0.25">
      <c r="A4" s="4" t="s">
        <v>48</v>
      </c>
      <c r="B4" s="4">
        <v>40</v>
      </c>
      <c r="C4" s="4">
        <v>10</v>
      </c>
      <c r="D4" s="4">
        <f t="shared" ref="D4:D8" si="0">B4*C4</f>
        <v>400</v>
      </c>
    </row>
    <row r="5" spans="1:4" x14ac:dyDescent="0.25">
      <c r="A5" s="4" t="s">
        <v>49</v>
      </c>
      <c r="B5" s="4">
        <v>5</v>
      </c>
      <c r="C5" s="4">
        <v>30</v>
      </c>
      <c r="D5" s="4">
        <f t="shared" si="0"/>
        <v>150</v>
      </c>
    </row>
    <row r="6" spans="1:4" x14ac:dyDescent="0.25">
      <c r="A6" s="4" t="s">
        <v>50</v>
      </c>
      <c r="B6" s="4">
        <v>14</v>
      </c>
      <c r="C6" s="4">
        <v>25</v>
      </c>
      <c r="D6" s="4">
        <f t="shared" si="0"/>
        <v>350</v>
      </c>
    </row>
    <row r="7" spans="1:4" x14ac:dyDescent="0.25">
      <c r="A7" s="4" t="s">
        <v>51</v>
      </c>
      <c r="B7" s="4">
        <v>33</v>
      </c>
      <c r="C7" s="4">
        <v>5</v>
      </c>
      <c r="D7" s="4">
        <f t="shared" si="0"/>
        <v>165</v>
      </c>
    </row>
    <row r="8" spans="1:4" x14ac:dyDescent="0.25">
      <c r="A8" s="5" t="s">
        <v>52</v>
      </c>
      <c r="B8" s="5">
        <v>10</v>
      </c>
      <c r="C8" s="5">
        <v>10</v>
      </c>
      <c r="D8" s="5">
        <f t="shared" si="0"/>
        <v>100</v>
      </c>
    </row>
    <row r="9" spans="1:4" x14ac:dyDescent="0.25">
      <c r="A9" s="17"/>
      <c r="B9" s="17"/>
      <c r="C9" s="17"/>
      <c r="D9" s="18">
        <f>SUM(D2:D8)</f>
        <v>2965</v>
      </c>
    </row>
    <row r="10" spans="1:4" x14ac:dyDescent="0.25">
      <c r="A10" s="17"/>
      <c r="B10" s="17"/>
      <c r="C10" s="17"/>
      <c r="D10" s="17"/>
    </row>
    <row r="11" spans="1:4" x14ac:dyDescent="0.25">
      <c r="A11" s="37" t="s">
        <v>53</v>
      </c>
      <c r="B11" s="37"/>
      <c r="C11" s="37"/>
      <c r="D11" s="37"/>
    </row>
    <row r="12" spans="1:4" x14ac:dyDescent="0.25">
      <c r="A12" s="7" t="s">
        <v>54</v>
      </c>
      <c r="B12" s="7" t="s">
        <v>55</v>
      </c>
      <c r="C12" s="17"/>
      <c r="D12" s="17"/>
    </row>
  </sheetData>
  <mergeCells count="1">
    <mergeCell ref="A11:D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5" x14ac:dyDescent="0.25"/>
  <cols>
    <col min="1" max="1" width="20.28515625" bestFit="1" customWidth="1"/>
    <col min="7" max="7" width="33.85546875" bestFit="1" customWidth="1"/>
  </cols>
  <sheetData>
    <row r="1" spans="1:10" x14ac:dyDescent="0.25">
      <c r="A1" s="37" t="s">
        <v>56</v>
      </c>
      <c r="B1" s="37"/>
      <c r="C1" s="37"/>
      <c r="D1" s="37"/>
      <c r="G1" s="38" t="s">
        <v>78</v>
      </c>
      <c r="H1" s="39"/>
      <c r="I1" s="39"/>
      <c r="J1" s="40"/>
    </row>
    <row r="2" spans="1:10" x14ac:dyDescent="0.25">
      <c r="A2" s="19" t="s">
        <v>0</v>
      </c>
      <c r="B2" s="19" t="s">
        <v>2</v>
      </c>
      <c r="C2" s="19" t="s">
        <v>57</v>
      </c>
      <c r="D2" s="19" t="s">
        <v>58</v>
      </c>
      <c r="G2" s="24" t="s">
        <v>79</v>
      </c>
      <c r="H2" s="25"/>
      <c r="I2" s="25"/>
      <c r="J2" s="23"/>
    </row>
    <row r="3" spans="1:10" x14ac:dyDescent="0.25">
      <c r="A3" s="4" t="s">
        <v>59</v>
      </c>
      <c r="B3" s="4">
        <v>830</v>
      </c>
      <c r="C3" s="4">
        <v>15</v>
      </c>
      <c r="D3" s="4">
        <f>B3*C3</f>
        <v>12450</v>
      </c>
    </row>
    <row r="4" spans="1:10" x14ac:dyDescent="0.25">
      <c r="A4" s="3" t="s">
        <v>60</v>
      </c>
      <c r="B4" s="3">
        <v>100</v>
      </c>
      <c r="C4" s="3">
        <v>10</v>
      </c>
      <c r="D4" s="4">
        <f t="shared" ref="D4:D7" si="0">B4*C4</f>
        <v>1000</v>
      </c>
      <c r="G4" s="47" t="s">
        <v>80</v>
      </c>
      <c r="H4" s="47"/>
      <c r="I4" s="47"/>
      <c r="J4" s="47"/>
    </row>
    <row r="5" spans="1:10" x14ac:dyDescent="0.25">
      <c r="A5" s="3" t="s">
        <v>61</v>
      </c>
      <c r="B5" s="3">
        <v>120</v>
      </c>
      <c r="C5" s="3">
        <v>10</v>
      </c>
      <c r="D5" s="4">
        <f t="shared" si="0"/>
        <v>1200</v>
      </c>
      <c r="G5" s="26" t="s">
        <v>81</v>
      </c>
      <c r="H5" s="3">
        <v>750</v>
      </c>
      <c r="I5" s="3"/>
      <c r="J5" s="3"/>
    </row>
    <row r="6" spans="1:10" x14ac:dyDescent="0.25">
      <c r="A6" s="3" t="s">
        <v>62</v>
      </c>
      <c r="B6" s="3">
        <v>650</v>
      </c>
      <c r="C6" s="3">
        <v>1</v>
      </c>
      <c r="D6" s="4">
        <f t="shared" si="0"/>
        <v>650</v>
      </c>
      <c r="G6" s="27" t="s">
        <v>82</v>
      </c>
      <c r="H6" s="3">
        <v>1500</v>
      </c>
      <c r="I6" s="3"/>
      <c r="J6" s="3"/>
    </row>
    <row r="7" spans="1:10" ht="15.75" thickBot="1" x14ac:dyDescent="0.3">
      <c r="A7" s="3" t="s">
        <v>63</v>
      </c>
      <c r="B7" s="3">
        <v>100</v>
      </c>
      <c r="C7" s="3">
        <v>4</v>
      </c>
      <c r="D7" s="4">
        <f t="shared" si="0"/>
        <v>400</v>
      </c>
      <c r="G7" s="28" t="s">
        <v>64</v>
      </c>
      <c r="H7" s="29">
        <v>750</v>
      </c>
      <c r="I7" s="29"/>
      <c r="J7" s="3"/>
    </row>
    <row r="8" spans="1:10" ht="15.75" thickBot="1" x14ac:dyDescent="0.3">
      <c r="A8" s="3" t="s">
        <v>64</v>
      </c>
      <c r="B8" s="3">
        <v>500</v>
      </c>
      <c r="C8" s="3" t="s">
        <v>65</v>
      </c>
      <c r="D8" s="3">
        <v>500</v>
      </c>
      <c r="G8" s="28" t="s">
        <v>83</v>
      </c>
      <c r="H8" s="29">
        <v>650</v>
      </c>
      <c r="I8" s="29"/>
    </row>
    <row r="9" spans="1:10" ht="15.75" thickBot="1" x14ac:dyDescent="0.3">
      <c r="A9" s="1" t="s">
        <v>5</v>
      </c>
      <c r="B9" s="1">
        <v>1</v>
      </c>
      <c r="C9" s="1">
        <v>1525</v>
      </c>
      <c r="D9" s="1">
        <v>1525</v>
      </c>
      <c r="G9" s="28" t="s">
        <v>84</v>
      </c>
      <c r="H9" s="29">
        <v>50</v>
      </c>
      <c r="I9" s="29"/>
    </row>
    <row r="10" spans="1:10" ht="15.75" thickBot="1" x14ac:dyDescent="0.3">
      <c r="A10" s="1" t="s">
        <v>6</v>
      </c>
      <c r="B10" s="1">
        <v>50</v>
      </c>
      <c r="C10" s="1">
        <v>100</v>
      </c>
      <c r="D10" s="1">
        <v>5000</v>
      </c>
      <c r="G10" s="28" t="s">
        <v>85</v>
      </c>
      <c r="H10" s="29">
        <v>50</v>
      </c>
      <c r="I10" s="29"/>
    </row>
    <row r="11" spans="1:10" ht="15.75" thickBot="1" x14ac:dyDescent="0.3">
      <c r="D11" s="5">
        <f>SUM(D3:D10)</f>
        <v>22725</v>
      </c>
      <c r="G11" s="28" t="s">
        <v>86</v>
      </c>
      <c r="H11" s="29">
        <v>950</v>
      </c>
      <c r="I11" s="29"/>
    </row>
    <row r="12" spans="1:10" x14ac:dyDescent="0.25">
      <c r="H12">
        <f>SUM(H5:H11)</f>
        <v>4700</v>
      </c>
    </row>
    <row r="13" spans="1:10" x14ac:dyDescent="0.25">
      <c r="A13" s="36" t="s">
        <v>66</v>
      </c>
      <c r="B13" s="36"/>
      <c r="C13" s="36"/>
      <c r="D13" s="36"/>
    </row>
    <row r="14" spans="1:10" x14ac:dyDescent="0.25">
      <c r="A14" s="19" t="s">
        <v>0</v>
      </c>
      <c r="B14" s="19" t="s">
        <v>2</v>
      </c>
      <c r="C14" s="19" t="s">
        <v>57</v>
      </c>
      <c r="D14" s="19" t="s">
        <v>58</v>
      </c>
    </row>
    <row r="15" spans="1:10" x14ac:dyDescent="0.25">
      <c r="A15" s="3" t="s">
        <v>67</v>
      </c>
      <c r="B15" s="3">
        <v>1500</v>
      </c>
      <c r="C15" s="3">
        <v>1</v>
      </c>
      <c r="D15" s="3">
        <f>B15*C15</f>
        <v>1500</v>
      </c>
      <c r="G15" s="36" t="s">
        <v>120</v>
      </c>
      <c r="H15" s="36"/>
      <c r="I15" s="36"/>
      <c r="J15" s="36"/>
    </row>
    <row r="16" spans="1:10" x14ac:dyDescent="0.25">
      <c r="A16" s="3" t="s">
        <v>68</v>
      </c>
      <c r="B16" s="3">
        <v>400</v>
      </c>
      <c r="C16" s="3">
        <v>2</v>
      </c>
      <c r="D16" s="3">
        <f>B16*C16</f>
        <v>800</v>
      </c>
      <c r="G16" s="3" t="s">
        <v>36</v>
      </c>
      <c r="H16" s="3" t="s">
        <v>1</v>
      </c>
      <c r="I16" s="3" t="s">
        <v>121</v>
      </c>
      <c r="J16" s="3" t="s">
        <v>122</v>
      </c>
    </row>
    <row r="17" spans="1:10" x14ac:dyDescent="0.25">
      <c r="A17" s="3" t="s">
        <v>69</v>
      </c>
      <c r="B17" s="3">
        <v>100</v>
      </c>
      <c r="C17" s="3">
        <v>2</v>
      </c>
      <c r="D17" s="3">
        <f t="shared" ref="D17:D18" si="1">B17*C17</f>
        <v>200</v>
      </c>
      <c r="G17" s="3" t="s">
        <v>123</v>
      </c>
      <c r="H17" s="3">
        <v>6</v>
      </c>
      <c r="I17" s="3">
        <v>3500</v>
      </c>
      <c r="J17" s="3">
        <f>H17*I17</f>
        <v>21000</v>
      </c>
    </row>
    <row r="18" spans="1:10" x14ac:dyDescent="0.25">
      <c r="A18" s="3" t="s">
        <v>70</v>
      </c>
      <c r="B18" s="3">
        <v>100</v>
      </c>
      <c r="C18" s="3">
        <v>2</v>
      </c>
      <c r="D18" s="3">
        <f t="shared" si="1"/>
        <v>200</v>
      </c>
      <c r="G18" s="3" t="s">
        <v>124</v>
      </c>
      <c r="H18" s="3">
        <v>1</v>
      </c>
      <c r="I18" s="3">
        <v>2500</v>
      </c>
      <c r="J18" s="3">
        <f t="shared" ref="J18:J19" si="2">H18*I18</f>
        <v>2500</v>
      </c>
    </row>
    <row r="19" spans="1:10" x14ac:dyDescent="0.25">
      <c r="A19" s="3"/>
      <c r="B19" s="3"/>
      <c r="C19" s="3"/>
      <c r="D19" s="3">
        <f>SUM(D15:D18)</f>
        <v>2700</v>
      </c>
      <c r="G19" s="3" t="s">
        <v>125</v>
      </c>
      <c r="H19" s="3">
        <v>1</v>
      </c>
      <c r="I19" s="3">
        <v>2500</v>
      </c>
      <c r="J19" s="3">
        <f t="shared" si="2"/>
        <v>2500</v>
      </c>
    </row>
    <row r="20" spans="1:10" x14ac:dyDescent="0.25">
      <c r="G20" s="3"/>
      <c r="H20" s="3"/>
      <c r="I20" s="3"/>
      <c r="J20" s="3">
        <f>SUM(J17:J19)</f>
        <v>26000</v>
      </c>
    </row>
    <row r="21" spans="1:10" x14ac:dyDescent="0.25">
      <c r="A21" s="38" t="s">
        <v>71</v>
      </c>
      <c r="B21" s="39"/>
      <c r="C21" s="39"/>
      <c r="D21" s="40"/>
    </row>
    <row r="22" spans="1:10" x14ac:dyDescent="0.25">
      <c r="A22" s="20" t="s">
        <v>72</v>
      </c>
      <c r="B22" s="41" t="s">
        <v>73</v>
      </c>
      <c r="C22" s="42"/>
      <c r="D22" s="21"/>
    </row>
    <row r="23" spans="1:10" x14ac:dyDescent="0.25">
      <c r="A23" s="20" t="s">
        <v>74</v>
      </c>
      <c r="B23" s="43"/>
      <c r="C23" s="44"/>
      <c r="D23" s="21"/>
    </row>
    <row r="24" spans="1:10" x14ac:dyDescent="0.25">
      <c r="A24" s="20" t="s">
        <v>75</v>
      </c>
      <c r="B24" s="43"/>
      <c r="C24" s="44"/>
      <c r="D24" s="21">
        <v>3000</v>
      </c>
    </row>
    <row r="25" spans="1:10" x14ac:dyDescent="0.25">
      <c r="A25" s="20" t="s">
        <v>76</v>
      </c>
      <c r="B25" s="43"/>
      <c r="C25" s="44"/>
      <c r="D25" s="21"/>
    </row>
    <row r="26" spans="1:10" x14ac:dyDescent="0.25">
      <c r="A26" s="22" t="s">
        <v>77</v>
      </c>
      <c r="B26" s="45"/>
      <c r="C26" s="46"/>
      <c r="D26" s="23"/>
    </row>
  </sheetData>
  <mergeCells count="7">
    <mergeCell ref="A1:D1"/>
    <mergeCell ref="A13:D13"/>
    <mergeCell ref="A21:D21"/>
    <mergeCell ref="B22:C26"/>
    <mergeCell ref="G1:J1"/>
    <mergeCell ref="G4:J4"/>
    <mergeCell ref="G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6" sqref="D16"/>
    </sheetView>
  </sheetViews>
  <sheetFormatPr defaultRowHeight="15" x14ac:dyDescent="0.25"/>
  <cols>
    <col min="1" max="2" width="9.140625" style="17"/>
    <col min="3" max="3" width="13.5703125" style="17" bestFit="1" customWidth="1"/>
    <col min="4" max="4" width="62.28515625" style="17" bestFit="1" customWidth="1"/>
    <col min="5" max="16384" width="9.140625" style="17"/>
  </cols>
  <sheetData>
    <row r="1" spans="1:4" x14ac:dyDescent="0.25">
      <c r="D1" s="17" t="s">
        <v>118</v>
      </c>
    </row>
    <row r="2" spans="1:4" x14ac:dyDescent="0.25">
      <c r="A2" s="30" t="s">
        <v>87</v>
      </c>
      <c r="B2" s="30" t="s">
        <v>88</v>
      </c>
      <c r="C2" s="30" t="s">
        <v>89</v>
      </c>
      <c r="D2" s="30"/>
    </row>
    <row r="3" spans="1:4" x14ac:dyDescent="0.25">
      <c r="A3" s="1">
        <v>19</v>
      </c>
      <c r="B3" s="1">
        <v>526</v>
      </c>
      <c r="C3" s="1">
        <v>12000</v>
      </c>
      <c r="D3" s="1" t="s">
        <v>90</v>
      </c>
    </row>
    <row r="6" spans="1:4" x14ac:dyDescent="0.25">
      <c r="A6" s="36" t="s">
        <v>91</v>
      </c>
      <c r="B6" s="36"/>
      <c r="C6" s="36"/>
      <c r="D6" s="36"/>
    </row>
    <row r="7" spans="1:4" x14ac:dyDescent="0.25">
      <c r="A7" s="48" t="s">
        <v>92</v>
      </c>
      <c r="B7" s="48"/>
      <c r="C7" s="48"/>
      <c r="D7" s="3">
        <v>2000</v>
      </c>
    </row>
    <row r="8" spans="1:4" x14ac:dyDescent="0.25">
      <c r="A8" s="49" t="s">
        <v>93</v>
      </c>
      <c r="B8" s="50"/>
      <c r="C8" s="51"/>
      <c r="D8" s="3">
        <v>500</v>
      </c>
    </row>
    <row r="9" spans="1:4" x14ac:dyDescent="0.25">
      <c r="A9"/>
      <c r="B9"/>
      <c r="C9"/>
      <c r="D9">
        <f>SUM(D7:D8)</f>
        <v>2500</v>
      </c>
    </row>
    <row r="10" spans="1:4" x14ac:dyDescent="0.25">
      <c r="A10" s="36" t="s">
        <v>94</v>
      </c>
      <c r="B10" s="36"/>
      <c r="C10" s="36"/>
      <c r="D10" s="36"/>
    </row>
    <row r="11" spans="1:4" x14ac:dyDescent="0.25">
      <c r="A11" s="48" t="s">
        <v>95</v>
      </c>
      <c r="B11" s="48"/>
      <c r="C11" s="48"/>
      <c r="D11" s="3">
        <v>1000</v>
      </c>
    </row>
    <row r="12" spans="1:4" x14ac:dyDescent="0.25">
      <c r="A12" s="48" t="s">
        <v>96</v>
      </c>
      <c r="B12" s="48"/>
      <c r="C12" s="48"/>
      <c r="D12" s="3">
        <v>2000</v>
      </c>
    </row>
    <row r="13" spans="1:4" x14ac:dyDescent="0.25">
      <c r="A13" s="48" t="s">
        <v>119</v>
      </c>
      <c r="B13" s="48"/>
      <c r="C13" s="48"/>
      <c r="D13" s="7">
        <v>25000</v>
      </c>
    </row>
    <row r="14" spans="1:4" x14ac:dyDescent="0.25">
      <c r="A14" s="7"/>
      <c r="B14" s="7"/>
      <c r="C14" s="7"/>
      <c r="D14" s="7">
        <f>SUM(D11:D13)</f>
        <v>28000</v>
      </c>
    </row>
  </sheetData>
  <mergeCells count="7">
    <mergeCell ref="A13:C13"/>
    <mergeCell ref="A11:C11"/>
    <mergeCell ref="A12:C12"/>
    <mergeCell ref="A6:D6"/>
    <mergeCell ref="A7:C7"/>
    <mergeCell ref="A8:C8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Communication</vt:lpstr>
      <vt:lpstr>Electricity</vt:lpstr>
      <vt:lpstr>Hiring</vt:lpstr>
      <vt:lpstr>Office Rent</vt:lpstr>
      <vt:lpstr>Office maintenance</vt:lpstr>
      <vt:lpstr>Printing &amp; Stationary</vt:lpstr>
      <vt:lpstr>Repair &amp; Maintenance</vt:lpstr>
      <vt:lpstr>Staff Welfare</vt:lpstr>
      <vt:lpstr>travelling</vt:lpstr>
      <vt:lpstr>Contract fees</vt:lpstr>
      <vt:lpstr>Security Services</vt:lpstr>
      <vt:lpstr>Sales promotion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2017-04-21T13:53:46Z</dcterms:created>
  <dcterms:modified xsi:type="dcterms:W3CDTF">2017-05-22T12:13:53Z</dcterms:modified>
</cp:coreProperties>
</file>