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Case Studies\Bluejay Natural Gas\"/>
    </mc:Choice>
  </mc:AlternateContent>
  <xr:revisionPtr revIDLastSave="0" documentId="13_ncr:1_{9B8A1005-7925-4223-9467-293ABFB1A93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quirement Part 1" sheetId="4" r:id="rId1"/>
    <sheet name="Requirement Part 2" sheetId="3" r:id="rId2"/>
    <sheet name="Solution by ChatGpt" sheetId="2" r:id="rId3"/>
    <sheet name="Solution-(2)" sheetId="7" r:id="rId4"/>
  </sheets>
  <definedNames>
    <definedName name="solver_adj" localSheetId="2" hidden="1">'Solution by ChatGpt'!$G$2:$G$13,'Solution by ChatGpt'!$I$2:$P$13</definedName>
    <definedName name="solver_adj" localSheetId="3" hidden="1">'Solution-(2)'!$G$2:$G$13,'Solution-(2)'!$I$2:$P$13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'Solution by ChatGpt'!$AG$2:$AG$13</definedName>
    <definedName name="solver_lhs1" localSheetId="3" hidden="1">'Solution-(2)'!$C$15:$E$15</definedName>
    <definedName name="solver_lhs2" localSheetId="2" hidden="1">'Solution by ChatGpt'!$AI$2:$AI$13</definedName>
    <definedName name="solver_lhs2" localSheetId="3" hidden="1">'Solution-(2)'!$C$17</definedName>
    <definedName name="solver_lhs3" localSheetId="2" hidden="1">'Solution by ChatGpt'!$AI$2:$AI$13</definedName>
    <definedName name="solver_lhs3" localSheetId="3" hidden="1">'Solution-(2)'!$C$20:$C$22</definedName>
    <definedName name="solver_lhs4" localSheetId="2" hidden="1">'Solution by ChatGpt'!$C$15:$E$15</definedName>
    <definedName name="solver_lhs4" localSheetId="3" hidden="1">'Solution-(2)'!$G$2:$G$13</definedName>
    <definedName name="solver_lhs5" localSheetId="2" hidden="1">'Solution by ChatGpt'!$C$17</definedName>
    <definedName name="solver_lhs5" localSheetId="3" hidden="1">'Solution-(2)'!$I$15:$P$15</definedName>
    <definedName name="solver_lhs6" localSheetId="2" hidden="1">'Solution by ChatGpt'!$C$20:$C$22</definedName>
    <definedName name="solver_lhs6" localSheetId="3" hidden="1">'Solution-(2)'!$I$2:$P$13</definedName>
    <definedName name="solver_lhs7" localSheetId="2" hidden="1">'Solution by ChatGpt'!$G$2:$G$13</definedName>
    <definedName name="solver_lhs7" localSheetId="3" hidden="1">'Solution-(2)'!$Q$2:$Q$13</definedName>
    <definedName name="solver_lhs8" localSheetId="2" hidden="1">'Solution by ChatGpt'!$I$15:$P$15</definedName>
    <definedName name="solver_lhs8" localSheetId="3" hidden="1">'Solution-(2)'!$I$2:$P$13</definedName>
    <definedName name="solver_lhs9" localSheetId="2" hidden="1">'Solution by ChatGpt'!$I$2:$P$13</definedName>
    <definedName name="solver_lhs9" localSheetId="3" hidden="1">'Solution-(2)'!$I$2:$P$13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9</definedName>
    <definedName name="solver_num" localSheetId="3" hidden="1">7</definedName>
    <definedName name="solver_nwt" localSheetId="2" hidden="1">1</definedName>
    <definedName name="solver_nwt" localSheetId="3" hidden="1">1</definedName>
    <definedName name="solver_opt" localSheetId="2" hidden="1">'Solution by ChatGpt'!$H$2</definedName>
    <definedName name="solver_opt" localSheetId="3" hidden="1">'Solution-(2)'!$H$2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2</definedName>
    <definedName name="solver_rel1" localSheetId="3" hidden="1">1</definedName>
    <definedName name="solver_rel2" localSheetId="2" hidden="1">1</definedName>
    <definedName name="solver_rel2" localSheetId="3" hidden="1">1</definedName>
    <definedName name="solver_rel3" localSheetId="2" hidden="1">2</definedName>
    <definedName name="solver_rel3" localSheetId="3" hidden="1">3</definedName>
    <definedName name="solver_rel4" localSheetId="2" hidden="1">1</definedName>
    <definedName name="solver_rel4" localSheetId="3" hidden="1">5</definedName>
    <definedName name="solver_rel5" localSheetId="2" hidden="1">1</definedName>
    <definedName name="solver_rel5" localSheetId="3" hidden="1">2</definedName>
    <definedName name="solver_rel6" localSheetId="2" hidden="1">3</definedName>
    <definedName name="solver_rel6" localSheetId="3" hidden="1">5</definedName>
    <definedName name="solver_rel7" localSheetId="2" hidden="1">5</definedName>
    <definedName name="solver_rel7" localSheetId="3" hidden="1">2</definedName>
    <definedName name="solver_rel8" localSheetId="2" hidden="1">2</definedName>
    <definedName name="solver_rel8" localSheetId="3" hidden="1">5</definedName>
    <definedName name="solver_rel9" localSheetId="2" hidden="1">5</definedName>
    <definedName name="solver_rel9" localSheetId="3" hidden="1">5</definedName>
    <definedName name="solver_rhs1" localSheetId="2" hidden="1">'Solution by ChatGpt'!$AI$2:$AI$13</definedName>
    <definedName name="solver_rhs1" localSheetId="3" hidden="1">4000</definedName>
    <definedName name="solver_rhs2" localSheetId="2" hidden="1">1</definedName>
    <definedName name="solver_rhs2" localSheetId="3" hidden="1">10000</definedName>
    <definedName name="solver_rhs3" localSheetId="2" hidden="1">'Solution by ChatGpt'!$G$2:$G$13</definedName>
    <definedName name="solver_rhs3" localSheetId="3" hidden="1">1</definedName>
    <definedName name="solver_rhs4" localSheetId="2" hidden="1">4000</definedName>
    <definedName name="solver_rhs4" localSheetId="3" hidden="1">"binary"</definedName>
    <definedName name="solver_rhs5" localSheetId="2" hidden="1">10000</definedName>
    <definedName name="solver_rhs5" localSheetId="3" hidden="1">1</definedName>
    <definedName name="solver_rhs6" localSheetId="2" hidden="1">1</definedName>
    <definedName name="solver_rhs6" localSheetId="3" hidden="1">"binary"</definedName>
    <definedName name="solver_rhs7" localSheetId="2" hidden="1">"binary"</definedName>
    <definedName name="solver_rhs7" localSheetId="3" hidden="1">'Solution-(2)'!$S$2:$S$13</definedName>
    <definedName name="solver_rhs8" localSheetId="2" hidden="1">1</definedName>
    <definedName name="solver_rhs8" localSheetId="3" hidden="1">"binary"</definedName>
    <definedName name="solver_rhs9" localSheetId="2" hidden="1">"binary"</definedName>
    <definedName name="solver_rhs9" localSheetId="3" hidden="1">"binary"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1</definedName>
    <definedName name="solver_typ" localSheetId="3" hidden="1">1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11" i="7"/>
  <c r="S12" i="7"/>
  <c r="S13" i="7"/>
  <c r="S2" i="7"/>
  <c r="Q3" i="7"/>
  <c r="Q4" i="7"/>
  <c r="Q5" i="7"/>
  <c r="Q6" i="7"/>
  <c r="Q7" i="7"/>
  <c r="Q8" i="7"/>
  <c r="Q9" i="7"/>
  <c r="Q10" i="7"/>
  <c r="Q11" i="7"/>
  <c r="Q12" i="7"/>
  <c r="Q13" i="7"/>
  <c r="Q2" i="7"/>
  <c r="C22" i="7"/>
  <c r="C21" i="7"/>
  <c r="C20" i="7"/>
  <c r="P15" i="7"/>
  <c r="O15" i="7"/>
  <c r="N15" i="7"/>
  <c r="M15" i="7"/>
  <c r="L15" i="7"/>
  <c r="K15" i="7"/>
  <c r="J15" i="7"/>
  <c r="I15" i="7"/>
  <c r="E15" i="7"/>
  <c r="D15" i="7"/>
  <c r="C15" i="7"/>
  <c r="H2" i="7"/>
  <c r="C17" i="7" l="1"/>
  <c r="Y3" i="2"/>
  <c r="Z3" i="2"/>
  <c r="AA3" i="2"/>
  <c r="AB3" i="2"/>
  <c r="AC3" i="2"/>
  <c r="AD3" i="2"/>
  <c r="AE3" i="2"/>
  <c r="AF3" i="2"/>
  <c r="Y4" i="2"/>
  <c r="Z4" i="2"/>
  <c r="AA4" i="2"/>
  <c r="AB4" i="2"/>
  <c r="AC4" i="2"/>
  <c r="AD4" i="2"/>
  <c r="AE4" i="2"/>
  <c r="AF4" i="2"/>
  <c r="Y5" i="2"/>
  <c r="Z5" i="2"/>
  <c r="AA5" i="2"/>
  <c r="AB5" i="2"/>
  <c r="AC5" i="2"/>
  <c r="AD5" i="2"/>
  <c r="AE5" i="2"/>
  <c r="AF5" i="2"/>
  <c r="Y6" i="2"/>
  <c r="Z6" i="2"/>
  <c r="AA6" i="2"/>
  <c r="AB6" i="2"/>
  <c r="AC6" i="2"/>
  <c r="AD6" i="2"/>
  <c r="AE6" i="2"/>
  <c r="AF6" i="2"/>
  <c r="Y7" i="2"/>
  <c r="Z7" i="2"/>
  <c r="AA7" i="2"/>
  <c r="AB7" i="2"/>
  <c r="AC7" i="2"/>
  <c r="AD7" i="2"/>
  <c r="AE7" i="2"/>
  <c r="AF7" i="2"/>
  <c r="Y8" i="2"/>
  <c r="Z8" i="2"/>
  <c r="AA8" i="2"/>
  <c r="AB8" i="2"/>
  <c r="AC8" i="2"/>
  <c r="AD8" i="2"/>
  <c r="AE8" i="2"/>
  <c r="AF8" i="2"/>
  <c r="Y9" i="2"/>
  <c r="Z9" i="2"/>
  <c r="AA9" i="2"/>
  <c r="AB9" i="2"/>
  <c r="AC9" i="2"/>
  <c r="AD9" i="2"/>
  <c r="AE9" i="2"/>
  <c r="AF9" i="2"/>
  <c r="Y10" i="2"/>
  <c r="Z10" i="2"/>
  <c r="AA10" i="2"/>
  <c r="AB10" i="2"/>
  <c r="AC10" i="2"/>
  <c r="AD10" i="2"/>
  <c r="AE10" i="2"/>
  <c r="AF10" i="2"/>
  <c r="Y11" i="2"/>
  <c r="Z11" i="2"/>
  <c r="AA11" i="2"/>
  <c r="AB11" i="2"/>
  <c r="AC11" i="2"/>
  <c r="AD11" i="2"/>
  <c r="AE11" i="2"/>
  <c r="AF11" i="2"/>
  <c r="Y12" i="2"/>
  <c r="Z12" i="2"/>
  <c r="AA12" i="2"/>
  <c r="AB12" i="2"/>
  <c r="AC12" i="2"/>
  <c r="AD12" i="2"/>
  <c r="AE12" i="2"/>
  <c r="AF12" i="2"/>
  <c r="Y13" i="2"/>
  <c r="Z13" i="2"/>
  <c r="AA13" i="2"/>
  <c r="AB13" i="2"/>
  <c r="AC13" i="2"/>
  <c r="AD13" i="2"/>
  <c r="AE13" i="2"/>
  <c r="AF13" i="2"/>
  <c r="Z2" i="2"/>
  <c r="AA2" i="2"/>
  <c r="AB2" i="2"/>
  <c r="AC2" i="2"/>
  <c r="AD2" i="2"/>
  <c r="AE2" i="2"/>
  <c r="AF2" i="2"/>
  <c r="Y2" i="2"/>
  <c r="AJ3" i="2"/>
  <c r="AJ4" i="2"/>
  <c r="AJ5" i="2"/>
  <c r="AJ6" i="2"/>
  <c r="AJ7" i="2"/>
  <c r="AJ8" i="2"/>
  <c r="AJ9" i="2"/>
  <c r="AJ10" i="2"/>
  <c r="AJ11" i="2"/>
  <c r="AJ12" i="2"/>
  <c r="AJ13" i="2"/>
  <c r="AJ2" i="2"/>
  <c r="J15" i="2"/>
  <c r="K15" i="2"/>
  <c r="L15" i="2"/>
  <c r="M15" i="2"/>
  <c r="N15" i="2"/>
  <c r="O15" i="2"/>
  <c r="P15" i="2"/>
  <c r="I15" i="2"/>
  <c r="AG3" i="2"/>
  <c r="AG4" i="2"/>
  <c r="AG5" i="2"/>
  <c r="AG6" i="2"/>
  <c r="AG7" i="2"/>
  <c r="AG8" i="2"/>
  <c r="AG9" i="2"/>
  <c r="AG10" i="2"/>
  <c r="AG11" i="2"/>
  <c r="AG12" i="2"/>
  <c r="AG13" i="2"/>
  <c r="AG2" i="2"/>
  <c r="C22" i="2"/>
  <c r="C21" i="2"/>
  <c r="C20" i="2"/>
  <c r="E15" i="2"/>
  <c r="D15" i="2"/>
  <c r="C15" i="2"/>
  <c r="H2" i="2"/>
  <c r="AI11" i="2" l="1"/>
  <c r="AI7" i="2"/>
  <c r="AI3" i="2"/>
  <c r="AI10" i="2"/>
  <c r="AI13" i="2"/>
  <c r="AI9" i="2"/>
  <c r="AI5" i="2"/>
  <c r="AI2" i="2"/>
  <c r="AI6" i="2"/>
  <c r="AI12" i="2"/>
  <c r="AI8" i="2"/>
  <c r="AI4" i="2"/>
  <c r="C17" i="2"/>
</calcChain>
</file>

<file path=xl/sharedStrings.xml><?xml version="1.0" encoding="utf-8"?>
<sst xmlns="http://schemas.openxmlformats.org/spreadsheetml/2006/main" count="216" uniqueCount="74">
  <si>
    <t>Project Index</t>
  </si>
  <si>
    <t>Functional Area (FA)</t>
  </si>
  <si>
    <t>Capex Year 1</t>
  </si>
  <si>
    <t>Capex Year 2</t>
  </si>
  <si>
    <t>Capex Year 3</t>
  </si>
  <si>
    <t>NPV</t>
  </si>
  <si>
    <t>Approved (0/1)</t>
  </si>
  <si>
    <t>Total NPV</t>
  </si>
  <si>
    <t>Manager1</t>
  </si>
  <si>
    <t>Manager2</t>
  </si>
  <si>
    <t>Manager3</t>
  </si>
  <si>
    <t>Manager4</t>
  </si>
  <si>
    <t>Manager5</t>
  </si>
  <si>
    <t>Manager6</t>
  </si>
  <si>
    <t>Manager7</t>
  </si>
  <si>
    <t>Manager8</t>
  </si>
  <si>
    <t>FA1</t>
  </si>
  <si>
    <t>FA2</t>
  </si>
  <si>
    <t>FA3</t>
  </si>
  <si>
    <t>Yearly Capex Totals</t>
  </si>
  <si>
    <t>Total Capex (all years)</t>
  </si>
  <si>
    <t>Number of Apprd</t>
  </si>
  <si>
    <t>Sum from Decision Table Row</t>
  </si>
  <si>
    <t>Sum of Qualification Check Table Row</t>
  </si>
  <si>
    <t>=</t>
  </si>
  <si>
    <t>C15:E15</t>
  </si>
  <si>
    <t>&lt;=</t>
  </si>
  <si>
    <t>C17</t>
  </si>
  <si>
    <t>C20:C22</t>
  </si>
  <si>
    <t>&gt;=</t>
  </si>
  <si>
    <t>Year Capex Totals</t>
  </si>
  <si>
    <t xml:space="preserve">Total Capex </t>
  </si>
  <si>
    <t>Aprd For each FA</t>
  </si>
  <si>
    <t>1 Manager=1 Project only</t>
  </si>
  <si>
    <t>I15:P15</t>
  </si>
  <si>
    <t>G2:G13</t>
  </si>
  <si>
    <t>bin</t>
  </si>
  <si>
    <t>I2:P13</t>
  </si>
  <si>
    <t>AG2:AG13</t>
  </si>
  <si>
    <t>AI2:AI13</t>
  </si>
  <si>
    <t>Constrainst List</t>
  </si>
  <si>
    <t>LHS</t>
  </si>
  <si>
    <t>SIGN</t>
  </si>
  <si>
    <t>RHS</t>
  </si>
  <si>
    <t>IF(AND(I2=1, Q2=1), 1, 0)</t>
  </si>
  <si>
    <t>Old</t>
  </si>
  <si>
    <t>New</t>
  </si>
  <si>
    <t>I2*Q2</t>
  </si>
  <si>
    <t>Not working</t>
  </si>
  <si>
    <t>Working</t>
  </si>
  <si>
    <t>Manager 1</t>
  </si>
  <si>
    <t>Manager 2</t>
  </si>
  <si>
    <t>Manager 3</t>
  </si>
  <si>
    <t>Manager 4</t>
  </si>
  <si>
    <t>Manager 5</t>
  </si>
  <si>
    <t>Manager 6</t>
  </si>
  <si>
    <t>Manager 7</t>
  </si>
  <si>
    <t>Manager 8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</si>
  <si>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</si>
  <si>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</si>
  <si>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</si>
  <si>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</si>
  <si>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</si>
  <si>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</si>
  <si>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</si>
  <si>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</si>
  <si>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</si>
  <si>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</si>
  <si>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</si>
  <si>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</si>
  <si>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Same Table for copy paste</t>
  </si>
  <si>
    <t>One manager can handle only one project</t>
  </si>
  <si>
    <t>A project is assigned a manager only if it is approved.</t>
  </si>
  <si>
    <t>If there is no manager assigned for a project then it is not approved.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</si>
</sst>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"/>
    <numFmt numFmtId="165" formatCode="_-[$$-409]* #,##0.00_ ;_-[$$-409]* \-#,##0.00\ ;_-[$$-409]* &quot;-&quot;??_ ;_-@_ "/>
    <numFmt numFmtId="166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65" fontId="0" fillId="6" borderId="3" xfId="0" applyNumberFormat="1" applyFill="1" applyBorder="1"/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0" fontId="2" fillId="10" borderId="0" xfId="0" applyFont="1" applyFill="1"/>
    <xf numFmtId="164" fontId="2" fillId="10" borderId="0" xfId="0" applyNumberFormat="1" applyFont="1" applyFill="1" applyAlignment="1">
      <alignment horizontal="center"/>
    </xf>
    <xf numFmtId="0" fontId="0" fillId="11" borderId="1" xfId="0" applyFill="1" applyBorder="1"/>
    <xf numFmtId="0" fontId="0" fillId="0" borderId="1" xfId="0" applyBorder="1"/>
    <xf numFmtId="164" fontId="0" fillId="0" borderId="0" xfId="0" applyNumberFormat="1"/>
    <xf numFmtId="0" fontId="1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7" borderId="0" xfId="0" applyFill="1"/>
    <xf numFmtId="0" fontId="0" fillId="18" borderId="0" xfId="0" applyFill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">
    <cellStyle name="Currency 2" xfId="3" xr:uid="{3691FC02-7C80-450D-A2AB-35FAC14F1555}"/>
    <cellStyle name="Normal" xfId="0" builtinId="0"/>
    <cellStyle name="Normal 2" xfId="1" xr:uid="{8D67E523-486C-4E1A-A4AD-CCFE08158E42}"/>
    <cellStyle name="Percent 2" xfId="2" xr:uid="{ADFFDD68-FA11-476A-80B0-FE2C6BAA13D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0</xdr:row>
      <xdr:rowOff>76200</xdr:rowOff>
    </xdr:from>
    <xdr:to>
      <xdr:col>12</xdr:col>
      <xdr:colOff>247650</xdr:colOff>
      <xdr:row>14</xdr:row>
      <xdr:rowOff>38099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F8E121-2312-4658-B336-182788C9C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76200"/>
          <a:ext cx="7734301" cy="2628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171450</xdr:rowOff>
    </xdr:from>
    <xdr:to>
      <xdr:col>10</xdr:col>
      <xdr:colOff>219075</xdr:colOff>
      <xdr:row>23</xdr:row>
      <xdr:rowOff>47307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36471C-CEFD-4BEC-85CE-E465BB318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5950"/>
          <a:ext cx="7839075" cy="25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0</xdr:row>
      <xdr:rowOff>28575</xdr:rowOff>
    </xdr:from>
    <xdr:to>
      <xdr:col>10</xdr:col>
      <xdr:colOff>200025</xdr:colOff>
      <xdr:row>9</xdr:row>
      <xdr:rowOff>145665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EF75EE-42D5-4C90-8AC5-E7F6F03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8575"/>
          <a:ext cx="7772400" cy="1831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9B83-18A4-418A-9D1E-2E98A0CBCE01}">
  <dimension ref="A1"/>
  <sheetViews>
    <sheetView workbookViewId="0">
      <selection activeCell="O12" sqref="O12"/>
    </sheetView>
  </sheetViews>
  <sheetFormatPr defaultRowHeight="15" x14ac:dyDescent="0.25"/>
  <cols>
    <col min="9" max="9" width="9.7109375" bestFit="1" customWidth="1"/>
    <col min="10" max="17" width="10.2851562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BB9D-AD80-40BF-92AF-2B3B2A97670E}">
  <dimension ref="L4:T23"/>
  <sheetViews>
    <sheetView tabSelected="1" workbookViewId="0">
      <selection activeCell="Q1" sqref="Q1"/>
    </sheetView>
  </sheetViews>
  <sheetFormatPr defaultRowHeight="15" x14ac:dyDescent="0.25"/>
  <cols>
    <col min="3" max="11" width="12" customWidth="1"/>
    <col min="16" max="16" width="9.7109375" bestFit="1" customWidth="1"/>
    <col min="17" max="24" width="10.28515625" bestFit="1" customWidth="1"/>
  </cols>
  <sheetData>
    <row r="4" spans="12:20" x14ac:dyDescent="0.25">
      <c r="L4" t="s">
        <v>71</v>
      </c>
    </row>
    <row r="5" spans="12:20" x14ac:dyDescent="0.25">
      <c r="L5" t="s">
        <v>72</v>
      </c>
    </row>
    <row r="6" spans="12:20" x14ac:dyDescent="0.25">
      <c r="L6" t="s">
        <v>73</v>
      </c>
    </row>
    <row r="9" spans="12:20" x14ac:dyDescent="0.25">
      <c r="L9" t="s">
        <v>70</v>
      </c>
    </row>
    <row r="11" spans="12:20" x14ac:dyDescent="0.25">
      <c r="L11" s="32"/>
      <c r="M11" s="32" t="s">
        <v>50</v>
      </c>
      <c r="N11" s="32" t="s">
        <v>51</v>
      </c>
      <c r="O11" s="32" t="s">
        <v>52</v>
      </c>
      <c r="P11" s="32" t="s">
        <v>53</v>
      </c>
      <c r="Q11" s="32" t="s">
        <v>54</v>
      </c>
      <c r="R11" s="32" t="s">
        <v>55</v>
      </c>
      <c r="S11" s="32" t="s">
        <v>56</v>
      </c>
      <c r="T11" s="32" t="s">
        <v>57</v>
      </c>
    </row>
    <row r="12" spans="12:20" x14ac:dyDescent="0.25">
      <c r="L12" s="28" t="s">
        <v>58</v>
      </c>
      <c r="M12" s="33">
        <v>1</v>
      </c>
      <c r="N12" s="33">
        <v>1</v>
      </c>
      <c r="O12" s="33">
        <v>1</v>
      </c>
      <c r="P12" s="33">
        <v>1</v>
      </c>
      <c r="Q12" s="33">
        <v>1</v>
      </c>
      <c r="R12" s="33">
        <v>0</v>
      </c>
      <c r="S12" s="33">
        <v>0</v>
      </c>
      <c r="T12" s="33">
        <v>0</v>
      </c>
    </row>
    <row r="13" spans="12:20" x14ac:dyDescent="0.25">
      <c r="L13" s="28" t="s">
        <v>59</v>
      </c>
      <c r="M13" s="33">
        <v>1</v>
      </c>
      <c r="N13" s="33">
        <v>1</v>
      </c>
      <c r="O13" s="33">
        <v>1</v>
      </c>
      <c r="P13" s="33">
        <v>1</v>
      </c>
      <c r="Q13" s="33">
        <v>0</v>
      </c>
      <c r="R13" s="33">
        <v>1</v>
      </c>
      <c r="S13" s="33">
        <v>0</v>
      </c>
      <c r="T13" s="33">
        <v>1</v>
      </c>
    </row>
    <row r="14" spans="12:20" x14ac:dyDescent="0.25">
      <c r="L14" s="28" t="s">
        <v>60</v>
      </c>
      <c r="M14" s="33">
        <v>1</v>
      </c>
      <c r="N14" s="33">
        <v>0</v>
      </c>
      <c r="O14" s="33">
        <v>0</v>
      </c>
      <c r="P14" s="33">
        <v>1</v>
      </c>
      <c r="Q14" s="33">
        <v>1</v>
      </c>
      <c r="R14" s="33">
        <v>1</v>
      </c>
      <c r="S14" s="33">
        <v>0</v>
      </c>
      <c r="T14" s="33">
        <v>1</v>
      </c>
    </row>
    <row r="15" spans="12:20" x14ac:dyDescent="0.25">
      <c r="L15" s="28" t="s">
        <v>61</v>
      </c>
      <c r="M15" s="33">
        <v>0</v>
      </c>
      <c r="N15" s="33">
        <v>1</v>
      </c>
      <c r="O15" s="33">
        <v>0</v>
      </c>
      <c r="P15" s="33">
        <v>0</v>
      </c>
      <c r="Q15" s="33">
        <v>1</v>
      </c>
      <c r="R15" s="33">
        <v>1</v>
      </c>
      <c r="S15" s="33">
        <v>1</v>
      </c>
      <c r="T15" s="33">
        <v>1</v>
      </c>
    </row>
    <row r="16" spans="12:20" x14ac:dyDescent="0.25">
      <c r="L16" s="28" t="s">
        <v>62</v>
      </c>
      <c r="M16" s="33">
        <v>1</v>
      </c>
      <c r="N16" s="33">
        <v>1</v>
      </c>
      <c r="O16" s="33">
        <v>1</v>
      </c>
      <c r="P16" s="33">
        <v>1</v>
      </c>
      <c r="Q16" s="33">
        <v>1</v>
      </c>
      <c r="R16" s="33">
        <v>1</v>
      </c>
      <c r="S16" s="33">
        <v>1</v>
      </c>
      <c r="T16" s="33">
        <v>0</v>
      </c>
    </row>
    <row r="17" spans="12:20" x14ac:dyDescent="0.25">
      <c r="L17" s="28" t="s">
        <v>63</v>
      </c>
      <c r="M17" s="33">
        <v>1</v>
      </c>
      <c r="N17" s="33">
        <v>1</v>
      </c>
      <c r="O17" s="33">
        <v>1</v>
      </c>
      <c r="P17" s="33">
        <v>1</v>
      </c>
      <c r="Q17" s="33">
        <v>1</v>
      </c>
      <c r="R17" s="33">
        <v>1</v>
      </c>
      <c r="S17" s="33">
        <v>1</v>
      </c>
      <c r="T17" s="33">
        <v>1</v>
      </c>
    </row>
    <row r="18" spans="12:20" x14ac:dyDescent="0.25">
      <c r="L18" s="28" t="s">
        <v>64</v>
      </c>
      <c r="M18" s="33">
        <v>1</v>
      </c>
      <c r="N18" s="33">
        <v>1</v>
      </c>
      <c r="O18" s="33">
        <v>1</v>
      </c>
      <c r="P18" s="33">
        <v>1</v>
      </c>
      <c r="Q18" s="33">
        <v>1</v>
      </c>
      <c r="R18" s="33">
        <v>1</v>
      </c>
      <c r="S18" s="33">
        <v>0</v>
      </c>
      <c r="T18" s="33">
        <v>1</v>
      </c>
    </row>
    <row r="19" spans="12:20" x14ac:dyDescent="0.25">
      <c r="L19" s="28" t="s">
        <v>65</v>
      </c>
      <c r="M19" s="33">
        <v>1</v>
      </c>
      <c r="N19" s="33">
        <v>1</v>
      </c>
      <c r="O19" s="33">
        <v>1</v>
      </c>
      <c r="P19" s="33">
        <v>1</v>
      </c>
      <c r="Q19" s="33">
        <v>0</v>
      </c>
      <c r="R19" s="33">
        <v>1</v>
      </c>
      <c r="S19" s="33">
        <v>1</v>
      </c>
      <c r="T19" s="33">
        <v>0</v>
      </c>
    </row>
    <row r="20" spans="12:20" x14ac:dyDescent="0.25">
      <c r="L20" s="28" t="s">
        <v>66</v>
      </c>
      <c r="M20" s="33">
        <v>1</v>
      </c>
      <c r="N20" s="33">
        <v>1</v>
      </c>
      <c r="O20" s="33">
        <v>1</v>
      </c>
      <c r="P20" s="33">
        <v>1</v>
      </c>
      <c r="Q20" s="33">
        <v>0</v>
      </c>
      <c r="R20" s="33">
        <v>0</v>
      </c>
      <c r="S20" s="33">
        <v>0</v>
      </c>
      <c r="T20" s="33">
        <v>1</v>
      </c>
    </row>
    <row r="21" spans="12:20" x14ac:dyDescent="0.25">
      <c r="L21" s="28" t="s">
        <v>67</v>
      </c>
      <c r="M21" s="33">
        <v>1</v>
      </c>
      <c r="N21" s="33">
        <v>1</v>
      </c>
      <c r="O21" s="33">
        <v>1</v>
      </c>
      <c r="P21" s="33">
        <v>1</v>
      </c>
      <c r="Q21" s="33">
        <v>0</v>
      </c>
      <c r="R21" s="33">
        <v>1</v>
      </c>
      <c r="S21" s="33">
        <v>1</v>
      </c>
      <c r="T21" s="33">
        <v>1</v>
      </c>
    </row>
    <row r="22" spans="12:20" x14ac:dyDescent="0.25">
      <c r="L22" s="28" t="s">
        <v>68</v>
      </c>
      <c r="M22" s="33">
        <v>1</v>
      </c>
      <c r="N22" s="33">
        <v>1</v>
      </c>
      <c r="O22" s="33">
        <v>1</v>
      </c>
      <c r="P22" s="33">
        <v>1</v>
      </c>
      <c r="Q22" s="33">
        <v>1</v>
      </c>
      <c r="R22" s="33">
        <v>1</v>
      </c>
      <c r="S22" s="33">
        <v>0</v>
      </c>
      <c r="T22" s="33">
        <v>1</v>
      </c>
    </row>
    <row r="23" spans="12:20" x14ac:dyDescent="0.25">
      <c r="L23" s="28" t="s">
        <v>69</v>
      </c>
      <c r="M23" s="33">
        <v>0</v>
      </c>
      <c r="N23" s="33">
        <v>0</v>
      </c>
      <c r="O23" s="33">
        <v>0</v>
      </c>
      <c r="P23" s="33">
        <v>1</v>
      </c>
      <c r="Q23" s="33">
        <v>1</v>
      </c>
      <c r="R23" s="33">
        <v>0</v>
      </c>
      <c r="S23" s="33">
        <v>1</v>
      </c>
      <c r="T23" s="3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28F7-C4BE-4D72-9AED-72BFF2A9805A}">
  <dimension ref="A1:AJ32"/>
  <sheetViews>
    <sheetView zoomScale="80" zoomScaleNormal="80" workbookViewId="0">
      <pane xSplit="1" topLeftCell="M1" activePane="topRight" state="frozen"/>
      <selection pane="topRight" activeCell="AE22" sqref="AE22"/>
    </sheetView>
  </sheetViews>
  <sheetFormatPr defaultRowHeight="15" x14ac:dyDescent="0.25"/>
  <cols>
    <col min="1" max="1" width="15" bestFit="1" customWidth="1"/>
    <col min="2" max="2" width="20.7109375" bestFit="1" customWidth="1"/>
    <col min="3" max="3" width="16.5703125" bestFit="1" customWidth="1"/>
    <col min="4" max="6" width="15.42578125" customWidth="1"/>
    <col min="7" max="7" width="15" customWidth="1"/>
    <col min="8" max="8" width="14.85546875" customWidth="1"/>
    <col min="9" max="32" width="9.85546875" bestFit="1" customWidth="1"/>
    <col min="33" max="33" width="27.7109375" bestFit="1" customWidth="1"/>
    <col min="34" max="34" width="4.85546875" customWidth="1"/>
    <col min="35" max="35" width="35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9" t="s">
        <v>8</v>
      </c>
      <c r="R1" s="19" t="s">
        <v>9</v>
      </c>
      <c r="S1" s="19" t="s">
        <v>10</v>
      </c>
      <c r="T1" s="19" t="s">
        <v>11</v>
      </c>
      <c r="U1" s="19" t="s">
        <v>12</v>
      </c>
      <c r="V1" s="19" t="s">
        <v>13</v>
      </c>
      <c r="W1" s="19" t="s">
        <v>14</v>
      </c>
      <c r="X1" s="19" t="s">
        <v>15</v>
      </c>
      <c r="Y1" s="20" t="s">
        <v>8</v>
      </c>
      <c r="Z1" s="20" t="s">
        <v>9</v>
      </c>
      <c r="AA1" s="20" t="s">
        <v>10</v>
      </c>
      <c r="AB1" s="20" t="s">
        <v>11</v>
      </c>
      <c r="AC1" s="20" t="s">
        <v>12</v>
      </c>
      <c r="AD1" s="20" t="s">
        <v>13</v>
      </c>
      <c r="AE1" s="20" t="s">
        <v>14</v>
      </c>
      <c r="AF1" s="20" t="s">
        <v>15</v>
      </c>
      <c r="AG1" s="23" t="s">
        <v>22</v>
      </c>
      <c r="AH1" s="23"/>
      <c r="AI1" s="22" t="s">
        <v>23</v>
      </c>
    </row>
    <row r="2" spans="1:36" x14ac:dyDescent="0.25">
      <c r="A2" s="4">
        <v>1</v>
      </c>
      <c r="B2" s="4" t="s">
        <v>16</v>
      </c>
      <c r="C2" s="5">
        <v>250</v>
      </c>
      <c r="D2" s="5">
        <v>100</v>
      </c>
      <c r="E2" s="5">
        <v>100</v>
      </c>
      <c r="F2" s="5">
        <v>52.8</v>
      </c>
      <c r="G2" s="6">
        <v>0</v>
      </c>
      <c r="H2" s="7">
        <f>SUMPRODUCT(F2:F13,G2:G13)</f>
        <v>1953.6000000000001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18">
        <v>1</v>
      </c>
      <c r="R2" s="18">
        <v>1</v>
      </c>
      <c r="S2" s="18">
        <v>1</v>
      </c>
      <c r="T2" s="18">
        <v>1</v>
      </c>
      <c r="U2" s="18">
        <v>1</v>
      </c>
      <c r="V2" s="18">
        <v>0</v>
      </c>
      <c r="W2" s="18">
        <v>0</v>
      </c>
      <c r="X2" s="18">
        <v>0</v>
      </c>
      <c r="Y2" s="21">
        <f>I2*Q2</f>
        <v>0</v>
      </c>
      <c r="Z2" s="21">
        <f t="shared" ref="Z2:AF2" si="0">J2*R2</f>
        <v>0</v>
      </c>
      <c r="AA2" s="21">
        <f t="shared" si="0"/>
        <v>0</v>
      </c>
      <c r="AB2" s="21">
        <f t="shared" si="0"/>
        <v>0</v>
      </c>
      <c r="AC2" s="21">
        <f t="shared" si="0"/>
        <v>0</v>
      </c>
      <c r="AD2" s="21">
        <f t="shared" si="0"/>
        <v>0</v>
      </c>
      <c r="AE2" s="21">
        <f t="shared" si="0"/>
        <v>0</v>
      </c>
      <c r="AF2" s="21">
        <f t="shared" si="0"/>
        <v>0</v>
      </c>
      <c r="AG2" s="24">
        <f>SUM(I2:P2)</f>
        <v>0</v>
      </c>
      <c r="AH2" s="24" t="s">
        <v>24</v>
      </c>
      <c r="AI2" s="25">
        <f>SUM(Y2:AF2)</f>
        <v>0</v>
      </c>
      <c r="AJ2">
        <f>SUM(I2:P2)</f>
        <v>0</v>
      </c>
    </row>
    <row r="3" spans="1:36" x14ac:dyDescent="0.25">
      <c r="A3" s="4">
        <v>2</v>
      </c>
      <c r="B3" s="4" t="s">
        <v>16</v>
      </c>
      <c r="C3" s="5">
        <v>165</v>
      </c>
      <c r="D3" s="5">
        <v>99</v>
      </c>
      <c r="E3" s="5">
        <v>99</v>
      </c>
      <c r="F3" s="5">
        <v>158.4</v>
      </c>
      <c r="G3" s="6">
        <v>1</v>
      </c>
      <c r="I3" s="26">
        <v>0</v>
      </c>
      <c r="J3" s="26">
        <v>1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18">
        <v>1</v>
      </c>
      <c r="R3" s="18">
        <v>1</v>
      </c>
      <c r="S3" s="18">
        <v>1</v>
      </c>
      <c r="T3" s="18">
        <v>1</v>
      </c>
      <c r="U3" s="18">
        <v>0</v>
      </c>
      <c r="V3" s="18">
        <v>1</v>
      </c>
      <c r="W3" s="18">
        <v>0</v>
      </c>
      <c r="X3" s="18">
        <v>1</v>
      </c>
      <c r="Y3" s="21">
        <f t="shared" ref="Y3:Y13" si="1">I3*Q3</f>
        <v>0</v>
      </c>
      <c r="Z3" s="21">
        <f t="shared" ref="Z3:Z13" si="2">J3*R3</f>
        <v>1</v>
      </c>
      <c r="AA3" s="21">
        <f t="shared" ref="AA3:AA13" si="3">K3*S3</f>
        <v>0</v>
      </c>
      <c r="AB3" s="21">
        <f t="shared" ref="AB3:AB13" si="4">L3*T3</f>
        <v>0</v>
      </c>
      <c r="AC3" s="21">
        <f t="shared" ref="AC3:AC13" si="5">M3*U3</f>
        <v>0</v>
      </c>
      <c r="AD3" s="21">
        <f t="shared" ref="AD3:AD13" si="6">N3*V3</f>
        <v>0</v>
      </c>
      <c r="AE3" s="21">
        <f t="shared" ref="AE3:AE13" si="7">O3*W3</f>
        <v>0</v>
      </c>
      <c r="AF3" s="21">
        <f t="shared" ref="AF3:AF13" si="8">P3*X3</f>
        <v>0</v>
      </c>
      <c r="AG3" s="24">
        <f t="shared" ref="AG3:AG13" si="9">SUM(I3:P3)</f>
        <v>1</v>
      </c>
      <c r="AH3" s="24" t="s">
        <v>24</v>
      </c>
      <c r="AI3" s="25">
        <f t="shared" ref="AI3:AI13" si="10">SUM(Y3:AF3)</f>
        <v>1</v>
      </c>
      <c r="AJ3">
        <f t="shared" ref="AJ3:AJ13" si="11">SUM(I3:P3)</f>
        <v>1</v>
      </c>
    </row>
    <row r="4" spans="1:36" x14ac:dyDescent="0.25">
      <c r="A4" s="4">
        <v>3</v>
      </c>
      <c r="B4" s="4" t="s">
        <v>16</v>
      </c>
      <c r="C4" s="5">
        <v>50</v>
      </c>
      <c r="D4" s="5">
        <v>100</v>
      </c>
      <c r="E4" s="5">
        <v>200</v>
      </c>
      <c r="F4" s="5">
        <v>70.400000000000006</v>
      </c>
      <c r="G4" s="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18">
        <v>1</v>
      </c>
      <c r="R4" s="18">
        <v>0</v>
      </c>
      <c r="S4" s="18">
        <v>0</v>
      </c>
      <c r="T4" s="18">
        <v>1</v>
      </c>
      <c r="U4" s="18">
        <v>1</v>
      </c>
      <c r="V4" s="18">
        <v>1</v>
      </c>
      <c r="W4" s="18">
        <v>0</v>
      </c>
      <c r="X4" s="18">
        <v>1</v>
      </c>
      <c r="Y4" s="21">
        <f t="shared" si="1"/>
        <v>0</v>
      </c>
      <c r="Z4" s="21">
        <f t="shared" si="2"/>
        <v>0</v>
      </c>
      <c r="AA4" s="21">
        <f t="shared" si="3"/>
        <v>0</v>
      </c>
      <c r="AB4" s="21">
        <f t="shared" si="4"/>
        <v>0</v>
      </c>
      <c r="AC4" s="21">
        <f t="shared" si="5"/>
        <v>0</v>
      </c>
      <c r="AD4" s="21">
        <f t="shared" si="6"/>
        <v>0</v>
      </c>
      <c r="AE4" s="21">
        <f t="shared" si="7"/>
        <v>0</v>
      </c>
      <c r="AF4" s="21">
        <f t="shared" si="8"/>
        <v>0</v>
      </c>
      <c r="AG4" s="24">
        <f t="shared" si="9"/>
        <v>0</v>
      </c>
      <c r="AH4" s="24" t="s">
        <v>24</v>
      </c>
      <c r="AI4" s="25">
        <f t="shared" si="10"/>
        <v>0</v>
      </c>
      <c r="AJ4">
        <f t="shared" si="11"/>
        <v>0</v>
      </c>
    </row>
    <row r="5" spans="1:36" x14ac:dyDescent="0.25">
      <c r="A5" s="4">
        <v>4</v>
      </c>
      <c r="B5" s="4" t="s">
        <v>16</v>
      </c>
      <c r="C5" s="5">
        <v>750</v>
      </c>
      <c r="D5" s="5">
        <v>500</v>
      </c>
      <c r="E5" s="5">
        <v>300</v>
      </c>
      <c r="F5" s="5">
        <v>272.8</v>
      </c>
      <c r="G5" s="6">
        <v>1</v>
      </c>
      <c r="I5" s="26">
        <v>0</v>
      </c>
      <c r="J5" s="26">
        <v>0</v>
      </c>
      <c r="K5" s="26">
        <v>0</v>
      </c>
      <c r="L5" s="26">
        <v>0</v>
      </c>
      <c r="M5" s="26">
        <v>1</v>
      </c>
      <c r="N5" s="26">
        <v>0</v>
      </c>
      <c r="O5" s="26">
        <v>0</v>
      </c>
      <c r="P5" s="26">
        <v>0</v>
      </c>
      <c r="Q5" s="18">
        <v>0</v>
      </c>
      <c r="R5" s="18">
        <v>1</v>
      </c>
      <c r="S5" s="18">
        <v>0</v>
      </c>
      <c r="T5" s="18">
        <v>0</v>
      </c>
      <c r="U5" s="18">
        <v>1</v>
      </c>
      <c r="V5" s="18">
        <v>1</v>
      </c>
      <c r="W5" s="18">
        <v>1</v>
      </c>
      <c r="X5" s="18">
        <v>1</v>
      </c>
      <c r="Y5" s="21">
        <f t="shared" si="1"/>
        <v>0</v>
      </c>
      <c r="Z5" s="21">
        <f t="shared" si="2"/>
        <v>0</v>
      </c>
      <c r="AA5" s="21">
        <f t="shared" si="3"/>
        <v>0</v>
      </c>
      <c r="AB5" s="21">
        <f t="shared" si="4"/>
        <v>0</v>
      </c>
      <c r="AC5" s="21">
        <f t="shared" si="5"/>
        <v>1</v>
      </c>
      <c r="AD5" s="21">
        <f t="shared" si="6"/>
        <v>0</v>
      </c>
      <c r="AE5" s="21">
        <f t="shared" si="7"/>
        <v>0</v>
      </c>
      <c r="AF5" s="21">
        <f t="shared" si="8"/>
        <v>0</v>
      </c>
      <c r="AG5" s="24">
        <f t="shared" si="9"/>
        <v>1</v>
      </c>
      <c r="AH5" s="24" t="s">
        <v>24</v>
      </c>
      <c r="AI5" s="25">
        <f t="shared" si="10"/>
        <v>1</v>
      </c>
      <c r="AJ5">
        <f t="shared" si="11"/>
        <v>1</v>
      </c>
    </row>
    <row r="6" spans="1:36" x14ac:dyDescent="0.25">
      <c r="A6" s="4">
        <v>5</v>
      </c>
      <c r="B6" s="4" t="s">
        <v>16</v>
      </c>
      <c r="C6" s="5">
        <v>150</v>
      </c>
      <c r="D6" s="5">
        <v>300</v>
      </c>
      <c r="E6" s="5">
        <v>600</v>
      </c>
      <c r="F6" s="5">
        <v>193.6</v>
      </c>
      <c r="G6" s="6">
        <v>1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1</v>
      </c>
      <c r="O6" s="26">
        <v>0</v>
      </c>
      <c r="P6" s="26">
        <v>0</v>
      </c>
      <c r="Q6" s="18">
        <v>1</v>
      </c>
      <c r="R6" s="18">
        <v>1</v>
      </c>
      <c r="S6" s="18">
        <v>1</v>
      </c>
      <c r="T6" s="18">
        <v>1</v>
      </c>
      <c r="U6" s="18">
        <v>1</v>
      </c>
      <c r="V6" s="18">
        <v>1</v>
      </c>
      <c r="W6" s="18">
        <v>1</v>
      </c>
      <c r="X6" s="18">
        <v>0</v>
      </c>
      <c r="Y6" s="21">
        <f t="shared" si="1"/>
        <v>0</v>
      </c>
      <c r="Z6" s="21">
        <f t="shared" si="2"/>
        <v>0</v>
      </c>
      <c r="AA6" s="21">
        <f t="shared" si="3"/>
        <v>0</v>
      </c>
      <c r="AB6" s="21">
        <f t="shared" si="4"/>
        <v>0</v>
      </c>
      <c r="AC6" s="21">
        <f t="shared" si="5"/>
        <v>0</v>
      </c>
      <c r="AD6" s="21">
        <f t="shared" si="6"/>
        <v>1</v>
      </c>
      <c r="AE6" s="21">
        <f t="shared" si="7"/>
        <v>0</v>
      </c>
      <c r="AF6" s="21">
        <f t="shared" si="8"/>
        <v>0</v>
      </c>
      <c r="AG6" s="24">
        <f t="shared" si="9"/>
        <v>1</v>
      </c>
      <c r="AH6" s="24" t="s">
        <v>24</v>
      </c>
      <c r="AI6" s="25">
        <f t="shared" si="10"/>
        <v>1</v>
      </c>
      <c r="AJ6">
        <f t="shared" si="11"/>
        <v>1</v>
      </c>
    </row>
    <row r="7" spans="1:36" x14ac:dyDescent="0.25">
      <c r="A7" s="8">
        <v>6</v>
      </c>
      <c r="B7" s="8" t="s">
        <v>17</v>
      </c>
      <c r="C7" s="9">
        <v>500</v>
      </c>
      <c r="D7" s="9">
        <v>150</v>
      </c>
      <c r="E7" s="9">
        <v>150</v>
      </c>
      <c r="F7" s="9">
        <v>158.4</v>
      </c>
      <c r="G7" s="6">
        <v>1</v>
      </c>
      <c r="I7" s="26">
        <v>0</v>
      </c>
      <c r="J7" s="26">
        <v>0</v>
      </c>
      <c r="K7" s="26">
        <v>1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18">
        <v>1</v>
      </c>
      <c r="R7" s="18">
        <v>1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21">
        <f t="shared" si="1"/>
        <v>0</v>
      </c>
      <c r="Z7" s="21">
        <f t="shared" si="2"/>
        <v>0</v>
      </c>
      <c r="AA7" s="21">
        <f t="shared" si="3"/>
        <v>1</v>
      </c>
      <c r="AB7" s="21">
        <f t="shared" si="4"/>
        <v>0</v>
      </c>
      <c r="AC7" s="21">
        <f t="shared" si="5"/>
        <v>0</v>
      </c>
      <c r="AD7" s="21">
        <f t="shared" si="6"/>
        <v>0</v>
      </c>
      <c r="AE7" s="21">
        <f t="shared" si="7"/>
        <v>0</v>
      </c>
      <c r="AF7" s="21">
        <f t="shared" si="8"/>
        <v>0</v>
      </c>
      <c r="AG7" s="24">
        <f t="shared" si="9"/>
        <v>1</v>
      </c>
      <c r="AH7" s="24" t="s">
        <v>24</v>
      </c>
      <c r="AI7" s="25">
        <f t="shared" si="10"/>
        <v>1</v>
      </c>
      <c r="AJ7">
        <f t="shared" si="11"/>
        <v>1</v>
      </c>
    </row>
    <row r="8" spans="1:36" x14ac:dyDescent="0.25">
      <c r="A8" s="8">
        <v>7</v>
      </c>
      <c r="B8" s="8" t="s">
        <v>17</v>
      </c>
      <c r="C8" s="9">
        <v>750</v>
      </c>
      <c r="D8" s="9">
        <v>750</v>
      </c>
      <c r="E8" s="9">
        <v>300</v>
      </c>
      <c r="F8" s="9">
        <v>360.8</v>
      </c>
      <c r="G8" s="6">
        <v>1</v>
      </c>
      <c r="I8" s="26">
        <v>0</v>
      </c>
      <c r="J8" s="26">
        <v>0</v>
      </c>
      <c r="K8" s="26">
        <v>0</v>
      </c>
      <c r="L8" s="26">
        <v>1</v>
      </c>
      <c r="M8" s="26">
        <v>0</v>
      </c>
      <c r="N8" s="26">
        <v>0</v>
      </c>
      <c r="O8" s="26">
        <v>0</v>
      </c>
      <c r="P8" s="26">
        <v>0</v>
      </c>
      <c r="Q8" s="18">
        <v>1</v>
      </c>
      <c r="R8" s="18">
        <v>1</v>
      </c>
      <c r="S8" s="18">
        <v>1</v>
      </c>
      <c r="T8" s="18">
        <v>1</v>
      </c>
      <c r="U8" s="18">
        <v>1</v>
      </c>
      <c r="V8" s="18">
        <v>1</v>
      </c>
      <c r="W8" s="18">
        <v>0</v>
      </c>
      <c r="X8" s="18">
        <v>1</v>
      </c>
      <c r="Y8" s="21">
        <f t="shared" si="1"/>
        <v>0</v>
      </c>
      <c r="Z8" s="21">
        <f t="shared" si="2"/>
        <v>0</v>
      </c>
      <c r="AA8" s="21">
        <f t="shared" si="3"/>
        <v>0</v>
      </c>
      <c r="AB8" s="21">
        <f t="shared" si="4"/>
        <v>1</v>
      </c>
      <c r="AC8" s="21">
        <f t="shared" si="5"/>
        <v>0</v>
      </c>
      <c r="AD8" s="21">
        <f t="shared" si="6"/>
        <v>0</v>
      </c>
      <c r="AE8" s="21">
        <f t="shared" si="7"/>
        <v>0</v>
      </c>
      <c r="AF8" s="21">
        <f t="shared" si="8"/>
        <v>0</v>
      </c>
      <c r="AG8" s="24">
        <f t="shared" si="9"/>
        <v>1</v>
      </c>
      <c r="AH8" s="24" t="s">
        <v>24</v>
      </c>
      <c r="AI8" s="25">
        <f t="shared" si="10"/>
        <v>1</v>
      </c>
      <c r="AJ8">
        <f t="shared" si="11"/>
        <v>1</v>
      </c>
    </row>
    <row r="9" spans="1:36" x14ac:dyDescent="0.25">
      <c r="A9" s="8">
        <v>8</v>
      </c>
      <c r="B9" s="8" t="s">
        <v>17</v>
      </c>
      <c r="C9" s="9">
        <v>800</v>
      </c>
      <c r="D9" s="9">
        <v>700</v>
      </c>
      <c r="E9" s="9">
        <v>600</v>
      </c>
      <c r="F9" s="9">
        <v>246.4</v>
      </c>
      <c r="G9" s="6">
        <v>1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1</v>
      </c>
      <c r="P9" s="26">
        <v>0</v>
      </c>
      <c r="Q9" s="18">
        <v>1</v>
      </c>
      <c r="R9" s="18">
        <v>1</v>
      </c>
      <c r="S9" s="18">
        <v>1</v>
      </c>
      <c r="T9" s="18">
        <v>1</v>
      </c>
      <c r="U9" s="18">
        <v>0</v>
      </c>
      <c r="V9" s="18">
        <v>1</v>
      </c>
      <c r="W9" s="18">
        <v>1</v>
      </c>
      <c r="X9" s="18">
        <v>0</v>
      </c>
      <c r="Y9" s="21">
        <f t="shared" si="1"/>
        <v>0</v>
      </c>
      <c r="Z9" s="21">
        <f t="shared" si="2"/>
        <v>0</v>
      </c>
      <c r="AA9" s="21">
        <f t="shared" si="3"/>
        <v>0</v>
      </c>
      <c r="AB9" s="21">
        <f t="shared" si="4"/>
        <v>0</v>
      </c>
      <c r="AC9" s="21">
        <f t="shared" si="5"/>
        <v>0</v>
      </c>
      <c r="AD9" s="21">
        <f t="shared" si="6"/>
        <v>0</v>
      </c>
      <c r="AE9" s="21">
        <f t="shared" si="7"/>
        <v>1</v>
      </c>
      <c r="AF9" s="21">
        <f t="shared" si="8"/>
        <v>0</v>
      </c>
      <c r="AG9" s="24">
        <f t="shared" si="9"/>
        <v>1</v>
      </c>
      <c r="AH9" s="24" t="s">
        <v>24</v>
      </c>
      <c r="AI9" s="25">
        <f t="shared" si="10"/>
        <v>1</v>
      </c>
      <c r="AJ9">
        <f t="shared" si="11"/>
        <v>1</v>
      </c>
    </row>
    <row r="10" spans="1:36" x14ac:dyDescent="0.25">
      <c r="A10" s="8">
        <v>9</v>
      </c>
      <c r="B10" s="8" t="s">
        <v>17</v>
      </c>
      <c r="C10" s="9">
        <v>268</v>
      </c>
      <c r="D10" s="9">
        <v>402</v>
      </c>
      <c r="E10" s="9">
        <v>536</v>
      </c>
      <c r="F10" s="9">
        <v>334.4</v>
      </c>
      <c r="G10" s="6">
        <v>1</v>
      </c>
      <c r="I10" s="26">
        <v>1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18">
        <v>1</v>
      </c>
      <c r="R10" s="18">
        <v>1</v>
      </c>
      <c r="S10" s="18">
        <v>1</v>
      </c>
      <c r="T10" s="18">
        <v>1</v>
      </c>
      <c r="U10" s="18">
        <v>0</v>
      </c>
      <c r="V10" s="18">
        <v>0</v>
      </c>
      <c r="W10" s="18">
        <v>0</v>
      </c>
      <c r="X10" s="18">
        <v>1</v>
      </c>
      <c r="Y10" s="21">
        <f t="shared" si="1"/>
        <v>1</v>
      </c>
      <c r="Z10" s="21">
        <f t="shared" si="2"/>
        <v>0</v>
      </c>
      <c r="AA10" s="21">
        <f t="shared" si="3"/>
        <v>0</v>
      </c>
      <c r="AB10" s="21">
        <f t="shared" si="4"/>
        <v>0</v>
      </c>
      <c r="AC10" s="21">
        <f t="shared" si="5"/>
        <v>0</v>
      </c>
      <c r="AD10" s="21">
        <f t="shared" si="6"/>
        <v>0</v>
      </c>
      <c r="AE10" s="21">
        <f t="shared" si="7"/>
        <v>0</v>
      </c>
      <c r="AF10" s="21">
        <f t="shared" si="8"/>
        <v>0</v>
      </c>
      <c r="AG10" s="24">
        <f t="shared" si="9"/>
        <v>1</v>
      </c>
      <c r="AH10" s="24" t="s">
        <v>24</v>
      </c>
      <c r="AI10" s="25">
        <f t="shared" si="10"/>
        <v>1</v>
      </c>
      <c r="AJ10">
        <f t="shared" si="11"/>
        <v>1</v>
      </c>
    </row>
    <row r="11" spans="1:36" x14ac:dyDescent="0.25">
      <c r="A11" s="10">
        <v>10</v>
      </c>
      <c r="B11" s="10" t="s">
        <v>18</v>
      </c>
      <c r="C11" s="11">
        <v>100</v>
      </c>
      <c r="D11" s="11">
        <v>200</v>
      </c>
      <c r="E11" s="11">
        <v>400</v>
      </c>
      <c r="F11" s="11">
        <v>88</v>
      </c>
      <c r="G11" s="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18">
        <v>1</v>
      </c>
      <c r="R11" s="18">
        <v>1</v>
      </c>
      <c r="S11" s="18">
        <v>1</v>
      </c>
      <c r="T11" s="18">
        <v>1</v>
      </c>
      <c r="U11" s="18">
        <v>0</v>
      </c>
      <c r="V11" s="18">
        <v>1</v>
      </c>
      <c r="W11" s="18">
        <v>1</v>
      </c>
      <c r="X11" s="18">
        <v>1</v>
      </c>
      <c r="Y11" s="21">
        <f t="shared" si="1"/>
        <v>0</v>
      </c>
      <c r="Z11" s="21">
        <f t="shared" si="2"/>
        <v>0</v>
      </c>
      <c r="AA11" s="21">
        <f t="shared" si="3"/>
        <v>0</v>
      </c>
      <c r="AB11" s="21">
        <f t="shared" si="4"/>
        <v>0</v>
      </c>
      <c r="AC11" s="21">
        <f t="shared" si="5"/>
        <v>0</v>
      </c>
      <c r="AD11" s="21">
        <f t="shared" si="6"/>
        <v>0</v>
      </c>
      <c r="AE11" s="21">
        <f t="shared" si="7"/>
        <v>0</v>
      </c>
      <c r="AF11" s="21">
        <f t="shared" si="8"/>
        <v>0</v>
      </c>
      <c r="AG11" s="24">
        <f t="shared" si="9"/>
        <v>0</v>
      </c>
      <c r="AH11" s="24" t="s">
        <v>24</v>
      </c>
      <c r="AI11" s="25">
        <f t="shared" si="10"/>
        <v>0</v>
      </c>
      <c r="AJ11">
        <f t="shared" si="11"/>
        <v>0</v>
      </c>
    </row>
    <row r="12" spans="1:36" x14ac:dyDescent="0.25">
      <c r="A12" s="10">
        <v>11</v>
      </c>
      <c r="B12" s="10" t="s">
        <v>18</v>
      </c>
      <c r="C12" s="11">
        <v>350</v>
      </c>
      <c r="D12" s="11">
        <v>250</v>
      </c>
      <c r="E12" s="11">
        <v>150</v>
      </c>
      <c r="F12" s="11">
        <v>228.8</v>
      </c>
      <c r="G12" s="6">
        <v>1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1</v>
      </c>
      <c r="Q12" s="18">
        <v>1</v>
      </c>
      <c r="R12" s="18">
        <v>1</v>
      </c>
      <c r="S12" s="18">
        <v>1</v>
      </c>
      <c r="T12" s="18">
        <v>1</v>
      </c>
      <c r="U12" s="18">
        <v>1</v>
      </c>
      <c r="V12" s="18">
        <v>1</v>
      </c>
      <c r="W12" s="18">
        <v>0</v>
      </c>
      <c r="X12" s="18">
        <v>1</v>
      </c>
      <c r="Y12" s="21">
        <f t="shared" si="1"/>
        <v>0</v>
      </c>
      <c r="Z12" s="21">
        <f t="shared" si="2"/>
        <v>0</v>
      </c>
      <c r="AA12" s="21">
        <f t="shared" si="3"/>
        <v>0</v>
      </c>
      <c r="AB12" s="21">
        <f t="shared" si="4"/>
        <v>0</v>
      </c>
      <c r="AC12" s="21">
        <f t="shared" si="5"/>
        <v>0</v>
      </c>
      <c r="AD12" s="21">
        <f t="shared" si="6"/>
        <v>0</v>
      </c>
      <c r="AE12" s="21">
        <f t="shared" si="7"/>
        <v>0</v>
      </c>
      <c r="AF12" s="21">
        <f t="shared" si="8"/>
        <v>1</v>
      </c>
      <c r="AG12" s="24">
        <f t="shared" si="9"/>
        <v>1</v>
      </c>
      <c r="AH12" s="24" t="s">
        <v>24</v>
      </c>
      <c r="AI12" s="25">
        <f t="shared" si="10"/>
        <v>1</v>
      </c>
      <c r="AJ12">
        <f t="shared" si="11"/>
        <v>1</v>
      </c>
    </row>
    <row r="13" spans="1:36" x14ac:dyDescent="0.25">
      <c r="A13" s="10">
        <v>12</v>
      </c>
      <c r="B13" s="10" t="s">
        <v>18</v>
      </c>
      <c r="C13" s="11">
        <v>1500</v>
      </c>
      <c r="D13" s="11">
        <v>400</v>
      </c>
      <c r="E13" s="11">
        <v>400</v>
      </c>
      <c r="F13" s="11">
        <v>299.2</v>
      </c>
      <c r="G13" s="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18">
        <v>0</v>
      </c>
      <c r="R13" s="18">
        <v>0</v>
      </c>
      <c r="S13" s="18">
        <v>0</v>
      </c>
      <c r="T13" s="18">
        <v>1</v>
      </c>
      <c r="U13" s="18">
        <v>1</v>
      </c>
      <c r="V13" s="18">
        <v>0</v>
      </c>
      <c r="W13" s="18">
        <v>1</v>
      </c>
      <c r="X13" s="18">
        <v>1</v>
      </c>
      <c r="Y13" s="21">
        <f t="shared" si="1"/>
        <v>0</v>
      </c>
      <c r="Z13" s="21">
        <f t="shared" si="2"/>
        <v>0</v>
      </c>
      <c r="AA13" s="21">
        <f t="shared" si="3"/>
        <v>0</v>
      </c>
      <c r="AB13" s="21">
        <f t="shared" si="4"/>
        <v>0</v>
      </c>
      <c r="AC13" s="21">
        <f t="shared" si="5"/>
        <v>0</v>
      </c>
      <c r="AD13" s="21">
        <f t="shared" si="6"/>
        <v>0</v>
      </c>
      <c r="AE13" s="21">
        <f t="shared" si="7"/>
        <v>0</v>
      </c>
      <c r="AF13" s="21">
        <f t="shared" si="8"/>
        <v>0</v>
      </c>
      <c r="AG13" s="24">
        <f t="shared" si="9"/>
        <v>0</v>
      </c>
      <c r="AH13" s="24" t="s">
        <v>24</v>
      </c>
      <c r="AI13" s="25">
        <f t="shared" si="10"/>
        <v>0</v>
      </c>
      <c r="AJ13">
        <f t="shared" si="11"/>
        <v>0</v>
      </c>
    </row>
    <row r="15" spans="1:36" x14ac:dyDescent="0.25">
      <c r="B15" s="12" t="s">
        <v>19</v>
      </c>
      <c r="C15" s="12">
        <f>SUMPRODUCT(C2:C13,G2:G13)</f>
        <v>3733</v>
      </c>
      <c r="D15" s="12">
        <f>SUMPRODUCT(D2:D13,G2:G13)</f>
        <v>3151</v>
      </c>
      <c r="E15" s="12">
        <f>SUMPRODUCT(E2:E13,G2:G13)</f>
        <v>2735</v>
      </c>
      <c r="I15" s="27">
        <f>SUM(I2:I13)</f>
        <v>1</v>
      </c>
      <c r="J15" s="27">
        <f t="shared" ref="J15:P15" si="12">SUM(J2:J13)</f>
        <v>1</v>
      </c>
      <c r="K15" s="27">
        <f t="shared" si="12"/>
        <v>1</v>
      </c>
      <c r="L15" s="27">
        <f t="shared" si="12"/>
        <v>1</v>
      </c>
      <c r="M15" s="27">
        <f t="shared" si="12"/>
        <v>1</v>
      </c>
      <c r="N15" s="27">
        <f t="shared" si="12"/>
        <v>1</v>
      </c>
      <c r="O15" s="27">
        <f t="shared" si="12"/>
        <v>1</v>
      </c>
      <c r="P15" s="27">
        <f t="shared" si="12"/>
        <v>1</v>
      </c>
    </row>
    <row r="16" spans="1:36" x14ac:dyDescent="0.25">
      <c r="I16" s="27" t="s">
        <v>24</v>
      </c>
      <c r="J16" s="27" t="s">
        <v>24</v>
      </c>
      <c r="K16" s="27" t="s">
        <v>24</v>
      </c>
      <c r="L16" s="27" t="s">
        <v>24</v>
      </c>
      <c r="M16" s="27" t="s">
        <v>24</v>
      </c>
      <c r="N16" s="27" t="s">
        <v>24</v>
      </c>
      <c r="O16" s="27" t="s">
        <v>24</v>
      </c>
      <c r="P16" s="27" t="s">
        <v>24</v>
      </c>
    </row>
    <row r="17" spans="2:31" x14ac:dyDescent="0.25">
      <c r="B17" s="13" t="s">
        <v>20</v>
      </c>
      <c r="C17" s="14">
        <f>C15+D15+E15</f>
        <v>9619</v>
      </c>
      <c r="I17" s="27">
        <v>1</v>
      </c>
      <c r="J17" s="27">
        <v>1</v>
      </c>
      <c r="K17" s="27">
        <v>1</v>
      </c>
      <c r="L17" s="27">
        <v>1</v>
      </c>
      <c r="M17" s="27">
        <v>1</v>
      </c>
      <c r="N17" s="27">
        <v>1</v>
      </c>
      <c r="O17" s="27">
        <v>1</v>
      </c>
      <c r="P17" s="27">
        <v>1</v>
      </c>
      <c r="Z17" s="29" t="s">
        <v>45</v>
      </c>
      <c r="AA17" s="29" t="s">
        <v>44</v>
      </c>
      <c r="AB17" s="29"/>
      <c r="AC17" s="29"/>
      <c r="AD17" s="29" t="s">
        <v>48</v>
      </c>
      <c r="AE17" s="29"/>
    </row>
    <row r="18" spans="2:31" x14ac:dyDescent="0.25">
      <c r="Z18" s="30" t="s">
        <v>46</v>
      </c>
      <c r="AA18" s="30" t="s">
        <v>47</v>
      </c>
      <c r="AB18" s="30"/>
      <c r="AC18" s="30"/>
      <c r="AD18" s="30" t="s">
        <v>49</v>
      </c>
      <c r="AE18" s="30"/>
    </row>
    <row r="19" spans="2:31" x14ac:dyDescent="0.25">
      <c r="B19" s="15" t="s">
        <v>1</v>
      </c>
      <c r="C19" s="15" t="s">
        <v>21</v>
      </c>
    </row>
    <row r="20" spans="2:31" x14ac:dyDescent="0.25">
      <c r="B20" s="16" t="s">
        <v>16</v>
      </c>
      <c r="C20" s="16">
        <f>SUMPRODUCT((B2:B13=B20)*G2:G13)</f>
        <v>3</v>
      </c>
      <c r="N20" s="31"/>
      <c r="O20" s="31"/>
      <c r="P20" s="31"/>
      <c r="Q20" s="31"/>
      <c r="R20" s="31"/>
      <c r="S20" s="31"/>
      <c r="T20" s="31"/>
      <c r="U20" s="31"/>
    </row>
    <row r="21" spans="2:31" ht="17.25" customHeight="1" x14ac:dyDescent="0.25">
      <c r="B21" s="16" t="s">
        <v>17</v>
      </c>
      <c r="C21" s="16">
        <f>SUMPRODUCT((B2:B13=B21)*G2:G13)</f>
        <v>4</v>
      </c>
      <c r="E21" t="s">
        <v>40</v>
      </c>
      <c r="H21" t="s">
        <v>41</v>
      </c>
      <c r="I21" t="s">
        <v>42</v>
      </c>
      <c r="J21" t="s">
        <v>43</v>
      </c>
    </row>
    <row r="22" spans="2:31" x14ac:dyDescent="0.25">
      <c r="B22" s="16" t="s">
        <v>18</v>
      </c>
      <c r="C22" s="16">
        <f>SUMPRODUCT((B2:B13=B22)*G2:G13)</f>
        <v>1</v>
      </c>
      <c r="E22" s="16">
        <v>1</v>
      </c>
      <c r="F22" s="16" t="s">
        <v>30</v>
      </c>
      <c r="G22" s="16"/>
      <c r="H22" s="16" t="s">
        <v>25</v>
      </c>
      <c r="I22" s="27" t="s">
        <v>26</v>
      </c>
      <c r="J22" s="16">
        <v>4000</v>
      </c>
    </row>
    <row r="23" spans="2:31" x14ac:dyDescent="0.25">
      <c r="E23" s="16">
        <v>2</v>
      </c>
      <c r="F23" s="16" t="s">
        <v>31</v>
      </c>
      <c r="G23" s="16"/>
      <c r="H23" s="16" t="s">
        <v>27</v>
      </c>
      <c r="I23" s="27" t="s">
        <v>26</v>
      </c>
      <c r="J23" s="16">
        <v>10000</v>
      </c>
    </row>
    <row r="24" spans="2:31" x14ac:dyDescent="0.25">
      <c r="E24" s="16">
        <v>3</v>
      </c>
      <c r="F24" s="16" t="s">
        <v>32</v>
      </c>
      <c r="G24" s="16"/>
      <c r="H24" s="16" t="s">
        <v>28</v>
      </c>
      <c r="I24" s="27" t="s">
        <v>29</v>
      </c>
      <c r="J24" s="16">
        <v>1</v>
      </c>
    </row>
    <row r="25" spans="2:31" x14ac:dyDescent="0.25">
      <c r="E25" s="16">
        <v>4</v>
      </c>
      <c r="F25" s="16" t="s">
        <v>33</v>
      </c>
      <c r="G25" s="16"/>
      <c r="H25" s="16" t="s">
        <v>34</v>
      </c>
      <c r="I25" s="27" t="s">
        <v>24</v>
      </c>
      <c r="J25" s="16">
        <v>1</v>
      </c>
    </row>
    <row r="26" spans="2:31" x14ac:dyDescent="0.25">
      <c r="E26" s="16">
        <v>5</v>
      </c>
      <c r="F26" s="16" t="s">
        <v>35</v>
      </c>
      <c r="G26" s="16"/>
      <c r="H26" s="16" t="s">
        <v>35</v>
      </c>
      <c r="I26" s="28" t="s">
        <v>36</v>
      </c>
      <c r="J26" s="16"/>
    </row>
    <row r="27" spans="2:31" x14ac:dyDescent="0.25">
      <c r="E27" s="16">
        <v>6</v>
      </c>
      <c r="F27" s="16" t="s">
        <v>37</v>
      </c>
      <c r="G27" s="16"/>
      <c r="H27" s="16" t="s">
        <v>37</v>
      </c>
      <c r="I27" s="27" t="s">
        <v>36</v>
      </c>
      <c r="J27" s="16"/>
    </row>
    <row r="28" spans="2:31" x14ac:dyDescent="0.25">
      <c r="E28" s="16">
        <v>7</v>
      </c>
      <c r="F28" s="16" t="s">
        <v>38</v>
      </c>
      <c r="G28" s="16"/>
      <c r="H28" s="16" t="s">
        <v>38</v>
      </c>
      <c r="I28" s="27" t="s">
        <v>24</v>
      </c>
      <c r="J28" s="16" t="s">
        <v>39</v>
      </c>
    </row>
    <row r="29" spans="2:31" x14ac:dyDescent="0.25">
      <c r="E29" s="16">
        <v>8</v>
      </c>
      <c r="F29" s="16" t="s">
        <v>39</v>
      </c>
      <c r="G29" s="16"/>
      <c r="H29" s="16" t="s">
        <v>39</v>
      </c>
      <c r="I29" s="27" t="s">
        <v>26</v>
      </c>
      <c r="J29" s="16">
        <v>1</v>
      </c>
    </row>
    <row r="30" spans="2:31" x14ac:dyDescent="0.25">
      <c r="E30" s="16"/>
      <c r="F30" s="16"/>
      <c r="G30" s="16"/>
      <c r="H30" s="16"/>
      <c r="I30" s="27"/>
      <c r="J30" s="16"/>
    </row>
    <row r="31" spans="2:31" x14ac:dyDescent="0.25">
      <c r="E31" s="16"/>
      <c r="F31" s="16"/>
      <c r="G31" s="16"/>
      <c r="H31" s="16"/>
      <c r="I31" s="27"/>
      <c r="J31" s="16"/>
    </row>
    <row r="32" spans="2:31" x14ac:dyDescent="0.25">
      <c r="G32" s="17"/>
    </row>
  </sheetData>
  <conditionalFormatting sqref="I2:P13">
    <cfRule type="cellIs" dxfId="1" priority="1" operator="equal">
      <formula>1</formula>
    </cfRule>
  </conditionalFormatting>
  <pageMargins left="0.7" right="0.7" top="0.75" bottom="0.75" header="0.3" footer="0.3"/>
  <ignoredErrors>
    <ignoredError sqref="AG2 AG3:AG1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D092-E11B-4CB3-AEFF-CADA5EDF0CF1}">
  <dimension ref="A1:T32"/>
  <sheetViews>
    <sheetView zoomScale="80" zoomScaleNormal="80" workbookViewId="0">
      <pane xSplit="1" topLeftCell="C1" activePane="topRight" state="frozen"/>
      <selection pane="topRight" activeCell="S23" sqref="S23"/>
    </sheetView>
  </sheetViews>
  <sheetFormatPr defaultRowHeight="15" x14ac:dyDescent="0.25"/>
  <cols>
    <col min="1" max="1" width="15" bestFit="1" customWidth="1"/>
    <col min="2" max="2" width="20.7109375" bestFit="1" customWidth="1"/>
    <col min="3" max="3" width="16.5703125" bestFit="1" customWidth="1"/>
    <col min="4" max="6" width="15.42578125" customWidth="1"/>
    <col min="7" max="7" width="15" customWidth="1"/>
    <col min="8" max="8" width="14.85546875" customWidth="1"/>
    <col min="9" max="32" width="9.85546875" bestFit="1" customWidth="1"/>
    <col min="33" max="33" width="27.7109375" bestFit="1" customWidth="1"/>
    <col min="34" max="34" width="4.85546875" customWidth="1"/>
    <col min="35" max="35" width="35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9" x14ac:dyDescent="0.25">
      <c r="A2" s="4">
        <v>1</v>
      </c>
      <c r="B2" s="4" t="s">
        <v>16</v>
      </c>
      <c r="C2" s="5">
        <v>250</v>
      </c>
      <c r="D2" s="5">
        <v>100</v>
      </c>
      <c r="E2" s="5">
        <v>100</v>
      </c>
      <c r="F2" s="5">
        <v>52.8</v>
      </c>
      <c r="G2" s="6">
        <v>0</v>
      </c>
      <c r="H2" s="7">
        <f>SUMPRODUCT(F2:F13,G2:G13)</f>
        <v>1953.6000000000001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34">
        <f>SUM(I2:P2)</f>
        <v>0</v>
      </c>
      <c r="R2" s="34" t="s">
        <v>24</v>
      </c>
      <c r="S2" s="35">
        <f>G2</f>
        <v>0</v>
      </c>
    </row>
    <row r="3" spans="1:19" x14ac:dyDescent="0.25">
      <c r="A3" s="4">
        <v>2</v>
      </c>
      <c r="B3" s="4" t="s">
        <v>16</v>
      </c>
      <c r="C3" s="5">
        <v>165</v>
      </c>
      <c r="D3" s="5">
        <v>99</v>
      </c>
      <c r="E3" s="5">
        <v>99</v>
      </c>
      <c r="F3" s="5">
        <v>158.4</v>
      </c>
      <c r="G3" s="6">
        <v>1</v>
      </c>
      <c r="I3" s="26">
        <v>0</v>
      </c>
      <c r="J3" s="26">
        <v>0</v>
      </c>
      <c r="K3" s="26">
        <v>0</v>
      </c>
      <c r="L3" s="26">
        <v>1</v>
      </c>
      <c r="M3" s="26">
        <v>0</v>
      </c>
      <c r="N3" s="26">
        <v>0</v>
      </c>
      <c r="O3" s="26">
        <v>0</v>
      </c>
      <c r="P3" s="26">
        <v>0</v>
      </c>
      <c r="Q3" s="34">
        <f t="shared" ref="Q3:Q13" si="0">SUM(I3:P3)</f>
        <v>1</v>
      </c>
      <c r="R3" s="34" t="s">
        <v>24</v>
      </c>
      <c r="S3" s="35">
        <f t="shared" ref="S3:S13" si="1">G3</f>
        <v>1</v>
      </c>
    </row>
    <row r="4" spans="1:19" x14ac:dyDescent="0.25">
      <c r="A4" s="4">
        <v>3</v>
      </c>
      <c r="B4" s="4" t="s">
        <v>16</v>
      </c>
      <c r="C4" s="5">
        <v>50</v>
      </c>
      <c r="D4" s="5">
        <v>100</v>
      </c>
      <c r="E4" s="5">
        <v>200</v>
      </c>
      <c r="F4" s="5">
        <v>70.400000000000006</v>
      </c>
      <c r="G4" s="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34">
        <f t="shared" si="0"/>
        <v>0</v>
      </c>
      <c r="R4" s="34" t="s">
        <v>24</v>
      </c>
      <c r="S4" s="35">
        <f t="shared" si="1"/>
        <v>0</v>
      </c>
    </row>
    <row r="5" spans="1:19" x14ac:dyDescent="0.25">
      <c r="A5" s="4">
        <v>4</v>
      </c>
      <c r="B5" s="4" t="s">
        <v>16</v>
      </c>
      <c r="C5" s="5">
        <v>750</v>
      </c>
      <c r="D5" s="5">
        <v>500</v>
      </c>
      <c r="E5" s="5">
        <v>300</v>
      </c>
      <c r="F5" s="5">
        <v>272.8</v>
      </c>
      <c r="G5" s="6">
        <v>1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1</v>
      </c>
      <c r="P5" s="26">
        <v>0</v>
      </c>
      <c r="Q5" s="34">
        <f t="shared" si="0"/>
        <v>1</v>
      </c>
      <c r="R5" s="34" t="s">
        <v>24</v>
      </c>
      <c r="S5" s="35">
        <f t="shared" si="1"/>
        <v>1</v>
      </c>
    </row>
    <row r="6" spans="1:19" x14ac:dyDescent="0.25">
      <c r="A6" s="4">
        <v>5</v>
      </c>
      <c r="B6" s="4" t="s">
        <v>16</v>
      </c>
      <c r="C6" s="5">
        <v>150</v>
      </c>
      <c r="D6" s="5">
        <v>300</v>
      </c>
      <c r="E6" s="5">
        <v>600</v>
      </c>
      <c r="F6" s="5">
        <v>193.6</v>
      </c>
      <c r="G6" s="6">
        <v>1</v>
      </c>
      <c r="I6" s="26">
        <v>0</v>
      </c>
      <c r="J6" s="26">
        <v>0</v>
      </c>
      <c r="K6" s="26">
        <v>0</v>
      </c>
      <c r="L6" s="26">
        <v>0</v>
      </c>
      <c r="M6" s="26">
        <v>1</v>
      </c>
      <c r="N6" s="26">
        <v>0</v>
      </c>
      <c r="O6" s="26">
        <v>0</v>
      </c>
      <c r="P6" s="26">
        <v>0</v>
      </c>
      <c r="Q6" s="34">
        <f t="shared" si="0"/>
        <v>1</v>
      </c>
      <c r="R6" s="34" t="s">
        <v>24</v>
      </c>
      <c r="S6" s="35">
        <f t="shared" si="1"/>
        <v>1</v>
      </c>
    </row>
    <row r="7" spans="1:19" x14ac:dyDescent="0.25">
      <c r="A7" s="8">
        <v>6</v>
      </c>
      <c r="B7" s="8" t="s">
        <v>17</v>
      </c>
      <c r="C7" s="9">
        <v>500</v>
      </c>
      <c r="D7" s="9">
        <v>150</v>
      </c>
      <c r="E7" s="9">
        <v>150</v>
      </c>
      <c r="F7" s="9">
        <v>158.4</v>
      </c>
      <c r="G7" s="6">
        <v>1</v>
      </c>
      <c r="I7" s="26">
        <v>1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34">
        <f t="shared" si="0"/>
        <v>1</v>
      </c>
      <c r="R7" s="34" t="s">
        <v>24</v>
      </c>
      <c r="S7" s="35">
        <f t="shared" si="1"/>
        <v>1</v>
      </c>
    </row>
    <row r="8" spans="1:19" x14ac:dyDescent="0.25">
      <c r="A8" s="8">
        <v>7</v>
      </c>
      <c r="B8" s="8" t="s">
        <v>17</v>
      </c>
      <c r="C8" s="9">
        <v>750</v>
      </c>
      <c r="D8" s="9">
        <v>750</v>
      </c>
      <c r="E8" s="9">
        <v>300</v>
      </c>
      <c r="F8" s="9">
        <v>360.8</v>
      </c>
      <c r="G8" s="6">
        <v>1</v>
      </c>
      <c r="I8" s="26">
        <v>0</v>
      </c>
      <c r="J8" s="26">
        <v>0</v>
      </c>
      <c r="K8" s="26">
        <v>1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34">
        <f t="shared" si="0"/>
        <v>1</v>
      </c>
      <c r="R8" s="34" t="s">
        <v>24</v>
      </c>
      <c r="S8" s="35">
        <f t="shared" si="1"/>
        <v>1</v>
      </c>
    </row>
    <row r="9" spans="1:19" x14ac:dyDescent="0.25">
      <c r="A9" s="8">
        <v>8</v>
      </c>
      <c r="B9" s="8" t="s">
        <v>17</v>
      </c>
      <c r="C9" s="9">
        <v>800</v>
      </c>
      <c r="D9" s="9">
        <v>700</v>
      </c>
      <c r="E9" s="9">
        <v>600</v>
      </c>
      <c r="F9" s="9">
        <v>246.4</v>
      </c>
      <c r="G9" s="6">
        <v>1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1</v>
      </c>
      <c r="O9" s="26">
        <v>0</v>
      </c>
      <c r="P9" s="26">
        <v>0</v>
      </c>
      <c r="Q9" s="34">
        <f t="shared" si="0"/>
        <v>1</v>
      </c>
      <c r="R9" s="34" t="s">
        <v>24</v>
      </c>
      <c r="S9" s="35">
        <f t="shared" si="1"/>
        <v>1</v>
      </c>
    </row>
    <row r="10" spans="1:19" x14ac:dyDescent="0.25">
      <c r="A10" s="8">
        <v>9</v>
      </c>
      <c r="B10" s="8" t="s">
        <v>17</v>
      </c>
      <c r="C10" s="9">
        <v>268</v>
      </c>
      <c r="D10" s="9">
        <v>402</v>
      </c>
      <c r="E10" s="9">
        <v>536</v>
      </c>
      <c r="F10" s="9">
        <v>334.4</v>
      </c>
      <c r="G10" s="6">
        <v>1</v>
      </c>
      <c r="I10" s="26">
        <v>0</v>
      </c>
      <c r="J10" s="26">
        <v>1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34">
        <f t="shared" si="0"/>
        <v>1</v>
      </c>
      <c r="R10" s="34" t="s">
        <v>24</v>
      </c>
      <c r="S10" s="35">
        <f t="shared" si="1"/>
        <v>1</v>
      </c>
    </row>
    <row r="11" spans="1:19" x14ac:dyDescent="0.25">
      <c r="A11" s="10">
        <v>10</v>
      </c>
      <c r="B11" s="10" t="s">
        <v>18</v>
      </c>
      <c r="C11" s="11">
        <v>100</v>
      </c>
      <c r="D11" s="11">
        <v>200</v>
      </c>
      <c r="E11" s="11">
        <v>400</v>
      </c>
      <c r="F11" s="11">
        <v>88</v>
      </c>
      <c r="G11" s="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34">
        <f t="shared" si="0"/>
        <v>0</v>
      </c>
      <c r="R11" s="34" t="s">
        <v>24</v>
      </c>
      <c r="S11" s="35">
        <f t="shared" si="1"/>
        <v>0</v>
      </c>
    </row>
    <row r="12" spans="1:19" x14ac:dyDescent="0.25">
      <c r="A12" s="10">
        <v>11</v>
      </c>
      <c r="B12" s="10" t="s">
        <v>18</v>
      </c>
      <c r="C12" s="11">
        <v>350</v>
      </c>
      <c r="D12" s="11">
        <v>250</v>
      </c>
      <c r="E12" s="11">
        <v>150</v>
      </c>
      <c r="F12" s="11">
        <v>228.8</v>
      </c>
      <c r="G12" s="6">
        <v>1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1</v>
      </c>
      <c r="Q12" s="34">
        <f t="shared" si="0"/>
        <v>1</v>
      </c>
      <c r="R12" s="34" t="s">
        <v>24</v>
      </c>
      <c r="S12" s="35">
        <f t="shared" si="1"/>
        <v>1</v>
      </c>
    </row>
    <row r="13" spans="1:19" x14ac:dyDescent="0.25">
      <c r="A13" s="10">
        <v>12</v>
      </c>
      <c r="B13" s="10" t="s">
        <v>18</v>
      </c>
      <c r="C13" s="11">
        <v>1500</v>
      </c>
      <c r="D13" s="11">
        <v>400</v>
      </c>
      <c r="E13" s="11">
        <v>400</v>
      </c>
      <c r="F13" s="11">
        <v>299.2</v>
      </c>
      <c r="G13" s="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34">
        <f t="shared" si="0"/>
        <v>0</v>
      </c>
      <c r="R13" s="34" t="s">
        <v>24</v>
      </c>
      <c r="S13" s="35">
        <f t="shared" si="1"/>
        <v>0</v>
      </c>
    </row>
    <row r="15" spans="1:19" x14ac:dyDescent="0.25">
      <c r="B15" s="12" t="s">
        <v>19</v>
      </c>
      <c r="C15" s="12">
        <f>SUMPRODUCT(C2:C13,G2:G13)</f>
        <v>3733</v>
      </c>
      <c r="D15" s="12">
        <f>SUMPRODUCT(D2:D13,G2:G13)</f>
        <v>3151</v>
      </c>
      <c r="E15" s="12">
        <f>SUMPRODUCT(E2:E13,G2:G13)</f>
        <v>2735</v>
      </c>
      <c r="I15" s="27">
        <f>SUM(I2:I13)</f>
        <v>1</v>
      </c>
      <c r="J15" s="27">
        <f t="shared" ref="J15:P15" si="2">SUM(J2:J13)</f>
        <v>1</v>
      </c>
      <c r="K15" s="27">
        <f t="shared" si="2"/>
        <v>1</v>
      </c>
      <c r="L15" s="27">
        <f t="shared" si="2"/>
        <v>1</v>
      </c>
      <c r="M15" s="27">
        <f t="shared" si="2"/>
        <v>1</v>
      </c>
      <c r="N15" s="27">
        <f t="shared" si="2"/>
        <v>1</v>
      </c>
      <c r="O15" s="27">
        <f t="shared" si="2"/>
        <v>1</v>
      </c>
      <c r="P15" s="27">
        <f t="shared" si="2"/>
        <v>1</v>
      </c>
    </row>
    <row r="16" spans="1:19" x14ac:dyDescent="0.25">
      <c r="I16" s="27" t="s">
        <v>24</v>
      </c>
      <c r="J16" s="27" t="s">
        <v>24</v>
      </c>
      <c r="K16" s="27" t="s">
        <v>24</v>
      </c>
      <c r="L16" s="27" t="s">
        <v>24</v>
      </c>
      <c r="M16" s="27" t="s">
        <v>24</v>
      </c>
      <c r="N16" s="27" t="s">
        <v>24</v>
      </c>
      <c r="O16" s="27" t="s">
        <v>24</v>
      </c>
      <c r="P16" s="27" t="s">
        <v>24</v>
      </c>
    </row>
    <row r="17" spans="2:20" x14ac:dyDescent="0.25">
      <c r="B17" s="13" t="s">
        <v>20</v>
      </c>
      <c r="C17" s="14">
        <f>C15+D15+E15</f>
        <v>9619</v>
      </c>
      <c r="I17" s="27">
        <v>1</v>
      </c>
      <c r="J17" s="27">
        <v>1</v>
      </c>
      <c r="K17" s="27">
        <v>1</v>
      </c>
      <c r="L17" s="27">
        <v>1</v>
      </c>
      <c r="M17" s="27">
        <v>1</v>
      </c>
      <c r="N17" s="27">
        <v>1</v>
      </c>
      <c r="O17" s="27">
        <v>1</v>
      </c>
      <c r="P17" s="27">
        <v>1</v>
      </c>
    </row>
    <row r="19" spans="2:20" x14ac:dyDescent="0.25">
      <c r="B19" s="15" t="s">
        <v>1</v>
      </c>
      <c r="C19" s="15" t="s">
        <v>21</v>
      </c>
    </row>
    <row r="20" spans="2:20" x14ac:dyDescent="0.25">
      <c r="B20" s="16" t="s">
        <v>16</v>
      </c>
      <c r="C20" s="16">
        <f>SUMPRODUCT((B2:B13=B20)*G2:G13)</f>
        <v>3</v>
      </c>
      <c r="N20" s="31"/>
      <c r="O20" s="31"/>
      <c r="P20" s="31"/>
      <c r="Q20" s="31"/>
      <c r="R20" s="31"/>
      <c r="S20" s="31"/>
      <c r="T20" s="31"/>
    </row>
    <row r="21" spans="2:20" ht="17.25" customHeight="1" x14ac:dyDescent="0.25">
      <c r="B21" s="16" t="s">
        <v>17</v>
      </c>
      <c r="C21" s="16">
        <f>SUMPRODUCT((B2:B13=B21)*G2:G13)</f>
        <v>4</v>
      </c>
      <c r="E21" t="s">
        <v>40</v>
      </c>
      <c r="H21" t="s">
        <v>41</v>
      </c>
      <c r="I21" t="s">
        <v>42</v>
      </c>
      <c r="J21" t="s">
        <v>43</v>
      </c>
    </row>
    <row r="22" spans="2:20" x14ac:dyDescent="0.25">
      <c r="B22" s="16" t="s">
        <v>18</v>
      </c>
      <c r="C22" s="16">
        <f>SUMPRODUCT((B2:B13=B22)*G2:G13)</f>
        <v>1</v>
      </c>
      <c r="E22" s="16">
        <v>1</v>
      </c>
      <c r="F22" s="16" t="s">
        <v>30</v>
      </c>
      <c r="G22" s="16"/>
      <c r="H22" s="16" t="s">
        <v>25</v>
      </c>
      <c r="I22" s="27" t="s">
        <v>26</v>
      </c>
      <c r="J22" s="16">
        <v>4000</v>
      </c>
    </row>
    <row r="23" spans="2:20" x14ac:dyDescent="0.25">
      <c r="E23" s="16">
        <v>2</v>
      </c>
      <c r="F23" s="16" t="s">
        <v>31</v>
      </c>
      <c r="G23" s="16"/>
      <c r="H23" s="16" t="s">
        <v>27</v>
      </c>
      <c r="I23" s="27" t="s">
        <v>26</v>
      </c>
      <c r="J23" s="16">
        <v>10000</v>
      </c>
    </row>
    <row r="24" spans="2:20" x14ac:dyDescent="0.25">
      <c r="E24" s="16">
        <v>3</v>
      </c>
      <c r="F24" s="16" t="s">
        <v>32</v>
      </c>
      <c r="G24" s="16"/>
      <c r="H24" s="16" t="s">
        <v>28</v>
      </c>
      <c r="I24" s="27" t="s">
        <v>29</v>
      </c>
      <c r="J24" s="16">
        <v>1</v>
      </c>
    </row>
    <row r="25" spans="2:20" x14ac:dyDescent="0.25">
      <c r="E25" s="16">
        <v>4</v>
      </c>
      <c r="F25" s="16" t="s">
        <v>33</v>
      </c>
      <c r="G25" s="16"/>
      <c r="H25" s="16" t="s">
        <v>34</v>
      </c>
      <c r="I25" s="27" t="s">
        <v>24</v>
      </c>
      <c r="J25" s="16">
        <v>1</v>
      </c>
    </row>
    <row r="26" spans="2:20" x14ac:dyDescent="0.25">
      <c r="E26" s="16">
        <v>5</v>
      </c>
      <c r="F26" s="16" t="s">
        <v>35</v>
      </c>
      <c r="G26" s="16"/>
      <c r="H26" s="16" t="s">
        <v>35</v>
      </c>
      <c r="I26" s="28" t="s">
        <v>36</v>
      </c>
      <c r="J26" s="16"/>
    </row>
    <row r="27" spans="2:20" x14ac:dyDescent="0.25">
      <c r="E27" s="16">
        <v>6</v>
      </c>
      <c r="F27" s="16" t="s">
        <v>37</v>
      </c>
      <c r="G27" s="16"/>
      <c r="H27" s="16" t="s">
        <v>37</v>
      </c>
      <c r="I27" s="27" t="s">
        <v>36</v>
      </c>
      <c r="J27" s="16"/>
    </row>
    <row r="28" spans="2:20" x14ac:dyDescent="0.25">
      <c r="E28" s="16">
        <v>7</v>
      </c>
      <c r="F28" s="16" t="s">
        <v>38</v>
      </c>
      <c r="G28" s="16"/>
      <c r="H28" s="16" t="s">
        <v>38</v>
      </c>
      <c r="I28" s="27" t="s">
        <v>24</v>
      </c>
      <c r="J28" s="16" t="s">
        <v>39</v>
      </c>
    </row>
    <row r="29" spans="2:20" x14ac:dyDescent="0.25">
      <c r="E29" s="16">
        <v>8</v>
      </c>
      <c r="F29" s="16" t="s">
        <v>39</v>
      </c>
      <c r="G29" s="16"/>
      <c r="H29" s="16" t="s">
        <v>39</v>
      </c>
      <c r="I29" s="27" t="s">
        <v>26</v>
      </c>
      <c r="J29" s="16">
        <v>1</v>
      </c>
    </row>
    <row r="30" spans="2:20" x14ac:dyDescent="0.25">
      <c r="E30" s="16"/>
      <c r="F30" s="16"/>
      <c r="G30" s="16"/>
      <c r="H30" s="16"/>
      <c r="I30" s="27"/>
      <c r="J30" s="16"/>
    </row>
    <row r="31" spans="2:20" x14ac:dyDescent="0.25">
      <c r="E31" s="16"/>
      <c r="F31" s="16"/>
      <c r="G31" s="16"/>
      <c r="H31" s="16"/>
      <c r="I31" s="27"/>
      <c r="J31" s="16"/>
    </row>
    <row r="32" spans="2:20" x14ac:dyDescent="0.25">
      <c r="G32" s="17"/>
    </row>
  </sheetData>
  <conditionalFormatting sqref="I2:P1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 Part 1</vt:lpstr>
      <vt:lpstr>Requirement Part 2</vt:lpstr>
      <vt:lpstr>Solution by ChatGpt</vt:lpstr>
      <vt:lpstr>Solution-(2)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2024-09-26T09:47:23Z</dcterms:modified>
</cp:coreProperties>
</file>