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l.neelan\Desktop\"/>
    </mc:Choice>
  </mc:AlternateContent>
  <bookViews>
    <workbookView xWindow="0" yWindow="0" windowWidth="19200" windowHeight="7050"/>
  </bookViews>
  <sheets>
    <sheet name="Statistics" sheetId="3" r:id="rId1"/>
    <sheet name="Load model" sheetId="4" r:id="rId2"/>
    <sheet name="Sheet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2" i="3"/>
  <c r="R9" i="3"/>
  <c r="R8" i="3"/>
  <c r="P2" i="3"/>
  <c r="R2" i="3" s="1"/>
  <c r="R3" i="3"/>
  <c r="R4" i="3"/>
  <c r="R5" i="3"/>
  <c r="R6" i="3"/>
  <c r="R7" i="3"/>
  <c r="R10" i="3"/>
  <c r="R11" i="3"/>
  <c r="R12" i="3"/>
  <c r="R13" i="3"/>
  <c r="F16" i="4"/>
  <c r="G15" i="4"/>
  <c r="D16" i="4"/>
  <c r="E16" i="4"/>
  <c r="G14" i="4"/>
  <c r="G13" i="4"/>
  <c r="G12" i="4"/>
  <c r="G11" i="4"/>
  <c r="G10" i="4"/>
  <c r="G9" i="4"/>
  <c r="G8" i="4"/>
  <c r="G7" i="4"/>
  <c r="G6" i="4"/>
  <c r="G5" i="4"/>
  <c r="G4" i="4"/>
  <c r="M3" i="3" l="1"/>
  <c r="M13" i="3" l="1"/>
  <c r="M12" i="3"/>
  <c r="M11" i="3"/>
  <c r="M10" i="3"/>
  <c r="M4" i="3"/>
  <c r="M5" i="3"/>
  <c r="M6" i="3"/>
  <c r="M7" i="3"/>
  <c r="M8" i="3"/>
  <c r="M9" i="3"/>
  <c r="M2" i="3"/>
</calcChain>
</file>

<file path=xl/sharedStrings.xml><?xml version="1.0" encoding="utf-8"?>
<sst xmlns="http://schemas.openxmlformats.org/spreadsheetml/2006/main" count="102" uniqueCount="64">
  <si>
    <t>CHANGE(RCDSwitchState)</t>
  </si>
  <si>
    <t>GET(MeterReadings)</t>
  </si>
  <si>
    <t>GET(MeteringMode)</t>
  </si>
  <si>
    <t>GET(RCDSwitchState)</t>
  </si>
  <si>
    <t>GET(ActiveRelayTime)</t>
  </si>
  <si>
    <t>CHANGE(ActivityCalendar)</t>
  </si>
  <si>
    <t>GET(EndDeviceAssets)</t>
  </si>
  <si>
    <t>GET(InstantaneousPushFrequency)</t>
  </si>
  <si>
    <t>GET(DemandIntegrationPeriod)</t>
  </si>
  <si>
    <t>GET(ProfileCapturePeriod)</t>
  </si>
  <si>
    <t>GET(LoadLimit)</t>
  </si>
  <si>
    <t>TASK</t>
  </si>
  <si>
    <t>95%ile SLA</t>
  </si>
  <si>
    <t>Total no. of requests processed</t>
  </si>
  <si>
    <t>Failure rate (%)</t>
  </si>
  <si>
    <t>95%ile Response Status</t>
  </si>
  <si>
    <t>5%ile Response Status</t>
  </si>
  <si>
    <t>10min</t>
  </si>
  <si>
    <t>1hr</t>
  </si>
  <si>
    <t>24hr</t>
  </si>
  <si>
    <t>5min</t>
  </si>
  <si>
    <t>72hr</t>
  </si>
  <si>
    <t>7sec</t>
  </si>
  <si>
    <t>30sec</t>
  </si>
  <si>
    <t>Priority</t>
  </si>
  <si>
    <t>HIGH</t>
  </si>
  <si>
    <t>NORMAL</t>
  </si>
  <si>
    <t>LOW</t>
  </si>
  <si>
    <t>CHANGE_IMAGEACTIVATIONSCHEDULE</t>
  </si>
  <si>
    <t>100%ile SLA</t>
  </si>
  <si>
    <t>Tasks</t>
  </si>
  <si>
    <t>Requests Processed</t>
  </si>
  <si>
    <t>Success count</t>
  </si>
  <si>
    <t>Failure count</t>
  </si>
  <si>
    <t>% Failure</t>
  </si>
  <si>
    <t>Normal_Priority</t>
  </si>
  <si>
    <t>GET_PROFILECAPTUREPERIOD</t>
  </si>
  <si>
    <t>GET_DEMANDINTEGRATIONPERIOD</t>
  </si>
  <si>
    <t>GET_INSTANTANEOUSPUSHFREQUENCY</t>
  </si>
  <si>
    <t>Low_Priority</t>
  </si>
  <si>
    <t>GET_LOADLIMIT</t>
  </si>
  <si>
    <t>High_Priority</t>
  </si>
  <si>
    <t>GET_ENDDEVICEASSETS</t>
  </si>
  <si>
    <t>CHANGE_ACTIVITYCALENDAR</t>
  </si>
  <si>
    <t>GET_ACTIVERELAYTIME</t>
  </si>
  <si>
    <t>GET_RCDSWITCHSTATE</t>
  </si>
  <si>
    <t>GET_METERINGMODE</t>
  </si>
  <si>
    <t>GET_METERREADINGS</t>
  </si>
  <si>
    <t>CHANGE_RCDSWITCHSTATE</t>
  </si>
  <si>
    <t>TOTAL</t>
  </si>
  <si>
    <t>95%ile</t>
  </si>
  <si>
    <t>100%ile</t>
  </si>
  <si>
    <t>Number of requests responded within 95%ile SLA</t>
  </si>
  <si>
    <t>Number of requests responded within 100%ile SLA</t>
  </si>
  <si>
    <t>Number of requests breached 100%ile SLA</t>
  </si>
  <si>
    <t>Number of requests breached 95%ile SLA</t>
  </si>
  <si>
    <t>Percentage of requests breached 95%ile SLA</t>
  </si>
  <si>
    <t>Percentage of requests breached 100%ile SLA</t>
  </si>
  <si>
    <t>95%ile Response Time in Seconds</t>
  </si>
  <si>
    <t>100%ile Response Time in Seconds</t>
  </si>
  <si>
    <t>Min. time taken in Seconds</t>
  </si>
  <si>
    <t>Max. time taken in Seconds</t>
  </si>
  <si>
    <t>&lt;1</t>
  </si>
  <si>
    <t>Average Response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</si>
</sst>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0.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2" borderId="0" applyNumberFormat="0" applyBorder="0" applyAlignment="0" applyProtection="0"/>
  </cellStyleXfs>
  <cellXfs count="3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3" borderId="1" xfId="3" applyFont="1" applyFill="1" applyBorder="1"/>
    <xf numFmtId="0" fontId="6" fillId="0" borderId="6" xfId="0" applyFont="1" applyBorder="1" applyAlignment="1">
      <alignment horizontal="center" vertical="center"/>
    </xf>
    <xf numFmtId="0" fontId="7" fillId="3" borderId="6" xfId="3" applyFont="1" applyFill="1" applyBorder="1"/>
    <xf numFmtId="0" fontId="3" fillId="0" borderId="1" xfId="0" applyFont="1" applyBorder="1"/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6" xfId="0" applyFont="1" applyBorder="1"/>
    <xf numFmtId="0" fontId="6" fillId="5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7" xfId="0" applyFont="1" applyBorder="1"/>
    <xf numFmtId="0" fontId="7" fillId="3" borderId="7" xfId="3" applyFont="1" applyFill="1" applyBorder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</cellXfs>
  <cellStyles count="4">
    <cellStyle name="Excel Built-in Normal" xfId="2"/>
    <cellStyle name="Good" xfId="3" builtinId="26"/>
    <cellStyle name="Normal" xfId="0" builtinId="0"/>
    <cellStyle name="Normal 15 3" xfId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95%ile</a:t>
            </a:r>
            <a:r>
              <a:rPr lang="en-US" sz="1600" b="1" baseline="0"/>
              <a:t> Time for all tasks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CHANGE(RCDSwitchState)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400-B3AE-FD82EEB519E2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CHANGE_IMAGEACTIVATIONSCHEDULE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400-B3AE-FD82EEB519E2}"/>
            </c:ext>
          </c:extLst>
        </c:ser>
        <c:ser>
          <c:idx val="2"/>
          <c:order val="2"/>
          <c:tx>
            <c:strRef>
              <c:f>Statistics!$B$4</c:f>
              <c:strCache>
                <c:ptCount val="1"/>
                <c:pt idx="0">
                  <c:v>GET(MeterReadings)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400-B3AE-FD82EEB519E2}"/>
            </c:ext>
          </c:extLst>
        </c:ser>
        <c:ser>
          <c:idx val="3"/>
          <c:order val="3"/>
          <c:tx>
            <c:strRef>
              <c:f>Statistics!$B$5</c:f>
              <c:strCache>
                <c:ptCount val="1"/>
                <c:pt idx="0">
                  <c:v>GET(MeteringMode)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400-B3AE-FD82EEB519E2}"/>
            </c:ext>
          </c:extLst>
        </c:ser>
        <c:ser>
          <c:idx val="4"/>
          <c:order val="4"/>
          <c:tx>
            <c:strRef>
              <c:f>Statistics!$B$6</c:f>
              <c:strCache>
                <c:ptCount val="1"/>
                <c:pt idx="0">
                  <c:v>GET(RCDSwitchState)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1-4400-B3AE-FD82EEB519E2}"/>
            </c:ext>
          </c:extLst>
        </c:ser>
        <c:ser>
          <c:idx val="5"/>
          <c:order val="5"/>
          <c:tx>
            <c:strRef>
              <c:f>Statistics!$B$7</c:f>
              <c:strCache>
                <c:ptCount val="1"/>
                <c:pt idx="0">
                  <c:v>GET(ActiveRelayTime)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B1-4400-B3AE-FD82EEB519E2}"/>
            </c:ext>
          </c:extLst>
        </c:ser>
        <c:ser>
          <c:idx val="6"/>
          <c:order val="6"/>
          <c:tx>
            <c:strRef>
              <c:f>Statistics!$B$8</c:f>
              <c:strCache>
                <c:ptCount val="1"/>
                <c:pt idx="0">
                  <c:v>CHANGE(ActivityCalendar)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B1-4400-B3AE-FD82EEB519E2}"/>
            </c:ext>
          </c:extLst>
        </c:ser>
        <c:ser>
          <c:idx val="7"/>
          <c:order val="7"/>
          <c:tx>
            <c:strRef>
              <c:f>Statistics!$B$9</c:f>
              <c:strCache>
                <c:ptCount val="1"/>
                <c:pt idx="0">
                  <c:v>GET(EndDeviceAssets)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B1-4400-B3AE-FD82EEB519E2}"/>
            </c:ext>
          </c:extLst>
        </c:ser>
        <c:ser>
          <c:idx val="8"/>
          <c:order val="8"/>
          <c:tx>
            <c:strRef>
              <c:f>Statistics!$B$10</c:f>
              <c:strCache>
                <c:ptCount val="1"/>
                <c:pt idx="0">
                  <c:v>GET(InstantaneousPushFrequency)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B1-4400-B3AE-FD82EEB519E2}"/>
            </c:ext>
          </c:extLst>
        </c:ser>
        <c:ser>
          <c:idx val="9"/>
          <c:order val="9"/>
          <c:tx>
            <c:strRef>
              <c:f>Statistics!$B$11</c:f>
              <c:strCache>
                <c:ptCount val="1"/>
                <c:pt idx="0">
                  <c:v>GET(DemandIntegrationPeriod)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B1-4400-B3AE-FD82EEB519E2}"/>
            </c:ext>
          </c:extLst>
        </c:ser>
        <c:ser>
          <c:idx val="10"/>
          <c:order val="10"/>
          <c:tx>
            <c:strRef>
              <c:f>Statistics!$B$12</c:f>
              <c:strCache>
                <c:ptCount val="1"/>
                <c:pt idx="0">
                  <c:v>GET(ProfileCapturePeriod)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B1-4400-B3AE-FD82EEB519E2}"/>
            </c:ext>
          </c:extLst>
        </c:ser>
        <c:ser>
          <c:idx val="11"/>
          <c:order val="11"/>
          <c:tx>
            <c:strRef>
              <c:f>Statistics!$B$13</c:f>
              <c:strCache>
                <c:ptCount val="1"/>
                <c:pt idx="0">
                  <c:v>GET(LoadLimit)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Statistics!$H$1</c:f>
              <c:strCache>
                <c:ptCount val="1"/>
                <c:pt idx="0">
                  <c:v>95%ile Response Time in Seconds</c:v>
                </c:pt>
              </c:strCache>
            </c:strRef>
          </c:cat>
          <c:val>
            <c:numRef>
              <c:f>Statistics!$H$13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B1-4400-B3AE-FD82EEB51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724144"/>
        <c:axId val="865723312"/>
      </c:barChart>
      <c:catAx>
        <c:axId val="86572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65723312"/>
        <c:crosses val="autoZero"/>
        <c:auto val="1"/>
        <c:lblAlgn val="ctr"/>
        <c:lblOffset val="100"/>
        <c:noMultiLvlLbl val="0"/>
      </c:catAx>
      <c:valAx>
        <c:axId val="865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response time for all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CHANGE(RCDSwitchState)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Statistics!$G$2</c:f>
              <c:numCache>
                <c:formatCode>General</c:formatCode>
                <c:ptCount val="1"/>
                <c:pt idx="0">
                  <c:v>1.6279999999999999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3-48CA-B0DA-45230DBDCA4F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CHANGE_IMAGEACTIVATIONSCHEDULE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Statistics!$G$3</c:f>
              <c:numCache>
                <c:formatCode>General</c:formatCode>
                <c:ptCount val="1"/>
                <c:pt idx="0">
                  <c:v>1.4550000000000001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3-48CA-B0DA-45230DBDCA4F}"/>
            </c:ext>
          </c:extLst>
        </c:ser>
        <c:ser>
          <c:idx val="2"/>
          <c:order val="2"/>
          <c:tx>
            <c:strRef>
              <c:f>Statistics!$B$4</c:f>
              <c:strCache>
                <c:ptCount val="1"/>
                <c:pt idx="0">
                  <c:v>GET(MeterReadings)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Statistics!$G$4</c:f>
              <c:numCache>
                <c:formatCode>General</c:formatCode>
                <c:ptCount val="1"/>
                <c:pt idx="0">
                  <c:v>2.8969999999999998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3-48CA-B0DA-45230DBDCA4F}"/>
            </c:ext>
          </c:extLst>
        </c:ser>
        <c:ser>
          <c:idx val="3"/>
          <c:order val="3"/>
          <c:tx>
            <c:strRef>
              <c:f>Statistics!$B$5</c:f>
              <c:strCache>
                <c:ptCount val="1"/>
                <c:pt idx="0">
                  <c:v>GET(MeteringMode)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Statistics!$G$5</c:f>
              <c:numCache>
                <c:formatCode>General</c:formatCode>
                <c:ptCount val="1"/>
                <c:pt idx="0">
                  <c:v>1.2889999999999999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3-48CA-B0DA-45230DBDCA4F}"/>
            </c:ext>
          </c:extLst>
        </c:ser>
        <c:ser>
          <c:idx val="4"/>
          <c:order val="4"/>
          <c:tx>
            <c:strRef>
              <c:f>Statistics!$B$6</c:f>
              <c:strCache>
                <c:ptCount val="1"/>
                <c:pt idx="0">
                  <c:v>GET(RCDSwitchState)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Statistics!$G$6</c:f>
              <c:numCache>
                <c:formatCode>General</c:formatCode>
                <c:ptCount val="1"/>
                <c:pt idx="0">
                  <c:v>1.621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3-48CA-B0DA-45230DBDCA4F}"/>
            </c:ext>
          </c:extLst>
        </c:ser>
        <c:ser>
          <c:idx val="5"/>
          <c:order val="5"/>
          <c:tx>
            <c:strRef>
              <c:f>Statistics!$B$7</c:f>
              <c:strCache>
                <c:ptCount val="1"/>
                <c:pt idx="0">
                  <c:v>GET(ActiveRelayTime)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Statistics!$G$7</c:f>
              <c:numCache>
                <c:formatCode>General</c:formatCode>
                <c:ptCount val="1"/>
                <c:pt idx="0">
                  <c:v>1.984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73-48CA-B0DA-45230DBDCA4F}"/>
            </c:ext>
          </c:extLst>
        </c:ser>
        <c:ser>
          <c:idx val="6"/>
          <c:order val="6"/>
          <c:tx>
            <c:strRef>
              <c:f>Statistics!$B$8</c:f>
              <c:strCache>
                <c:ptCount val="1"/>
                <c:pt idx="0">
                  <c:v>CHANGE(ActivityCalendar)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Statistics!$G$8</c:f>
              <c:numCache>
                <c:formatCode>General</c:formatCode>
                <c:ptCount val="1"/>
                <c:pt idx="0">
                  <c:v>1.909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73-48CA-B0DA-45230DBDCA4F}"/>
            </c:ext>
          </c:extLst>
        </c:ser>
        <c:ser>
          <c:idx val="7"/>
          <c:order val="7"/>
          <c:tx>
            <c:strRef>
              <c:f>Statistics!$B$9</c:f>
              <c:strCache>
                <c:ptCount val="1"/>
                <c:pt idx="0">
                  <c:v>GET(EndDeviceAssets)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Statistics!$G$9</c:f>
              <c:numCache>
                <c:formatCode>General</c:formatCode>
                <c:ptCount val="1"/>
                <c:pt idx="0">
                  <c:v>1.494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3-48CA-B0DA-45230DBDCA4F}"/>
            </c:ext>
          </c:extLst>
        </c:ser>
        <c:ser>
          <c:idx val="8"/>
          <c:order val="8"/>
          <c:tx>
            <c:strRef>
              <c:f>Statistics!$B$10</c:f>
              <c:strCache>
                <c:ptCount val="1"/>
                <c:pt idx="0">
                  <c:v>GET(InstantaneousPushFrequency)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Statistics!$G$10</c:f>
              <c:numCache>
                <c:formatCode>General</c:formatCode>
                <c:ptCount val="1"/>
                <c:pt idx="0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73-48CA-B0DA-45230DBDCA4F}"/>
            </c:ext>
          </c:extLst>
        </c:ser>
        <c:ser>
          <c:idx val="9"/>
          <c:order val="9"/>
          <c:tx>
            <c:strRef>
              <c:f>Statistics!$B$11</c:f>
              <c:strCache>
                <c:ptCount val="1"/>
                <c:pt idx="0">
                  <c:v>GET(DemandIntegrationPeriod)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Statistics!$G$11</c:f>
              <c:numCache>
                <c:formatCode>General</c:formatCode>
                <c:ptCount val="1"/>
                <c:pt idx="0">
                  <c:v>1.556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73-48CA-B0DA-45230DBDCA4F}"/>
            </c:ext>
          </c:extLst>
        </c:ser>
        <c:ser>
          <c:idx val="10"/>
          <c:order val="10"/>
          <c:tx>
            <c:strRef>
              <c:f>Statistics!$B$12</c:f>
              <c:strCache>
                <c:ptCount val="1"/>
                <c:pt idx="0">
                  <c:v>GET(ProfileCapturePeriod)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Statistics!$G$12</c:f>
              <c:numCache>
                <c:formatCode>General</c:formatCode>
                <c:ptCount val="1"/>
                <c:pt idx="0">
                  <c:v>1.7190000000000001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73-48CA-B0DA-45230DBDCA4F}"/>
            </c:ext>
          </c:extLst>
        </c:ser>
        <c:ser>
          <c:idx val="11"/>
          <c:order val="11"/>
          <c:tx>
            <c:strRef>
              <c:f>Statistics!$B$13</c:f>
              <c:strCache>
                <c:ptCount val="1"/>
                <c:pt idx="0">
                  <c:v>GET(LoadLimit)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Statistics!$G$1</c:f>
              <c:strCache>
                <c:ptCount val="1"/>
                <c:pt idx="0">
                  <c:v>Average Response Time in Seconds</c:v>
                </c:pt>
              </c:strCache>
            </c:strRef>
          </c:cat>
          <c:val>
            <c:numRef>
              <c:f>Statistics!$G$13</c:f>
              <c:numCache>
                <c:formatCode>General</c:formatCode>
                <c:ptCount val="1"/>
                <c:pt idx="0">
                  <c:v>1.6950000000000001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73-48CA-B0DA-45230DBDC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3917152"/>
        <c:axId val="753911328"/>
      </c:barChart>
      <c:catAx>
        <c:axId val="753917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3911328"/>
        <c:crosses val="autoZero"/>
        <c:auto val="1"/>
        <c:lblAlgn val="ctr"/>
        <c:lblOffset val="100"/>
        <c:noMultiLvlLbl val="0"/>
      </c:catAx>
      <c:valAx>
        <c:axId val="7539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Number of requests responded within 100%ile SLA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CHANGE(RCDSwitchState)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Statistics!$O$2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707-AE37-9AF94AE00257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CHANGE_IMAGEACTIVATIONSCHEDULE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Statistics!$O$3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C-4707-AE37-9AF94AE00257}"/>
            </c:ext>
          </c:extLst>
        </c:ser>
        <c:ser>
          <c:idx val="2"/>
          <c:order val="2"/>
          <c:tx>
            <c:strRef>
              <c:f>Statistics!$B$4</c:f>
              <c:strCache>
                <c:ptCount val="1"/>
                <c:pt idx="0">
                  <c:v>GET(MeterReadings)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Statistics!$O$4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C-4707-AE37-9AF94AE00257}"/>
            </c:ext>
          </c:extLst>
        </c:ser>
        <c:ser>
          <c:idx val="3"/>
          <c:order val="3"/>
          <c:tx>
            <c:strRef>
              <c:f>Statistics!$B$5</c:f>
              <c:strCache>
                <c:ptCount val="1"/>
                <c:pt idx="0">
                  <c:v>GET(MeteringMode)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Statistics!$O$5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C-4707-AE37-9AF94AE00257}"/>
            </c:ext>
          </c:extLst>
        </c:ser>
        <c:ser>
          <c:idx val="4"/>
          <c:order val="4"/>
          <c:tx>
            <c:strRef>
              <c:f>Statistics!$B$6</c:f>
              <c:strCache>
                <c:ptCount val="1"/>
                <c:pt idx="0">
                  <c:v>GET(RCDSwitchState)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Statistics!$O$6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C-4707-AE37-9AF94AE00257}"/>
            </c:ext>
          </c:extLst>
        </c:ser>
        <c:ser>
          <c:idx val="5"/>
          <c:order val="5"/>
          <c:tx>
            <c:strRef>
              <c:f>Statistics!$B$7</c:f>
              <c:strCache>
                <c:ptCount val="1"/>
                <c:pt idx="0">
                  <c:v>GET(ActiveRelayTime)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Statistics!$O$7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C-4707-AE37-9AF94AE00257}"/>
            </c:ext>
          </c:extLst>
        </c:ser>
        <c:ser>
          <c:idx val="6"/>
          <c:order val="6"/>
          <c:tx>
            <c:strRef>
              <c:f>Statistics!$B$8</c:f>
              <c:strCache>
                <c:ptCount val="1"/>
                <c:pt idx="0">
                  <c:v>CHANGE(ActivityCalendar)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Statistics!$O$8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CC-4707-AE37-9AF94AE00257}"/>
            </c:ext>
          </c:extLst>
        </c:ser>
        <c:ser>
          <c:idx val="7"/>
          <c:order val="7"/>
          <c:tx>
            <c:strRef>
              <c:f>Statistics!$B$9</c:f>
              <c:strCache>
                <c:ptCount val="1"/>
                <c:pt idx="0">
                  <c:v>GET(EndDeviceAssets)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Statistics!$O$9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CC-4707-AE37-9AF94AE00257}"/>
            </c:ext>
          </c:extLst>
        </c:ser>
        <c:ser>
          <c:idx val="8"/>
          <c:order val="8"/>
          <c:tx>
            <c:strRef>
              <c:f>Statistics!$B$10</c:f>
              <c:strCache>
                <c:ptCount val="1"/>
                <c:pt idx="0">
                  <c:v>GET(InstantaneousPushFrequency)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Statistics!$O$10</c:f>
              <c:numCache>
                <c:formatCode>General</c:formatCode>
                <c:ptCount val="1"/>
                <c:pt idx="0">
                  <c:v>133325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CC-4707-AE37-9AF94AE00257}"/>
            </c:ext>
          </c:extLst>
        </c:ser>
        <c:ser>
          <c:idx val="9"/>
          <c:order val="9"/>
          <c:tx>
            <c:strRef>
              <c:f>Statistics!$B$11</c:f>
              <c:strCache>
                <c:ptCount val="1"/>
                <c:pt idx="0">
                  <c:v>GET(DemandIntegrationPeriod)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Statistics!$O$11</c:f>
              <c:numCache>
                <c:formatCode>General</c:formatCode>
                <c:ptCount val="1"/>
                <c:pt idx="0">
                  <c:v>133325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CC-4707-AE37-9AF94AE00257}"/>
            </c:ext>
          </c:extLst>
        </c:ser>
        <c:ser>
          <c:idx val="10"/>
          <c:order val="10"/>
          <c:tx>
            <c:strRef>
              <c:f>Statistics!$B$12</c:f>
              <c:strCache>
                <c:ptCount val="1"/>
                <c:pt idx="0">
                  <c:v>GET(ProfileCapturePeriod)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Statistics!$O$12</c:f>
              <c:numCache>
                <c:formatCode>General</c:formatCode>
                <c:ptCount val="1"/>
                <c:pt idx="0">
                  <c:v>133350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CC-4707-AE37-9AF94AE00257}"/>
            </c:ext>
          </c:extLst>
        </c:ser>
        <c:ser>
          <c:idx val="11"/>
          <c:order val="11"/>
          <c:tx>
            <c:strRef>
              <c:f>Statistics!$B$13</c:f>
              <c:strCache>
                <c:ptCount val="1"/>
                <c:pt idx="0">
                  <c:v>GET(LoadLimit)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Statistics!$O$1</c:f>
              <c:strCache>
                <c:ptCount val="1"/>
                <c:pt idx="0">
                  <c:v>Number of requests responded within 100%ile SLA</c:v>
                </c:pt>
              </c:strCache>
            </c:strRef>
          </c:cat>
          <c:val>
            <c:numRef>
              <c:f>Statistics!$O$13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CC-4707-AE37-9AF94AE00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688304"/>
        <c:axId val="1157681648"/>
      </c:barChart>
      <c:catAx>
        <c:axId val="11576883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81648"/>
        <c:crosses val="autoZero"/>
        <c:auto val="1"/>
        <c:lblAlgn val="ctr"/>
        <c:lblOffset val="100"/>
        <c:noMultiLvlLbl val="0"/>
      </c:catAx>
      <c:valAx>
        <c:axId val="1157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Number of requests breached 100%ile SLA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CHANGE(RCDSwitchState)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7-4960-865B-706CEB5201A6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CHANGE_IMAGEACTIVATIONSCHEDULE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7-4960-865B-706CEB5201A6}"/>
            </c:ext>
          </c:extLst>
        </c:ser>
        <c:ser>
          <c:idx val="2"/>
          <c:order val="2"/>
          <c:tx>
            <c:strRef>
              <c:f>Statistics!$B$4</c:f>
              <c:strCache>
                <c:ptCount val="1"/>
                <c:pt idx="0">
                  <c:v>GET(MeterReadings)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7-4960-865B-706CEB5201A6}"/>
            </c:ext>
          </c:extLst>
        </c:ser>
        <c:ser>
          <c:idx val="3"/>
          <c:order val="3"/>
          <c:tx>
            <c:strRef>
              <c:f>Statistics!$B$5</c:f>
              <c:strCache>
                <c:ptCount val="1"/>
                <c:pt idx="0">
                  <c:v>GET(MeteringMode)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7-4960-865B-706CEB5201A6}"/>
            </c:ext>
          </c:extLst>
        </c:ser>
        <c:ser>
          <c:idx val="4"/>
          <c:order val="4"/>
          <c:tx>
            <c:strRef>
              <c:f>Statistics!$B$6</c:f>
              <c:strCache>
                <c:ptCount val="1"/>
                <c:pt idx="0">
                  <c:v>GET(RCDSwitchState)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7-4960-865B-706CEB5201A6}"/>
            </c:ext>
          </c:extLst>
        </c:ser>
        <c:ser>
          <c:idx val="5"/>
          <c:order val="5"/>
          <c:tx>
            <c:strRef>
              <c:f>Statistics!$B$7</c:f>
              <c:strCache>
                <c:ptCount val="1"/>
                <c:pt idx="0">
                  <c:v>GET(ActiveRelayTime)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7-4960-865B-706CEB5201A6}"/>
            </c:ext>
          </c:extLst>
        </c:ser>
        <c:ser>
          <c:idx val="6"/>
          <c:order val="6"/>
          <c:tx>
            <c:strRef>
              <c:f>Statistics!$B$8</c:f>
              <c:strCache>
                <c:ptCount val="1"/>
                <c:pt idx="0">
                  <c:v>CHANGE(ActivityCalendar)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27-4960-865B-706CEB5201A6}"/>
            </c:ext>
          </c:extLst>
        </c:ser>
        <c:ser>
          <c:idx val="7"/>
          <c:order val="7"/>
          <c:tx>
            <c:strRef>
              <c:f>Statistics!$B$9</c:f>
              <c:strCache>
                <c:ptCount val="1"/>
                <c:pt idx="0">
                  <c:v>GET(EndDeviceAssets)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27-4960-865B-706CEB5201A6}"/>
            </c:ext>
          </c:extLst>
        </c:ser>
        <c:ser>
          <c:idx val="8"/>
          <c:order val="8"/>
          <c:tx>
            <c:strRef>
              <c:f>Statistics!$B$10</c:f>
              <c:strCache>
                <c:ptCount val="1"/>
                <c:pt idx="0">
                  <c:v>GET(InstantaneousPushFrequency)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27-4960-865B-706CEB5201A6}"/>
            </c:ext>
          </c:extLst>
        </c:ser>
        <c:ser>
          <c:idx val="9"/>
          <c:order val="9"/>
          <c:tx>
            <c:strRef>
              <c:f>Statistics!$B$11</c:f>
              <c:strCache>
                <c:ptCount val="1"/>
                <c:pt idx="0">
                  <c:v>GET(DemandIntegrationPeriod)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27-4960-865B-706CEB5201A6}"/>
            </c:ext>
          </c:extLst>
        </c:ser>
        <c:ser>
          <c:idx val="10"/>
          <c:order val="10"/>
          <c:tx>
            <c:strRef>
              <c:f>Statistics!$B$12</c:f>
              <c:strCache>
                <c:ptCount val="1"/>
                <c:pt idx="0">
                  <c:v>GET(ProfileCapturePeriod)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27-4960-865B-706CEB5201A6}"/>
            </c:ext>
          </c:extLst>
        </c:ser>
        <c:ser>
          <c:idx val="11"/>
          <c:order val="11"/>
          <c:tx>
            <c:strRef>
              <c:f>Statistics!$B$13</c:f>
              <c:strCache>
                <c:ptCount val="1"/>
                <c:pt idx="0">
                  <c:v>GET(LoadLimit)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Statistics!$Q$1</c:f>
              <c:strCache>
                <c:ptCount val="1"/>
                <c:pt idx="0">
                  <c:v>Number of requests breached 100%ile SLA</c:v>
                </c:pt>
              </c:strCache>
            </c:strRef>
          </c:cat>
          <c:val>
            <c:numRef>
              <c:f>Statistics!$Q$13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27-4960-865B-706CEB520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981664"/>
        <c:axId val="1146299376"/>
      </c:barChart>
      <c:catAx>
        <c:axId val="11459816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99376"/>
        <c:crosses val="autoZero"/>
        <c:auto val="1"/>
        <c:lblAlgn val="ctr"/>
        <c:lblOffset val="100"/>
        <c:noMultiLvlLbl val="0"/>
      </c:catAx>
      <c:valAx>
        <c:axId val="1146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74699103422625"/>
          <c:y val="1.390578752307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24777760277462"/>
          <c:y val="0.11714695285872333"/>
          <c:w val="0.33492403077905897"/>
          <c:h val="0.81445978533843832"/>
        </c:manualLayout>
      </c:layout>
      <c:radarChart>
        <c:radarStyle val="marker"/>
        <c:varyColors val="0"/>
        <c:ser>
          <c:idx val="0"/>
          <c:order val="0"/>
          <c:tx>
            <c:strRef>
              <c:f>Statistics!$R$1</c:f>
              <c:strCache>
                <c:ptCount val="1"/>
                <c:pt idx="0">
                  <c:v>Percentage of requests breached 95%ile SLA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Statistics!$B$2:$B$13</c:f>
              <c:strCache>
                <c:ptCount val="12"/>
                <c:pt idx="0">
                  <c:v>CHANGE(RCDSwitchState)</c:v>
                </c:pt>
                <c:pt idx="1">
                  <c:v>CHANGE_IMAGEACTIVATIONSCHEDULE</c:v>
                </c:pt>
                <c:pt idx="2">
                  <c:v>GET(MeterReadings)</c:v>
                </c:pt>
                <c:pt idx="3">
                  <c:v>GET(MeteringMode)</c:v>
                </c:pt>
                <c:pt idx="4">
                  <c:v>GET(RCDSwitchState)</c:v>
                </c:pt>
                <c:pt idx="5">
                  <c:v>GET(ActiveRelayTime)</c:v>
                </c:pt>
                <c:pt idx="6">
                  <c:v>CHANGE(ActivityCalendar)</c:v>
                </c:pt>
                <c:pt idx="7">
                  <c:v>GET(EndDeviceAssets)</c:v>
                </c:pt>
                <c:pt idx="8">
                  <c:v>GET(InstantaneousPushFrequency)</c:v>
                </c:pt>
                <c:pt idx="9">
                  <c:v>GET(DemandIntegrationPeriod)</c:v>
                </c:pt>
                <c:pt idx="10">
                  <c:v>GET(ProfileCapturePeriod)</c:v>
                </c:pt>
                <c:pt idx="11">
                  <c:v>GET(LoadLimit)</c:v>
                </c:pt>
              </c:strCache>
            </c:strRef>
          </c:cat>
          <c:val>
            <c:numRef>
              <c:f>Statistics!$R$2:$R$13</c:f>
              <c:numCache>
                <c:formatCode>General</c:formatCode>
                <c:ptCount val="12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E14-A52E-185D61AA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53824"/>
        <c:axId val="1245055904"/>
      </c:radarChart>
      <c:catAx>
        <c:axId val="12450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55904"/>
        <c:crosses val="autoZero"/>
        <c:auto val="1"/>
        <c:lblAlgn val="ctr"/>
        <c:lblOffset val="100"/>
        <c:noMultiLvlLbl val="0"/>
      </c:catAx>
      <c:valAx>
        <c:axId val="124505590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accent1">
                  <a:lumMod val="75000"/>
                  <a:alpha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requests responded within 95%ile SLA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CHANGE(RCDSwitchState)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Statistics!$N$2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E8E-B141-C06E289DF883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CHANGE_IMAGEACTIVATIONSCHEDULE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Statistics!$N$3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E-4E8E-B141-C06E289DF883}"/>
            </c:ext>
          </c:extLst>
        </c:ser>
        <c:ser>
          <c:idx val="2"/>
          <c:order val="2"/>
          <c:tx>
            <c:strRef>
              <c:f>Statistics!$B$4</c:f>
              <c:strCache>
                <c:ptCount val="1"/>
                <c:pt idx="0">
                  <c:v>GET(MeterReadings)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Statistics!$N$4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E-4E8E-B141-C06E289DF883}"/>
            </c:ext>
          </c:extLst>
        </c:ser>
        <c:ser>
          <c:idx val="3"/>
          <c:order val="3"/>
          <c:tx>
            <c:strRef>
              <c:f>Statistics!$B$5</c:f>
              <c:strCache>
                <c:ptCount val="1"/>
                <c:pt idx="0">
                  <c:v>GET(MeteringMode)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Statistics!$N$5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E-4E8E-B141-C06E289DF883}"/>
            </c:ext>
          </c:extLst>
        </c:ser>
        <c:ser>
          <c:idx val="4"/>
          <c:order val="4"/>
          <c:tx>
            <c:strRef>
              <c:f>Statistics!$B$6</c:f>
              <c:strCache>
                <c:ptCount val="1"/>
                <c:pt idx="0">
                  <c:v>GET(RCDSwitchState)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Statistics!$N$6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E-4E8E-B141-C06E289DF883}"/>
            </c:ext>
          </c:extLst>
        </c:ser>
        <c:ser>
          <c:idx val="5"/>
          <c:order val="5"/>
          <c:tx>
            <c:strRef>
              <c:f>Statistics!$B$7</c:f>
              <c:strCache>
                <c:ptCount val="1"/>
                <c:pt idx="0">
                  <c:v>GET(ActiveRelayTime)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Statistics!$N$7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E-4E8E-B141-C06E289DF883}"/>
            </c:ext>
          </c:extLst>
        </c:ser>
        <c:ser>
          <c:idx val="6"/>
          <c:order val="6"/>
          <c:tx>
            <c:strRef>
              <c:f>Statistics!$B$8</c:f>
              <c:strCache>
                <c:ptCount val="1"/>
                <c:pt idx="0">
                  <c:v>CHANGE(ActivityCalendar)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Statistics!$N$8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E-4E8E-B141-C06E289DF883}"/>
            </c:ext>
          </c:extLst>
        </c:ser>
        <c:ser>
          <c:idx val="7"/>
          <c:order val="7"/>
          <c:tx>
            <c:strRef>
              <c:f>Statistics!$B$9</c:f>
              <c:strCache>
                <c:ptCount val="1"/>
                <c:pt idx="0">
                  <c:v>GET(EndDeviceAssets)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Statistics!$N$9</c:f>
              <c:numCache>
                <c:formatCode>General</c:formatCode>
                <c:ptCount val="1"/>
                <c:pt idx="0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E-4E8E-B141-C06E289DF883}"/>
            </c:ext>
          </c:extLst>
        </c:ser>
        <c:ser>
          <c:idx val="8"/>
          <c:order val="8"/>
          <c:tx>
            <c:strRef>
              <c:f>Statistics!$B$10</c:f>
              <c:strCache>
                <c:ptCount val="1"/>
                <c:pt idx="0">
                  <c:v>GET(InstantaneousPushFrequency)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Statistics!$N$10</c:f>
              <c:numCache>
                <c:formatCode>General</c:formatCode>
                <c:ptCount val="1"/>
                <c:pt idx="0">
                  <c:v>133325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E-4E8E-B141-C06E289DF883}"/>
            </c:ext>
          </c:extLst>
        </c:ser>
        <c:ser>
          <c:idx val="9"/>
          <c:order val="9"/>
          <c:tx>
            <c:strRef>
              <c:f>Statistics!$B$11</c:f>
              <c:strCache>
                <c:ptCount val="1"/>
                <c:pt idx="0">
                  <c:v>GET(DemandIntegrationPeriod)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Statistics!$N$11</c:f>
              <c:numCache>
                <c:formatCode>General</c:formatCode>
                <c:ptCount val="1"/>
                <c:pt idx="0">
                  <c:v>133325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E-4E8E-B141-C06E289DF883}"/>
            </c:ext>
          </c:extLst>
        </c:ser>
        <c:ser>
          <c:idx val="10"/>
          <c:order val="10"/>
          <c:tx>
            <c:strRef>
              <c:f>Statistics!$B$12</c:f>
              <c:strCache>
                <c:ptCount val="1"/>
                <c:pt idx="0">
                  <c:v>GET(ProfileCapturePeriod)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Statistics!$N$12</c:f>
              <c:numCache>
                <c:formatCode>General</c:formatCode>
                <c:ptCount val="1"/>
                <c:pt idx="0">
                  <c:v>133350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E-4E8E-B141-C06E289DF883}"/>
            </c:ext>
          </c:extLst>
        </c:ser>
        <c:ser>
          <c:idx val="11"/>
          <c:order val="11"/>
          <c:tx>
            <c:strRef>
              <c:f>Statistics!$B$13</c:f>
              <c:strCache>
                <c:ptCount val="1"/>
                <c:pt idx="0">
                  <c:v>GET(LoadLimit)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Statistics!$N$1</c:f>
              <c:strCache>
                <c:ptCount val="1"/>
                <c:pt idx="0">
                  <c:v>Number of requests responded within 95%ile SLA</c:v>
                </c:pt>
              </c:strCache>
            </c:strRef>
          </c:cat>
          <c:val>
            <c:numRef>
              <c:f>Statistics!$N$13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E-4E8E-B141-C06E289DF8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671024"/>
        <c:axId val="1157671440"/>
      </c:barChart>
      <c:catAx>
        <c:axId val="11576710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71440"/>
        <c:crosses val="autoZero"/>
        <c:auto val="1"/>
        <c:lblAlgn val="ctr"/>
        <c:lblOffset val="100"/>
        <c:noMultiLvlLbl val="0"/>
      </c:catAx>
      <c:valAx>
        <c:axId val="11576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requests breached 95%ile SLA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CHANGE(RCDSwitchState)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8-4132-B253-E2AC8D9F359F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CHANGE_IMAGEACTIVATIONSCHEDULE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8-4132-B253-E2AC8D9F359F}"/>
            </c:ext>
          </c:extLst>
        </c:ser>
        <c:ser>
          <c:idx val="2"/>
          <c:order val="2"/>
          <c:tx>
            <c:strRef>
              <c:f>Statistics!$B$4</c:f>
              <c:strCache>
                <c:ptCount val="1"/>
                <c:pt idx="0">
                  <c:v>GET(MeterReadings)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8-4132-B253-E2AC8D9F359F}"/>
            </c:ext>
          </c:extLst>
        </c:ser>
        <c:ser>
          <c:idx val="3"/>
          <c:order val="3"/>
          <c:tx>
            <c:strRef>
              <c:f>Statistics!$B$5</c:f>
              <c:strCache>
                <c:ptCount val="1"/>
                <c:pt idx="0">
                  <c:v>GET(MeteringMode)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8-4132-B253-E2AC8D9F359F}"/>
            </c:ext>
          </c:extLst>
        </c:ser>
        <c:ser>
          <c:idx val="4"/>
          <c:order val="4"/>
          <c:tx>
            <c:strRef>
              <c:f>Statistics!$B$6</c:f>
              <c:strCache>
                <c:ptCount val="1"/>
                <c:pt idx="0">
                  <c:v>GET(RCDSwitchState)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8-4132-B253-E2AC8D9F359F}"/>
            </c:ext>
          </c:extLst>
        </c:ser>
        <c:ser>
          <c:idx val="5"/>
          <c:order val="5"/>
          <c:tx>
            <c:strRef>
              <c:f>Statistics!$B$7</c:f>
              <c:strCache>
                <c:ptCount val="1"/>
                <c:pt idx="0">
                  <c:v>GET(ActiveRelayTime)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D8-4132-B253-E2AC8D9F359F}"/>
            </c:ext>
          </c:extLst>
        </c:ser>
        <c:ser>
          <c:idx val="6"/>
          <c:order val="6"/>
          <c:tx>
            <c:strRef>
              <c:f>Statistics!$B$8</c:f>
              <c:strCache>
                <c:ptCount val="1"/>
                <c:pt idx="0">
                  <c:v>CHANGE(ActivityCalendar)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8-4132-B253-E2AC8D9F359F}"/>
            </c:ext>
          </c:extLst>
        </c:ser>
        <c:ser>
          <c:idx val="7"/>
          <c:order val="7"/>
          <c:tx>
            <c:strRef>
              <c:f>Statistics!$B$9</c:f>
              <c:strCache>
                <c:ptCount val="1"/>
                <c:pt idx="0">
                  <c:v>GET(EndDeviceAssets)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D8-4132-B253-E2AC8D9F359F}"/>
            </c:ext>
          </c:extLst>
        </c:ser>
        <c:ser>
          <c:idx val="8"/>
          <c:order val="8"/>
          <c:tx>
            <c:strRef>
              <c:f>Statistics!$B$10</c:f>
              <c:strCache>
                <c:ptCount val="1"/>
                <c:pt idx="0">
                  <c:v>GET(InstantaneousPushFrequency)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D8-4132-B253-E2AC8D9F359F}"/>
            </c:ext>
          </c:extLst>
        </c:ser>
        <c:ser>
          <c:idx val="9"/>
          <c:order val="9"/>
          <c:tx>
            <c:strRef>
              <c:f>Statistics!$B$11</c:f>
              <c:strCache>
                <c:ptCount val="1"/>
                <c:pt idx="0">
                  <c:v>GET(DemandIntegrationPeriod)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8-4132-B253-E2AC8D9F359F}"/>
            </c:ext>
          </c:extLst>
        </c:ser>
        <c:ser>
          <c:idx val="10"/>
          <c:order val="10"/>
          <c:tx>
            <c:strRef>
              <c:f>Statistics!$B$12</c:f>
              <c:strCache>
                <c:ptCount val="1"/>
                <c:pt idx="0">
                  <c:v>GET(ProfileCapturePeriod)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D8-4132-B253-E2AC8D9F359F}"/>
            </c:ext>
          </c:extLst>
        </c:ser>
        <c:ser>
          <c:idx val="11"/>
          <c:order val="11"/>
          <c:tx>
            <c:strRef>
              <c:f>Statistics!$B$13</c:f>
              <c:strCache>
                <c:ptCount val="1"/>
                <c:pt idx="0">
                  <c:v>GET(LoadLimit)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Statistics!$P$1</c:f>
              <c:strCache>
                <c:ptCount val="1"/>
                <c:pt idx="0">
                  <c:v>Number of requests breached 95%ile SLA</c:v>
                </c:pt>
              </c:strCache>
            </c:strRef>
          </c:cat>
          <c:val>
            <c:numRef>
              <c:f>Statistics!$P$13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8-4132-B253-E2AC8D9F3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7612272"/>
        <c:axId val="1247611024"/>
      </c:barChart>
      <c:catAx>
        <c:axId val="12476122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11024"/>
        <c:crosses val="autoZero"/>
        <c:auto val="1"/>
        <c:lblAlgn val="ctr"/>
        <c:lblOffset val="100"/>
        <c:noMultiLvlLbl val="0"/>
      </c:catAx>
      <c:valAx>
        <c:axId val="12476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Statistics!$S$1</c:f>
              <c:strCache>
                <c:ptCount val="1"/>
                <c:pt idx="0">
                  <c:v>Percentage of requests breached 100%ile SLA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Statistics!$B$2:$B$13</c:f>
              <c:strCache>
                <c:ptCount val="12"/>
                <c:pt idx="0">
                  <c:v>CHANGE(RCDSwitchState)</c:v>
                </c:pt>
                <c:pt idx="1">
                  <c:v>CHANGE_IMAGEACTIVATIONSCHEDULE</c:v>
                </c:pt>
                <c:pt idx="2">
                  <c:v>GET(MeterReadings)</c:v>
                </c:pt>
                <c:pt idx="3">
                  <c:v>GET(MeteringMode)</c:v>
                </c:pt>
                <c:pt idx="4">
                  <c:v>GET(RCDSwitchState)</c:v>
                </c:pt>
                <c:pt idx="5">
                  <c:v>GET(ActiveRelayTime)</c:v>
                </c:pt>
                <c:pt idx="6">
                  <c:v>CHANGE(ActivityCalendar)</c:v>
                </c:pt>
                <c:pt idx="7">
                  <c:v>GET(EndDeviceAssets)</c:v>
                </c:pt>
                <c:pt idx="8">
                  <c:v>GET(InstantaneousPushFrequency)</c:v>
                </c:pt>
                <c:pt idx="9">
                  <c:v>GET(DemandIntegrationPeriod)</c:v>
                </c:pt>
                <c:pt idx="10">
                  <c:v>GET(ProfileCapturePeriod)</c:v>
                </c:pt>
                <c:pt idx="11">
                  <c:v>GET(LoadLimit)</c:v>
                </c:pt>
              </c:strCache>
            </c:strRef>
          </c:cat>
          <c:val>
            <c:numRef>
              <c:f>Statistics!$S$2:$S$13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AE4-9797-F95F0EDD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96304"/>
        <c:axId val="1247595056"/>
      </c:radarChart>
      <c:catAx>
        <c:axId val="12475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95056"/>
        <c:crosses val="autoZero"/>
        <c:auto val="1"/>
        <c:lblAlgn val="ctr"/>
        <c:lblOffset val="100"/>
        <c:noMultiLvlLbl val="0"/>
      </c:catAx>
      <c:valAx>
        <c:axId val="1247595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1206500</xdr:colOff>
      <xdr:row>15</xdr:row>
      <xdr:rowOff>84931</xdr:rowOff>
    </xdr:from>
    <xdr:to>
      <xdr:col>12</xdr:col>
      <xdr:colOff>373062</xdr:colOff>
      <xdr:row>40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1194592</xdr:colOff>
      <xdr:row>41</xdr:row>
      <xdr:rowOff>148429</xdr:rowOff>
    </xdr:from>
    <xdr:to>
      <xdr:col>12</xdr:col>
      <xdr:colOff>357185</xdr:colOff>
      <xdr:row>67</xdr:row>
      <xdr:rowOff>23813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1194593</xdr:colOff>
      <xdr:row>68</xdr:row>
      <xdr:rowOff>172242</xdr:rowOff>
    </xdr:from>
    <xdr:to>
      <xdr:col>12</xdr:col>
      <xdr:colOff>373062</xdr:colOff>
      <xdr:row>94</xdr:row>
      <xdr:rowOff>7937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1186656</xdr:colOff>
      <xdr:row>121</xdr:row>
      <xdr:rowOff>27100</xdr:rowOff>
    </xdr:from>
    <xdr:to>
      <xdr:col>12</xdr:col>
      <xdr:colOff>381000</xdr:colOff>
      <xdr:row>146</xdr:row>
      <xdr:rowOff>21546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1171349</xdr:colOff>
      <xdr:row>173</xdr:row>
      <xdr:rowOff>176778</xdr:rowOff>
    </xdr:from>
    <xdr:to>
      <xdr:col>12</xdr:col>
      <xdr:colOff>377598</xdr:colOff>
      <xdr:row>200</xdr:row>
      <xdr:rowOff>18142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1179284</xdr:colOff>
      <xdr:row>95</xdr:row>
      <xdr:rowOff>11793</xdr:rowOff>
    </xdr:from>
    <xdr:to>
      <xdr:col>12</xdr:col>
      <xdr:colOff>344712</xdr:colOff>
      <xdr:row>119</xdr:row>
      <xdr:rowOff>163287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1197428</xdr:colOff>
      <xdr:row>147</xdr:row>
      <xdr:rowOff>20862</xdr:rowOff>
    </xdr:from>
    <xdr:to>
      <xdr:col>12</xdr:col>
      <xdr:colOff>371928</xdr:colOff>
      <xdr:row>172</xdr:row>
      <xdr:rowOff>181427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1170215</xdr:colOff>
      <xdr:row>201</xdr:row>
      <xdr:rowOff>9071</xdr:rowOff>
    </xdr:from>
    <xdr:to>
      <xdr:col>12</xdr:col>
      <xdr:colOff>426356</xdr:colOff>
      <xdr:row>226</xdr:row>
      <xdr:rowOff>81642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zoomScale="80" zoomScaleNormal="80" workbookViewId="0"/>
  </sheetViews>
  <sheetFormatPr defaultRowHeight="14.5" x14ac:dyDescent="0.35"/>
  <cols>
    <col min="1" max="1" width="12.7265625" customWidth="1"/>
    <col min="2" max="2" width="39.54296875" customWidth="1"/>
    <col min="3" max="3" width="14.453125" customWidth="1"/>
    <col min="4" max="5" width="12.453125" customWidth="1"/>
    <col min="6" max="6" width="12.36328125" customWidth="1"/>
    <col min="7" max="7" width="14" customWidth="1"/>
    <col min="8" max="8" width="13.6328125" customWidth="1"/>
    <col min="9" max="10" width="13.54296875" customWidth="1"/>
    <col min="11" max="11" width="12" customWidth="1"/>
    <col min="12" max="12" width="12.54296875" customWidth="1"/>
    <col min="13" max="13" width="13.90625" customWidth="1"/>
    <col min="14" max="14" width="15.1796875" customWidth="1"/>
    <col min="15" max="17" width="15.54296875" customWidth="1"/>
    <col min="18" max="18" width="13" customWidth="1"/>
    <col min="19" max="19" width="13.453125" customWidth="1"/>
  </cols>
  <sheetData>
    <row r="1" spans="1:19" ht="73" thickBot="1" x14ac:dyDescent="0.4">
      <c r="A1" s="7" t="s">
        <v>24</v>
      </c>
      <c r="B1" s="7" t="s">
        <v>11</v>
      </c>
      <c r="C1" s="7" t="s">
        <v>12</v>
      </c>
      <c r="D1" s="7" t="s">
        <v>29</v>
      </c>
      <c r="E1" s="6" t="s">
        <v>13</v>
      </c>
      <c r="F1" s="6" t="s">
        <v>14</v>
      </c>
      <c r="G1" s="6" t="s">
        <v>63</v>
      </c>
      <c r="H1" s="6" t="s">
        <v>58</v>
      </c>
      <c r="I1" s="6" t="s">
        <v>59</v>
      </c>
      <c r="J1" s="6" t="s">
        <v>15</v>
      </c>
      <c r="K1" s="6" t="s">
        <v>16</v>
      </c>
      <c r="L1" s="6" t="s">
        <v>60</v>
      </c>
      <c r="M1" s="6" t="s">
        <v>61</v>
      </c>
      <c r="N1" s="6" t="s">
        <v>52</v>
      </c>
      <c r="O1" s="6" t="s">
        <v>53</v>
      </c>
      <c r="P1" s="6" t="s">
        <v>55</v>
      </c>
      <c r="Q1" s="6" t="s">
        <v>54</v>
      </c>
      <c r="R1" s="6" t="s">
        <v>56</v>
      </c>
      <c r="S1" s="6" t="s">
        <v>57</v>
      </c>
    </row>
    <row r="2" spans="1:19" ht="15.5" x14ac:dyDescent="0.35">
      <c r="A2" s="33" t="s">
        <v>25</v>
      </c>
      <c r="B2" s="24" t="s">
        <v>0</v>
      </c>
      <c r="C2" s="8" t="s">
        <v>17</v>
      </c>
      <c r="D2" s="3" t="s">
        <v>18</v>
      </c>
      <c r="E2" s="3">
        <v>175000</v>
      </c>
      <c r="F2" s="3">
        <v>1E-3</v>
      </c>
      <c r="G2" s="25">
        <v>1.6279999999999999</v>
      </c>
      <c r="H2" s="3">
        <v>5</v>
      </c>
      <c r="I2" s="3">
        <v>13</v>
      </c>
      <c r="J2" s="4"/>
      <c r="K2" s="4"/>
      <c r="L2" s="3" t="s">
        <v>62</v>
      </c>
      <c r="M2" s="3">
        <f>I2</f>
        <v>13</v>
      </c>
      <c r="N2" s="3">
        <v>175000</v>
      </c>
      <c r="O2" s="3">
        <v>175000</v>
      </c>
      <c r="P2" s="3">
        <f>E2-N2</f>
        <v>0</v>
      </c>
      <c r="Q2" s="3">
        <v>0</v>
      </c>
      <c r="R2" s="30">
        <f>(P2/E2)*100</f>
        <v>0</v>
      </c>
      <c r="S2" s="29">
        <f>(Q2/E2)*100</f>
        <v>0</v>
      </c>
    </row>
    <row r="3" spans="1:19" ht="15.5" x14ac:dyDescent="0.35">
      <c r="A3" s="34"/>
      <c r="B3" s="5" t="s">
        <v>28</v>
      </c>
      <c r="C3" s="22" t="s">
        <v>20</v>
      </c>
      <c r="D3" s="1" t="s">
        <v>17</v>
      </c>
      <c r="E3" s="1">
        <v>175000</v>
      </c>
      <c r="F3" s="1">
        <v>29.8</v>
      </c>
      <c r="G3" s="12">
        <v>1.4550000000000001</v>
      </c>
      <c r="H3" s="1">
        <v>5</v>
      </c>
      <c r="I3" s="1">
        <v>11</v>
      </c>
      <c r="J3" s="2"/>
      <c r="K3" s="2"/>
      <c r="L3" s="1" t="s">
        <v>62</v>
      </c>
      <c r="M3" s="1">
        <f>I3</f>
        <v>11</v>
      </c>
      <c r="N3" s="1">
        <v>175000</v>
      </c>
      <c r="O3" s="1">
        <v>175000</v>
      </c>
      <c r="P3" s="1">
        <v>0</v>
      </c>
      <c r="Q3" s="1">
        <v>0</v>
      </c>
      <c r="R3" s="10">
        <f t="shared" ref="R3:R13" si="0">(Q3/E3)*100</f>
        <v>0</v>
      </c>
      <c r="S3" s="31">
        <f t="shared" ref="S3:S13" si="1">(Q3/E3)*100</f>
        <v>0</v>
      </c>
    </row>
    <row r="4" spans="1:19" ht="15.5" x14ac:dyDescent="0.35">
      <c r="A4" s="34"/>
      <c r="B4" s="5" t="s">
        <v>1</v>
      </c>
      <c r="C4" s="1" t="s">
        <v>18</v>
      </c>
      <c r="D4" s="1" t="s">
        <v>19</v>
      </c>
      <c r="E4" s="1">
        <v>175000</v>
      </c>
      <c r="F4" s="1">
        <v>0</v>
      </c>
      <c r="G4" s="12">
        <v>2.8969999999999998</v>
      </c>
      <c r="H4" s="1">
        <v>6</v>
      </c>
      <c r="I4" s="1">
        <v>13</v>
      </c>
      <c r="J4" s="2"/>
      <c r="K4" s="2"/>
      <c r="L4" s="1">
        <v>1</v>
      </c>
      <c r="M4" s="1">
        <f t="shared" ref="M4:M13" si="2">I4</f>
        <v>13</v>
      </c>
      <c r="N4" s="1">
        <v>175000</v>
      </c>
      <c r="O4" s="1">
        <v>175000</v>
      </c>
      <c r="P4" s="1">
        <v>0</v>
      </c>
      <c r="Q4" s="1">
        <v>0</v>
      </c>
      <c r="R4" s="10">
        <f t="shared" si="0"/>
        <v>0</v>
      </c>
      <c r="S4" s="31">
        <f t="shared" si="1"/>
        <v>0</v>
      </c>
    </row>
    <row r="5" spans="1:19" ht="15.5" x14ac:dyDescent="0.35">
      <c r="A5" s="34"/>
      <c r="B5" s="5" t="s">
        <v>2</v>
      </c>
      <c r="C5" s="1" t="s">
        <v>19</v>
      </c>
      <c r="D5" s="1" t="s">
        <v>21</v>
      </c>
      <c r="E5" s="1">
        <v>175000</v>
      </c>
      <c r="F5" s="1">
        <v>0</v>
      </c>
      <c r="G5" s="12">
        <v>1.2889999999999999</v>
      </c>
      <c r="H5" s="1">
        <v>3</v>
      </c>
      <c r="I5" s="1">
        <v>9</v>
      </c>
      <c r="J5" s="2"/>
      <c r="K5" s="2"/>
      <c r="L5" s="1" t="s">
        <v>62</v>
      </c>
      <c r="M5" s="1">
        <f t="shared" si="2"/>
        <v>9</v>
      </c>
      <c r="N5" s="1">
        <v>175000</v>
      </c>
      <c r="O5" s="1">
        <v>175000</v>
      </c>
      <c r="P5" s="1">
        <v>0</v>
      </c>
      <c r="Q5" s="1">
        <v>0</v>
      </c>
      <c r="R5" s="10">
        <f t="shared" si="0"/>
        <v>0</v>
      </c>
      <c r="S5" s="31">
        <f t="shared" si="1"/>
        <v>0</v>
      </c>
    </row>
    <row r="6" spans="1:19" ht="15.5" x14ac:dyDescent="0.35">
      <c r="A6" s="34"/>
      <c r="B6" s="5" t="s">
        <v>3</v>
      </c>
      <c r="C6" s="1" t="s">
        <v>19</v>
      </c>
      <c r="D6" s="1" t="s">
        <v>21</v>
      </c>
      <c r="E6" s="1">
        <v>175000</v>
      </c>
      <c r="F6" s="1">
        <v>0.03</v>
      </c>
      <c r="G6" s="1">
        <v>1.621</v>
      </c>
      <c r="H6" s="1">
        <v>4</v>
      </c>
      <c r="I6" s="1">
        <v>11</v>
      </c>
      <c r="J6" s="2"/>
      <c r="K6" s="2"/>
      <c r="L6" s="1" t="s">
        <v>62</v>
      </c>
      <c r="M6" s="1">
        <f t="shared" si="2"/>
        <v>11</v>
      </c>
      <c r="N6" s="1">
        <v>175000</v>
      </c>
      <c r="O6" s="1">
        <v>175000</v>
      </c>
      <c r="P6" s="1">
        <v>0</v>
      </c>
      <c r="Q6" s="1">
        <v>0</v>
      </c>
      <c r="R6" s="10">
        <f t="shared" si="0"/>
        <v>0</v>
      </c>
      <c r="S6" s="31">
        <f t="shared" si="1"/>
        <v>0</v>
      </c>
    </row>
    <row r="7" spans="1:19" ht="15.5" x14ac:dyDescent="0.35">
      <c r="A7" s="34"/>
      <c r="B7" s="5" t="s">
        <v>4</v>
      </c>
      <c r="C7" s="1" t="s">
        <v>19</v>
      </c>
      <c r="D7" s="1" t="s">
        <v>21</v>
      </c>
      <c r="E7" s="1">
        <v>175000</v>
      </c>
      <c r="F7" s="1">
        <v>0</v>
      </c>
      <c r="G7" s="1">
        <v>1.984</v>
      </c>
      <c r="H7" s="1">
        <v>5</v>
      </c>
      <c r="I7" s="1">
        <v>11</v>
      </c>
      <c r="J7" s="2"/>
      <c r="K7" s="2"/>
      <c r="L7" s="1" t="s">
        <v>62</v>
      </c>
      <c r="M7" s="1">
        <f t="shared" si="2"/>
        <v>11</v>
      </c>
      <c r="N7" s="1">
        <v>175000</v>
      </c>
      <c r="O7" s="1">
        <v>175000</v>
      </c>
      <c r="P7" s="1">
        <v>0</v>
      </c>
      <c r="Q7" s="1">
        <v>0</v>
      </c>
      <c r="R7" s="10">
        <f t="shared" si="0"/>
        <v>0</v>
      </c>
      <c r="S7" s="31">
        <f t="shared" si="1"/>
        <v>0</v>
      </c>
    </row>
    <row r="8" spans="1:19" ht="15.5" x14ac:dyDescent="0.35">
      <c r="A8" s="34"/>
      <c r="B8" s="5" t="s">
        <v>5</v>
      </c>
      <c r="C8" s="1" t="s">
        <v>20</v>
      </c>
      <c r="D8" s="1" t="s">
        <v>17</v>
      </c>
      <c r="E8" s="1">
        <v>175000</v>
      </c>
      <c r="F8" s="1">
        <v>0</v>
      </c>
      <c r="G8" s="1">
        <v>1.909</v>
      </c>
      <c r="H8" s="1">
        <v>5</v>
      </c>
      <c r="I8" s="1">
        <v>12</v>
      </c>
      <c r="J8" s="2"/>
      <c r="K8" s="2"/>
      <c r="L8" s="1" t="s">
        <v>62</v>
      </c>
      <c r="M8" s="1">
        <f t="shared" si="2"/>
        <v>12</v>
      </c>
      <c r="N8" s="1">
        <v>175000</v>
      </c>
      <c r="O8" s="1">
        <v>175000</v>
      </c>
      <c r="P8" s="1">
        <v>0</v>
      </c>
      <c r="Q8" s="1">
        <v>0</v>
      </c>
      <c r="R8" s="10">
        <f>(P8/E8)*100</f>
        <v>0</v>
      </c>
      <c r="S8" s="31">
        <f t="shared" si="1"/>
        <v>0</v>
      </c>
    </row>
    <row r="9" spans="1:19" ht="15.5" x14ac:dyDescent="0.35">
      <c r="A9" s="34"/>
      <c r="B9" s="5" t="s">
        <v>6</v>
      </c>
      <c r="C9" s="1" t="s">
        <v>22</v>
      </c>
      <c r="D9" s="1" t="s">
        <v>23</v>
      </c>
      <c r="E9" s="1">
        <v>175000</v>
      </c>
      <c r="F9" s="1">
        <v>0</v>
      </c>
      <c r="G9" s="1">
        <v>1.494</v>
      </c>
      <c r="H9" s="1">
        <v>4</v>
      </c>
      <c r="I9" s="1">
        <v>8</v>
      </c>
      <c r="J9" s="2"/>
      <c r="K9" s="2"/>
      <c r="L9" s="1" t="s">
        <v>62</v>
      </c>
      <c r="M9" s="1">
        <f t="shared" si="2"/>
        <v>8</v>
      </c>
      <c r="N9" s="1">
        <v>175000</v>
      </c>
      <c r="O9" s="1">
        <v>175000</v>
      </c>
      <c r="P9" s="1">
        <v>0</v>
      </c>
      <c r="Q9" s="1">
        <v>0</v>
      </c>
      <c r="R9" s="10">
        <f>(P9/E9)*100</f>
        <v>0</v>
      </c>
      <c r="S9" s="31">
        <f t="shared" si="1"/>
        <v>0</v>
      </c>
    </row>
    <row r="10" spans="1:19" ht="15.5" x14ac:dyDescent="0.35">
      <c r="A10" s="34" t="s">
        <v>26</v>
      </c>
      <c r="B10" s="23" t="s">
        <v>7</v>
      </c>
      <c r="C10" s="1" t="s">
        <v>19</v>
      </c>
      <c r="D10" s="1" t="s">
        <v>21</v>
      </c>
      <c r="E10" s="1">
        <v>133325</v>
      </c>
      <c r="F10" s="1">
        <v>0</v>
      </c>
      <c r="G10" s="1">
        <v>1.84</v>
      </c>
      <c r="H10" s="1">
        <v>5</v>
      </c>
      <c r="I10" s="1">
        <v>9</v>
      </c>
      <c r="J10" s="2"/>
      <c r="K10" s="2"/>
      <c r="L10" s="1" t="s">
        <v>62</v>
      </c>
      <c r="M10" s="1">
        <f t="shared" si="2"/>
        <v>9</v>
      </c>
      <c r="N10" s="1">
        <v>133325</v>
      </c>
      <c r="O10" s="1">
        <v>133325</v>
      </c>
      <c r="P10" s="1">
        <v>0</v>
      </c>
      <c r="Q10" s="1">
        <v>0</v>
      </c>
      <c r="R10" s="10">
        <f t="shared" si="0"/>
        <v>0</v>
      </c>
      <c r="S10" s="31">
        <f t="shared" si="1"/>
        <v>0</v>
      </c>
    </row>
    <row r="11" spans="1:19" ht="15.5" x14ac:dyDescent="0.35">
      <c r="A11" s="34"/>
      <c r="B11" s="23" t="s">
        <v>8</v>
      </c>
      <c r="C11" s="1" t="s">
        <v>19</v>
      </c>
      <c r="D11" s="1" t="s">
        <v>21</v>
      </c>
      <c r="E11" s="1">
        <v>133325</v>
      </c>
      <c r="F11" s="1">
        <v>0</v>
      </c>
      <c r="G11" s="1">
        <v>1.556</v>
      </c>
      <c r="H11" s="1">
        <v>5</v>
      </c>
      <c r="I11" s="1">
        <v>10</v>
      </c>
      <c r="J11" s="2"/>
      <c r="K11" s="2"/>
      <c r="L11" s="1" t="s">
        <v>62</v>
      </c>
      <c r="M11" s="1">
        <f t="shared" si="2"/>
        <v>10</v>
      </c>
      <c r="N11" s="1">
        <v>133325</v>
      </c>
      <c r="O11" s="1">
        <v>133325</v>
      </c>
      <c r="P11" s="1">
        <v>0</v>
      </c>
      <c r="Q11" s="1">
        <v>0</v>
      </c>
      <c r="R11" s="10">
        <f t="shared" si="0"/>
        <v>0</v>
      </c>
      <c r="S11" s="31">
        <f t="shared" si="1"/>
        <v>0</v>
      </c>
    </row>
    <row r="12" spans="1:19" ht="15.5" x14ac:dyDescent="0.35">
      <c r="A12" s="34"/>
      <c r="B12" s="5" t="s">
        <v>9</v>
      </c>
      <c r="C12" s="1" t="s">
        <v>19</v>
      </c>
      <c r="D12" s="1" t="s">
        <v>21</v>
      </c>
      <c r="E12" s="1">
        <v>133350</v>
      </c>
      <c r="F12" s="1">
        <v>0</v>
      </c>
      <c r="G12" s="1">
        <v>1.7190000000000001</v>
      </c>
      <c r="H12" s="1">
        <v>5</v>
      </c>
      <c r="I12" s="1">
        <v>12</v>
      </c>
      <c r="J12" s="2"/>
      <c r="K12" s="2"/>
      <c r="L12" s="1" t="s">
        <v>62</v>
      </c>
      <c r="M12" s="1">
        <f t="shared" si="2"/>
        <v>12</v>
      </c>
      <c r="N12" s="1">
        <v>133350</v>
      </c>
      <c r="O12" s="1">
        <v>133350</v>
      </c>
      <c r="P12" s="1">
        <v>0</v>
      </c>
      <c r="Q12" s="1">
        <v>0</v>
      </c>
      <c r="R12" s="10">
        <f t="shared" si="0"/>
        <v>0</v>
      </c>
      <c r="S12" s="31">
        <f t="shared" si="1"/>
        <v>0</v>
      </c>
    </row>
    <row r="13" spans="1:19" ht="16" thickBot="1" x14ac:dyDescent="0.4">
      <c r="A13" s="26" t="s">
        <v>27</v>
      </c>
      <c r="B13" s="27" t="s">
        <v>10</v>
      </c>
      <c r="C13" s="9" t="s">
        <v>19</v>
      </c>
      <c r="D13" s="9" t="s">
        <v>21</v>
      </c>
      <c r="E13" s="9">
        <v>200000</v>
      </c>
      <c r="F13" s="9">
        <v>0</v>
      </c>
      <c r="G13" s="9">
        <v>1.6950000000000001</v>
      </c>
      <c r="H13" s="9">
        <v>5</v>
      </c>
      <c r="I13" s="9">
        <v>11</v>
      </c>
      <c r="J13" s="28"/>
      <c r="K13" s="28"/>
      <c r="L13" s="9" t="s">
        <v>62</v>
      </c>
      <c r="M13" s="9">
        <f t="shared" si="2"/>
        <v>11</v>
      </c>
      <c r="N13" s="9">
        <v>200000</v>
      </c>
      <c r="O13" s="9">
        <v>200000</v>
      </c>
      <c r="P13" s="9">
        <v>0</v>
      </c>
      <c r="Q13" s="9">
        <v>0</v>
      </c>
      <c r="R13" s="11">
        <f t="shared" si="0"/>
        <v>0</v>
      </c>
      <c r="S13" s="32">
        <f t="shared" si="1"/>
        <v>0</v>
      </c>
    </row>
  </sheetData>
  <mergeCells count="2">
    <mergeCell ref="A2:A9"/>
    <mergeCell ref="A10:A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H3" sqref="H3"/>
    </sheetView>
  </sheetViews>
  <sheetFormatPr defaultRowHeight="14.5" x14ac:dyDescent="0.35"/>
  <cols>
    <col min="2" max="2" width="20.1796875" customWidth="1"/>
    <col min="3" max="3" width="40.36328125" customWidth="1"/>
    <col min="4" max="4" width="22.7265625" customWidth="1"/>
    <col min="5" max="5" width="18.90625" customWidth="1"/>
    <col min="6" max="6" width="22" customWidth="1"/>
    <col min="7" max="7" width="14.1796875" customWidth="1"/>
  </cols>
  <sheetData>
    <row r="3" spans="2:7" ht="18.5" x14ac:dyDescent="0.35">
      <c r="B3" s="13" t="s">
        <v>24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</row>
    <row r="4" spans="2:7" ht="15.5" x14ac:dyDescent="0.35">
      <c r="B4" s="14" t="s">
        <v>35</v>
      </c>
      <c r="C4" s="15" t="s">
        <v>36</v>
      </c>
      <c r="D4" s="16">
        <v>133350</v>
      </c>
      <c r="E4" s="16">
        <v>133350</v>
      </c>
      <c r="F4" s="14">
        <v>0</v>
      </c>
      <c r="G4" s="21">
        <f>(F4/D4)*100</f>
        <v>0</v>
      </c>
    </row>
    <row r="5" spans="2:7" ht="15.5" x14ac:dyDescent="0.35">
      <c r="B5" s="14" t="s">
        <v>35</v>
      </c>
      <c r="C5" s="15" t="s">
        <v>37</v>
      </c>
      <c r="D5" s="16">
        <v>133325</v>
      </c>
      <c r="E5" s="16">
        <v>133325</v>
      </c>
      <c r="F5" s="14">
        <v>0</v>
      </c>
      <c r="G5" s="14">
        <f t="shared" ref="G5:G15" si="0">(F5/D5)*100</f>
        <v>0</v>
      </c>
    </row>
    <row r="6" spans="2:7" ht="15.5" x14ac:dyDescent="0.35">
      <c r="B6" s="14" t="s">
        <v>35</v>
      </c>
      <c r="C6" s="15" t="s">
        <v>38</v>
      </c>
      <c r="D6" s="16">
        <v>133325</v>
      </c>
      <c r="E6" s="16">
        <v>133325</v>
      </c>
      <c r="F6" s="14">
        <v>0</v>
      </c>
      <c r="G6" s="14">
        <f t="shared" si="0"/>
        <v>0</v>
      </c>
    </row>
    <row r="7" spans="2:7" ht="15.5" x14ac:dyDescent="0.35">
      <c r="B7" s="14" t="s">
        <v>39</v>
      </c>
      <c r="C7" s="15" t="s">
        <v>40</v>
      </c>
      <c r="D7" s="16">
        <v>200000</v>
      </c>
      <c r="E7" s="16">
        <v>200000</v>
      </c>
      <c r="F7" s="14">
        <v>0</v>
      </c>
      <c r="G7" s="21">
        <f t="shared" si="0"/>
        <v>0</v>
      </c>
    </row>
    <row r="8" spans="2:7" ht="15.5" x14ac:dyDescent="0.35">
      <c r="B8" s="14" t="s">
        <v>41</v>
      </c>
      <c r="C8" s="17" t="s">
        <v>42</v>
      </c>
      <c r="D8" s="16">
        <v>175000</v>
      </c>
      <c r="E8" s="16">
        <v>175000</v>
      </c>
      <c r="F8" s="14">
        <v>0</v>
      </c>
      <c r="G8" s="14">
        <f t="shared" si="0"/>
        <v>0</v>
      </c>
    </row>
    <row r="9" spans="2:7" ht="15.5" x14ac:dyDescent="0.35">
      <c r="B9" s="14" t="s">
        <v>41</v>
      </c>
      <c r="C9" s="17" t="s">
        <v>43</v>
      </c>
      <c r="D9" s="16">
        <v>175000</v>
      </c>
      <c r="E9" s="16">
        <v>175000</v>
      </c>
      <c r="F9" s="14">
        <v>0</v>
      </c>
      <c r="G9" s="14">
        <f t="shared" si="0"/>
        <v>0</v>
      </c>
    </row>
    <row r="10" spans="2:7" ht="15.5" x14ac:dyDescent="0.35">
      <c r="B10" s="14" t="s">
        <v>41</v>
      </c>
      <c r="C10" s="17" t="s">
        <v>44</v>
      </c>
      <c r="D10" s="16">
        <v>175000</v>
      </c>
      <c r="E10" s="16">
        <v>175000</v>
      </c>
      <c r="F10" s="14">
        <v>0</v>
      </c>
      <c r="G10" s="14">
        <f t="shared" si="0"/>
        <v>0</v>
      </c>
    </row>
    <row r="11" spans="2:7" ht="15.5" x14ac:dyDescent="0.35">
      <c r="B11" s="14" t="s">
        <v>41</v>
      </c>
      <c r="C11" s="17" t="s">
        <v>45</v>
      </c>
      <c r="D11" s="16">
        <v>175000</v>
      </c>
      <c r="E11" s="16">
        <v>174950</v>
      </c>
      <c r="F11" s="14">
        <v>50</v>
      </c>
      <c r="G11" s="20">
        <f t="shared" si="0"/>
        <v>2.8571428571428574E-2</v>
      </c>
    </row>
    <row r="12" spans="2:7" ht="15.5" x14ac:dyDescent="0.35">
      <c r="B12" s="14" t="s">
        <v>41</v>
      </c>
      <c r="C12" s="17" t="s">
        <v>46</v>
      </c>
      <c r="D12" s="16">
        <v>175000</v>
      </c>
      <c r="E12" s="16">
        <v>175000</v>
      </c>
      <c r="F12" s="14">
        <v>0</v>
      </c>
      <c r="G12" s="21">
        <f t="shared" si="0"/>
        <v>0</v>
      </c>
    </row>
    <row r="13" spans="2:7" ht="15.5" x14ac:dyDescent="0.35">
      <c r="B13" s="14" t="s">
        <v>41</v>
      </c>
      <c r="C13" s="17" t="s">
        <v>47</v>
      </c>
      <c r="D13" s="16">
        <v>175000</v>
      </c>
      <c r="E13" s="16">
        <v>175000</v>
      </c>
      <c r="F13" s="14">
        <v>0</v>
      </c>
      <c r="G13" s="14">
        <f t="shared" si="0"/>
        <v>0</v>
      </c>
    </row>
    <row r="14" spans="2:7" ht="15.5" x14ac:dyDescent="0.35">
      <c r="B14" s="16" t="s">
        <v>41</v>
      </c>
      <c r="C14" s="18" t="s">
        <v>28</v>
      </c>
      <c r="D14" s="16">
        <v>175000</v>
      </c>
      <c r="E14" s="16">
        <v>122902</v>
      </c>
      <c r="F14" s="14">
        <v>52098</v>
      </c>
      <c r="G14" s="37">
        <f t="shared" si="0"/>
        <v>29.770285714285716</v>
      </c>
    </row>
    <row r="15" spans="2:7" ht="15.5" x14ac:dyDescent="0.35">
      <c r="B15" s="14" t="s">
        <v>41</v>
      </c>
      <c r="C15" s="17" t="s">
        <v>48</v>
      </c>
      <c r="D15" s="16">
        <v>175000</v>
      </c>
      <c r="E15" s="16">
        <v>174999</v>
      </c>
      <c r="F15" s="14">
        <v>1</v>
      </c>
      <c r="G15" s="38">
        <f t="shared" si="0"/>
        <v>5.7142857142857147E-4</v>
      </c>
    </row>
    <row r="16" spans="2:7" ht="16.5" x14ac:dyDescent="0.35">
      <c r="B16" s="35" t="s">
        <v>49</v>
      </c>
      <c r="C16" s="36"/>
      <c r="D16" s="19">
        <f>SUM(D4:D15)</f>
        <v>2000000</v>
      </c>
      <c r="E16" s="19">
        <f>SUM(E4:E15)</f>
        <v>1947851</v>
      </c>
      <c r="F16" s="16">
        <f>SUM(F4:F15)</f>
        <v>52149</v>
      </c>
    </row>
  </sheetData>
  <mergeCells count="1"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4.5" x14ac:dyDescent="0.35"/>
  <sheetData>
    <row r="1" spans="1:2" ht="15" thickBot="1" x14ac:dyDescent="0.4">
      <c r="A1" t="s">
        <v>50</v>
      </c>
      <c r="B1" t="s">
        <v>51</v>
      </c>
    </row>
    <row r="2" spans="1:2" x14ac:dyDescent="0.35">
      <c r="A2">
        <v>1084</v>
      </c>
      <c r="B2" s="3">
        <v>157</v>
      </c>
    </row>
    <row r="3" spans="1:2" x14ac:dyDescent="0.35">
      <c r="A3">
        <v>231</v>
      </c>
      <c r="B3" s="1">
        <v>1</v>
      </c>
    </row>
    <row r="4" spans="1:2" x14ac:dyDescent="0.35">
      <c r="A4">
        <v>687</v>
      </c>
      <c r="B4" s="1">
        <v>427</v>
      </c>
    </row>
    <row r="5" spans="1:2" x14ac:dyDescent="0.35">
      <c r="A5">
        <v>850</v>
      </c>
      <c r="B5" s="1">
        <v>691</v>
      </c>
    </row>
    <row r="6" spans="1:2" x14ac:dyDescent="0.35">
      <c r="A6">
        <v>1280</v>
      </c>
      <c r="B6" s="1">
        <v>851</v>
      </c>
    </row>
    <row r="7" spans="1:2" x14ac:dyDescent="0.35">
      <c r="A7">
        <v>1100</v>
      </c>
      <c r="B7" s="1">
        <v>837</v>
      </c>
    </row>
    <row r="8" spans="1:2" x14ac:dyDescent="0.35">
      <c r="A8">
        <v>887</v>
      </c>
      <c r="B8" s="1">
        <v>785</v>
      </c>
    </row>
    <row r="9" spans="1:2" x14ac:dyDescent="0.35">
      <c r="A9">
        <v>932</v>
      </c>
      <c r="B9" s="1">
        <v>786</v>
      </c>
    </row>
    <row r="10" spans="1:2" x14ac:dyDescent="0.35">
      <c r="A10">
        <v>964</v>
      </c>
      <c r="B10" s="1">
        <v>916</v>
      </c>
    </row>
    <row r="11" spans="1:2" x14ac:dyDescent="0.35">
      <c r="A11">
        <v>954</v>
      </c>
      <c r="B11" s="1">
        <v>929</v>
      </c>
    </row>
    <row r="12" spans="1:2" x14ac:dyDescent="0.35">
      <c r="A12">
        <v>979</v>
      </c>
      <c r="B12" s="1">
        <v>929</v>
      </c>
    </row>
    <row r="13" spans="1:2" ht="15" thickBot="1" x14ac:dyDescent="0.4">
      <c r="A13">
        <v>942</v>
      </c>
      <c r="B13" s="9">
        <v>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Load model</vt:lpstr>
      <vt:lpstr>Sheet2</vt:lpstr>
    </vt:vector>
  </TitlesOfParts>
  <Company>Globallogic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Madhusudhan Sannala</dc:creator>
  <cp:lastModifiedBy>Anil Neelan</cp:lastModifiedBy>
  <dcterms:created xsi:type="dcterms:W3CDTF">2019-11-06T09:07:31Z</dcterms:created>
  <dcterms:modified xsi:type="dcterms:W3CDTF">2020-07-30T06:52:29Z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a2de5ddb-555b-4937-b6ea-358680a6ddd1</vt:lpwstr>
  </property>
</Properties>
</file>