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084" activeTab="3"/>
  </bookViews>
  <sheets>
    <sheet name="Clusters - Elbow Curve" sheetId="3" r:id="rId1"/>
    <sheet name="All Countries" sheetId="8" state="hidden" r:id="rId2"/>
    <sheet name="Before Corr" sheetId="13" r:id="rId3"/>
    <sheet name="After Corr" sheetId="15" r:id="rId4"/>
    <sheet name="Correlation Matrix" sheetId="14" r:id="rId5"/>
    <sheet name="Germany" sheetId="9" state="hidden" r:id="rId6"/>
    <sheet name="SE" sheetId="10" state="hidden" r:id="rId7"/>
    <sheet name="FI" sheetId="11" state="hidden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15" l="1"/>
  <c r="R42" i="15"/>
  <c r="R43" i="15"/>
  <c r="R44" i="15"/>
  <c r="R45" i="15"/>
  <c r="R46" i="15"/>
  <c r="R47" i="15"/>
  <c r="R48" i="15"/>
  <c r="R49" i="15"/>
  <c r="R40" i="15"/>
  <c r="H65" i="15"/>
  <c r="H67" i="15"/>
  <c r="H64" i="15"/>
  <c r="H70" i="15"/>
  <c r="H68" i="15"/>
  <c r="H72" i="15"/>
  <c r="H69" i="15"/>
  <c r="H66" i="15"/>
  <c r="H71" i="15"/>
  <c r="H73" i="15"/>
  <c r="H77" i="15"/>
  <c r="H78" i="15"/>
  <c r="H80" i="15"/>
  <c r="H74" i="15"/>
  <c r="H75" i="15"/>
  <c r="H81" i="15"/>
  <c r="H82" i="15"/>
  <c r="H86" i="15"/>
  <c r="H83" i="15"/>
  <c r="H85" i="15"/>
  <c r="H84" i="15"/>
  <c r="H76" i="15"/>
  <c r="H88" i="15"/>
  <c r="H90" i="15"/>
  <c r="H87" i="15"/>
  <c r="H89" i="15"/>
  <c r="H99" i="15"/>
  <c r="H91" i="15"/>
  <c r="H92" i="15"/>
  <c r="H93" i="15"/>
  <c r="H94" i="15"/>
  <c r="H95" i="15"/>
  <c r="H100" i="15"/>
  <c r="H98" i="15"/>
  <c r="H79" i="15"/>
  <c r="H101" i="15"/>
  <c r="H107" i="15"/>
  <c r="H102" i="15"/>
  <c r="H104" i="15"/>
  <c r="H96" i="15"/>
  <c r="H97" i="15"/>
  <c r="H108" i="15"/>
  <c r="H110" i="15"/>
  <c r="H106" i="15"/>
  <c r="H117" i="15"/>
  <c r="H111" i="15"/>
  <c r="H105" i="15"/>
  <c r="H118" i="15"/>
  <c r="H112" i="15"/>
  <c r="H115" i="15"/>
  <c r="H125" i="15"/>
  <c r="H103" i="15"/>
  <c r="H121" i="15"/>
  <c r="H119" i="15"/>
  <c r="H128" i="15"/>
  <c r="H126" i="15"/>
  <c r="H129" i="15"/>
  <c r="H116" i="15"/>
  <c r="H120" i="15"/>
  <c r="H130" i="15"/>
  <c r="H113" i="15"/>
  <c r="H122" i="15"/>
  <c r="H109" i="15"/>
  <c r="H132" i="15"/>
  <c r="H137" i="15"/>
  <c r="H123" i="15"/>
  <c r="H114" i="15"/>
  <c r="H138" i="15"/>
  <c r="H139" i="15"/>
  <c r="H133" i="15"/>
  <c r="H124" i="15"/>
  <c r="H144" i="15"/>
  <c r="H131" i="15"/>
  <c r="H127" i="15"/>
  <c r="H145" i="15"/>
  <c r="H152" i="15"/>
  <c r="H134" i="15"/>
  <c r="H146" i="15"/>
  <c r="H153" i="15"/>
  <c r="H140" i="15"/>
  <c r="H154" i="15"/>
  <c r="H141" i="15"/>
  <c r="H155" i="15"/>
  <c r="H147" i="15"/>
  <c r="H135" i="15"/>
  <c r="H156" i="15"/>
  <c r="H142" i="15"/>
  <c r="H157" i="15"/>
  <c r="H148" i="15"/>
  <c r="H158" i="15"/>
  <c r="H159" i="15"/>
  <c r="H160" i="15"/>
  <c r="H161" i="15"/>
  <c r="H180" i="15"/>
  <c r="H181" i="15"/>
  <c r="H182" i="15"/>
  <c r="H183" i="15"/>
  <c r="H162" i="15"/>
  <c r="H163" i="15"/>
  <c r="H184" i="15"/>
  <c r="H143" i="15"/>
  <c r="H185" i="15"/>
  <c r="H186" i="15"/>
  <c r="H187" i="15"/>
  <c r="H188" i="15"/>
  <c r="H189" i="15"/>
  <c r="H190" i="15"/>
  <c r="H191" i="15"/>
  <c r="H192" i="15"/>
  <c r="H164" i="15"/>
  <c r="H193" i="15"/>
  <c r="H149" i="15"/>
  <c r="H194" i="15"/>
  <c r="H150" i="15"/>
  <c r="H195" i="15"/>
  <c r="H165" i="15"/>
  <c r="H166" i="15"/>
  <c r="H167" i="15"/>
  <c r="H196" i="15"/>
  <c r="H197" i="15"/>
  <c r="H198" i="15"/>
  <c r="H199" i="15"/>
  <c r="H200" i="15"/>
  <c r="H168" i="15"/>
  <c r="H201" i="15"/>
  <c r="H169" i="15"/>
  <c r="H202" i="15"/>
  <c r="H203" i="15"/>
  <c r="H170" i="15"/>
  <c r="H204" i="15"/>
  <c r="H205" i="15"/>
  <c r="H171" i="15"/>
  <c r="H206" i="15"/>
  <c r="H207" i="15"/>
  <c r="H208" i="15"/>
  <c r="H209" i="15"/>
  <c r="H210" i="15"/>
  <c r="H172" i="15"/>
  <c r="H211" i="15"/>
  <c r="H173" i="15"/>
  <c r="H212" i="15"/>
  <c r="H174" i="15"/>
  <c r="H213" i="15"/>
  <c r="H214" i="15"/>
  <c r="H136" i="15"/>
  <c r="H215" i="15"/>
  <c r="H175" i="15"/>
  <c r="H176" i="15"/>
  <c r="H216" i="15"/>
  <c r="H177" i="15"/>
  <c r="H217" i="15"/>
  <c r="H178" i="15"/>
  <c r="H218" i="15"/>
  <c r="H219" i="15"/>
  <c r="H220" i="15"/>
  <c r="H221" i="15"/>
  <c r="H222" i="15"/>
  <c r="H151" i="15"/>
  <c r="H223" i="15"/>
  <c r="H179" i="15"/>
  <c r="H224" i="15"/>
  <c r="M46" i="15" l="1"/>
  <c r="M49" i="15"/>
  <c r="M50" i="15"/>
  <c r="O50" i="15"/>
  <c r="M51" i="15"/>
  <c r="M52" i="15"/>
  <c r="M53" i="15"/>
  <c r="K52" i="15"/>
  <c r="K50" i="15"/>
  <c r="M45" i="15"/>
  <c r="O45" i="15"/>
  <c r="H63" i="15"/>
  <c r="H61" i="15"/>
  <c r="H51" i="15"/>
  <c r="L51" i="15" s="1"/>
  <c r="H48" i="15"/>
  <c r="L48" i="15" s="1"/>
  <c r="H45" i="15"/>
  <c r="L45" i="15" s="1"/>
  <c r="H52" i="15"/>
  <c r="L52" i="15" s="1"/>
  <c r="H46" i="15"/>
  <c r="L46" i="15" s="1"/>
  <c r="H47" i="15"/>
  <c r="L47" i="15" s="1"/>
  <c r="H50" i="15"/>
  <c r="L50" i="15" s="1"/>
  <c r="H53" i="15"/>
  <c r="L53" i="15" s="1"/>
  <c r="H49" i="15"/>
  <c r="L49" i="15" s="1"/>
  <c r="H58" i="15"/>
  <c r="H55" i="15"/>
  <c r="H54" i="15"/>
  <c r="H60" i="15"/>
  <c r="H59" i="15"/>
  <c r="H57" i="15"/>
  <c r="H56" i="15"/>
  <c r="H62" i="15"/>
  <c r="H44" i="15"/>
  <c r="O44" i="15" s="1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44" i="15"/>
  <c r="N44" i="15" l="1"/>
  <c r="K46" i="15"/>
  <c r="O53" i="15"/>
  <c r="O52" i="15"/>
  <c r="O51" i="15"/>
  <c r="O49" i="15"/>
  <c r="O48" i="15"/>
  <c r="O47" i="15"/>
  <c r="O46" i="15"/>
  <c r="M44" i="15"/>
  <c r="N45" i="15"/>
  <c r="K47" i="15"/>
  <c r="K51" i="15"/>
  <c r="N53" i="15"/>
  <c r="N52" i="15"/>
  <c r="N51" i="15"/>
  <c r="N50" i="15"/>
  <c r="N49" i="15"/>
  <c r="N48" i="15"/>
  <c r="N47" i="15"/>
  <c r="N46" i="15"/>
  <c r="K44" i="15"/>
  <c r="L44" i="15"/>
  <c r="K48" i="15"/>
  <c r="M48" i="15"/>
  <c r="M47" i="15"/>
  <c r="K45" i="15"/>
  <c r="K49" i="15"/>
  <c r="K53" i="15"/>
  <c r="C34" i="15"/>
  <c r="M34" i="15"/>
  <c r="N34" i="15" s="1"/>
  <c r="O34" i="15" s="1"/>
  <c r="P34" i="15" s="1"/>
  <c r="Q34" i="15" s="1"/>
  <c r="R34" i="15" s="1"/>
  <c r="S34" i="15" s="1"/>
  <c r="T34" i="15" s="1"/>
  <c r="U34" i="15" s="1"/>
  <c r="V34" i="15" s="1"/>
  <c r="W34" i="15" s="1"/>
  <c r="X34" i="15" s="1"/>
  <c r="Y34" i="15" s="1"/>
  <c r="R18" i="15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17" i="15"/>
  <c r="R16" i="15"/>
  <c r="P20" i="15" l="1"/>
  <c r="P24" i="15"/>
  <c r="P28" i="15"/>
  <c r="O19" i="15"/>
  <c r="O23" i="15"/>
  <c r="O27" i="15"/>
  <c r="M17" i="15"/>
  <c r="M21" i="15"/>
  <c r="M25" i="15"/>
  <c r="M16" i="15"/>
  <c r="S16" i="15" s="1"/>
  <c r="L17" i="15"/>
  <c r="L18" i="15"/>
  <c r="L19" i="15"/>
  <c r="L20" i="15"/>
  <c r="L21" i="15"/>
  <c r="L22" i="15"/>
  <c r="L23" i="15"/>
  <c r="L24" i="15"/>
  <c r="L25" i="15"/>
  <c r="L26" i="15"/>
  <c r="L27" i="15"/>
  <c r="L28" i="15"/>
  <c r="L16" i="15"/>
  <c r="D29" i="15"/>
  <c r="D34" i="15" s="1"/>
  <c r="E29" i="15"/>
  <c r="E34" i="15" s="1"/>
  <c r="F29" i="15"/>
  <c r="F34" i="15" s="1"/>
  <c r="G29" i="15"/>
  <c r="G34" i="15" s="1"/>
  <c r="C29" i="15"/>
  <c r="C29" i="13"/>
  <c r="D29" i="13"/>
  <c r="E29" i="13"/>
  <c r="F29" i="13"/>
  <c r="B29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15" i="13"/>
  <c r="L27" i="13"/>
  <c r="K27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15" i="13"/>
  <c r="L16" i="13"/>
  <c r="L17" i="13"/>
  <c r="L18" i="13"/>
  <c r="L19" i="13"/>
  <c r="L20" i="13"/>
  <c r="L21" i="13"/>
  <c r="L22" i="13"/>
  <c r="L23" i="13"/>
  <c r="L24" i="13"/>
  <c r="L25" i="13"/>
  <c r="L26" i="13"/>
  <c r="L15" i="13"/>
  <c r="K16" i="13"/>
  <c r="K17" i="13"/>
  <c r="K18" i="13"/>
  <c r="K19" i="13"/>
  <c r="K20" i="13"/>
  <c r="K21" i="13"/>
  <c r="K22" i="13"/>
  <c r="K23" i="13"/>
  <c r="K24" i="13"/>
  <c r="K25" i="13"/>
  <c r="K26" i="13"/>
  <c r="K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15" i="13"/>
  <c r="G28" i="13"/>
  <c r="C28" i="13"/>
  <c r="D28" i="13"/>
  <c r="E28" i="13"/>
  <c r="F28" i="13"/>
  <c r="B28" i="13"/>
  <c r="N26" i="15" l="1"/>
  <c r="N18" i="15"/>
  <c r="M28" i="15"/>
  <c r="M24" i="15"/>
  <c r="M20" i="15"/>
  <c r="N16" i="15"/>
  <c r="T16" i="15" s="1"/>
  <c r="N25" i="15"/>
  <c r="N21" i="15"/>
  <c r="N17" i="15"/>
  <c r="T17" i="15" s="1"/>
  <c r="O26" i="15"/>
  <c r="O22" i="15"/>
  <c r="O18" i="15"/>
  <c r="P27" i="15"/>
  <c r="P23" i="15"/>
  <c r="P19" i="15"/>
  <c r="S17" i="15"/>
  <c r="N22" i="15"/>
  <c r="M27" i="15"/>
  <c r="M23" i="15"/>
  <c r="M19" i="15"/>
  <c r="S19" i="15" s="1"/>
  <c r="N28" i="15"/>
  <c r="N24" i="15"/>
  <c r="N20" i="15"/>
  <c r="O16" i="15"/>
  <c r="U16" i="15" s="1"/>
  <c r="O25" i="15"/>
  <c r="O21" i="15"/>
  <c r="O17" i="15"/>
  <c r="P26" i="15"/>
  <c r="P22" i="15"/>
  <c r="P18" i="15"/>
  <c r="G30" i="15"/>
  <c r="M26" i="15"/>
  <c r="M22" i="15"/>
  <c r="M18" i="15"/>
  <c r="S18" i="15" s="1"/>
  <c r="N27" i="15"/>
  <c r="N23" i="15"/>
  <c r="N19" i="15"/>
  <c r="O28" i="15"/>
  <c r="O24" i="15"/>
  <c r="O20" i="15"/>
  <c r="P16" i="15"/>
  <c r="V16" i="15" s="1"/>
  <c r="P25" i="15"/>
  <c r="P21" i="15"/>
  <c r="P17" i="15"/>
  <c r="I29" i="15"/>
  <c r="E18" i="11"/>
  <c r="F14" i="11" s="1"/>
  <c r="D15" i="10"/>
  <c r="E10" i="10" s="1"/>
  <c r="D13" i="9"/>
  <c r="D14" i="9"/>
  <c r="D15" i="9"/>
  <c r="D16" i="9"/>
  <c r="D12" i="9"/>
  <c r="C17" i="9"/>
  <c r="B37" i="8"/>
  <c r="C33" i="8" s="1"/>
  <c r="S20" i="15" l="1"/>
  <c r="S21" i="15" s="1"/>
  <c r="S22" i="15" s="1"/>
  <c r="S23" i="15" s="1"/>
  <c r="S24" i="15" s="1"/>
  <c r="S25" i="15" s="1"/>
  <c r="S26" i="15" s="1"/>
  <c r="S27" i="15" s="1"/>
  <c r="S28" i="15" s="1"/>
  <c r="U17" i="15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T18" i="15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C30" i="15"/>
  <c r="F30" i="15"/>
  <c r="V17" i="15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D30" i="15"/>
  <c r="E30" i="15"/>
  <c r="C32" i="8"/>
  <c r="C36" i="8"/>
  <c r="C35" i="8"/>
  <c r="C34" i="8"/>
  <c r="F16" i="11"/>
  <c r="F15" i="11"/>
  <c r="F13" i="11"/>
  <c r="E12" i="10"/>
  <c r="E9" i="10"/>
  <c r="E11" i="10"/>
  <c r="A18" i="8"/>
</calcChain>
</file>

<file path=xl/sharedStrings.xml><?xml version="1.0" encoding="utf-8"?>
<sst xmlns="http://schemas.openxmlformats.org/spreadsheetml/2006/main" count="512" uniqueCount="249">
  <si>
    <t>NumberofTimesUpgraded</t>
  </si>
  <si>
    <t>Network_Added_90days</t>
  </si>
  <si>
    <t>MultipleNetworkAddition</t>
  </si>
  <si>
    <t>Second_Order_180days</t>
  </si>
  <si>
    <t>Tenure</t>
  </si>
  <si>
    <t>gender_male</t>
  </si>
  <si>
    <t>gender_female</t>
  </si>
  <si>
    <t>age_20</t>
  </si>
  <si>
    <t>age_30</t>
  </si>
  <si>
    <t>age_40</t>
  </si>
  <si>
    <t>age_50</t>
  </si>
  <si>
    <t>age_60</t>
  </si>
  <si>
    <t>LifeTimeOrders</t>
  </si>
  <si>
    <t>FirstThreeMonthSales</t>
  </si>
  <si>
    <t>FirstCommissionPayout</t>
  </si>
  <si>
    <t>FirstThreeMonthOrders</t>
  </si>
  <si>
    <t>FirstThreeMonthPayout</t>
  </si>
  <si>
    <t>LifeTimeSales</t>
  </si>
  <si>
    <t>avgdiscountRate</t>
  </si>
  <si>
    <t>lifetimepayout</t>
  </si>
  <si>
    <t>ActiveSubscriptions</t>
  </si>
  <si>
    <t>Masters</t>
  </si>
  <si>
    <t>K-means clustering with 5 clusters of sizes 26239, 54607, 74475, 85198, 90928</t>
  </si>
  <si>
    <t>Average Population</t>
  </si>
  <si>
    <t>Males, Below average performers</t>
  </si>
  <si>
    <t>30-40 age group, High Sales, No Network, No Commission</t>
  </si>
  <si>
    <t>Non-Performing females (no sales, no commission, no network)</t>
  </si>
  <si>
    <t>Masters of the trade, Always Upgraded</t>
  </si>
  <si>
    <t>High Performing Females (high sales, no commission, no network)</t>
  </si>
  <si>
    <t>K-means clustering with 5 clusters of sizes 41833, 104903, 17262, 76568, 90881</t>
  </si>
  <si>
    <t>Masters of the trade, Upgraded more than once</t>
  </si>
  <si>
    <t>High Sales, Average Commission</t>
  </si>
  <si>
    <t>Most of the mexico customers (97%) created before Aug' 2013</t>
  </si>
  <si>
    <t>DE</t>
  </si>
  <si>
    <t>SE</t>
  </si>
  <si>
    <t>FI</t>
  </si>
  <si>
    <t>IT</t>
  </si>
  <si>
    <t>CH</t>
  </si>
  <si>
    <t>NO</t>
  </si>
  <si>
    <t>AT</t>
  </si>
  <si>
    <t>PL</t>
  </si>
  <si>
    <t>JP</t>
  </si>
  <si>
    <t>ES</t>
  </si>
  <si>
    <t>HK</t>
  </si>
  <si>
    <t>MX</t>
  </si>
  <si>
    <t>Country</t>
  </si>
  <si>
    <t>Customers</t>
  </si>
  <si>
    <t>K-means clustering with 5 clusters of sizes 8367, 20155, 8392, 20092, 22002</t>
  </si>
  <si>
    <t>Non-Performing Females</t>
  </si>
  <si>
    <t>Below Average Males</t>
  </si>
  <si>
    <t>High_performing Females</t>
  </si>
  <si>
    <t>Young Customers (20-30) getting discounts, below average performers</t>
  </si>
  <si>
    <t>Average Performing Males</t>
  </si>
  <si>
    <t>Average Performing Females</t>
  </si>
  <si>
    <t>7404  7790 10952 23658</t>
  </si>
  <si>
    <t xml:space="preserve"> 18211  7447  4999  5847</t>
  </si>
  <si>
    <t>Performing Females, Always places second order</t>
  </si>
  <si>
    <t>NA</t>
  </si>
  <si>
    <t>360+</t>
  </si>
  <si>
    <t>ActiveDays</t>
  </si>
  <si>
    <t>Young, Non-Performers</t>
  </si>
  <si>
    <t>Middle Age, Average Performers</t>
  </si>
  <si>
    <t>Old Customers and almost average performers</t>
  </si>
  <si>
    <t>poor</t>
  </si>
  <si>
    <t xml:space="preserve">  26033  46121  66452 112595  37965</t>
  </si>
  <si>
    <t>3/4th year</t>
  </si>
  <si>
    <t>First Month</t>
  </si>
  <si>
    <t>1 year</t>
  </si>
  <si>
    <t>1/2 year</t>
  </si>
  <si>
    <t>AD</t>
  </si>
  <si>
    <t>AE</t>
  </si>
  <si>
    <t>AF</t>
  </si>
  <si>
    <t>AL</t>
  </si>
  <si>
    <t>AM</t>
  </si>
  <si>
    <t>AO</t>
  </si>
  <si>
    <t>AR</t>
  </si>
  <si>
    <t>AU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</si>
  <si>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</si>
  <si>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</si>
  <si>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</si>
  <si>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</si>
  <si>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</si>
  <si>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</si>
  <si>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</si>
  <si>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</si>
  <si>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</si>
  <si>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</si>
  <si>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</si>
  <si>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BN</t>
  </si>
  <si>
    <t>BO</t>
  </si>
  <si>
    <t>BR</t>
  </si>
  <si>
    <t>BS</t>
  </si>
  <si>
    <t>BT</t>
  </si>
  <si>
    <t>BY</t>
  </si>
  <si>
    <t>CA</t>
  </si>
  <si>
    <t>CD</t>
  </si>
  <si>
    <t>CG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</si>
  <si>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</si>
  <si>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</si>
  <si>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</si>
  <si>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</si>
  <si>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</si>
  <si>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</si>
  <si>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</si>
  <si>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</si>
  <si>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</si>
  <si>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CY</t>
  </si>
  <si>
    <t>CZ</t>
  </si>
  <si>
    <t>DK</t>
  </si>
  <si>
    <t>DO</t>
  </si>
  <si>
    <t>DZ</t>
  </si>
  <si>
    <t>EC</t>
  </si>
  <si>
    <t>EE</t>
  </si>
  <si>
    <t>EG</t>
  </si>
  <si>
    <t>EN</t>
  </si>
  <si>
    <t>FO</t>
  </si>
  <si>
    <t>FR</t>
  </si>
  <si>
    <t>FX</t>
  </si>
  <si>
    <t>GB</t>
  </si>
  <si>
    <t>GE</t>
  </si>
  <si>
    <t>GF</t>
  </si>
  <si>
    <t>GH</t>
  </si>
  <si>
    <t>GI</t>
  </si>
  <si>
    <t>GL</t>
  </si>
  <si>
    <t>GM</t>
  </si>
  <si>
    <t>GN</t>
  </si>
  <si>
    <t>GP</t>
  </si>
  <si>
    <t>GQ</t>
  </si>
  <si>
    <t>GR</t>
  </si>
  <si>
    <t>GT</t>
  </si>
  <si>
    <t>GU</t>
  </si>
  <si>
    <t>HM</t>
  </si>
  <si>
    <t>HR</t>
  </si>
  <si>
    <t>HT</t>
  </si>
  <si>
    <t>HU</t>
  </si>
  <si>
    <t>IC</t>
  </si>
  <si>
    <t>ID</t>
  </si>
  <si>
    <t>IE</t>
  </si>
  <si>
    <t>II</t>
  </si>
  <si>
    <t>IL</t>
  </si>
  <si>
    <t>IN</t>
  </si>
  <si>
    <t>IO</t>
  </si>
  <si>
    <t>IQ</t>
  </si>
  <si>
    <t>IR</t>
  </si>
  <si>
    <t>IS</t>
  </si>
  <si>
    <t>JE</t>
  </si>
  <si>
    <t>JM</t>
  </si>
  <si>
    <t>JO</t>
  </si>
  <si>
    <t>KE</t>
  </si>
  <si>
    <t>KH</t>
  </si>
  <si>
    <t>KR</t>
  </si>
  <si>
    <t>KV</t>
  </si>
  <si>
    <t>KW</t>
  </si>
  <si>
    <t>KZ</t>
  </si>
  <si>
    <t>LA</t>
  </si>
  <si>
    <t>LB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</si>
  <si>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</si>
  <si>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</si>
  <si>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</si>
  <si>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</si>
  <si>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</si>
  <si>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</si>
  <si>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</si>
  <si>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</si>
  <si>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</si>
  <si>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</si>
  <si>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</si>
  <si>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</si>
  <si>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</si>
  <si>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</si>
  <si>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</si>
  <si>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</si>
  <si>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</si>
  <si>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</si>
  <si>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</si>
  <si>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</si>
  <si>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</si>
  <si>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MY</t>
  </si>
  <si>
    <t>MZ</t>
  </si>
  <si>
    <t>NC</t>
  </si>
  <si>
    <t>NE</t>
  </si>
  <si>
    <t>NG</t>
  </si>
  <si>
    <t>NI</t>
  </si>
  <si>
    <t>NL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</si>
  <si>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</si>
  <si>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</si>
  <si>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</si>
  <si>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</si>
  <si>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</si>
  <si>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</si>
  <si>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</si>
  <si>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</si>
  <si>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</si>
  <si>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PR</t>
  </si>
  <si>
    <t>PT</t>
  </si>
  <si>
    <t>PY</t>
  </si>
  <si>
    <t>QA</t>
  </si>
  <si>
    <t>RE</t>
  </si>
  <si>
    <t>RO</t>
  </si>
  <si>
    <t>RS</t>
  </si>
  <si>
    <t>RU</t>
  </si>
  <si>
    <t>SA</t>
  </si>
  <si>
    <t>SD</t>
  </si>
  <si>
    <t>SG</t>
  </si>
  <si>
    <t>SI</t>
  </si>
  <si>
    <t>SJ</t>
  </si>
  <si>
    <t>SK</t>
  </si>
  <si>
    <t>SL</t>
  </si>
  <si>
    <t>SM</t>
  </si>
  <si>
    <t>SN</t>
  </si>
  <si>
    <t>SR</t>
  </si>
  <si>
    <t>SV</t>
  </si>
  <si>
    <t>SY</t>
  </si>
  <si>
    <t>SZ</t>
  </si>
  <si>
    <t>TG</t>
  </si>
  <si>
    <t>TH</t>
  </si>
  <si>
    <t>TJ</t>
  </si>
  <si>
    <t>TN</t>
  </si>
  <si>
    <t>TO</t>
  </si>
  <si>
    <t>TR</t>
  </si>
  <si>
    <t>TT</t>
  </si>
  <si>
    <t>TW</t>
  </si>
  <si>
    <t>TZ</t>
  </si>
  <si>
    <t>UA</t>
  </si>
  <si>
    <t>UG</t>
  </si>
  <si>
    <t>UK</t>
  </si>
  <si>
    <t>UM</t>
  </si>
  <si>
    <t>US</t>
  </si>
  <si>
    <t>UY</t>
  </si>
  <si>
    <t>UZ</t>
  </si>
  <si>
    <t>VE</t>
  </si>
  <si>
    <t>VN</t>
  </si>
  <si>
    <t>WS</t>
  </si>
  <si>
    <t>XZ</t>
  </si>
  <si>
    <t>YE</t>
  </si>
  <si>
    <t>ZA</t>
  </si>
  <si>
    <t>ZM</t>
  </si>
  <si>
    <t>ZW</t>
  </si>
  <si>
    <t>ALL</t>
  </si>
  <si>
    <t>country_DE</t>
  </si>
  <si>
    <t>country_SE</t>
  </si>
  <si>
    <t>country_FI</t>
  </si>
  <si>
    <t>country_CH</t>
  </si>
  <si>
    <t>country_IT</t>
  </si>
  <si>
    <t>country_NO</t>
  </si>
  <si>
    <t>country_AT</t>
  </si>
  <si>
    <t>country_JP</t>
  </si>
  <si>
    <t>country_PL</t>
  </si>
  <si>
    <t>country_ES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</si>
</sst>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charset val="1"/>
    </font>
    <font>
      <b/>
      <sz val="8"/>
      <color rgb="FF555555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charset val="1"/>
      <scheme val="minor"/>
    </font>
    <font>
      <b/>
      <sz val="8"/>
      <color rgb="FF555555"/>
      <name val="Calibri"/>
      <family val="2"/>
      <charset val="1"/>
      <scheme val="minor"/>
    </font>
    <font>
      <i/>
      <sz val="8"/>
      <color rgb="FFB0B0B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i/>
      <sz val="8"/>
      <color rgb="FFB0B0B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CFD4D8"/>
      </right>
      <top/>
      <bottom style="thin">
        <color rgb="FFCFD4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0" applyNumberFormat="0" applyBorder="0" applyAlignment="0" applyProtection="0"/>
  </cellStyleXfs>
  <cellXfs count="54">
    <xf numFmtId="0" fontId="0" fillId="0" borderId="0" xfId="0"/>
    <xf numFmtId="0" fontId="7" fillId="8" borderId="0" xfId="0" applyFont="1" applyFill="1" applyBorder="1" applyAlignment="1"/>
    <xf numFmtId="0" fontId="7" fillId="8" borderId="0" xfId="0" applyFont="1" applyFill="1" applyBorder="1" applyAlignment="1">
      <alignment wrapText="1"/>
    </xf>
    <xf numFmtId="0" fontId="8" fillId="10" borderId="3" xfId="0" applyFont="1" applyFill="1" applyBorder="1" applyAlignment="1">
      <alignment wrapText="1"/>
    </xf>
    <xf numFmtId="2" fontId="9" fillId="8" borderId="3" xfId="0" applyNumberFormat="1" applyFont="1" applyFill="1" applyBorder="1" applyAlignment="1">
      <alignment wrapText="1"/>
    </xf>
    <xf numFmtId="2" fontId="9" fillId="11" borderId="3" xfId="0" applyNumberFormat="1" applyFont="1" applyFill="1" applyBorder="1" applyAlignment="1">
      <alignment wrapText="1"/>
    </xf>
    <xf numFmtId="2" fontId="10" fillId="8" borderId="3" xfId="0" applyNumberFormat="1" applyFont="1" applyFill="1" applyBorder="1" applyAlignment="1">
      <alignment wrapText="1"/>
    </xf>
    <xf numFmtId="164" fontId="9" fillId="8" borderId="3" xfId="0" applyNumberFormat="1" applyFont="1" applyFill="1" applyBorder="1" applyAlignment="1">
      <alignment wrapText="1"/>
    </xf>
    <xf numFmtId="164" fontId="9" fillId="11" borderId="3" xfId="0" applyNumberFormat="1" applyFont="1" applyFill="1" applyBorder="1" applyAlignment="1">
      <alignment wrapText="1"/>
    </xf>
    <xf numFmtId="164" fontId="10" fillId="8" borderId="3" xfId="0" applyNumberFormat="1" applyFont="1" applyFill="1" applyBorder="1" applyAlignment="1">
      <alignment wrapText="1"/>
    </xf>
    <xf numFmtId="1" fontId="9" fillId="8" borderId="3" xfId="0" applyNumberFormat="1" applyFont="1" applyFill="1" applyBorder="1" applyAlignment="1">
      <alignment wrapText="1"/>
    </xf>
    <xf numFmtId="1" fontId="9" fillId="11" borderId="3" xfId="0" applyNumberFormat="1" applyFont="1" applyFill="1" applyBorder="1" applyAlignment="1">
      <alignment wrapText="1"/>
    </xf>
    <xf numFmtId="2" fontId="2" fillId="2" borderId="3" xfId="3" applyNumberFormat="1" applyBorder="1" applyAlignment="1">
      <alignment wrapText="1"/>
    </xf>
    <xf numFmtId="2" fontId="9" fillId="9" borderId="3" xfId="0" applyNumberFormat="1" applyFont="1" applyFill="1" applyBorder="1" applyAlignment="1">
      <alignment wrapText="1"/>
    </xf>
    <xf numFmtId="164" fontId="2" fillId="2" borderId="3" xfId="3" applyNumberFormat="1" applyBorder="1" applyAlignment="1">
      <alignment wrapText="1"/>
    </xf>
    <xf numFmtId="1" fontId="2" fillId="2" borderId="3" xfId="3" applyNumberFormat="1" applyBorder="1" applyAlignment="1">
      <alignment wrapText="1"/>
    </xf>
    <xf numFmtId="2" fontId="3" fillId="3" borderId="3" xfId="4" applyNumberFormat="1" applyBorder="1" applyAlignment="1">
      <alignment wrapText="1"/>
    </xf>
    <xf numFmtId="2" fontId="5" fillId="5" borderId="1" xfId="6" applyNumberFormat="1" applyAlignment="1">
      <alignment wrapText="1"/>
    </xf>
    <xf numFmtId="2" fontId="6" fillId="6" borderId="2" xfId="7" applyNumberFormat="1" applyAlignment="1">
      <alignment wrapText="1"/>
    </xf>
    <xf numFmtId="2" fontId="1" fillId="7" borderId="3" xfId="8" applyNumberFormat="1" applyBorder="1" applyAlignment="1">
      <alignment wrapText="1"/>
    </xf>
    <xf numFmtId="1" fontId="1" fillId="7" borderId="3" xfId="8" applyNumberFormat="1" applyBorder="1" applyAlignment="1">
      <alignment wrapText="1"/>
    </xf>
    <xf numFmtId="1" fontId="6" fillId="6" borderId="2" xfId="7" applyNumberFormat="1" applyAlignment="1">
      <alignment wrapText="1"/>
    </xf>
    <xf numFmtId="9" fontId="0" fillId="0" borderId="0" xfId="2" applyFont="1"/>
    <xf numFmtId="165" fontId="0" fillId="0" borderId="0" xfId="1" applyNumberFormat="1" applyFont="1"/>
    <xf numFmtId="164" fontId="5" fillId="5" borderId="1" xfId="6" applyNumberFormat="1" applyAlignment="1">
      <alignment wrapText="1"/>
    </xf>
    <xf numFmtId="164" fontId="3" fillId="3" borderId="3" xfId="4" applyNumberFormat="1" applyBorder="1" applyAlignment="1">
      <alignment wrapText="1"/>
    </xf>
    <xf numFmtId="164" fontId="6" fillId="6" borderId="2" xfId="7" applyNumberFormat="1" applyAlignment="1">
      <alignment wrapText="1"/>
    </xf>
    <xf numFmtId="1" fontId="5" fillId="5" borderId="1" xfId="6" applyNumberFormat="1" applyAlignment="1">
      <alignment wrapText="1"/>
    </xf>
    <xf numFmtId="1" fontId="3" fillId="3" borderId="3" xfId="4" applyNumberFormat="1" applyBorder="1" applyAlignment="1">
      <alignment wrapText="1"/>
    </xf>
    <xf numFmtId="2" fontId="4" fillId="4" borderId="3" xfId="5" applyNumberFormat="1" applyBorder="1" applyAlignment="1">
      <alignment wrapText="1"/>
    </xf>
    <xf numFmtId="164" fontId="4" fillId="4" borderId="3" xfId="5" applyNumberFormat="1" applyBorder="1" applyAlignment="1">
      <alignment wrapText="1"/>
    </xf>
    <xf numFmtId="165" fontId="0" fillId="0" borderId="0" xfId="0" applyNumberFormat="1"/>
    <xf numFmtId="0" fontId="8" fillId="10" borderId="0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2" fillId="8" borderId="3" xfId="0" applyFont="1" applyFill="1" applyBorder="1" applyAlignment="1">
      <alignment wrapText="1"/>
    </xf>
    <xf numFmtId="0" fontId="12" fillId="11" borderId="3" xfId="0" applyFont="1" applyFill="1" applyBorder="1" applyAlignment="1">
      <alignment wrapText="1"/>
    </xf>
    <xf numFmtId="164" fontId="10" fillId="11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2" fontId="14" fillId="11" borderId="3" xfId="0" applyNumberFormat="1" applyFont="1" applyFill="1" applyBorder="1" applyAlignment="1">
      <alignment wrapText="1"/>
    </xf>
    <xf numFmtId="164" fontId="14" fillId="11" borderId="3" xfId="0" applyNumberFormat="1" applyFont="1" applyFill="1" applyBorder="1" applyAlignment="1">
      <alignment wrapText="1"/>
    </xf>
    <xf numFmtId="1" fontId="14" fillId="11" borderId="3" xfId="0" applyNumberFormat="1" applyFont="1" applyFill="1" applyBorder="1" applyAlignment="1">
      <alignment wrapText="1"/>
    </xf>
    <xf numFmtId="0" fontId="7" fillId="8" borderId="4" xfId="0" applyFont="1" applyFill="1" applyBorder="1" applyAlignment="1"/>
    <xf numFmtId="0" fontId="0" fillId="0" borderId="4" xfId="0" applyBorder="1"/>
    <xf numFmtId="165" fontId="0" fillId="0" borderId="4" xfId="1" applyNumberFormat="1" applyFont="1" applyBorder="1"/>
    <xf numFmtId="9" fontId="0" fillId="0" borderId="4" xfId="2" applyFont="1" applyBorder="1"/>
    <xf numFmtId="9" fontId="13" fillId="0" borderId="4" xfId="2" applyFont="1" applyBorder="1"/>
    <xf numFmtId="0" fontId="8" fillId="9" borderId="3" xfId="0" applyFont="1" applyFill="1" applyBorder="1" applyAlignment="1">
      <alignment wrapText="1"/>
    </xf>
    <xf numFmtId="9" fontId="15" fillId="0" borderId="4" xfId="2" applyFont="1" applyBorder="1"/>
    <xf numFmtId="9" fontId="0" fillId="12" borderId="4" xfId="2" applyFont="1" applyFill="1" applyBorder="1"/>
    <xf numFmtId="9" fontId="13" fillId="12" borderId="4" xfId="2" applyFont="1" applyFill="1" applyBorder="1"/>
    <xf numFmtId="0" fontId="0" fillId="0" borderId="0" xfId="0" applyAlignment="1">
      <alignment horizontal="center"/>
    </xf>
    <xf numFmtId="9" fontId="0" fillId="0" borderId="0" xfId="2" applyNumberFormat="1" applyFont="1" applyAlignment="1">
      <alignment horizontal="center"/>
    </xf>
    <xf numFmtId="9" fontId="0" fillId="0" borderId="0" xfId="0" applyNumberFormat="1"/>
    <xf numFmtId="0" fontId="0" fillId="0" borderId="4" xfId="0" applyBorder="1" applyAlignment="1">
      <alignment horizontal="center" vertical="center" wrapText="1"/>
    </xf>
  </cellXfs>
  <cellStyles count="9">
    <cellStyle name="20% - Accent1" xfId="8" builtinId="30"/>
    <cellStyle name="Bad" xfId="4" builtinId="27"/>
    <cellStyle name="Calculation" xfId="6" builtinId="22"/>
    <cellStyle name="Check Cell" xfId="7" builtinId="23"/>
    <cellStyle name="Comma" xfId="1" builtinId="3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'After Corr'!$R$15</c:f>
              <c:strCache>
                <c:ptCount val="1"/>
                <c:pt idx="0">
                  <c:v>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'After Corr'!$Q$16:$Q$28</c:f>
              <c:strCach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360+</c:v>
                </c:pt>
              </c:strCache>
            </c:strRef>
          </c:cat>
          <c:val>
            <c:numRef>
              <c:f>'After Corr'!$R$16:$R$28</c:f>
              <c:numCache>
                <c:formatCode>0%</c:formatCode>
                <c:ptCount val="13"/>
                <c:pt idx="0">
                  <c:v>0.31291053662658935</c:v>
                </c:pt>
                <c:pt idx="1">
                  <c:v>0.39607421349825223</c:v>
                </c:pt>
                <c:pt idx="2">
                  <c:v>0.48645949371950986</c:v>
                </c:pt>
                <c:pt idx="3">
                  <c:v>0.56243998002535245</c:v>
                </c:pt>
                <c:pt idx="4">
                  <c:v>0.60588483847424424</c:v>
                </c:pt>
                <c:pt idx="5">
                  <c:v>0.65854876502900161</c:v>
                </c:pt>
                <c:pt idx="6">
                  <c:v>0.71524603388007524</c:v>
                </c:pt>
                <c:pt idx="7">
                  <c:v>0.73917719817155147</c:v>
                </c:pt>
                <c:pt idx="8">
                  <c:v>0.76798678600238157</c:v>
                </c:pt>
                <c:pt idx="9">
                  <c:v>0.80152114623746784</c:v>
                </c:pt>
                <c:pt idx="10">
                  <c:v>0.81727038758498827</c:v>
                </c:pt>
                <c:pt idx="11">
                  <c:v>0.83582376214804288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E-49C3-AF69-E230DCE244E6}"/>
            </c:ext>
          </c:extLst>
        </c:ser>
        <c:ser>
          <c:idx val="1"/>
          <c:order val="1"/>
          <c:tx>
            <c:strRef>
              <c:f>'After Corr'!$S$15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'After Corr'!$Q$16:$Q$28</c:f>
              <c:strCach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360+</c:v>
                </c:pt>
              </c:strCache>
            </c:strRef>
          </c:cat>
          <c:val>
            <c:numRef>
              <c:f>'After Corr'!$S$16:$S$28</c:f>
              <c:numCache>
                <c:formatCode>0%</c:formatCode>
                <c:ptCount val="13"/>
                <c:pt idx="0">
                  <c:v>3.8008716203031159E-2</c:v>
                </c:pt>
                <c:pt idx="1">
                  <c:v>7.460809609505431E-2</c:v>
                </c:pt>
                <c:pt idx="2">
                  <c:v>0.11491511458988313</c:v>
                </c:pt>
                <c:pt idx="3">
                  <c:v>0.15255523514234295</c:v>
                </c:pt>
                <c:pt idx="4">
                  <c:v>0.18965330326749202</c:v>
                </c:pt>
                <c:pt idx="5">
                  <c:v>0.23976062964809955</c:v>
                </c:pt>
                <c:pt idx="6">
                  <c:v>0.30155460636152726</c:v>
                </c:pt>
                <c:pt idx="7">
                  <c:v>0.34624140846902707</c:v>
                </c:pt>
                <c:pt idx="8">
                  <c:v>0.38841308731380492</c:v>
                </c:pt>
                <c:pt idx="9">
                  <c:v>0.43752303722816066</c:v>
                </c:pt>
                <c:pt idx="10">
                  <c:v>0.47167234014873916</c:v>
                </c:pt>
                <c:pt idx="11">
                  <c:v>0.50261269269963793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E-49C3-AF69-E230DCE244E6}"/>
            </c:ext>
          </c:extLst>
        </c:ser>
        <c:ser>
          <c:idx val="2"/>
          <c:order val="2"/>
          <c:tx>
            <c:strRef>
              <c:f>'After Corr'!$T$15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'After Corr'!$Q$16:$Q$28</c:f>
              <c:strCach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360+</c:v>
                </c:pt>
              </c:strCache>
            </c:strRef>
          </c:cat>
          <c:val>
            <c:numRef>
              <c:f>'After Corr'!$T$16:$T$28</c:f>
              <c:numCache>
                <c:formatCode>0%</c:formatCode>
                <c:ptCount val="13"/>
                <c:pt idx="0">
                  <c:v>0.91757960633239033</c:v>
                </c:pt>
                <c:pt idx="1">
                  <c:v>0.92618732318064168</c:v>
                </c:pt>
                <c:pt idx="2">
                  <c:v>0.93443387708421122</c:v>
                </c:pt>
                <c:pt idx="3">
                  <c:v>0.9372479383615242</c:v>
                </c:pt>
                <c:pt idx="4">
                  <c:v>0.93834647565159823</c:v>
                </c:pt>
                <c:pt idx="5">
                  <c:v>0.93914404382110406</c:v>
                </c:pt>
                <c:pt idx="6">
                  <c:v>0.9475410822849577</c:v>
                </c:pt>
                <c:pt idx="7">
                  <c:v>0.95500511647504982</c:v>
                </c:pt>
                <c:pt idx="8">
                  <c:v>0.96091915969421549</c:v>
                </c:pt>
                <c:pt idx="9">
                  <c:v>0.96684825136940966</c:v>
                </c:pt>
                <c:pt idx="10">
                  <c:v>0.97196472641906961</c:v>
                </c:pt>
                <c:pt idx="11">
                  <c:v>0.97668994161199085</c:v>
                </c:pt>
                <c:pt idx="12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E-49C3-AF69-E230DCE244E6}"/>
            </c:ext>
          </c:extLst>
        </c:ser>
        <c:ser>
          <c:idx val="3"/>
          <c:order val="3"/>
          <c:tx>
            <c:strRef>
              <c:f>'After Corr'!$U$15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'After Corr'!$Q$16:$Q$28</c:f>
              <c:strCach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360+</c:v>
                </c:pt>
              </c:strCache>
            </c:strRef>
          </c:cat>
          <c:val>
            <c:numRef>
              <c:f>'After Corr'!$U$16:$U$28</c:f>
              <c:numCache>
                <c:formatCode>0%</c:formatCode>
                <c:ptCount val="13"/>
                <c:pt idx="0">
                  <c:v>7.4381633287446153E-2</c:v>
                </c:pt>
                <c:pt idx="1">
                  <c:v>0.1967938185532217</c:v>
                </c:pt>
                <c:pt idx="2">
                  <c:v>0.32023624494870995</c:v>
                </c:pt>
                <c:pt idx="3">
                  <c:v>0.43676006927483457</c:v>
                </c:pt>
                <c:pt idx="4">
                  <c:v>0.49620320618144675</c:v>
                </c:pt>
                <c:pt idx="5">
                  <c:v>0.56567343132465919</c:v>
                </c:pt>
                <c:pt idx="6">
                  <c:v>0.64528620276211202</c:v>
                </c:pt>
                <c:pt idx="7">
                  <c:v>0.67702828722412189</c:v>
                </c:pt>
                <c:pt idx="8">
                  <c:v>0.71228740174963368</c:v>
                </c:pt>
                <c:pt idx="9">
                  <c:v>0.7556552244771082</c:v>
                </c:pt>
                <c:pt idx="10">
                  <c:v>0.77526533149784627</c:v>
                </c:pt>
                <c:pt idx="11">
                  <c:v>0.79806385718726414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E-49C3-AF69-E230DCE244E6}"/>
            </c:ext>
          </c:extLst>
        </c:ser>
        <c:ser>
          <c:idx val="4"/>
          <c:order val="4"/>
          <c:tx>
            <c:strRef>
              <c:f>'After Corr'!$V$15</c:f>
              <c:strCache>
                <c:ptCount val="1"/>
                <c:pt idx="0">
                  <c:v>4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'After Corr'!$Q$16:$Q$28</c:f>
              <c:strCach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360+</c:v>
                </c:pt>
              </c:strCache>
            </c:strRef>
          </c:cat>
          <c:val>
            <c:numRef>
              <c:f>'After Corr'!$V$16:$V$28</c:f>
              <c:numCache>
                <c:formatCode>0%</c:formatCode>
                <c:ptCount val="13"/>
                <c:pt idx="0">
                  <c:v>0.43239826155669697</c:v>
                </c:pt>
                <c:pt idx="1">
                  <c:v>0.52232319241406566</c:v>
                </c:pt>
                <c:pt idx="2">
                  <c:v>0.61864875543263542</c:v>
                </c:pt>
                <c:pt idx="3">
                  <c:v>0.70543922033451878</c:v>
                </c:pt>
                <c:pt idx="4">
                  <c:v>0.74323719215066519</c:v>
                </c:pt>
                <c:pt idx="5">
                  <c:v>0.78569735282497044</c:v>
                </c:pt>
                <c:pt idx="6">
                  <c:v>0.83192414065586728</c:v>
                </c:pt>
                <c:pt idx="7">
                  <c:v>0.85252205979191364</c:v>
                </c:pt>
                <c:pt idx="8">
                  <c:v>0.87219807717634668</c:v>
                </c:pt>
                <c:pt idx="9">
                  <c:v>0.89706308441986049</c:v>
                </c:pt>
                <c:pt idx="10">
                  <c:v>0.90804688528908217</c:v>
                </c:pt>
                <c:pt idx="11">
                  <c:v>0.91932042670881087</c:v>
                </c:pt>
                <c:pt idx="12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E-49C3-AF69-E230DCE244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005144"/>
        <c:axId val="282951784"/>
      </c:lineChart>
      <c:catAx>
        <c:axId val="41900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1784"/>
        <c:crosses val="autoZero"/>
        <c:auto val="1"/>
        <c:lblAlgn val="ctr"/>
        <c:lblOffset val="100"/>
        <c:noMultiLvlLbl val="0"/>
      </c:catAx>
      <c:valAx>
        <c:axId val="282951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1900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256152</xdr:colOff>
      <xdr:row>28</xdr:row>
      <xdr:rowOff>12693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52F3A-4711-4A5D-9FB8-B2D5A28F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8180952" cy="5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632460</xdr:colOff>
      <xdr:row>4</xdr:row>
      <xdr:rowOff>45720</xdr:rowOff>
    </xdr:from>
    <xdr:to>
      <xdr:col>24</xdr:col>
      <xdr:colOff>281940</xdr:colOff>
      <xdr:row>14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51DA7-92FB-4376-BE2E-BAC07658F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GridLines="0" workbookViewId="0">
      <selection activeCell="S5" sqref="S4:W5"/>
    </sheetView>
  </sheetViews>
  <sheetFormatPr defaultRowHeight="14.4" x14ac:dyDescent="0.3"/>
  <sheetData>
    <row r="1" spans="1:21" x14ac:dyDescent="0.3">
      <c r="A1" s="1"/>
    </row>
    <row r="2" spans="1:21" x14ac:dyDescent="0.3">
      <c r="A2" s="1"/>
    </row>
    <row r="3" spans="1:21" x14ac:dyDescent="0.3">
      <c r="A3" s="1"/>
    </row>
    <row r="4" spans="1:21" x14ac:dyDescent="0.3">
      <c r="A4" s="1"/>
    </row>
    <row r="5" spans="1:21" x14ac:dyDescent="0.3">
      <c r="A5" s="1"/>
      <c r="S5" s="1"/>
    </row>
    <row r="6" spans="1:21" x14ac:dyDescent="0.3">
      <c r="A6" s="1"/>
    </row>
    <row r="7" spans="1:21" x14ac:dyDescent="0.3">
      <c r="R7" t="s">
        <v>32</v>
      </c>
    </row>
    <row r="8" spans="1:21" x14ac:dyDescent="0.3">
      <c r="T8" t="s">
        <v>45</v>
      </c>
      <c r="U8" t="s">
        <v>46</v>
      </c>
    </row>
    <row r="9" spans="1:21" x14ac:dyDescent="0.3">
      <c r="T9" t="s">
        <v>33</v>
      </c>
      <c r="U9" s="23">
        <v>98386</v>
      </c>
    </row>
    <row r="10" spans="1:21" x14ac:dyDescent="0.3">
      <c r="T10" t="s">
        <v>34</v>
      </c>
      <c r="U10" s="23">
        <v>56862</v>
      </c>
    </row>
    <row r="11" spans="1:21" x14ac:dyDescent="0.3">
      <c r="T11" t="s">
        <v>35</v>
      </c>
      <c r="U11" s="23">
        <v>44189</v>
      </c>
    </row>
    <row r="12" spans="1:21" x14ac:dyDescent="0.3">
      <c r="T12" t="s">
        <v>36</v>
      </c>
      <c r="U12" s="23">
        <v>25641</v>
      </c>
    </row>
    <row r="13" spans="1:21" x14ac:dyDescent="0.3">
      <c r="T13" t="s">
        <v>37</v>
      </c>
      <c r="U13" s="23">
        <v>24603</v>
      </c>
    </row>
    <row r="14" spans="1:21" x14ac:dyDescent="0.3">
      <c r="T14" t="s">
        <v>38</v>
      </c>
      <c r="U14" s="23">
        <v>21264</v>
      </c>
    </row>
    <row r="15" spans="1:21" x14ac:dyDescent="0.3">
      <c r="T15" t="s">
        <v>39</v>
      </c>
      <c r="U15" s="23">
        <v>17034</v>
      </c>
    </row>
    <row r="16" spans="1:21" x14ac:dyDescent="0.3">
      <c r="T16" t="s">
        <v>40</v>
      </c>
      <c r="U16" s="23">
        <v>13376</v>
      </c>
    </row>
    <row r="17" spans="20:21" x14ac:dyDescent="0.3">
      <c r="T17" t="s">
        <v>41</v>
      </c>
      <c r="U17" s="23">
        <v>13017</v>
      </c>
    </row>
    <row r="18" spans="20:21" x14ac:dyDescent="0.3">
      <c r="T18" t="s">
        <v>42</v>
      </c>
      <c r="U18" s="23">
        <v>8994</v>
      </c>
    </row>
    <row r="19" spans="20:21" x14ac:dyDescent="0.3">
      <c r="T19" t="s">
        <v>43</v>
      </c>
      <c r="U19" s="23">
        <v>8596</v>
      </c>
    </row>
    <row r="20" spans="20:21" x14ac:dyDescent="0.3">
      <c r="T20" t="s">
        <v>44</v>
      </c>
      <c r="U20" s="23">
        <v>8025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showGridLines="0" topLeftCell="A19" workbookViewId="0">
      <selection activeCell="B19" sqref="B19"/>
    </sheetView>
  </sheetViews>
  <sheetFormatPr defaultRowHeight="14.4" x14ac:dyDescent="0.3"/>
  <cols>
    <col min="1" max="1" width="35.5546875" bestFit="1" customWidth="1"/>
    <col min="2" max="2" width="35.77734375" bestFit="1" customWidth="1"/>
    <col min="3" max="3" width="9.21875" bestFit="1" customWidth="1"/>
    <col min="4" max="4" width="11.21875" bestFit="1" customWidth="1"/>
    <col min="5" max="5" width="14.44140625" bestFit="1" customWidth="1"/>
    <col min="6" max="7" width="15.6640625" bestFit="1" customWidth="1"/>
    <col min="8" max="9" width="10.44140625" bestFit="1" customWidth="1"/>
    <col min="10" max="10" width="14.44140625" bestFit="1" customWidth="1"/>
    <col min="11" max="11" width="15.33203125" bestFit="1" customWidth="1"/>
    <col min="12" max="13" width="9.33203125" bestFit="1" customWidth="1"/>
    <col min="14" max="14" width="10.21875" bestFit="1" customWidth="1"/>
    <col min="15" max="15" width="11" bestFit="1" customWidth="1"/>
    <col min="16" max="16" width="10.109375" bestFit="1" customWidth="1"/>
    <col min="17" max="17" width="12.88671875" bestFit="1" customWidth="1"/>
    <col min="18" max="18" width="17" bestFit="1" customWidth="1"/>
    <col min="19" max="19" width="16.21875" bestFit="1" customWidth="1"/>
    <col min="20" max="20" width="17" bestFit="1" customWidth="1"/>
    <col min="21" max="21" width="15.5546875" bestFit="1" customWidth="1"/>
    <col min="22" max="22" width="12.5546875" customWidth="1"/>
    <col min="23" max="23" width="16.6640625" bestFit="1" customWidth="1"/>
    <col min="24" max="24" width="15.88671875" bestFit="1" customWidth="1"/>
    <col min="25" max="25" width="16.6640625" bestFit="1" customWidth="1"/>
    <col min="26" max="26" width="15.21875" bestFit="1" customWidth="1"/>
    <col min="27" max="27" width="9" bestFit="1" customWidth="1"/>
  </cols>
  <sheetData>
    <row r="1" spans="1:22" hidden="1" x14ac:dyDescent="0.3">
      <c r="A1" s="1" t="s">
        <v>22</v>
      </c>
    </row>
    <row r="2" spans="1:22" hidden="1" x14ac:dyDescent="0.3"/>
    <row r="3" spans="1:22" ht="21.6" hidden="1" x14ac:dyDescent="0.3">
      <c r="B3" s="3" t="s">
        <v>15</v>
      </c>
      <c r="C3" s="3" t="s">
        <v>16</v>
      </c>
      <c r="D3" s="3" t="s">
        <v>17</v>
      </c>
      <c r="E3" s="3" t="s">
        <v>12</v>
      </c>
      <c r="F3" s="3" t="s">
        <v>13</v>
      </c>
      <c r="G3" s="3" t="s">
        <v>14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18</v>
      </c>
      <c r="Q3" s="3" t="s">
        <v>19</v>
      </c>
      <c r="R3" s="3" t="s">
        <v>20</v>
      </c>
      <c r="S3" s="3" t="s">
        <v>0</v>
      </c>
      <c r="T3" s="3" t="s">
        <v>1</v>
      </c>
      <c r="U3" s="3" t="s">
        <v>2</v>
      </c>
      <c r="V3" s="3" t="s">
        <v>3</v>
      </c>
    </row>
    <row r="4" spans="1:22" hidden="1" x14ac:dyDescent="0.3">
      <c r="A4" s="3">
        <v>1</v>
      </c>
      <c r="B4" s="4">
        <v>3.0106329999999999</v>
      </c>
      <c r="C4" s="4">
        <v>4.2913220000000002E-2</v>
      </c>
      <c r="D4" s="17">
        <v>660.45140000000004</v>
      </c>
      <c r="E4" s="4">
        <v>2.8500323999999999</v>
      </c>
      <c r="F4" s="4">
        <v>426.15418</v>
      </c>
      <c r="G4" s="17">
        <v>4.5276120000000003E-2</v>
      </c>
      <c r="H4" s="10">
        <v>443.51780000000002</v>
      </c>
      <c r="I4" s="4">
        <v>0.15667519999999999</v>
      </c>
      <c r="J4" s="4">
        <v>0.81481760000000003</v>
      </c>
      <c r="K4" s="4">
        <v>0</v>
      </c>
      <c r="L4" s="17">
        <v>1</v>
      </c>
      <c r="M4" s="4">
        <v>0</v>
      </c>
      <c r="N4" s="4">
        <v>0</v>
      </c>
      <c r="O4" s="4">
        <v>0</v>
      </c>
      <c r="P4" s="4">
        <v>18.316587999999999</v>
      </c>
      <c r="Q4" s="4">
        <v>2.1959407</v>
      </c>
      <c r="R4" s="4">
        <v>0.21414688000000001</v>
      </c>
      <c r="S4" s="4">
        <v>0.12447121</v>
      </c>
      <c r="T4" s="4">
        <v>4.1388769999999998E-2</v>
      </c>
      <c r="U4" s="4">
        <v>1.4787148999999999E-2</v>
      </c>
      <c r="V4" s="4">
        <v>0.92766493000000005</v>
      </c>
    </row>
    <row r="5" spans="1:22" hidden="1" x14ac:dyDescent="0.3">
      <c r="A5" s="3">
        <v>2</v>
      </c>
      <c r="B5" s="13">
        <v>3.4169429</v>
      </c>
      <c r="C5" s="13">
        <v>0.99086198000000003</v>
      </c>
      <c r="D5" s="13">
        <v>869.78480000000002</v>
      </c>
      <c r="E5" s="13">
        <v>5.6118171999999999</v>
      </c>
      <c r="F5" s="13">
        <v>484.59230000000002</v>
      </c>
      <c r="G5" s="5">
        <v>0.99271156000000005</v>
      </c>
      <c r="H5" s="11">
        <v>558.77639999999997</v>
      </c>
      <c r="I5" s="5">
        <v>0.26069920000000002</v>
      </c>
      <c r="J5" s="5">
        <v>0.67482189999999997</v>
      </c>
      <c r="K5" s="5">
        <v>0.15208669999999999</v>
      </c>
      <c r="L5" s="5">
        <v>0.19307050000000001</v>
      </c>
      <c r="M5" s="5">
        <v>0.27584379999999997</v>
      </c>
      <c r="N5" s="5">
        <v>0.2244218</v>
      </c>
      <c r="O5" s="5">
        <v>9.7917850000000001E-2</v>
      </c>
      <c r="P5" s="5">
        <v>19.768903999999999</v>
      </c>
      <c r="Q5" s="13">
        <v>185.4651968</v>
      </c>
      <c r="R5" s="5">
        <v>0.48480963999999999</v>
      </c>
      <c r="S5" s="5">
        <v>0.95050084999999995</v>
      </c>
      <c r="T5" s="5">
        <v>0.67028036999999996</v>
      </c>
      <c r="U5" s="5">
        <v>0.63156738099999998</v>
      </c>
      <c r="V5" s="5">
        <v>0.94650869000000004</v>
      </c>
    </row>
    <row r="6" spans="1:22" hidden="1" x14ac:dyDescent="0.3">
      <c r="A6" s="3">
        <v>3</v>
      </c>
      <c r="B6" s="4">
        <v>1.7943202</v>
      </c>
      <c r="C6" s="4">
        <v>1.8341730000000001E-2</v>
      </c>
      <c r="D6" s="4">
        <v>357.18079999999998</v>
      </c>
      <c r="E6" s="4">
        <v>1.5856125999999999</v>
      </c>
      <c r="F6" s="4">
        <v>238.82257000000001</v>
      </c>
      <c r="G6" s="4">
        <v>2.0530380000000001E-2</v>
      </c>
      <c r="H6" s="10">
        <v>345.81830000000002</v>
      </c>
      <c r="I6" s="16">
        <v>0.98870760000000002</v>
      </c>
      <c r="J6" s="4">
        <v>0</v>
      </c>
      <c r="K6" s="4">
        <v>0.19574349999999999</v>
      </c>
      <c r="L6" s="4">
        <v>0.14743200000000001</v>
      </c>
      <c r="M6" s="4">
        <v>0.23644180000000001</v>
      </c>
      <c r="N6" s="4">
        <v>0.19313859999999999</v>
      </c>
      <c r="O6" s="4">
        <v>9.8153740000000003E-2</v>
      </c>
      <c r="P6" s="4">
        <v>13.504072000000001</v>
      </c>
      <c r="Q6" s="4">
        <v>0.53079200000000004</v>
      </c>
      <c r="R6" s="4">
        <v>0.14258476</v>
      </c>
      <c r="S6" s="4">
        <v>0.11560926000000001</v>
      </c>
      <c r="T6" s="4">
        <v>4.3705939999999999E-2</v>
      </c>
      <c r="U6" s="4">
        <v>2.0852635000000001E-2</v>
      </c>
      <c r="V6" s="4">
        <v>0.47258812</v>
      </c>
    </row>
    <row r="7" spans="1:22" hidden="1" x14ac:dyDescent="0.3">
      <c r="A7" s="3">
        <v>4</v>
      </c>
      <c r="B7" s="12">
        <v>3.1343459</v>
      </c>
      <c r="C7" s="5">
        <v>1.325148E-2</v>
      </c>
      <c r="D7" s="12">
        <v>663.62369999999999</v>
      </c>
      <c r="E7" s="12">
        <v>3.0415326999999999</v>
      </c>
      <c r="F7" s="12">
        <v>422.66376000000002</v>
      </c>
      <c r="G7" s="5">
        <v>1.541116E-2</v>
      </c>
      <c r="H7" s="11">
        <v>462.85669999999999</v>
      </c>
      <c r="I7" s="5">
        <v>0</v>
      </c>
      <c r="J7" s="12">
        <v>0.98443630000000004</v>
      </c>
      <c r="K7" s="5">
        <v>0.16019159999999999</v>
      </c>
      <c r="L7" s="5">
        <v>0</v>
      </c>
      <c r="M7" s="5">
        <v>0.31242520000000001</v>
      </c>
      <c r="N7" s="5">
        <v>0.28600439999999999</v>
      </c>
      <c r="O7" s="5">
        <v>0.14202211000000001</v>
      </c>
      <c r="P7" s="5">
        <v>17.880751</v>
      </c>
      <c r="Q7" s="5">
        <v>0.62324259999999998</v>
      </c>
      <c r="R7" s="5">
        <v>0.19284490000000001</v>
      </c>
      <c r="S7" s="5">
        <v>9.6739359999999996E-2</v>
      </c>
      <c r="T7" s="5">
        <v>2.376816E-2</v>
      </c>
      <c r="U7" s="5">
        <v>8.2044179999999998E-3</v>
      </c>
      <c r="V7" s="5">
        <v>0.98491748999999995</v>
      </c>
    </row>
    <row r="8" spans="1:22" hidden="1" x14ac:dyDescent="0.3">
      <c r="A8" s="3">
        <v>5</v>
      </c>
      <c r="B8" s="19">
        <v>0.73654980000000003</v>
      </c>
      <c r="C8" s="4">
        <v>1.255939E-2</v>
      </c>
      <c r="D8" s="19">
        <v>101.0333</v>
      </c>
      <c r="E8" s="19">
        <v>0.38452950000000002</v>
      </c>
      <c r="F8" s="4">
        <v>92.978189999999998</v>
      </c>
      <c r="G8" s="4">
        <v>1.3736140000000001E-2</v>
      </c>
      <c r="H8" s="20">
        <v>264.1823</v>
      </c>
      <c r="I8" s="4">
        <v>0</v>
      </c>
      <c r="J8" s="19">
        <v>0.83772880000000005</v>
      </c>
      <c r="K8" s="4">
        <v>0.17476459999999999</v>
      </c>
      <c r="L8" s="4">
        <v>0.1816382</v>
      </c>
      <c r="M8" s="4">
        <v>0.23141390000000001</v>
      </c>
      <c r="N8" s="4">
        <v>0.17653530000000001</v>
      </c>
      <c r="O8" s="4">
        <v>7.9139539999999994E-2</v>
      </c>
      <c r="P8" s="4">
        <v>9.1894690000000008</v>
      </c>
      <c r="Q8" s="4">
        <v>0.32980300000000001</v>
      </c>
      <c r="R8" s="4">
        <v>9.1687930000000001E-2</v>
      </c>
      <c r="S8" s="4">
        <v>8.8553580000000007E-2</v>
      </c>
      <c r="T8" s="4">
        <v>4.0856499999999997E-2</v>
      </c>
      <c r="U8" s="4">
        <v>1.6848496000000001E-2</v>
      </c>
      <c r="V8" s="4">
        <v>2.674644E-2</v>
      </c>
    </row>
    <row r="9" spans="1:22" hidden="1" x14ac:dyDescent="0.3">
      <c r="A9" s="3" t="s">
        <v>23</v>
      </c>
      <c r="B9" s="4">
        <v>2.2122088999999998</v>
      </c>
      <c r="C9" s="4">
        <v>0.17761814000000001</v>
      </c>
      <c r="D9" s="4">
        <v>474.14260000000002</v>
      </c>
      <c r="E9" s="4">
        <v>2.3937824000000001</v>
      </c>
      <c r="F9" s="4">
        <v>301.38976000000002</v>
      </c>
      <c r="G9" s="4">
        <v>0.17947968</v>
      </c>
      <c r="H9" s="10">
        <v>396.327</v>
      </c>
      <c r="I9" s="4">
        <v>0.27751340000000002</v>
      </c>
      <c r="J9" s="6">
        <v>0.65855169999999996</v>
      </c>
      <c r="K9" s="6">
        <v>0.158161</v>
      </c>
      <c r="L9" s="6">
        <v>0.19393150000000001</v>
      </c>
      <c r="M9" s="6">
        <v>0.24236759999999999</v>
      </c>
      <c r="N9" s="6">
        <v>0.2023189</v>
      </c>
      <c r="O9" s="6">
        <v>9.6404550000000006E-2</v>
      </c>
      <c r="P9" s="6">
        <v>14.858573</v>
      </c>
      <c r="Q9" s="6">
        <v>31.099799900000001</v>
      </c>
      <c r="R9" s="6">
        <v>0.20358910999999999</v>
      </c>
      <c r="S9" s="6">
        <v>0.24158915</v>
      </c>
      <c r="T9" s="6">
        <v>0.14084605</v>
      </c>
      <c r="U9" s="6">
        <v>0.116640066</v>
      </c>
      <c r="V9" s="6">
        <v>0.59607719999999997</v>
      </c>
    </row>
    <row r="10" spans="1:22" hidden="1" x14ac:dyDescent="0.3"/>
    <row r="11" spans="1:22" hidden="1" x14ac:dyDescent="0.3"/>
    <row r="12" spans="1:22" hidden="1" x14ac:dyDescent="0.3"/>
    <row r="13" spans="1:22" hidden="1" x14ac:dyDescent="0.3">
      <c r="A13" s="3">
        <v>1</v>
      </c>
      <c r="B13" s="23">
        <v>26239</v>
      </c>
      <c r="C13" s="22">
        <v>7.9164994705035796E-2</v>
      </c>
      <c r="D13" t="s">
        <v>25</v>
      </c>
      <c r="G13" s="22"/>
    </row>
    <row r="14" spans="1:22" hidden="1" x14ac:dyDescent="0.3">
      <c r="A14" s="3">
        <v>2</v>
      </c>
      <c r="B14" s="23">
        <v>54607</v>
      </c>
      <c r="C14" s="22">
        <v>0.1647533391462285</v>
      </c>
      <c r="D14" t="s">
        <v>27</v>
      </c>
      <c r="G14" s="22"/>
    </row>
    <row r="15" spans="1:22" hidden="1" x14ac:dyDescent="0.3">
      <c r="A15" s="3">
        <v>3</v>
      </c>
      <c r="B15" s="23">
        <v>74475</v>
      </c>
      <c r="C15" s="22">
        <v>0.22469655782070738</v>
      </c>
      <c r="D15" t="s">
        <v>24</v>
      </c>
      <c r="G15" s="22"/>
    </row>
    <row r="16" spans="1:22" hidden="1" x14ac:dyDescent="0.3">
      <c r="A16" s="3">
        <v>4</v>
      </c>
      <c r="B16" s="23">
        <v>85198</v>
      </c>
      <c r="C16" s="22">
        <v>0.25704863824382179</v>
      </c>
      <c r="D16" t="s">
        <v>28</v>
      </c>
      <c r="G16" s="22"/>
    </row>
    <row r="17" spans="1:22" hidden="1" x14ac:dyDescent="0.3">
      <c r="A17" s="3">
        <v>5</v>
      </c>
      <c r="B17" s="23">
        <v>90928</v>
      </c>
      <c r="C17" s="22">
        <v>0.27433647008420653</v>
      </c>
      <c r="D17" t="s">
        <v>26</v>
      </c>
      <c r="G17" s="22"/>
    </row>
    <row r="18" spans="1:22" hidden="1" x14ac:dyDescent="0.3">
      <c r="A18" s="23">
        <f>SUM(B13:B17)</f>
        <v>331447</v>
      </c>
    </row>
    <row r="22" spans="1:22" ht="31.8" x14ac:dyDescent="0.3">
      <c r="B22" s="3" t="s">
        <v>15</v>
      </c>
      <c r="C22" s="3" t="s">
        <v>16</v>
      </c>
      <c r="D22" s="3" t="s">
        <v>17</v>
      </c>
      <c r="E22" s="3" t="s">
        <v>12</v>
      </c>
      <c r="F22" s="3" t="s">
        <v>13</v>
      </c>
      <c r="G22" s="3" t="s">
        <v>14</v>
      </c>
      <c r="H22" s="3" t="s">
        <v>4</v>
      </c>
      <c r="I22" s="3" t="s">
        <v>5</v>
      </c>
      <c r="J22" s="3" t="s">
        <v>6</v>
      </c>
      <c r="K22" s="3" t="s">
        <v>18</v>
      </c>
      <c r="L22" s="3" t="s">
        <v>19</v>
      </c>
      <c r="M22" s="3" t="s">
        <v>20</v>
      </c>
      <c r="N22" s="3" t="s">
        <v>0</v>
      </c>
      <c r="O22" s="3" t="s">
        <v>1</v>
      </c>
      <c r="P22" s="3" t="s">
        <v>2</v>
      </c>
      <c r="Q22" s="3" t="s">
        <v>3</v>
      </c>
      <c r="R22" s="3" t="s">
        <v>7</v>
      </c>
      <c r="S22" s="3" t="s">
        <v>8</v>
      </c>
      <c r="T22" s="3" t="s">
        <v>9</v>
      </c>
      <c r="U22" s="3" t="s">
        <v>10</v>
      </c>
      <c r="V22" s="3" t="s">
        <v>11</v>
      </c>
    </row>
    <row r="23" spans="1:22" x14ac:dyDescent="0.3">
      <c r="A23" s="3">
        <v>1</v>
      </c>
      <c r="B23" s="14">
        <v>3.7705231000000001</v>
      </c>
      <c r="C23" s="12">
        <v>0.99160950000000003</v>
      </c>
      <c r="D23" s="15">
        <v>1490.8687</v>
      </c>
      <c r="E23" s="14">
        <v>8.4300163999999995</v>
      </c>
      <c r="F23" s="12">
        <v>596.50059999999996</v>
      </c>
      <c r="G23" s="12">
        <v>0.99686850100000002</v>
      </c>
      <c r="H23" s="12">
        <v>480.38389999999998</v>
      </c>
      <c r="I23" s="4">
        <v>0.25943630000000001</v>
      </c>
      <c r="J23" s="4">
        <v>0.68314490000000005</v>
      </c>
      <c r="K23" s="4">
        <v>19.673603</v>
      </c>
      <c r="L23" s="12">
        <v>100.87860000000001</v>
      </c>
      <c r="M23" s="4">
        <v>0.35455262999999998</v>
      </c>
      <c r="N23" s="12">
        <v>0.54134296000000004</v>
      </c>
      <c r="O23" s="12">
        <v>0.52532690000000004</v>
      </c>
      <c r="P23" s="12">
        <v>0.44507924399999998</v>
      </c>
      <c r="Q23" s="4">
        <v>0.89252503999999999</v>
      </c>
      <c r="R23" s="4">
        <v>0.16161880000000001</v>
      </c>
      <c r="S23" s="4">
        <v>0.20397770000000001</v>
      </c>
      <c r="T23" s="4">
        <v>0.26158769999999998</v>
      </c>
      <c r="U23" s="4">
        <v>0.21212919999999999</v>
      </c>
      <c r="V23" s="4">
        <v>9.8797599999999999E-2</v>
      </c>
    </row>
    <row r="24" spans="1:22" x14ac:dyDescent="0.3">
      <c r="A24" s="3">
        <v>2</v>
      </c>
      <c r="B24" s="24">
        <v>3.3948223</v>
      </c>
      <c r="C24" s="5">
        <v>2.8597849999999999E-5</v>
      </c>
      <c r="D24" s="27">
        <v>910.11210000000005</v>
      </c>
      <c r="E24" s="24">
        <v>6.0923942000000002</v>
      </c>
      <c r="F24" s="5">
        <v>454.976</v>
      </c>
      <c r="G24" s="5">
        <v>1.4203600000000001E-3</v>
      </c>
      <c r="H24" s="5">
        <v>454.65769999999998</v>
      </c>
      <c r="I24" s="5">
        <v>0</v>
      </c>
      <c r="J24" s="17">
        <v>0.97748400000000002</v>
      </c>
      <c r="K24" s="5">
        <v>17.437830999999999</v>
      </c>
      <c r="L24" s="17">
        <v>-3.2190109999999999E-3</v>
      </c>
      <c r="M24" s="5">
        <v>0.19103361999999999</v>
      </c>
      <c r="N24" s="5">
        <v>9.2304319999999995E-2</v>
      </c>
      <c r="O24" s="5">
        <v>2.554741E-2</v>
      </c>
      <c r="P24" s="5">
        <v>9.2371050000000007E-3</v>
      </c>
      <c r="Q24" s="5">
        <v>0.99996186949999999</v>
      </c>
      <c r="R24" s="5">
        <v>0.1322364</v>
      </c>
      <c r="S24" s="5">
        <v>0.1833408</v>
      </c>
      <c r="T24" s="5">
        <v>0.25191839999999999</v>
      </c>
      <c r="U24" s="5">
        <v>0.22985040000000001</v>
      </c>
      <c r="V24" s="5">
        <v>0.11495381</v>
      </c>
    </row>
    <row r="25" spans="1:22" ht="15" thickBot="1" x14ac:dyDescent="0.35">
      <c r="A25" s="3">
        <v>3</v>
      </c>
      <c r="B25" s="25">
        <v>5.5157255999999997</v>
      </c>
      <c r="C25" s="16">
        <v>0.98488010000000004</v>
      </c>
      <c r="D25" s="28">
        <v>3613.0329999999999</v>
      </c>
      <c r="E25" s="25">
        <v>18.9247759</v>
      </c>
      <c r="F25" s="16">
        <v>891.22580000000005</v>
      </c>
      <c r="G25" s="16">
        <v>0.985343529</v>
      </c>
      <c r="H25" s="16">
        <v>631.0213</v>
      </c>
      <c r="I25" s="4">
        <v>0.26723439999999998</v>
      </c>
      <c r="J25" s="4">
        <v>0.65844049999999998</v>
      </c>
      <c r="K25" s="4">
        <v>19.805775000000001</v>
      </c>
      <c r="L25" s="16">
        <v>1004.111</v>
      </c>
      <c r="M25" s="16">
        <v>0.71695052999999997</v>
      </c>
      <c r="N25" s="16">
        <v>1.72430773</v>
      </c>
      <c r="O25" s="16">
        <v>0.92497971999999995</v>
      </c>
      <c r="P25" s="16">
        <v>0.94803614899999999</v>
      </c>
      <c r="Q25" s="4">
        <v>0.98916695629999996</v>
      </c>
      <c r="R25" s="4">
        <v>0.13393579999999999</v>
      </c>
      <c r="S25" s="4">
        <v>0.20704439999999999</v>
      </c>
      <c r="T25" s="4">
        <v>0.29005910000000001</v>
      </c>
      <c r="U25" s="4">
        <v>0.23496700000000001</v>
      </c>
      <c r="V25" s="4">
        <v>8.7591240000000001E-2</v>
      </c>
    </row>
    <row r="26" spans="1:22" ht="15.6" thickTop="1" thickBot="1" x14ac:dyDescent="0.35">
      <c r="A26" s="3">
        <v>4</v>
      </c>
      <c r="B26" s="8">
        <v>2.0084903000000001</v>
      </c>
      <c r="C26" s="5">
        <v>2.847142E-3</v>
      </c>
      <c r="D26" s="21">
        <v>538.42079999999999</v>
      </c>
      <c r="E26" s="8">
        <v>3.5050447999999998</v>
      </c>
      <c r="F26" s="18">
        <v>279.02289999999999</v>
      </c>
      <c r="G26" s="18">
        <v>4.649462E-3</v>
      </c>
      <c r="H26" s="5">
        <v>349.5942</v>
      </c>
      <c r="I26" s="18">
        <v>0.99930779999999997</v>
      </c>
      <c r="J26" s="5">
        <v>0</v>
      </c>
      <c r="K26" s="5">
        <v>13.664266</v>
      </c>
      <c r="L26" s="5">
        <v>6.2783480000000003E-2</v>
      </c>
      <c r="M26" s="5">
        <v>0.15097690999999999</v>
      </c>
      <c r="N26" s="5">
        <v>0.10787795999999999</v>
      </c>
      <c r="O26" s="5">
        <v>3.6490439999999999E-2</v>
      </c>
      <c r="P26" s="5">
        <v>1.7631385999999999E-2</v>
      </c>
      <c r="Q26" s="5">
        <v>0.4995559503</v>
      </c>
      <c r="R26" s="5">
        <v>0.18455489999999999</v>
      </c>
      <c r="S26" s="5">
        <v>0.1933445</v>
      </c>
      <c r="T26" s="5">
        <v>0.22306970000000001</v>
      </c>
      <c r="U26" s="5">
        <v>0.18331420000000001</v>
      </c>
      <c r="V26" s="5">
        <v>9.3041479999999996E-2</v>
      </c>
    </row>
    <row r="27" spans="1:22" ht="15" thickTop="1" x14ac:dyDescent="0.3">
      <c r="A27" s="3">
        <v>5</v>
      </c>
      <c r="B27" s="30">
        <v>0.73044969999999998</v>
      </c>
      <c r="C27" s="4">
        <v>1.8375679999999999E-3</v>
      </c>
      <c r="D27" s="10">
        <v>123.0248</v>
      </c>
      <c r="E27" s="30">
        <v>0.75074419999999997</v>
      </c>
      <c r="F27" s="4">
        <v>111.58110000000001</v>
      </c>
      <c r="G27" s="4">
        <v>2.992925E-3</v>
      </c>
      <c r="H27" s="4">
        <v>260.37110000000001</v>
      </c>
      <c r="I27" s="4">
        <v>0</v>
      </c>
      <c r="J27" s="29">
        <v>0.83394769999999996</v>
      </c>
      <c r="K27" s="4">
        <v>9.7315179999999994</v>
      </c>
      <c r="L27" s="4">
        <v>3.5446930000000001E-2</v>
      </c>
      <c r="M27" s="4">
        <v>9.5410480000000006E-2</v>
      </c>
      <c r="N27" s="4">
        <v>0.10695304999999999</v>
      </c>
      <c r="O27" s="4">
        <v>3.59371E-2</v>
      </c>
      <c r="P27" s="4">
        <v>1.4931613999999999E-2</v>
      </c>
      <c r="Q27" s="29">
        <v>7.7023799999999999E-5</v>
      </c>
      <c r="R27" s="4">
        <v>0.16885820000000001</v>
      </c>
      <c r="S27" s="4">
        <v>0.19953570000000001</v>
      </c>
      <c r="T27" s="4">
        <v>0.22969600000000001</v>
      </c>
      <c r="U27" s="4">
        <v>0.1758343</v>
      </c>
      <c r="V27" s="4">
        <v>7.839923E-2</v>
      </c>
    </row>
    <row r="28" spans="1:22" x14ac:dyDescent="0.3">
      <c r="A28" s="3" t="s">
        <v>23</v>
      </c>
      <c r="B28" s="7">
        <v>2.5018837999999999</v>
      </c>
      <c r="C28" s="4">
        <v>0.1776181</v>
      </c>
      <c r="D28" s="10">
        <v>822.50130000000001</v>
      </c>
      <c r="E28" s="7">
        <v>4.9933939000000001</v>
      </c>
      <c r="F28" s="4">
        <v>360.7543</v>
      </c>
      <c r="G28" s="4">
        <v>0.17947967500000001</v>
      </c>
      <c r="H28" s="4">
        <v>389.54660000000001</v>
      </c>
      <c r="I28" s="4">
        <v>0.27751340000000002</v>
      </c>
      <c r="J28" s="4">
        <v>0.65855169999999996</v>
      </c>
      <c r="K28" s="4">
        <v>14.858573</v>
      </c>
      <c r="L28" s="4">
        <v>65.050269999999998</v>
      </c>
      <c r="M28" s="4">
        <v>0.20358910999999999</v>
      </c>
      <c r="N28" s="4">
        <v>0.24158915</v>
      </c>
      <c r="O28" s="4">
        <v>0.14084605</v>
      </c>
      <c r="P28" s="4">
        <v>0.116640066</v>
      </c>
      <c r="Q28" s="4">
        <v>0.59607720090000005</v>
      </c>
      <c r="R28" s="4">
        <v>0.158161</v>
      </c>
      <c r="S28" s="4">
        <v>0.19393150000000001</v>
      </c>
      <c r="T28" s="4">
        <v>0.24236759999999999</v>
      </c>
      <c r="U28" s="4">
        <v>0.2023189</v>
      </c>
      <c r="V28" s="4">
        <v>9.6404550000000006E-2</v>
      </c>
    </row>
    <row r="30" spans="1:22" x14ac:dyDescent="0.3">
      <c r="A30" s="1" t="s">
        <v>29</v>
      </c>
    </row>
    <row r="32" spans="1:22" x14ac:dyDescent="0.3">
      <c r="A32" s="3">
        <v>1</v>
      </c>
      <c r="B32" s="23">
        <v>41833</v>
      </c>
      <c r="C32" s="22">
        <f>B32/$B$37</f>
        <v>0.12621324072928702</v>
      </c>
      <c r="D32" t="s">
        <v>31</v>
      </c>
      <c r="G32" s="22"/>
    </row>
    <row r="33" spans="1:22" x14ac:dyDescent="0.3">
      <c r="A33" s="3">
        <v>2</v>
      </c>
      <c r="B33" s="23">
        <v>104903</v>
      </c>
      <c r="C33" s="22">
        <f t="shared" ref="C33:C36" si="0">B33/$B$37</f>
        <v>0.3165000739183037</v>
      </c>
      <c r="D33" t="s">
        <v>28</v>
      </c>
      <c r="G33" s="22"/>
    </row>
    <row r="34" spans="1:22" x14ac:dyDescent="0.3">
      <c r="A34" s="3">
        <v>3</v>
      </c>
      <c r="B34" s="23">
        <v>17262</v>
      </c>
      <c r="C34" s="22">
        <f t="shared" si="0"/>
        <v>5.2080724821766379E-2</v>
      </c>
      <c r="D34" t="s">
        <v>30</v>
      </c>
      <c r="G34" s="22"/>
    </row>
    <row r="35" spans="1:22" x14ac:dyDescent="0.3">
      <c r="A35" s="3">
        <v>4</v>
      </c>
      <c r="B35" s="23">
        <v>76568</v>
      </c>
      <c r="C35" s="22">
        <f t="shared" si="0"/>
        <v>0.23101129290655822</v>
      </c>
      <c r="D35" t="s">
        <v>24</v>
      </c>
      <c r="G35" s="22"/>
    </row>
    <row r="36" spans="1:22" x14ac:dyDescent="0.3">
      <c r="A36" s="3">
        <v>5</v>
      </c>
      <c r="B36" s="23">
        <v>90881</v>
      </c>
      <c r="C36" s="22">
        <f t="shared" si="0"/>
        <v>0.27419466762408468</v>
      </c>
      <c r="D36" t="s">
        <v>26</v>
      </c>
      <c r="G36" s="22"/>
    </row>
    <row r="37" spans="1:22" x14ac:dyDescent="0.3">
      <c r="A37" s="23"/>
      <c r="B37" s="23">
        <f>SUM(B32:B36)</f>
        <v>331447</v>
      </c>
    </row>
    <row r="40" spans="1:22" ht="21.6" x14ac:dyDescent="0.3">
      <c r="B40" s="3" t="s">
        <v>15</v>
      </c>
      <c r="C40" s="3" t="s">
        <v>16</v>
      </c>
      <c r="D40" s="3" t="s">
        <v>17</v>
      </c>
      <c r="E40" s="3" t="s">
        <v>12</v>
      </c>
      <c r="F40" s="3" t="s">
        <v>13</v>
      </c>
      <c r="G40" s="3" t="s">
        <v>14</v>
      </c>
      <c r="H40" s="3" t="s">
        <v>4</v>
      </c>
      <c r="I40" s="3" t="s">
        <v>5</v>
      </c>
      <c r="J40" s="3" t="s">
        <v>6</v>
      </c>
      <c r="K40" s="3" t="s">
        <v>7</v>
      </c>
      <c r="L40" s="3" t="s">
        <v>8</v>
      </c>
      <c r="M40" s="3" t="s">
        <v>9</v>
      </c>
      <c r="N40" s="3" t="s">
        <v>10</v>
      </c>
      <c r="O40" s="3" t="s">
        <v>11</v>
      </c>
      <c r="P40" s="3" t="s">
        <v>18</v>
      </c>
      <c r="Q40" s="3" t="s">
        <v>19</v>
      </c>
      <c r="R40" s="3" t="s">
        <v>20</v>
      </c>
      <c r="S40" s="3" t="s">
        <v>0</v>
      </c>
      <c r="T40" s="3" t="s">
        <v>1</v>
      </c>
      <c r="U40" s="3" t="s">
        <v>2</v>
      </c>
      <c r="V40" s="3" t="s">
        <v>3</v>
      </c>
    </row>
    <row r="41" spans="1:22" x14ac:dyDescent="0.3">
      <c r="A41" s="3">
        <v>1</v>
      </c>
      <c r="B41" s="7">
        <v>0.80278050000000001</v>
      </c>
      <c r="C41" s="4">
        <v>1.1850940000000001E-2</v>
      </c>
      <c r="D41" s="10">
        <v>139.92699999999999</v>
      </c>
      <c r="E41" s="4">
        <v>0.82408309999999996</v>
      </c>
      <c r="F41" s="10">
        <v>127.2895</v>
      </c>
      <c r="G41" s="4">
        <v>1.324901E-2</v>
      </c>
      <c r="H41" s="4">
        <v>237.92250000000001</v>
      </c>
      <c r="I41" s="4">
        <v>0</v>
      </c>
      <c r="J41" s="4">
        <v>1</v>
      </c>
      <c r="K41" s="4">
        <v>0.17470669999999999</v>
      </c>
      <c r="L41" s="4">
        <v>0.1953772</v>
      </c>
      <c r="M41" s="4">
        <v>0.22524630000000001</v>
      </c>
      <c r="N41" s="4">
        <v>0.17650979999999999</v>
      </c>
      <c r="O41" s="4">
        <v>7.9115160000000004E-2</v>
      </c>
      <c r="P41" s="4">
        <v>10.31137</v>
      </c>
      <c r="Q41" s="4">
        <v>0.31267250000000002</v>
      </c>
      <c r="R41" s="4">
        <v>0.10955914999999999</v>
      </c>
      <c r="S41" s="4">
        <v>8.3191780000000007E-2</v>
      </c>
      <c r="T41" s="4">
        <v>3.4389940000000001E-2</v>
      </c>
      <c r="U41" s="4">
        <v>1.3418873E-2</v>
      </c>
      <c r="V41" s="4">
        <v>1.0452869999999999E-4</v>
      </c>
    </row>
    <row r="42" spans="1:22" x14ac:dyDescent="0.3">
      <c r="A42" s="3">
        <v>2</v>
      </c>
      <c r="B42" s="8">
        <v>3.2731148999999999</v>
      </c>
      <c r="C42" s="5">
        <v>3.5571150000000003E-2</v>
      </c>
      <c r="D42" s="11">
        <v>942.77059999999994</v>
      </c>
      <c r="E42" s="5">
        <v>6.1629845000000003</v>
      </c>
      <c r="F42" s="11">
        <v>443.6148</v>
      </c>
      <c r="G42" s="5">
        <v>3.8298279999999997E-2</v>
      </c>
      <c r="H42" s="5">
        <v>460.61439999999999</v>
      </c>
      <c r="I42" s="5">
        <v>0.94322839999999997</v>
      </c>
      <c r="J42" s="5">
        <v>0</v>
      </c>
      <c r="K42" s="5">
        <v>0.1580782</v>
      </c>
      <c r="L42" s="5">
        <v>0.1831914</v>
      </c>
      <c r="M42" s="5">
        <v>0.2401527</v>
      </c>
      <c r="N42" s="5">
        <v>0.2121701</v>
      </c>
      <c r="O42" s="5">
        <v>0.11271312999999999</v>
      </c>
      <c r="P42" s="5">
        <v>17.55894</v>
      </c>
      <c r="Q42" s="5">
        <v>1.9561587</v>
      </c>
      <c r="R42" s="5">
        <v>0.22616140000000001</v>
      </c>
      <c r="S42" s="5">
        <v>0.13410325000000001</v>
      </c>
      <c r="T42" s="5">
        <v>4.5317650000000001E-2</v>
      </c>
      <c r="U42" s="5">
        <v>1.7975290000000001E-2</v>
      </c>
      <c r="V42" s="5">
        <v>0.99971543080000003</v>
      </c>
    </row>
    <row r="43" spans="1:22" x14ac:dyDescent="0.3">
      <c r="A43" s="3">
        <v>3</v>
      </c>
      <c r="B43" s="7">
        <v>0.63095310000000004</v>
      </c>
      <c r="C43" s="4">
        <v>1.6100409999999999E-2</v>
      </c>
      <c r="D43" s="10">
        <v>105.3314</v>
      </c>
      <c r="E43" s="4">
        <v>0.65707729999999998</v>
      </c>
      <c r="F43" s="10">
        <v>94.646199999999993</v>
      </c>
      <c r="G43" s="4">
        <v>1.7542240000000001E-2</v>
      </c>
      <c r="H43" s="4">
        <v>274.55650000000003</v>
      </c>
      <c r="I43" s="4">
        <v>0.7193427</v>
      </c>
      <c r="J43" s="4">
        <v>0</v>
      </c>
      <c r="K43" s="4">
        <v>0.190081</v>
      </c>
      <c r="L43" s="4">
        <v>0.210895</v>
      </c>
      <c r="M43" s="4">
        <v>0.22015599999999999</v>
      </c>
      <c r="N43" s="4">
        <v>0.15943289999999999</v>
      </c>
      <c r="O43" s="4">
        <v>7.3681099999999999E-2</v>
      </c>
      <c r="P43" s="4">
        <v>9.3186599999999995</v>
      </c>
      <c r="Q43" s="4">
        <v>0.48243710000000001</v>
      </c>
      <c r="R43" s="4">
        <v>7.0760470000000006E-2</v>
      </c>
      <c r="S43" s="4">
        <v>0.14316611000000001</v>
      </c>
      <c r="T43" s="4">
        <v>5.3384599999999997E-2</v>
      </c>
      <c r="U43" s="4">
        <v>2.5047137000000001E-2</v>
      </c>
      <c r="V43" s="4">
        <v>4.4363930000000001E-4</v>
      </c>
    </row>
    <row r="44" spans="1:22" x14ac:dyDescent="0.3">
      <c r="A44" s="3">
        <v>4</v>
      </c>
      <c r="B44" s="8">
        <v>4.4180986000000004</v>
      </c>
      <c r="C44" s="5">
        <v>0.98955937999999999</v>
      </c>
      <c r="D44" s="11">
        <v>2216.3553000000002</v>
      </c>
      <c r="E44" s="5">
        <v>12.0740797</v>
      </c>
      <c r="F44" s="11">
        <v>702.02160000000003</v>
      </c>
      <c r="G44" s="5">
        <v>0.99145766999999996</v>
      </c>
      <c r="H44" s="5">
        <v>537.82849999999996</v>
      </c>
      <c r="I44" s="5">
        <v>0.24259849999999999</v>
      </c>
      <c r="J44" s="5">
        <v>0.69143580000000004</v>
      </c>
      <c r="K44" s="5">
        <v>0.14923520000000001</v>
      </c>
      <c r="L44" s="5">
        <v>0.20472380000000001</v>
      </c>
      <c r="M44" s="5">
        <v>0.2733545</v>
      </c>
      <c r="N44" s="5">
        <v>0.22122439999999999</v>
      </c>
      <c r="O44" s="5">
        <v>9.5882159999999994E-2</v>
      </c>
      <c r="P44" s="5">
        <v>19.758700000000001</v>
      </c>
      <c r="Q44" s="5">
        <v>389.8443805</v>
      </c>
      <c r="R44" s="5">
        <v>0.48532471999999999</v>
      </c>
      <c r="S44" s="5">
        <v>0.95148396000000002</v>
      </c>
      <c r="T44" s="5">
        <v>0.67086482000000003</v>
      </c>
      <c r="U44" s="5">
        <v>0.63297192700000005</v>
      </c>
      <c r="V44" s="5">
        <v>0.94044098860000003</v>
      </c>
    </row>
    <row r="45" spans="1:22" x14ac:dyDescent="0.3">
      <c r="A45" s="3">
        <v>5</v>
      </c>
      <c r="B45" s="7">
        <v>3.4045315999999999</v>
      </c>
      <c r="C45" s="4">
        <v>1.3277489999999999E-2</v>
      </c>
      <c r="D45" s="10">
        <v>914.95550000000003</v>
      </c>
      <c r="E45" s="4">
        <v>6.1144913000000001</v>
      </c>
      <c r="F45" s="10">
        <v>457.74149999999997</v>
      </c>
      <c r="G45" s="4">
        <v>1.5328329999999999E-2</v>
      </c>
      <c r="H45" s="4">
        <v>454.1</v>
      </c>
      <c r="I45" s="4">
        <v>0</v>
      </c>
      <c r="J45" s="4">
        <v>1</v>
      </c>
      <c r="K45" s="4">
        <v>0.13408429999999999</v>
      </c>
      <c r="L45" s="4">
        <v>0.1826979</v>
      </c>
      <c r="M45" s="4">
        <v>0.25110729999999998</v>
      </c>
      <c r="N45" s="4">
        <v>0.2297034</v>
      </c>
      <c r="O45" s="4">
        <v>0.11463509</v>
      </c>
      <c r="P45" s="4">
        <v>17.413779999999999</v>
      </c>
      <c r="Q45" s="4">
        <v>0.67577350000000003</v>
      </c>
      <c r="R45" s="4">
        <v>0.18428654</v>
      </c>
      <c r="S45" s="4">
        <v>7.8750239999999999E-2</v>
      </c>
      <c r="T45" s="4">
        <v>2.4051610000000001E-2</v>
      </c>
      <c r="U45" s="4">
        <v>8.1070670000000008E-3</v>
      </c>
      <c r="V45" s="4">
        <v>0.99996148659999995</v>
      </c>
    </row>
    <row r="46" spans="1:22" x14ac:dyDescent="0.3">
      <c r="A46" s="3">
        <v>6</v>
      </c>
      <c r="B46" s="39" t="s">
        <v>57</v>
      </c>
      <c r="C46" s="38" t="s">
        <v>57</v>
      </c>
      <c r="D46" s="40" t="s">
        <v>57</v>
      </c>
      <c r="E46" s="38" t="s">
        <v>57</v>
      </c>
      <c r="F46" s="40" t="s">
        <v>57</v>
      </c>
      <c r="G46" s="38" t="s">
        <v>57</v>
      </c>
      <c r="H46" s="38" t="s">
        <v>57</v>
      </c>
      <c r="I46" s="38" t="s">
        <v>57</v>
      </c>
      <c r="J46" s="38" t="s">
        <v>57</v>
      </c>
      <c r="K46" s="38" t="s">
        <v>57</v>
      </c>
      <c r="L46" s="38" t="s">
        <v>57</v>
      </c>
      <c r="M46" s="38" t="s">
        <v>57</v>
      </c>
      <c r="N46" s="38" t="s">
        <v>57</v>
      </c>
      <c r="O46" s="38" t="s">
        <v>57</v>
      </c>
      <c r="P46" s="38" t="s">
        <v>57</v>
      </c>
      <c r="Q46" s="38" t="s">
        <v>57</v>
      </c>
      <c r="R46" s="38" t="s">
        <v>57</v>
      </c>
      <c r="S46" s="38" t="s">
        <v>57</v>
      </c>
      <c r="T46" s="38" t="s">
        <v>57</v>
      </c>
      <c r="U46" s="38" t="s">
        <v>57</v>
      </c>
      <c r="V46" s="38" t="s">
        <v>57</v>
      </c>
    </row>
    <row r="47" spans="1:22" x14ac:dyDescent="0.3">
      <c r="A47" s="3">
        <v>7</v>
      </c>
      <c r="B47" s="7">
        <v>2.5018837999999999</v>
      </c>
      <c r="C47" s="4">
        <v>0.17761814000000001</v>
      </c>
      <c r="D47" s="10">
        <v>822.50130000000001</v>
      </c>
      <c r="E47" s="4">
        <v>4.9933939000000001</v>
      </c>
      <c r="F47" s="10">
        <v>360.7543</v>
      </c>
      <c r="G47" s="4">
        <v>0.17947968</v>
      </c>
      <c r="H47" s="4">
        <v>389.54660000000001</v>
      </c>
      <c r="I47" s="4">
        <v>0.27751340000000002</v>
      </c>
      <c r="J47" s="4">
        <v>0.65855169999999996</v>
      </c>
      <c r="K47" s="4">
        <v>0.158161</v>
      </c>
      <c r="L47" s="4">
        <v>0.19393150000000001</v>
      </c>
      <c r="M47" s="4">
        <v>0.24236759999999999</v>
      </c>
      <c r="N47" s="4">
        <v>0.2023189</v>
      </c>
      <c r="O47" s="4">
        <v>9.6404550000000006E-2</v>
      </c>
      <c r="P47" s="4">
        <v>14.85857</v>
      </c>
      <c r="Q47" s="4">
        <v>65.050274400000006</v>
      </c>
      <c r="R47" s="4">
        <v>0.20358910999999999</v>
      </c>
      <c r="S47" s="4">
        <v>0.24158915</v>
      </c>
      <c r="T47" s="4">
        <v>0.14084605</v>
      </c>
      <c r="U47" s="4">
        <v>0.116640066</v>
      </c>
      <c r="V47" s="4">
        <v>0.59607719999999997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5" workbookViewId="0">
      <selection activeCell="J13" sqref="J13:N13"/>
    </sheetView>
  </sheetViews>
  <sheetFormatPr defaultRowHeight="14.4" x14ac:dyDescent="0.3"/>
  <cols>
    <col min="1" max="1" width="17.109375" customWidth="1"/>
    <col min="2" max="2" width="15.5546875" bestFit="1" customWidth="1"/>
    <col min="3" max="3" width="10.109375" bestFit="1" customWidth="1"/>
    <col min="4" max="4" width="10.33203125" bestFit="1" customWidth="1"/>
    <col min="5" max="5" width="14.33203125" bestFit="1" customWidth="1"/>
    <col min="6" max="6" width="10.109375" bestFit="1" customWidth="1"/>
    <col min="7" max="7" width="10" bestFit="1" customWidth="1"/>
    <col min="8" max="8" width="9" bestFit="1" customWidth="1"/>
    <col min="9" max="9" width="12.109375" bestFit="1" customWidth="1"/>
    <col min="10" max="10" width="12.77734375" customWidth="1"/>
    <col min="11" max="12" width="9.44140625" bestFit="1" customWidth="1"/>
    <col min="13" max="13" width="10.77734375" bestFit="1" customWidth="1"/>
    <col min="14" max="14" width="9.88671875" bestFit="1" customWidth="1"/>
    <col min="15" max="15" width="12.5546875" bestFit="1" customWidth="1"/>
    <col min="16" max="16" width="16.6640625" bestFit="1" customWidth="1"/>
    <col min="17" max="17" width="15.88671875" bestFit="1" customWidth="1"/>
    <col min="18" max="18" width="16.6640625" bestFit="1" customWidth="1"/>
    <col min="19" max="19" width="15.21875" bestFit="1" customWidth="1"/>
    <col min="20" max="20" width="9" bestFit="1" customWidth="1"/>
  </cols>
  <sheetData>
    <row r="1" spans="1:20" ht="21.6" x14ac:dyDescent="0.3">
      <c r="B1" s="3" t="s">
        <v>15</v>
      </c>
      <c r="C1" s="3" t="s">
        <v>16</v>
      </c>
      <c r="D1" s="3" t="s">
        <v>17</v>
      </c>
      <c r="E1" s="3" t="s">
        <v>12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18</v>
      </c>
      <c r="O1" s="3" t="s">
        <v>19</v>
      </c>
      <c r="P1" s="3" t="s">
        <v>20</v>
      </c>
      <c r="Q1" s="3" t="s">
        <v>0</v>
      </c>
      <c r="R1" s="3" t="s">
        <v>1</v>
      </c>
      <c r="S1" s="3" t="s">
        <v>2</v>
      </c>
      <c r="T1" s="3" t="s">
        <v>3</v>
      </c>
    </row>
    <row r="2" spans="1:20" x14ac:dyDescent="0.3">
      <c r="A2" s="3">
        <v>1</v>
      </c>
      <c r="B2" s="4">
        <v>2.7698309999999999</v>
      </c>
      <c r="C2" s="4">
        <v>8.4827269999999996E-2</v>
      </c>
      <c r="D2" s="4">
        <v>794.50049999999999</v>
      </c>
      <c r="E2" s="4">
        <v>5.1142750000000001</v>
      </c>
      <c r="F2" s="4">
        <v>384.34679999999997</v>
      </c>
      <c r="G2" s="4">
        <v>0.26786949999999998</v>
      </c>
      <c r="H2" s="4">
        <v>0.69654539999999998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17.12078</v>
      </c>
      <c r="O2" s="4">
        <v>4.7596999999999996</v>
      </c>
      <c r="P2" s="4">
        <v>0.18738940000000001</v>
      </c>
      <c r="Q2" s="4">
        <v>0.13610833</v>
      </c>
      <c r="R2" s="4">
        <v>5.8359620000000001E-2</v>
      </c>
      <c r="S2" s="4">
        <v>2.5890590000000002E-2</v>
      </c>
      <c r="T2" s="4">
        <v>0.70308530000000002</v>
      </c>
    </row>
    <row r="3" spans="1:20" x14ac:dyDescent="0.3">
      <c r="A3" s="3">
        <v>2</v>
      </c>
      <c r="B3" s="5">
        <v>4.6704530000000002</v>
      </c>
      <c r="C3" s="5">
        <v>0.96837015000000004</v>
      </c>
      <c r="D3" s="5">
        <v>2517.2168000000001</v>
      </c>
      <c r="E3" s="5">
        <v>13.522319</v>
      </c>
      <c r="F3" s="5">
        <v>758.77610000000004</v>
      </c>
      <c r="G3" s="5">
        <v>0.27075500000000002</v>
      </c>
      <c r="H3" s="5">
        <v>0.65543470000000004</v>
      </c>
      <c r="I3" s="5">
        <v>0.1275085</v>
      </c>
      <c r="J3" s="5">
        <v>0.2161776</v>
      </c>
      <c r="K3" s="5">
        <v>0.28680070000000002</v>
      </c>
      <c r="L3" s="5">
        <v>0.23358609999999999</v>
      </c>
      <c r="M3" s="5">
        <v>7.6272119999999999E-2</v>
      </c>
      <c r="N3" s="5">
        <v>19.75685</v>
      </c>
      <c r="O3" s="5">
        <v>466.45802300000003</v>
      </c>
      <c r="P3" s="5">
        <v>0.52992640000000002</v>
      </c>
      <c r="Q3" s="5">
        <v>1.1178371199999999</v>
      </c>
      <c r="R3" s="5">
        <v>0.70772612000000001</v>
      </c>
      <c r="S3" s="5">
        <v>0.72849763999999995</v>
      </c>
      <c r="T3" s="5">
        <v>0.96008349999999998</v>
      </c>
    </row>
    <row r="4" spans="1:20" x14ac:dyDescent="0.3">
      <c r="A4" s="3">
        <v>3</v>
      </c>
      <c r="B4" s="4">
        <v>1.077474</v>
      </c>
      <c r="C4" s="4">
        <v>3.4030860000000003E-2</v>
      </c>
      <c r="D4" s="4">
        <v>188.25200000000001</v>
      </c>
      <c r="E4" s="4">
        <v>1.1281870000000001</v>
      </c>
      <c r="F4" s="4">
        <v>168.1292</v>
      </c>
      <c r="G4" s="4">
        <v>0.28662779999999999</v>
      </c>
      <c r="H4" s="4">
        <v>0.63897559999999998</v>
      </c>
      <c r="I4" s="4">
        <v>0</v>
      </c>
      <c r="J4" s="4">
        <v>0.2640807</v>
      </c>
      <c r="K4" s="4">
        <v>0.31184699999999999</v>
      </c>
      <c r="L4" s="4">
        <v>0.24803349999999999</v>
      </c>
      <c r="M4" s="4">
        <v>0</v>
      </c>
      <c r="N4" s="4">
        <v>12.630520000000001</v>
      </c>
      <c r="O4" s="4">
        <v>1.1306320000000001</v>
      </c>
      <c r="P4" s="4">
        <v>0.10282810000000001</v>
      </c>
      <c r="Q4" s="4">
        <v>0.17061967</v>
      </c>
      <c r="R4" s="4">
        <v>6.8046720000000005E-2</v>
      </c>
      <c r="S4" s="4">
        <v>3.1689080000000001E-2</v>
      </c>
      <c r="T4" s="4">
        <v>3.0022820000000001E-5</v>
      </c>
    </row>
    <row r="5" spans="1:20" x14ac:dyDescent="0.3">
      <c r="A5" s="3">
        <v>4</v>
      </c>
      <c r="B5" s="5">
        <v>3.3903560000000001</v>
      </c>
      <c r="C5" s="5">
        <v>6.1502349999999997E-2</v>
      </c>
      <c r="D5" s="5">
        <v>952.6857</v>
      </c>
      <c r="E5" s="5">
        <v>6.3285169999999997</v>
      </c>
      <c r="F5" s="5">
        <v>458.08949999999999</v>
      </c>
      <c r="G5" s="5">
        <v>0.25479669999999999</v>
      </c>
      <c r="H5" s="5">
        <v>0.72811590000000004</v>
      </c>
      <c r="I5" s="5">
        <v>0</v>
      </c>
      <c r="J5" s="5">
        <v>0.24615110000000001</v>
      </c>
      <c r="K5" s="5">
        <v>0.33465319999999998</v>
      </c>
      <c r="L5" s="5">
        <v>0.30140850000000002</v>
      </c>
      <c r="M5" s="5">
        <v>0</v>
      </c>
      <c r="N5" s="5">
        <v>17.343969999999999</v>
      </c>
      <c r="O5" s="5">
        <v>3.5171969999999999</v>
      </c>
      <c r="P5" s="5">
        <v>0.20638670000000001</v>
      </c>
      <c r="Q5" s="5">
        <v>8.826291E-2</v>
      </c>
      <c r="R5" s="5">
        <v>4.8179640000000003E-2</v>
      </c>
      <c r="S5" s="5">
        <v>1.1046149999999999E-2</v>
      </c>
      <c r="T5" s="5">
        <v>1</v>
      </c>
    </row>
    <row r="6" spans="1:20" x14ac:dyDescent="0.3">
      <c r="A6" s="3">
        <v>5</v>
      </c>
      <c r="B6" s="4">
        <v>2.424553</v>
      </c>
      <c r="C6" s="4">
        <v>8.9072860000000004E-2</v>
      </c>
      <c r="D6" s="4">
        <v>539.1558</v>
      </c>
      <c r="E6" s="4">
        <v>3.6000869999999998</v>
      </c>
      <c r="F6" s="4">
        <v>337.21080000000001</v>
      </c>
      <c r="G6" s="4">
        <v>0.32212940000000001</v>
      </c>
      <c r="H6" s="4">
        <v>0.65172509999999995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16.612069999999999</v>
      </c>
      <c r="O6" s="4">
        <v>4.1866329999999996</v>
      </c>
      <c r="P6" s="4">
        <v>0.13140869999999999</v>
      </c>
      <c r="Q6" s="4">
        <v>0.11126248</v>
      </c>
      <c r="R6" s="4">
        <v>7.8488909999999995E-2</v>
      </c>
      <c r="S6" s="4">
        <v>3.8930079999999999E-2</v>
      </c>
      <c r="T6" s="4">
        <v>0.59524250000000001</v>
      </c>
    </row>
    <row r="7" spans="1:20" x14ac:dyDescent="0.3">
      <c r="A7" s="3" t="s">
        <v>23</v>
      </c>
      <c r="B7" s="4">
        <v>2.8756599999999999</v>
      </c>
      <c r="C7" s="4">
        <v>0.20358894</v>
      </c>
      <c r="D7" s="4">
        <v>953.92409999999995</v>
      </c>
      <c r="E7" s="4">
        <v>5.7930010000000003</v>
      </c>
      <c r="F7" s="4">
        <v>416.0127</v>
      </c>
      <c r="G7" s="4">
        <v>0.2747038</v>
      </c>
      <c r="H7" s="4">
        <v>0.68322349999999998</v>
      </c>
      <c r="I7" s="4">
        <v>0.1520649</v>
      </c>
      <c r="J7" s="4">
        <v>0.1909457</v>
      </c>
      <c r="K7" s="4">
        <v>0.2476121</v>
      </c>
      <c r="L7" s="4">
        <v>0.2115601</v>
      </c>
      <c r="M7" s="4">
        <v>0.10189303</v>
      </c>
      <c r="N7" s="4">
        <v>16.521070000000002</v>
      </c>
      <c r="O7" s="4">
        <v>76.002759999999995</v>
      </c>
      <c r="P7" s="4">
        <v>0.22182760000000001</v>
      </c>
      <c r="Q7" s="4">
        <v>0.27655741</v>
      </c>
      <c r="R7" s="4">
        <v>0.16144014000000001</v>
      </c>
      <c r="S7" s="4">
        <v>0.13369482999999999</v>
      </c>
      <c r="T7" s="4">
        <v>0.68323389999999995</v>
      </c>
    </row>
    <row r="13" spans="1:20" ht="72" x14ac:dyDescent="0.3">
      <c r="J13" s="37" t="s">
        <v>62</v>
      </c>
      <c r="K13" s="37" t="s">
        <v>21</v>
      </c>
      <c r="L13" s="37" t="s">
        <v>63</v>
      </c>
      <c r="M13" s="37" t="s">
        <v>61</v>
      </c>
      <c r="N13" s="37" t="s">
        <v>60</v>
      </c>
    </row>
    <row r="14" spans="1:20" x14ac:dyDescent="0.3">
      <c r="A14" s="41" t="s">
        <v>59</v>
      </c>
      <c r="B14" s="42">
        <v>1</v>
      </c>
      <c r="C14" s="42">
        <v>2</v>
      </c>
      <c r="D14" s="42">
        <v>3</v>
      </c>
      <c r="E14" s="42">
        <v>4</v>
      </c>
      <c r="F14" s="42">
        <v>5</v>
      </c>
      <c r="I14" s="41" t="s">
        <v>59</v>
      </c>
      <c r="J14" s="42">
        <v>1</v>
      </c>
      <c r="K14" s="42">
        <v>2</v>
      </c>
      <c r="L14" s="42">
        <v>3</v>
      </c>
      <c r="M14" s="42">
        <v>4</v>
      </c>
      <c r="N14" s="42">
        <v>5</v>
      </c>
    </row>
    <row r="15" spans="1:20" x14ac:dyDescent="0.3">
      <c r="A15" s="41">
        <v>0</v>
      </c>
      <c r="B15" s="43">
        <v>8149</v>
      </c>
      <c r="C15" s="43">
        <v>1540</v>
      </c>
      <c r="D15" s="43">
        <v>61078</v>
      </c>
      <c r="E15" s="43">
        <v>8470</v>
      </c>
      <c r="F15" s="43">
        <v>16428</v>
      </c>
      <c r="I15" s="41">
        <v>0</v>
      </c>
      <c r="J15" s="44">
        <f>B15/$B$28</f>
        <v>0.31349542202046626</v>
      </c>
      <c r="K15" s="44">
        <f>C15/$C$28</f>
        <v>3.3849873612484892E-2</v>
      </c>
      <c r="L15" s="45">
        <f>D15/$D$28</f>
        <v>0.9168668187822745</v>
      </c>
      <c r="M15" s="44">
        <f>E15/$E$28</f>
        <v>7.5028789086721587E-2</v>
      </c>
      <c r="N15" s="44">
        <f>F15/$F$28</f>
        <v>0.46715577546493775</v>
      </c>
    </row>
    <row r="16" spans="1:20" x14ac:dyDescent="0.3">
      <c r="A16" s="41">
        <v>30</v>
      </c>
      <c r="B16" s="43">
        <v>2166</v>
      </c>
      <c r="C16" s="43">
        <v>1567</v>
      </c>
      <c r="D16" s="43">
        <v>586</v>
      </c>
      <c r="E16" s="43">
        <v>13872</v>
      </c>
      <c r="F16" s="43">
        <v>3431</v>
      </c>
      <c r="I16" s="41">
        <v>30</v>
      </c>
      <c r="J16" s="44">
        <f t="shared" ref="J16:J27" si="0">B16/$B$28</f>
        <v>8.3326921597291687E-2</v>
      </c>
      <c r="K16" s="44">
        <f t="shared" ref="K16:K27" si="1">C16/$C$28</f>
        <v>3.4443345422573907E-2</v>
      </c>
      <c r="L16" s="44">
        <f t="shared" ref="L16:L27" si="2">D16/$D$28</f>
        <v>8.7966854809655333E-3</v>
      </c>
      <c r="M16" s="44">
        <f t="shared" ref="M16:M27" si="3">E16/$E$28</f>
        <v>0.12288068030826468</v>
      </c>
      <c r="N16" s="44">
        <f t="shared" ref="N16:N27" si="4">F16/$F$28</f>
        <v>9.756583063186032E-2</v>
      </c>
    </row>
    <row r="17" spans="1:14" x14ac:dyDescent="0.3">
      <c r="A17" s="41">
        <v>60</v>
      </c>
      <c r="B17" s="43">
        <v>2358</v>
      </c>
      <c r="C17" s="43">
        <v>1738</v>
      </c>
      <c r="D17" s="43">
        <v>562</v>
      </c>
      <c r="E17" s="43">
        <v>13956</v>
      </c>
      <c r="F17" s="43">
        <v>3702</v>
      </c>
      <c r="I17" s="41">
        <v>60</v>
      </c>
      <c r="J17" s="44">
        <f t="shared" si="0"/>
        <v>9.071324151727321E-2</v>
      </c>
      <c r="K17" s="44">
        <f t="shared" si="1"/>
        <v>3.8202000219804376E-2</v>
      </c>
      <c r="L17" s="44">
        <f t="shared" si="2"/>
        <v>8.4364116728713814E-3</v>
      </c>
      <c r="M17" s="44">
        <f t="shared" si="3"/>
        <v>0.12362476747276109</v>
      </c>
      <c r="N17" s="44">
        <f t="shared" si="4"/>
        <v>0.10527213786043338</v>
      </c>
    </row>
    <row r="18" spans="1:14" x14ac:dyDescent="0.3">
      <c r="A18" s="41">
        <v>90</v>
      </c>
      <c r="B18" s="43">
        <v>1985</v>
      </c>
      <c r="C18" s="43">
        <v>1629</v>
      </c>
      <c r="D18" s="43">
        <v>193</v>
      </c>
      <c r="E18" s="43">
        <v>13171</v>
      </c>
      <c r="F18" s="43">
        <v>333</v>
      </c>
      <c r="I18" s="41">
        <v>90</v>
      </c>
      <c r="J18" s="44">
        <f t="shared" si="0"/>
        <v>7.6363776256059085E-2</v>
      </c>
      <c r="K18" s="44">
        <f t="shared" si="1"/>
        <v>3.5806132542037586E-2</v>
      </c>
      <c r="L18" s="44">
        <f t="shared" si="2"/>
        <v>2.8972018734238019E-3</v>
      </c>
      <c r="M18" s="44">
        <f t="shared" si="3"/>
        <v>0.11667109575693152</v>
      </c>
      <c r="N18" s="44">
        <f t="shared" si="4"/>
        <v>9.4693738269919815E-3</v>
      </c>
    </row>
    <row r="19" spans="1:14" x14ac:dyDescent="0.3">
      <c r="A19" s="41">
        <v>120</v>
      </c>
      <c r="B19" s="43">
        <v>1136</v>
      </c>
      <c r="C19" s="43">
        <v>1636</v>
      </c>
      <c r="D19" s="43">
        <v>77</v>
      </c>
      <c r="E19" s="43">
        <v>6730</v>
      </c>
      <c r="F19" s="43">
        <v>1464</v>
      </c>
      <c r="I19" s="41">
        <v>120</v>
      </c>
      <c r="J19" s="44">
        <f t="shared" si="0"/>
        <v>4.3702392859890742E-2</v>
      </c>
      <c r="K19" s="44">
        <f t="shared" si="1"/>
        <v>3.5959995603912519E-2</v>
      </c>
      <c r="L19" s="44">
        <f t="shared" si="2"/>
        <v>1.155878467635403E-3</v>
      </c>
      <c r="M19" s="44">
        <f t="shared" si="3"/>
        <v>5.9615554965010184E-2</v>
      </c>
      <c r="N19" s="44">
        <f t="shared" si="4"/>
        <v>4.1631120969117898E-2</v>
      </c>
    </row>
    <row r="20" spans="1:14" x14ac:dyDescent="0.3">
      <c r="A20" s="41">
        <v>150</v>
      </c>
      <c r="B20" s="43">
        <v>1378</v>
      </c>
      <c r="C20" s="43">
        <v>2247</v>
      </c>
      <c r="D20" s="43">
        <v>53</v>
      </c>
      <c r="E20" s="43">
        <v>7846</v>
      </c>
      <c r="F20" s="43">
        <v>1645</v>
      </c>
      <c r="I20" s="41">
        <v>150</v>
      </c>
      <c r="J20" s="44">
        <f t="shared" si="0"/>
        <v>5.3012233592367466E-2</v>
      </c>
      <c r="K20" s="44">
        <f t="shared" si="1"/>
        <v>4.9390042861852952E-2</v>
      </c>
      <c r="L20" s="44">
        <f t="shared" si="2"/>
        <v>7.9560465954125136E-4</v>
      </c>
      <c r="M20" s="44">
        <f t="shared" si="3"/>
        <v>6.9501284436176813E-2</v>
      </c>
      <c r="N20" s="44">
        <f t="shared" si="4"/>
        <v>4.6778137974179602E-2</v>
      </c>
    </row>
    <row r="21" spans="1:14" x14ac:dyDescent="0.3">
      <c r="A21" s="41">
        <v>180</v>
      </c>
      <c r="B21" s="43">
        <v>1484</v>
      </c>
      <c r="C21" s="43">
        <v>2776</v>
      </c>
      <c r="D21" s="43">
        <v>562</v>
      </c>
      <c r="E21" s="43">
        <v>9000</v>
      </c>
      <c r="F21" s="43">
        <v>1781</v>
      </c>
      <c r="I21" s="41">
        <v>180</v>
      </c>
      <c r="J21" s="44">
        <f t="shared" si="0"/>
        <v>5.7090097714857277E-2</v>
      </c>
      <c r="K21" s="44">
        <f t="shared" si="1"/>
        <v>6.1017694252115617E-2</v>
      </c>
      <c r="L21" s="44">
        <f t="shared" si="2"/>
        <v>8.4364116728713814E-3</v>
      </c>
      <c r="M21" s="44">
        <f t="shared" si="3"/>
        <v>7.9723624767472759E-2</v>
      </c>
      <c r="N21" s="44">
        <f t="shared" si="4"/>
        <v>5.0645509867485637E-2</v>
      </c>
    </row>
    <row r="22" spans="1:14" x14ac:dyDescent="0.3">
      <c r="A22" s="41">
        <v>210</v>
      </c>
      <c r="B22" s="43">
        <v>626</v>
      </c>
      <c r="C22" s="43">
        <v>2032</v>
      </c>
      <c r="D22" s="43">
        <v>499</v>
      </c>
      <c r="E22" s="43">
        <v>3595</v>
      </c>
      <c r="F22" s="43">
        <v>784</v>
      </c>
      <c r="I22" s="41">
        <v>210</v>
      </c>
      <c r="J22" s="44">
        <f t="shared" si="0"/>
        <v>2.4082480572439793E-2</v>
      </c>
      <c r="K22" s="44">
        <f t="shared" si="1"/>
        <v>4.4664248818551487E-2</v>
      </c>
      <c r="L22" s="44">
        <f t="shared" si="2"/>
        <v>7.4906929266242341E-3</v>
      </c>
      <c r="M22" s="44">
        <f t="shared" si="3"/>
        <v>3.1845159004340505E-2</v>
      </c>
      <c r="N22" s="44">
        <f t="shared" si="4"/>
        <v>2.2294261502587728E-2</v>
      </c>
    </row>
    <row r="23" spans="1:14" x14ac:dyDescent="0.3">
      <c r="A23" s="41">
        <v>240</v>
      </c>
      <c r="B23" s="43">
        <v>754</v>
      </c>
      <c r="C23" s="43">
        <v>1918</v>
      </c>
      <c r="D23" s="43">
        <v>395</v>
      </c>
      <c r="E23" s="43">
        <v>3982</v>
      </c>
      <c r="F23" s="43">
        <v>756</v>
      </c>
      <c r="I23" s="41">
        <v>240</v>
      </c>
      <c r="J23" s="44">
        <f t="shared" si="0"/>
        <v>2.9006693852427483E-2</v>
      </c>
      <c r="K23" s="44">
        <f t="shared" si="1"/>
        <v>4.2158478953731177E-2</v>
      </c>
      <c r="L23" s="44">
        <f t="shared" si="2"/>
        <v>5.9295064248829112E-3</v>
      </c>
      <c r="M23" s="44">
        <f t="shared" si="3"/>
        <v>3.5273274869341835E-2</v>
      </c>
      <c r="N23" s="44">
        <f t="shared" si="4"/>
        <v>2.1498037877495307E-2</v>
      </c>
    </row>
    <row r="24" spans="1:14" x14ac:dyDescent="0.3">
      <c r="A24" s="41">
        <v>270</v>
      </c>
      <c r="B24" s="43">
        <v>882</v>
      </c>
      <c r="C24" s="43">
        <v>2238</v>
      </c>
      <c r="D24" s="43">
        <v>395</v>
      </c>
      <c r="E24" s="43">
        <v>4894</v>
      </c>
      <c r="F24" s="43">
        <v>950</v>
      </c>
      <c r="I24" s="41">
        <v>270</v>
      </c>
      <c r="J24" s="44">
        <f t="shared" si="0"/>
        <v>3.3930907132415172E-2</v>
      </c>
      <c r="K24" s="44">
        <f t="shared" si="1"/>
        <v>4.9192218925156614E-2</v>
      </c>
      <c r="L24" s="44">
        <f t="shared" si="2"/>
        <v>5.9295064248829112E-3</v>
      </c>
      <c r="M24" s="44">
        <f t="shared" si="3"/>
        <v>4.3351935512445747E-2</v>
      </c>
      <c r="N24" s="44">
        <f t="shared" si="4"/>
        <v>2.7014730137064211E-2</v>
      </c>
    </row>
    <row r="25" spans="1:14" x14ac:dyDescent="0.3">
      <c r="A25" s="41">
        <v>300</v>
      </c>
      <c r="B25" s="43">
        <v>406</v>
      </c>
      <c r="C25" s="43">
        <v>1561</v>
      </c>
      <c r="D25" s="43">
        <v>344</v>
      </c>
      <c r="E25" s="43">
        <v>2217</v>
      </c>
      <c r="F25" s="43">
        <v>422</v>
      </c>
      <c r="I25" s="41">
        <v>300</v>
      </c>
      <c r="J25" s="44">
        <f t="shared" si="0"/>
        <v>1.5618988997460953E-2</v>
      </c>
      <c r="K25" s="44">
        <f t="shared" si="1"/>
        <v>3.4311462798109683E-2</v>
      </c>
      <c r="L25" s="44">
        <f t="shared" si="2"/>
        <v>5.1639245826828389E-3</v>
      </c>
      <c r="M25" s="44">
        <f t="shared" si="3"/>
        <v>1.9638586234387457E-2</v>
      </c>
      <c r="N25" s="44">
        <f t="shared" si="4"/>
        <v>1.2000227492464313E-2</v>
      </c>
    </row>
    <row r="26" spans="1:14" x14ac:dyDescent="0.3">
      <c r="A26" s="41">
        <v>330</v>
      </c>
      <c r="B26" s="43">
        <v>483</v>
      </c>
      <c r="C26" s="43">
        <v>1417</v>
      </c>
      <c r="D26" s="43">
        <v>317</v>
      </c>
      <c r="E26" s="43">
        <v>2570</v>
      </c>
      <c r="F26" s="43">
        <v>432</v>
      </c>
      <c r="I26" s="41">
        <v>330</v>
      </c>
      <c r="J26" s="44">
        <f t="shared" si="0"/>
        <v>1.8581211048703548E-2</v>
      </c>
      <c r="K26" s="44">
        <f t="shared" si="1"/>
        <v>3.1146279810968239E-2</v>
      </c>
      <c r="L26" s="44">
        <f t="shared" si="2"/>
        <v>4.7586165485769185E-3</v>
      </c>
      <c r="M26" s="44">
        <f t="shared" si="3"/>
        <v>2.2765523961378334E-2</v>
      </c>
      <c r="N26" s="44">
        <f t="shared" si="4"/>
        <v>1.2284593072854462E-2</v>
      </c>
    </row>
    <row r="27" spans="1:14" x14ac:dyDescent="0.3">
      <c r="A27" s="41" t="s">
        <v>58</v>
      </c>
      <c r="B27" s="43">
        <v>4187</v>
      </c>
      <c r="C27" s="43">
        <v>23196</v>
      </c>
      <c r="D27" s="43">
        <v>1555</v>
      </c>
      <c r="E27" s="43">
        <v>22587</v>
      </c>
      <c r="F27" s="43">
        <v>3038</v>
      </c>
      <c r="I27" s="41" t="s">
        <v>58</v>
      </c>
      <c r="J27" s="44">
        <f t="shared" si="0"/>
        <v>0.1610756328383473</v>
      </c>
      <c r="K27" s="44">
        <f t="shared" si="1"/>
        <v>0.50985822617870091</v>
      </c>
      <c r="L27" s="44">
        <f t="shared" si="2"/>
        <v>2.3342740482766904E-2</v>
      </c>
      <c r="M27" s="44">
        <f t="shared" si="3"/>
        <v>0.20007972362476747</v>
      </c>
      <c r="N27" s="44">
        <f t="shared" si="4"/>
        <v>8.6390263322527444E-2</v>
      </c>
    </row>
    <row r="28" spans="1:14" x14ac:dyDescent="0.3">
      <c r="B28" s="31">
        <f>SUM(B15:B27)</f>
        <v>25994</v>
      </c>
      <c r="C28" s="31">
        <f t="shared" ref="C28:F28" si="5">SUM(C15:C27)</f>
        <v>45495</v>
      </c>
      <c r="D28" s="31">
        <f t="shared" si="5"/>
        <v>66616</v>
      </c>
      <c r="E28" s="31">
        <f t="shared" si="5"/>
        <v>112890</v>
      </c>
      <c r="F28" s="31">
        <f t="shared" si="5"/>
        <v>35166</v>
      </c>
      <c r="G28" s="31">
        <f>SUM(B28:F28)</f>
        <v>286161</v>
      </c>
    </row>
    <row r="29" spans="1:14" x14ac:dyDescent="0.3">
      <c r="B29" s="22">
        <f>B28/$G$28</f>
        <v>9.0836976387418278E-2</v>
      </c>
      <c r="C29" s="22">
        <f t="shared" ref="C29:F29" si="6">C28/$G$28</f>
        <v>0.15898392862759075</v>
      </c>
      <c r="D29" s="22">
        <f t="shared" si="6"/>
        <v>0.23279202966162404</v>
      </c>
      <c r="E29" s="22">
        <f t="shared" si="6"/>
        <v>0.3944982020610775</v>
      </c>
      <c r="F29" s="22">
        <f t="shared" si="6"/>
        <v>0.12288886326228941</v>
      </c>
      <c r="J29" s="22">
        <v>9.0836976387418278E-2</v>
      </c>
      <c r="K29" s="22">
        <v>0.15898392862759075</v>
      </c>
      <c r="L29" s="22">
        <v>0.23279202966162404</v>
      </c>
      <c r="M29" s="22">
        <v>0.3944982020610775</v>
      </c>
      <c r="N29" s="22">
        <v>0.12288886326228941</v>
      </c>
    </row>
    <row r="31" spans="1:14" x14ac:dyDescent="0.3">
      <c r="B31" s="1"/>
    </row>
  </sheetData>
  <sortState ref="A15:F27">
    <sortCondition ref="A15:A2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workbookViewId="0">
      <selection activeCell="F21" sqref="F21"/>
    </sheetView>
  </sheetViews>
  <sheetFormatPr defaultRowHeight="14.4" x14ac:dyDescent="0.3"/>
  <cols>
    <col min="1" max="1" width="15.44140625" bestFit="1" customWidth="1"/>
    <col min="2" max="2" width="12.109375" bestFit="1" customWidth="1"/>
    <col min="3" max="3" width="14.21875" customWidth="1"/>
    <col min="4" max="4" width="11" customWidth="1"/>
    <col min="5" max="7" width="10.109375" bestFit="1" customWidth="1"/>
    <col min="8" max="8" width="10.109375" customWidth="1"/>
    <col min="9" max="10" width="9" bestFit="1" customWidth="1"/>
    <col min="11" max="11" width="12.109375" bestFit="1" customWidth="1"/>
    <col min="12" max="12" width="14" customWidth="1"/>
    <col min="13" max="13" width="10.6640625" bestFit="1" customWidth="1"/>
    <col min="14" max="14" width="9.77734375" bestFit="1" customWidth="1"/>
    <col min="15" max="15" width="12.5546875" bestFit="1" customWidth="1"/>
    <col min="16" max="16" width="16.6640625" bestFit="1" customWidth="1"/>
    <col min="17" max="17" width="15.88671875" bestFit="1" customWidth="1"/>
    <col min="18" max="18" width="16.6640625" bestFit="1" customWidth="1"/>
    <col min="19" max="19" width="15.21875" bestFit="1" customWidth="1"/>
    <col min="20" max="20" width="9" bestFit="1" customWidth="1"/>
  </cols>
  <sheetData>
    <row r="1" spans="1:22" ht="21.6" x14ac:dyDescent="0.3">
      <c r="B1" s="3" t="s">
        <v>15</v>
      </c>
      <c r="C1" s="3" t="s">
        <v>16</v>
      </c>
      <c r="D1" s="3" t="s">
        <v>17</v>
      </c>
      <c r="E1" s="3" t="s">
        <v>13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18</v>
      </c>
      <c r="N1" s="3" t="s">
        <v>19</v>
      </c>
      <c r="O1" s="3" t="s">
        <v>20</v>
      </c>
      <c r="P1" s="3" t="s">
        <v>0</v>
      </c>
      <c r="Q1" s="3" t="s">
        <v>1</v>
      </c>
      <c r="R1" s="3" t="s">
        <v>2</v>
      </c>
      <c r="S1" s="3" t="s">
        <v>3</v>
      </c>
    </row>
    <row r="2" spans="1:22" x14ac:dyDescent="0.3">
      <c r="A2" s="3">
        <v>1</v>
      </c>
      <c r="B2" s="4">
        <v>2.7770800000000002</v>
      </c>
      <c r="C2" s="4">
        <v>8.615987E-2</v>
      </c>
      <c r="D2" s="4">
        <v>804.13520000000005</v>
      </c>
      <c r="E2" s="4">
        <v>384.54289999999997</v>
      </c>
      <c r="F2" s="4">
        <v>0.26754499999999998</v>
      </c>
      <c r="G2" s="4">
        <v>0.69703839999999995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4">
        <v>17.12444</v>
      </c>
      <c r="N2" s="4">
        <v>5.401135</v>
      </c>
      <c r="O2" s="4">
        <v>0.18772330000000001</v>
      </c>
      <c r="P2" s="4">
        <v>0.1367111</v>
      </c>
      <c r="Q2" s="4">
        <v>5.8118540000000003E-2</v>
      </c>
      <c r="R2" s="4">
        <v>2.5851800000000001E-2</v>
      </c>
      <c r="S2" s="4">
        <v>0.70356850000000004</v>
      </c>
    </row>
    <row r="3" spans="1:22" x14ac:dyDescent="0.3">
      <c r="A3" s="3">
        <v>2</v>
      </c>
      <c r="B3" s="5">
        <v>4.6248019999999999</v>
      </c>
      <c r="C3" s="5">
        <v>0.96834414000000002</v>
      </c>
      <c r="D3" s="5">
        <v>2471.4173000000001</v>
      </c>
      <c r="E3" s="5">
        <v>753.35119999999995</v>
      </c>
      <c r="F3" s="5">
        <v>0.26894469999999998</v>
      </c>
      <c r="G3" s="5">
        <v>0.65724939999999998</v>
      </c>
      <c r="H3" s="5">
        <v>0.13024440000000001</v>
      </c>
      <c r="I3" s="5">
        <v>0.2159537</v>
      </c>
      <c r="J3" s="5">
        <v>0.2864855</v>
      </c>
      <c r="K3" s="5">
        <v>0.2338414</v>
      </c>
      <c r="L3" s="5">
        <v>7.4391280000000004E-2</v>
      </c>
      <c r="M3" s="5">
        <v>19.752310000000001</v>
      </c>
      <c r="N3" s="5">
        <v>459.94367099999999</v>
      </c>
      <c r="O3" s="5">
        <v>0.52518379999999998</v>
      </c>
      <c r="P3" s="5">
        <v>1.11380933</v>
      </c>
      <c r="Q3" s="5">
        <v>0.70334554999999999</v>
      </c>
      <c r="R3" s="5">
        <v>0.72422540999999996</v>
      </c>
      <c r="S3" s="5">
        <v>0.95698269999999996</v>
      </c>
    </row>
    <row r="4" spans="1:22" x14ac:dyDescent="0.3">
      <c r="A4" s="3">
        <v>3</v>
      </c>
      <c r="B4" s="4">
        <v>1.077108</v>
      </c>
      <c r="C4" s="4">
        <v>3.200807E-2</v>
      </c>
      <c r="D4" s="4">
        <v>186.90260000000001</v>
      </c>
      <c r="E4" s="4">
        <v>167.05680000000001</v>
      </c>
      <c r="F4" s="4">
        <v>0.28653770000000001</v>
      </c>
      <c r="G4" s="4">
        <v>0.6390477</v>
      </c>
      <c r="H4" s="4">
        <v>0</v>
      </c>
      <c r="I4" s="4">
        <v>0.2640402</v>
      </c>
      <c r="J4" s="4">
        <v>0.31166860000000002</v>
      </c>
      <c r="K4" s="4">
        <v>0.24799860000000001</v>
      </c>
      <c r="L4" s="4">
        <v>0</v>
      </c>
      <c r="M4" s="4">
        <v>12.612640000000001</v>
      </c>
      <c r="N4" s="4">
        <v>1.0545169999999999</v>
      </c>
      <c r="O4" s="4">
        <v>0.1019834</v>
      </c>
      <c r="P4" s="4">
        <v>0.16872329</v>
      </c>
      <c r="Q4" s="4">
        <v>6.7236500000000005E-2</v>
      </c>
      <c r="R4" s="4">
        <v>3.1150299999999999E-2</v>
      </c>
      <c r="S4" s="4">
        <v>1.5048460000000001E-5</v>
      </c>
    </row>
    <row r="5" spans="1:22" x14ac:dyDescent="0.3">
      <c r="A5" s="3">
        <v>4</v>
      </c>
      <c r="B5" s="5">
        <v>3.3967860000000001</v>
      </c>
      <c r="C5" s="5">
        <v>5.887473E-2</v>
      </c>
      <c r="D5" s="5">
        <v>958.77179999999998</v>
      </c>
      <c r="E5" s="5">
        <v>459.01580000000001</v>
      </c>
      <c r="F5" s="5">
        <v>0.25549090000000002</v>
      </c>
      <c r="G5" s="5">
        <v>0.72758120000000004</v>
      </c>
      <c r="H5" s="5">
        <v>0</v>
      </c>
      <c r="I5" s="5">
        <v>0.24609439999999999</v>
      </c>
      <c r="J5" s="5">
        <v>0.33462409999999998</v>
      </c>
      <c r="K5" s="5">
        <v>0.30117680000000002</v>
      </c>
      <c r="L5" s="5">
        <v>0</v>
      </c>
      <c r="M5" s="5">
        <v>17.339929999999999</v>
      </c>
      <c r="N5" s="5">
        <v>3.538681</v>
      </c>
      <c r="O5" s="5">
        <v>0.20648340000000001</v>
      </c>
      <c r="P5" s="5">
        <v>8.5483370000000003E-2</v>
      </c>
      <c r="Q5" s="5">
        <v>4.852791E-2</v>
      </c>
      <c r="R5" s="5">
        <v>1.0879700000000001E-2</v>
      </c>
      <c r="S5" s="5">
        <v>1</v>
      </c>
    </row>
    <row r="6" spans="1:22" x14ac:dyDescent="0.3">
      <c r="A6" s="3">
        <v>5</v>
      </c>
      <c r="B6" s="4">
        <v>2.4209100000000001</v>
      </c>
      <c r="C6" s="4">
        <v>8.4577899999999998E-2</v>
      </c>
      <c r="D6" s="4">
        <v>541.31880000000001</v>
      </c>
      <c r="E6" s="4">
        <v>336.00549999999998</v>
      </c>
      <c r="F6" s="4">
        <v>0.3228763</v>
      </c>
      <c r="G6" s="4">
        <v>0.65107340000000002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16.59449</v>
      </c>
      <c r="N6" s="4">
        <v>4.0888080000000002</v>
      </c>
      <c r="O6" s="4">
        <v>0.13196369999999999</v>
      </c>
      <c r="P6" s="4">
        <v>0.11075991</v>
      </c>
      <c r="Q6" s="4">
        <v>7.3725799999999994E-2</v>
      </c>
      <c r="R6" s="4">
        <v>3.3978660000000001E-2</v>
      </c>
      <c r="S6" s="4">
        <v>0.5931516</v>
      </c>
    </row>
    <row r="7" spans="1:22" x14ac:dyDescent="0.3">
      <c r="A7" s="3">
        <v>6</v>
      </c>
      <c r="B7" s="38" t="s">
        <v>57</v>
      </c>
      <c r="C7" s="38" t="s">
        <v>57</v>
      </c>
      <c r="D7" s="38" t="s">
        <v>57</v>
      </c>
      <c r="E7" s="38" t="s">
        <v>57</v>
      </c>
      <c r="F7" s="38" t="s">
        <v>57</v>
      </c>
      <c r="G7" s="38" t="s">
        <v>57</v>
      </c>
      <c r="H7" s="38" t="s">
        <v>57</v>
      </c>
      <c r="I7" s="38" t="s">
        <v>57</v>
      </c>
      <c r="J7" s="38" t="s">
        <v>57</v>
      </c>
      <c r="K7" s="38" t="s">
        <v>57</v>
      </c>
      <c r="L7" s="38" t="s">
        <v>57</v>
      </c>
      <c r="M7" s="38" t="s">
        <v>57</v>
      </c>
      <c r="N7" s="38" t="s">
        <v>57</v>
      </c>
      <c r="O7" s="38" t="s">
        <v>57</v>
      </c>
      <c r="P7" s="38" t="s">
        <v>57</v>
      </c>
      <c r="Q7" s="38" t="s">
        <v>57</v>
      </c>
      <c r="R7" s="38" t="s">
        <v>57</v>
      </c>
      <c r="S7" s="38" t="s">
        <v>57</v>
      </c>
    </row>
    <row r="8" spans="1:22" x14ac:dyDescent="0.3">
      <c r="A8" s="3">
        <v>7</v>
      </c>
      <c r="B8" s="4">
        <v>2.8756599999999999</v>
      </c>
      <c r="C8" s="4">
        <v>0.20358894</v>
      </c>
      <c r="D8" s="4">
        <v>953.92409999999995</v>
      </c>
      <c r="E8" s="4">
        <v>416.0127</v>
      </c>
      <c r="F8" s="4">
        <v>0.2747038</v>
      </c>
      <c r="G8" s="4">
        <v>0.68322349999999998</v>
      </c>
      <c r="H8" s="4">
        <v>0.1520649</v>
      </c>
      <c r="I8" s="4">
        <v>0.1909457</v>
      </c>
      <c r="J8" s="4">
        <v>0.2476121</v>
      </c>
      <c r="K8" s="4">
        <v>0.2115601</v>
      </c>
      <c r="L8" s="4">
        <v>0.10189303</v>
      </c>
      <c r="M8" s="4">
        <v>16.521070000000002</v>
      </c>
      <c r="N8" s="4">
        <v>76.002759999999995</v>
      </c>
      <c r="O8" s="4">
        <v>0.22182760000000001</v>
      </c>
      <c r="P8" s="4">
        <v>0.27655741</v>
      </c>
      <c r="Q8" s="4">
        <v>0.16144014000000001</v>
      </c>
      <c r="R8" s="4">
        <v>0.13369482999999999</v>
      </c>
      <c r="S8" s="4">
        <v>0.68323389999999995</v>
      </c>
    </row>
    <row r="12" spans="1:22" x14ac:dyDescent="0.3">
      <c r="D12" s="1" t="s">
        <v>64</v>
      </c>
    </row>
    <row r="14" spans="1:22" ht="57.6" x14ac:dyDescent="0.3">
      <c r="L14" s="53" t="s">
        <v>62</v>
      </c>
      <c r="M14" s="53" t="s">
        <v>21</v>
      </c>
      <c r="N14" s="53" t="s">
        <v>63</v>
      </c>
      <c r="O14" s="53" t="s">
        <v>61</v>
      </c>
      <c r="P14" s="53" t="s">
        <v>60</v>
      </c>
    </row>
    <row r="15" spans="1:22" x14ac:dyDescent="0.3">
      <c r="B15" s="41" t="s">
        <v>59</v>
      </c>
      <c r="C15">
        <v>1</v>
      </c>
      <c r="D15">
        <v>2</v>
      </c>
      <c r="E15">
        <v>3</v>
      </c>
      <c r="F15">
        <v>4</v>
      </c>
      <c r="G15">
        <v>5</v>
      </c>
      <c r="K15" s="41" t="s">
        <v>59</v>
      </c>
      <c r="L15" s="42">
        <v>3</v>
      </c>
      <c r="M15" s="42">
        <v>1</v>
      </c>
      <c r="N15" s="42">
        <v>5</v>
      </c>
      <c r="O15" s="42">
        <v>2</v>
      </c>
      <c r="P15" s="42">
        <v>4</v>
      </c>
      <c r="R15" s="42">
        <v>3</v>
      </c>
      <c r="S15" s="42">
        <v>1</v>
      </c>
      <c r="T15" s="42">
        <v>5</v>
      </c>
      <c r="U15" s="42">
        <v>2</v>
      </c>
      <c r="V15" s="42">
        <v>4</v>
      </c>
    </row>
    <row r="16" spans="1:22" x14ac:dyDescent="0.3">
      <c r="B16" s="1">
        <v>0</v>
      </c>
      <c r="C16">
        <v>8146</v>
      </c>
      <c r="D16">
        <v>1753</v>
      </c>
      <c r="E16">
        <v>60975</v>
      </c>
      <c r="F16">
        <v>8375</v>
      </c>
      <c r="G16">
        <v>16416</v>
      </c>
      <c r="K16" s="41">
        <v>0</v>
      </c>
      <c r="L16" s="48">
        <f>C16/$C$29</f>
        <v>0.31291053662658935</v>
      </c>
      <c r="M16" s="48">
        <f>D16/$D$29</f>
        <v>3.8008716203031159E-2</v>
      </c>
      <c r="N16" s="49">
        <f>E16/$E$29</f>
        <v>0.91757960633239033</v>
      </c>
      <c r="O16" s="48">
        <f>F16/$F$29</f>
        <v>7.4381633287446153E-2</v>
      </c>
      <c r="P16" s="48">
        <f>G16/$G$29</f>
        <v>0.43239826155669697</v>
      </c>
      <c r="Q16" s="41">
        <v>0</v>
      </c>
      <c r="R16" s="48">
        <f>L16</f>
        <v>0.31291053662658935</v>
      </c>
      <c r="S16" s="48">
        <f t="shared" ref="S16:V16" si="0">M16</f>
        <v>3.8008716203031159E-2</v>
      </c>
      <c r="T16" s="48">
        <f t="shared" si="0"/>
        <v>0.91757960633239033</v>
      </c>
      <c r="U16" s="48">
        <f t="shared" si="0"/>
        <v>7.4381633287446153E-2</v>
      </c>
      <c r="V16" s="48">
        <f t="shared" si="0"/>
        <v>0.43239826155669697</v>
      </c>
    </row>
    <row r="17" spans="2:25" x14ac:dyDescent="0.3">
      <c r="B17" s="1">
        <v>30</v>
      </c>
      <c r="C17">
        <v>2165</v>
      </c>
      <c r="D17">
        <v>1688</v>
      </c>
      <c r="E17">
        <v>572</v>
      </c>
      <c r="F17">
        <v>13783</v>
      </c>
      <c r="G17">
        <v>3414</v>
      </c>
      <c r="K17" s="41">
        <v>30</v>
      </c>
      <c r="L17" s="48">
        <f t="shared" ref="L17:L28" si="1">C17/$C$29</f>
        <v>8.3163676871662887E-2</v>
      </c>
      <c r="M17" s="48">
        <f t="shared" ref="M17:M28" si="2">D17/$D$29</f>
        <v>3.6599379892023158E-2</v>
      </c>
      <c r="N17" s="47">
        <f t="shared" ref="N17:N28" si="3">E17/$E$29</f>
        <v>8.6077168482513698E-3</v>
      </c>
      <c r="O17" s="48">
        <f t="shared" ref="O17:O28" si="4">F17/$F$29</f>
        <v>0.12241218526577556</v>
      </c>
      <c r="P17" s="48">
        <f t="shared" ref="P17:P28" si="5">G17/$G$29</f>
        <v>8.9924930857368635E-2</v>
      </c>
      <c r="Q17" s="41">
        <v>30</v>
      </c>
      <c r="R17" s="48">
        <f>L17+R16</f>
        <v>0.39607421349825223</v>
      </c>
      <c r="S17" s="48">
        <f t="shared" ref="S17:V28" si="6">M17+S16</f>
        <v>7.460809609505431E-2</v>
      </c>
      <c r="T17" s="48">
        <f t="shared" si="6"/>
        <v>0.92618732318064168</v>
      </c>
      <c r="U17" s="48">
        <f t="shared" si="6"/>
        <v>0.1967938185532217</v>
      </c>
      <c r="V17" s="48">
        <f t="shared" si="6"/>
        <v>0.52232319241406566</v>
      </c>
    </row>
    <row r="18" spans="2:25" x14ac:dyDescent="0.3">
      <c r="B18" s="1">
        <v>60</v>
      </c>
      <c r="C18">
        <v>2353</v>
      </c>
      <c r="D18">
        <v>1859</v>
      </c>
      <c r="E18">
        <v>548</v>
      </c>
      <c r="F18">
        <v>13899</v>
      </c>
      <c r="G18">
        <v>3657</v>
      </c>
      <c r="K18" s="41">
        <v>60</v>
      </c>
      <c r="L18" s="48">
        <f t="shared" si="1"/>
        <v>9.0385280221257636E-2</v>
      </c>
      <c r="M18" s="48">
        <f t="shared" si="2"/>
        <v>4.0307018494828817E-2</v>
      </c>
      <c r="N18" s="47">
        <f t="shared" si="3"/>
        <v>8.2465539035694937E-3</v>
      </c>
      <c r="O18" s="48">
        <f t="shared" si="4"/>
        <v>0.12344242639548826</v>
      </c>
      <c r="P18" s="48">
        <f t="shared" si="5"/>
        <v>9.6325563018569732E-2</v>
      </c>
      <c r="Q18" s="41">
        <v>60</v>
      </c>
      <c r="R18" s="48">
        <f t="shared" ref="R18:R28" si="7">L18+R17</f>
        <v>0.48645949371950986</v>
      </c>
      <c r="S18" s="48">
        <f t="shared" si="6"/>
        <v>0.11491511458988313</v>
      </c>
      <c r="T18" s="48">
        <f t="shared" si="6"/>
        <v>0.93443387708421122</v>
      </c>
      <c r="U18" s="48">
        <f t="shared" si="6"/>
        <v>0.32023624494870995</v>
      </c>
      <c r="V18" s="48">
        <f t="shared" si="6"/>
        <v>0.61864875543263542</v>
      </c>
    </row>
    <row r="19" spans="2:25" x14ac:dyDescent="0.3">
      <c r="B19" s="1">
        <v>90</v>
      </c>
      <c r="C19">
        <v>1978</v>
      </c>
      <c r="D19">
        <v>1736</v>
      </c>
      <c r="E19">
        <v>187</v>
      </c>
      <c r="F19">
        <v>13120</v>
      </c>
      <c r="G19">
        <v>3295</v>
      </c>
      <c r="K19" s="41">
        <v>90</v>
      </c>
      <c r="L19" s="48">
        <f t="shared" si="1"/>
        <v>7.5980486305842587E-2</v>
      </c>
      <c r="M19" s="48">
        <f t="shared" si="2"/>
        <v>3.7640120552459834E-2</v>
      </c>
      <c r="N19" s="47">
        <f t="shared" si="3"/>
        <v>2.8140612773129479E-3</v>
      </c>
      <c r="O19" s="48">
        <f t="shared" si="4"/>
        <v>0.11652382432612461</v>
      </c>
      <c r="P19" s="48">
        <f t="shared" si="5"/>
        <v>8.6790464901883316E-2</v>
      </c>
      <c r="Q19" s="41">
        <v>90</v>
      </c>
      <c r="R19" s="48">
        <f t="shared" si="7"/>
        <v>0.56243998002535245</v>
      </c>
      <c r="S19" s="48">
        <f t="shared" si="6"/>
        <v>0.15255523514234295</v>
      </c>
      <c r="T19" s="48">
        <f t="shared" si="6"/>
        <v>0.9372479383615242</v>
      </c>
      <c r="U19" s="48">
        <f t="shared" si="6"/>
        <v>0.43676006927483457</v>
      </c>
      <c r="V19" s="48">
        <f t="shared" si="6"/>
        <v>0.70543922033451878</v>
      </c>
    </row>
    <row r="20" spans="2:25" x14ac:dyDescent="0.3">
      <c r="B20" s="1">
        <v>120</v>
      </c>
      <c r="C20">
        <v>1131</v>
      </c>
      <c r="D20">
        <v>1711</v>
      </c>
      <c r="E20">
        <v>73</v>
      </c>
      <c r="F20">
        <v>6693</v>
      </c>
      <c r="G20">
        <v>1435</v>
      </c>
      <c r="K20" s="41">
        <v>120</v>
      </c>
      <c r="L20" s="48">
        <f t="shared" si="1"/>
        <v>4.3444858448891795E-2</v>
      </c>
      <c r="M20" s="48">
        <f t="shared" si="2"/>
        <v>3.7098068125149063E-2</v>
      </c>
      <c r="N20" s="47">
        <f t="shared" si="3"/>
        <v>1.0985372900740385E-3</v>
      </c>
      <c r="O20" s="48">
        <f t="shared" si="4"/>
        <v>5.9443136906612196E-2</v>
      </c>
      <c r="P20" s="48">
        <f t="shared" si="5"/>
        <v>3.7797971816146449E-2</v>
      </c>
      <c r="Q20" s="41">
        <v>120</v>
      </c>
      <c r="R20" s="48">
        <f t="shared" si="7"/>
        <v>0.60588483847424424</v>
      </c>
      <c r="S20" s="48">
        <f t="shared" si="6"/>
        <v>0.18965330326749202</v>
      </c>
      <c r="T20" s="48">
        <f t="shared" si="6"/>
        <v>0.93834647565159823</v>
      </c>
      <c r="U20" s="48">
        <f t="shared" si="6"/>
        <v>0.49620320618144675</v>
      </c>
      <c r="V20" s="48">
        <f t="shared" si="6"/>
        <v>0.74323719215066519</v>
      </c>
    </row>
    <row r="21" spans="2:25" x14ac:dyDescent="0.3">
      <c r="B21" s="1">
        <v>150</v>
      </c>
      <c r="C21">
        <v>1371</v>
      </c>
      <c r="D21">
        <v>2311</v>
      </c>
      <c r="E21">
        <v>53</v>
      </c>
      <c r="F21">
        <v>7822</v>
      </c>
      <c r="G21">
        <v>1612</v>
      </c>
      <c r="K21" s="41">
        <v>150</v>
      </c>
      <c r="L21" s="48">
        <f t="shared" si="1"/>
        <v>5.266392655475742E-2</v>
      </c>
      <c r="M21" s="48">
        <f t="shared" si="2"/>
        <v>5.0107326380607532E-2</v>
      </c>
      <c r="N21" s="47">
        <f t="shared" si="3"/>
        <v>7.9756816950580871E-4</v>
      </c>
      <c r="O21" s="48">
        <f t="shared" si="4"/>
        <v>6.9470225143212397E-2</v>
      </c>
      <c r="P21" s="48">
        <f t="shared" si="5"/>
        <v>4.2460160674305282E-2</v>
      </c>
      <c r="Q21" s="41">
        <v>150</v>
      </c>
      <c r="R21" s="48">
        <f t="shared" si="7"/>
        <v>0.65854876502900161</v>
      </c>
      <c r="S21" s="48">
        <f t="shared" si="6"/>
        <v>0.23976062964809955</v>
      </c>
      <c r="T21" s="48">
        <f t="shared" si="6"/>
        <v>0.93914404382110406</v>
      </c>
      <c r="U21" s="48">
        <f t="shared" si="6"/>
        <v>0.56567343132465919</v>
      </c>
      <c r="V21" s="48">
        <f t="shared" si="6"/>
        <v>0.78569735282497044</v>
      </c>
    </row>
    <row r="22" spans="2:25" x14ac:dyDescent="0.3">
      <c r="B22" s="1">
        <v>180</v>
      </c>
      <c r="C22">
        <v>1476</v>
      </c>
      <c r="D22">
        <v>2850</v>
      </c>
      <c r="E22">
        <v>558</v>
      </c>
      <c r="F22">
        <v>8964</v>
      </c>
      <c r="G22">
        <v>1755</v>
      </c>
      <c r="K22" s="41">
        <v>180</v>
      </c>
      <c r="L22" s="48">
        <f t="shared" si="1"/>
        <v>5.6697268851073637E-2</v>
      </c>
      <c r="M22" s="48">
        <f t="shared" si="2"/>
        <v>6.179397671342772E-2</v>
      </c>
      <c r="N22" s="47">
        <f t="shared" si="3"/>
        <v>8.3970384638536091E-3</v>
      </c>
      <c r="O22" s="48">
        <f t="shared" si="4"/>
        <v>7.9612771437452823E-2</v>
      </c>
      <c r="P22" s="48">
        <f t="shared" si="5"/>
        <v>4.6226787830896877E-2</v>
      </c>
      <c r="Q22" s="41">
        <v>180</v>
      </c>
      <c r="R22" s="48">
        <f t="shared" si="7"/>
        <v>0.71524603388007524</v>
      </c>
      <c r="S22" s="48">
        <f t="shared" si="6"/>
        <v>0.30155460636152726</v>
      </c>
      <c r="T22" s="48">
        <f t="shared" si="6"/>
        <v>0.9475410822849577</v>
      </c>
      <c r="U22" s="48">
        <f t="shared" si="6"/>
        <v>0.64528620276211202</v>
      </c>
      <c r="V22" s="48">
        <f t="shared" si="6"/>
        <v>0.83192414065586728</v>
      </c>
    </row>
    <row r="23" spans="2:25" x14ac:dyDescent="0.3">
      <c r="B23" s="1">
        <v>210</v>
      </c>
      <c r="C23">
        <v>623</v>
      </c>
      <c r="D23">
        <v>2061</v>
      </c>
      <c r="E23">
        <v>496</v>
      </c>
      <c r="F23">
        <v>3574</v>
      </c>
      <c r="G23">
        <v>782</v>
      </c>
      <c r="K23" s="41">
        <v>210</v>
      </c>
      <c r="L23" s="48">
        <f t="shared" si="1"/>
        <v>2.3931164291476202E-2</v>
      </c>
      <c r="M23" s="48">
        <f t="shared" si="2"/>
        <v>4.468680210749984E-2</v>
      </c>
      <c r="N23" s="47">
        <f t="shared" si="3"/>
        <v>7.4640341900920962E-3</v>
      </c>
      <c r="O23" s="48">
        <f t="shared" si="4"/>
        <v>3.1742084462009858E-2</v>
      </c>
      <c r="P23" s="44">
        <f t="shared" si="5"/>
        <v>2.0597919136046357E-2</v>
      </c>
      <c r="Q23" s="41">
        <v>210</v>
      </c>
      <c r="R23" s="48">
        <f t="shared" si="7"/>
        <v>0.73917719817155147</v>
      </c>
      <c r="S23" s="48">
        <f t="shared" si="6"/>
        <v>0.34624140846902707</v>
      </c>
      <c r="T23" s="48">
        <f t="shared" si="6"/>
        <v>0.95500511647504982</v>
      </c>
      <c r="U23" s="48">
        <f t="shared" si="6"/>
        <v>0.67702828722412189</v>
      </c>
      <c r="V23" s="48">
        <f t="shared" si="6"/>
        <v>0.85252205979191364</v>
      </c>
    </row>
    <row r="24" spans="2:25" x14ac:dyDescent="0.3">
      <c r="B24" s="1">
        <v>240</v>
      </c>
      <c r="C24">
        <v>750</v>
      </c>
      <c r="D24">
        <v>1945</v>
      </c>
      <c r="E24">
        <v>393</v>
      </c>
      <c r="F24">
        <v>3970</v>
      </c>
      <c r="G24">
        <v>747</v>
      </c>
      <c r="K24" s="41">
        <v>240</v>
      </c>
      <c r="L24" s="48">
        <f t="shared" si="1"/>
        <v>2.88095878308301E-2</v>
      </c>
      <c r="M24" s="48">
        <f t="shared" si="2"/>
        <v>4.217167884477787E-2</v>
      </c>
      <c r="N24" s="47">
        <f t="shared" si="3"/>
        <v>5.9140432191657133E-3</v>
      </c>
      <c r="O24" s="48">
        <f t="shared" si="4"/>
        <v>3.5259114525511788E-2</v>
      </c>
      <c r="P24" s="44">
        <f t="shared" si="5"/>
        <v>1.9676017384433031E-2</v>
      </c>
      <c r="Q24" s="41">
        <v>240</v>
      </c>
      <c r="R24" s="48">
        <f t="shared" si="7"/>
        <v>0.76798678600238157</v>
      </c>
      <c r="S24" s="48">
        <f t="shared" si="6"/>
        <v>0.38841308731380492</v>
      </c>
      <c r="T24" s="48">
        <f t="shared" si="6"/>
        <v>0.96091915969421549</v>
      </c>
      <c r="U24" s="48">
        <f t="shared" si="6"/>
        <v>0.71228740174963368</v>
      </c>
      <c r="V24" s="48">
        <f t="shared" si="6"/>
        <v>0.87219807717634668</v>
      </c>
    </row>
    <row r="25" spans="2:25" x14ac:dyDescent="0.3">
      <c r="B25" s="1">
        <v>270</v>
      </c>
      <c r="C25">
        <v>873</v>
      </c>
      <c r="D25">
        <v>2265</v>
      </c>
      <c r="E25">
        <v>394</v>
      </c>
      <c r="F25">
        <v>4883</v>
      </c>
      <c r="G25">
        <v>944</v>
      </c>
      <c r="K25" s="41">
        <v>270</v>
      </c>
      <c r="L25" s="48">
        <f t="shared" si="1"/>
        <v>3.3534360235086234E-2</v>
      </c>
      <c r="M25" s="48">
        <f t="shared" si="2"/>
        <v>4.9109949914355716E-2</v>
      </c>
      <c r="N25" s="47">
        <f t="shared" si="3"/>
        <v>5.9290916751941255E-3</v>
      </c>
      <c r="O25" s="48">
        <f t="shared" si="4"/>
        <v>4.3367822727474574E-2</v>
      </c>
      <c r="P25" s="44">
        <f t="shared" si="5"/>
        <v>2.4865007243513763E-2</v>
      </c>
      <c r="Q25" s="41">
        <v>270</v>
      </c>
      <c r="R25" s="48">
        <f t="shared" si="7"/>
        <v>0.80152114623746784</v>
      </c>
      <c r="S25" s="48">
        <f t="shared" si="6"/>
        <v>0.43752303722816066</v>
      </c>
      <c r="T25" s="48">
        <f t="shared" si="6"/>
        <v>0.96684825136940966</v>
      </c>
      <c r="U25" s="48">
        <f t="shared" si="6"/>
        <v>0.7556552244771082</v>
      </c>
      <c r="V25" s="48">
        <f t="shared" si="6"/>
        <v>0.89706308441986049</v>
      </c>
    </row>
    <row r="26" spans="2:25" x14ac:dyDescent="0.3">
      <c r="B26" s="1">
        <v>300</v>
      </c>
      <c r="C26">
        <v>410</v>
      </c>
      <c r="D26">
        <v>1575</v>
      </c>
      <c r="E26">
        <v>340</v>
      </c>
      <c r="F26">
        <v>2208</v>
      </c>
      <c r="G26">
        <v>417</v>
      </c>
      <c r="K26" s="41">
        <v>300</v>
      </c>
      <c r="L26" s="44">
        <f t="shared" si="1"/>
        <v>1.5749241347520454E-2</v>
      </c>
      <c r="M26" s="48">
        <f t="shared" si="2"/>
        <v>3.4149302920578481E-2</v>
      </c>
      <c r="N26" s="47">
        <f t="shared" si="3"/>
        <v>5.1164750496599052E-3</v>
      </c>
      <c r="O26" s="48">
        <f t="shared" si="4"/>
        <v>1.9610107020738045E-2</v>
      </c>
      <c r="P26" s="44">
        <f t="shared" si="5"/>
        <v>1.0983800869221651E-2</v>
      </c>
      <c r="Q26" s="41">
        <v>300</v>
      </c>
      <c r="R26" s="48">
        <f t="shared" si="7"/>
        <v>0.81727038758498827</v>
      </c>
      <c r="S26" s="48">
        <f t="shared" si="6"/>
        <v>0.47167234014873916</v>
      </c>
      <c r="T26" s="48">
        <f t="shared" si="6"/>
        <v>0.97196472641906961</v>
      </c>
      <c r="U26" s="48">
        <f t="shared" si="6"/>
        <v>0.77526533149784627</v>
      </c>
      <c r="V26" s="48">
        <f t="shared" si="6"/>
        <v>0.90804688528908217</v>
      </c>
    </row>
    <row r="27" spans="2:25" x14ac:dyDescent="0.3">
      <c r="B27" s="1">
        <v>330</v>
      </c>
      <c r="C27">
        <v>483</v>
      </c>
      <c r="D27">
        <v>1427</v>
      </c>
      <c r="E27">
        <v>314</v>
      </c>
      <c r="F27">
        <v>2567</v>
      </c>
      <c r="G27">
        <v>428</v>
      </c>
      <c r="K27" s="41">
        <v>330</v>
      </c>
      <c r="L27" s="44">
        <f t="shared" si="1"/>
        <v>1.8553374563054583E-2</v>
      </c>
      <c r="M27" s="48">
        <f t="shared" si="2"/>
        <v>3.0940352550898723E-2</v>
      </c>
      <c r="N27" s="47">
        <f t="shared" si="3"/>
        <v>4.7252151929212064E-3</v>
      </c>
      <c r="O27" s="48">
        <f t="shared" si="4"/>
        <v>2.2798525689417825E-2</v>
      </c>
      <c r="P27" s="44">
        <f t="shared" si="5"/>
        <v>1.1273541419728698E-2</v>
      </c>
      <c r="Q27" s="41">
        <v>330</v>
      </c>
      <c r="R27" s="48">
        <f t="shared" si="7"/>
        <v>0.83582376214804288</v>
      </c>
      <c r="S27" s="48">
        <f t="shared" si="6"/>
        <v>0.50261269269963793</v>
      </c>
      <c r="T27" s="48">
        <f t="shared" si="6"/>
        <v>0.97668994161199085</v>
      </c>
      <c r="U27" s="48">
        <f t="shared" si="6"/>
        <v>0.79806385718726414</v>
      </c>
      <c r="V27" s="48">
        <f t="shared" si="6"/>
        <v>0.91932042670881087</v>
      </c>
    </row>
    <row r="28" spans="2:25" x14ac:dyDescent="0.3">
      <c r="B28" s="1" t="s">
        <v>58</v>
      </c>
      <c r="C28">
        <v>4274</v>
      </c>
      <c r="D28">
        <v>22940</v>
      </c>
      <c r="E28">
        <v>1549</v>
      </c>
      <c r="F28">
        <v>22737</v>
      </c>
      <c r="G28">
        <v>3063</v>
      </c>
      <c r="K28" s="41" t="s">
        <v>58</v>
      </c>
      <c r="L28" s="44">
        <f t="shared" si="1"/>
        <v>0.16417623785195712</v>
      </c>
      <c r="M28" s="48">
        <f t="shared" si="2"/>
        <v>0.49738730730036207</v>
      </c>
      <c r="N28" s="47">
        <f t="shared" si="3"/>
        <v>2.331005838800939E-2</v>
      </c>
      <c r="O28" s="44">
        <f t="shared" si="4"/>
        <v>0.20193614281273592</v>
      </c>
      <c r="P28" s="44">
        <f t="shared" si="5"/>
        <v>8.0679573291189258E-2</v>
      </c>
      <c r="Q28" s="41" t="s">
        <v>58</v>
      </c>
      <c r="R28" s="48">
        <f t="shared" si="7"/>
        <v>1</v>
      </c>
      <c r="S28" s="48">
        <f t="shared" si="6"/>
        <v>1</v>
      </c>
      <c r="T28" s="48">
        <f t="shared" si="6"/>
        <v>1.0000000000000002</v>
      </c>
      <c r="U28" s="48">
        <f t="shared" si="6"/>
        <v>1</v>
      </c>
      <c r="V28" s="48">
        <f t="shared" si="6"/>
        <v>1.0000000000000002</v>
      </c>
    </row>
    <row r="29" spans="2:25" x14ac:dyDescent="0.3">
      <c r="C29" s="31">
        <f>SUM(C16:C28)</f>
        <v>26033</v>
      </c>
      <c r="D29" s="31">
        <f t="shared" ref="D29:G29" si="8">SUM(D16:D28)</f>
        <v>46121</v>
      </c>
      <c r="E29" s="31">
        <f t="shared" si="8"/>
        <v>66452</v>
      </c>
      <c r="F29" s="31">
        <f t="shared" si="8"/>
        <v>112595</v>
      </c>
      <c r="G29" s="31">
        <f t="shared" si="8"/>
        <v>37965</v>
      </c>
      <c r="H29" s="31"/>
      <c r="I29" s="31">
        <f>SUM(C29:G29)</f>
        <v>289166</v>
      </c>
      <c r="L29" t="s">
        <v>65</v>
      </c>
      <c r="N29" t="s">
        <v>66</v>
      </c>
      <c r="O29" t="s">
        <v>67</v>
      </c>
      <c r="P29" s="50" t="s">
        <v>68</v>
      </c>
      <c r="R29" t="s">
        <v>65</v>
      </c>
      <c r="T29" t="s">
        <v>66</v>
      </c>
      <c r="U29" t="s">
        <v>67</v>
      </c>
      <c r="V29" s="50" t="s">
        <v>68</v>
      </c>
    </row>
    <row r="30" spans="2:25" x14ac:dyDescent="0.3">
      <c r="C30" s="22">
        <f>C29/$I$29</f>
        <v>9.0027873263108391E-2</v>
      </c>
      <c r="D30" s="22">
        <f>D29/$I$29</f>
        <v>0.15949662131785894</v>
      </c>
      <c r="E30" s="22">
        <f>E29/$I$29</f>
        <v>0.22980571713133632</v>
      </c>
      <c r="F30" s="22">
        <f>F29/$I$29</f>
        <v>0.38937841931624051</v>
      </c>
      <c r="G30" s="22">
        <f>G29/$I$29</f>
        <v>0.13129136897145585</v>
      </c>
      <c r="H30" s="22"/>
    </row>
    <row r="32" spans="2:25" x14ac:dyDescent="0.3">
      <c r="C32" s="1">
        <v>1</v>
      </c>
      <c r="D32">
        <v>2</v>
      </c>
      <c r="E32">
        <v>3</v>
      </c>
      <c r="F32">
        <v>4</v>
      </c>
      <c r="G32">
        <v>5</v>
      </c>
      <c r="L32" t="s">
        <v>59</v>
      </c>
      <c r="M32" s="50">
        <v>0</v>
      </c>
      <c r="N32" s="50">
        <v>30</v>
      </c>
      <c r="O32" s="50">
        <v>60</v>
      </c>
      <c r="P32" s="50">
        <v>90</v>
      </c>
      <c r="Q32" s="50">
        <v>120</v>
      </c>
      <c r="R32" s="50">
        <v>150</v>
      </c>
      <c r="S32" s="50">
        <v>180</v>
      </c>
      <c r="T32" s="50">
        <v>210</v>
      </c>
      <c r="U32" s="50">
        <v>240</v>
      </c>
      <c r="V32" s="50">
        <v>270</v>
      </c>
      <c r="W32" s="50">
        <v>300</v>
      </c>
      <c r="X32" s="50">
        <v>330</v>
      </c>
      <c r="Y32" s="50" t="s">
        <v>58</v>
      </c>
    </row>
    <row r="33" spans="2:25" x14ac:dyDescent="0.3">
      <c r="C33" s="1">
        <v>4851</v>
      </c>
      <c r="D33">
        <v>9827</v>
      </c>
      <c r="E33">
        <v>18008</v>
      </c>
      <c r="F33">
        <v>22278</v>
      </c>
      <c r="G33">
        <v>10821</v>
      </c>
      <c r="K33" t="s">
        <v>21</v>
      </c>
      <c r="M33" s="51">
        <v>0.91757960633239033</v>
      </c>
      <c r="N33" s="51">
        <v>8.6077168482513698E-3</v>
      </c>
      <c r="O33" s="51">
        <v>8.2465539035694937E-3</v>
      </c>
      <c r="P33" s="51">
        <v>2.8140612773129479E-3</v>
      </c>
      <c r="Q33" s="51">
        <v>1.0985372900740385E-3</v>
      </c>
      <c r="R33" s="51">
        <v>7.9756816950580871E-4</v>
      </c>
      <c r="S33" s="51">
        <v>8.3970384638536091E-3</v>
      </c>
      <c r="T33" s="51">
        <v>7.4640341900920962E-3</v>
      </c>
      <c r="U33" s="51">
        <v>5.9140432191657133E-3</v>
      </c>
      <c r="V33" s="51">
        <v>5.9290916751941255E-3</v>
      </c>
      <c r="W33" s="51">
        <v>5.1164750496599052E-3</v>
      </c>
      <c r="X33" s="51">
        <v>4.7252151929212064E-3</v>
      </c>
      <c r="Y33" s="51">
        <v>2.331005838800939E-2</v>
      </c>
    </row>
    <row r="34" spans="2:25" x14ac:dyDescent="0.3">
      <c r="C34" s="22">
        <f>C33/C29</f>
        <v>0.18634041408980909</v>
      </c>
      <c r="D34" s="22">
        <f t="shared" ref="D34:G34" si="9">D33/D29</f>
        <v>0.21306996812731727</v>
      </c>
      <c r="E34" s="22">
        <f t="shared" si="9"/>
        <v>0.270992596159634</v>
      </c>
      <c r="F34" s="22">
        <f t="shared" si="9"/>
        <v>0.19785958523913141</v>
      </c>
      <c r="G34" s="22">
        <f t="shared" si="9"/>
        <v>0.28502568154879493</v>
      </c>
      <c r="H34" s="22"/>
      <c r="M34" s="52">
        <f>M33</f>
        <v>0.91757960633239033</v>
      </c>
      <c r="N34" s="52">
        <f>M34+N33</f>
        <v>0.92618732318064168</v>
      </c>
      <c r="O34" s="52">
        <f t="shared" ref="O34:Y34" si="10">N34+O33</f>
        <v>0.93443387708421122</v>
      </c>
      <c r="P34" s="52">
        <f t="shared" si="10"/>
        <v>0.9372479383615242</v>
      </c>
      <c r="Q34" s="52">
        <f t="shared" si="10"/>
        <v>0.93834647565159823</v>
      </c>
      <c r="R34" s="52">
        <f t="shared" si="10"/>
        <v>0.93914404382110406</v>
      </c>
      <c r="S34" s="52">
        <f t="shared" si="10"/>
        <v>0.9475410822849577</v>
      </c>
      <c r="T34" s="52">
        <f t="shared" si="10"/>
        <v>0.95500511647504982</v>
      </c>
      <c r="U34" s="52">
        <f t="shared" si="10"/>
        <v>0.96091915969421549</v>
      </c>
      <c r="V34" s="52">
        <f t="shared" si="10"/>
        <v>0.96684825136940966</v>
      </c>
      <c r="W34" s="52">
        <f t="shared" si="10"/>
        <v>0.97196472641906961</v>
      </c>
      <c r="X34" s="52">
        <f t="shared" si="10"/>
        <v>0.97668994161199085</v>
      </c>
      <c r="Y34" s="52">
        <f t="shared" si="10"/>
        <v>1.0000000000000002</v>
      </c>
    </row>
    <row r="39" spans="2:25" ht="100.8" x14ac:dyDescent="0.3">
      <c r="K39" s="53" t="s">
        <v>62</v>
      </c>
      <c r="L39" s="53" t="s">
        <v>21</v>
      </c>
      <c r="M39" s="53" t="s">
        <v>63</v>
      </c>
      <c r="N39" s="53" t="s">
        <v>61</v>
      </c>
      <c r="O39" s="53" t="s">
        <v>60</v>
      </c>
    </row>
    <row r="40" spans="2:25" x14ac:dyDescent="0.3">
      <c r="Q40" t="s">
        <v>239</v>
      </c>
      <c r="R40" t="str">
        <f>"'"&amp;Q40&amp;"'"&amp;","</f>
        <v>'country_DE',</v>
      </c>
    </row>
    <row r="41" spans="2:25" x14ac:dyDescent="0.3">
      <c r="K41" s="22">
        <v>9.0027873263108391E-2</v>
      </c>
      <c r="L41" s="22">
        <v>0.15949662131785894</v>
      </c>
      <c r="M41" s="22">
        <v>0.22980571713133632</v>
      </c>
      <c r="N41" s="22">
        <v>0.38937841931624051</v>
      </c>
      <c r="O41" s="22">
        <v>0.13129136897145585</v>
      </c>
      <c r="Q41" t="s">
        <v>240</v>
      </c>
      <c r="R41" t="str">
        <f t="shared" ref="R41:R49" si="11">"'"&amp;Q41&amp;"'"&amp;","</f>
        <v>'country_SE',</v>
      </c>
    </row>
    <row r="42" spans="2:25" x14ac:dyDescent="0.3">
      <c r="Q42" t="s">
        <v>241</v>
      </c>
      <c r="R42" t="str">
        <f t="shared" si="11"/>
        <v>'country_FI',</v>
      </c>
    </row>
    <row r="43" spans="2:25" x14ac:dyDescent="0.3">
      <c r="B43" s="1"/>
      <c r="C43">
        <v>1</v>
      </c>
      <c r="D43">
        <v>2</v>
      </c>
      <c r="E43">
        <v>3</v>
      </c>
      <c r="F43">
        <v>4</v>
      </c>
      <c r="G43">
        <v>5</v>
      </c>
      <c r="H43" t="s">
        <v>238</v>
      </c>
      <c r="K43">
        <v>1</v>
      </c>
      <c r="L43">
        <v>2</v>
      </c>
      <c r="M43">
        <v>3</v>
      </c>
      <c r="N43">
        <v>4</v>
      </c>
      <c r="O43">
        <v>5</v>
      </c>
      <c r="Q43" t="s">
        <v>242</v>
      </c>
      <c r="R43" t="str">
        <f t="shared" si="11"/>
        <v>'country_CH',</v>
      </c>
    </row>
    <row r="44" spans="2:25" x14ac:dyDescent="0.3">
      <c r="B44" s="1" t="s">
        <v>33</v>
      </c>
      <c r="C44" s="23">
        <v>6382</v>
      </c>
      <c r="D44" s="23">
        <v>8164</v>
      </c>
      <c r="E44" s="23">
        <v>20546</v>
      </c>
      <c r="F44" s="23">
        <v>26886</v>
      </c>
      <c r="G44" s="23">
        <v>10114</v>
      </c>
      <c r="H44" s="23">
        <f t="shared" ref="H44:H75" si="12">SUM(C44:G44)</f>
        <v>72092</v>
      </c>
      <c r="I44" s="22">
        <f>E44/SUM($E$44:$E$224)</f>
        <v>0.30924142083082479</v>
      </c>
      <c r="K44" s="22">
        <f>C44/$H$44</f>
        <v>8.85257726238695E-2</v>
      </c>
      <c r="L44" s="22">
        <f t="shared" ref="L44:O44" si="13">D44/$H$44</f>
        <v>0.11324418798202297</v>
      </c>
      <c r="M44" s="22">
        <f t="shared" si="13"/>
        <v>0.28499694834378292</v>
      </c>
      <c r="N44" s="22">
        <f t="shared" si="13"/>
        <v>0.37294013205348719</v>
      </c>
      <c r="O44" s="22">
        <f t="shared" si="13"/>
        <v>0.14029295899683739</v>
      </c>
      <c r="Q44" t="s">
        <v>243</v>
      </c>
      <c r="R44" t="str">
        <f t="shared" si="11"/>
        <v>'country_IT',</v>
      </c>
    </row>
    <row r="45" spans="2:25" x14ac:dyDescent="0.3">
      <c r="B45" s="1" t="s">
        <v>34</v>
      </c>
      <c r="C45" s="23">
        <v>5230</v>
      </c>
      <c r="D45" s="23">
        <v>6291</v>
      </c>
      <c r="E45" s="23">
        <v>3871</v>
      </c>
      <c r="F45" s="23">
        <v>23588</v>
      </c>
      <c r="G45" s="23">
        <v>7848</v>
      </c>
      <c r="H45" s="23">
        <f t="shared" si="12"/>
        <v>46828</v>
      </c>
      <c r="I45" s="22">
        <f t="shared" ref="I45:I60" si="14">E45/SUM($E$44:$E$224)</f>
        <v>5.8263094521372669E-2</v>
      </c>
      <c r="K45" s="22">
        <f>C45/$H$45</f>
        <v>0.11168531647732126</v>
      </c>
      <c r="L45" s="22">
        <f t="shared" ref="L45:O45" si="15">D45/$H$45</f>
        <v>0.13434270094815068</v>
      </c>
      <c r="M45" s="22">
        <f t="shared" si="15"/>
        <v>8.2664217989237204E-2</v>
      </c>
      <c r="N45" s="22">
        <f t="shared" si="15"/>
        <v>0.50371572563423594</v>
      </c>
      <c r="O45" s="22">
        <f t="shared" si="15"/>
        <v>0.16759203895105493</v>
      </c>
      <c r="Q45" t="s">
        <v>244</v>
      </c>
      <c r="R45" t="str">
        <f t="shared" si="11"/>
        <v>'country_NO',</v>
      </c>
    </row>
    <row r="46" spans="2:25" x14ac:dyDescent="0.3">
      <c r="B46" s="1" t="s">
        <v>35</v>
      </c>
      <c r="C46" s="23">
        <v>3076</v>
      </c>
      <c r="D46" s="23">
        <v>5154</v>
      </c>
      <c r="E46" s="23">
        <v>3197</v>
      </c>
      <c r="F46" s="23">
        <v>16406</v>
      </c>
      <c r="G46" s="23">
        <v>3820</v>
      </c>
      <c r="H46" s="23">
        <f t="shared" si="12"/>
        <v>31653</v>
      </c>
      <c r="I46" s="22">
        <f t="shared" si="14"/>
        <v>4.8118603251053584E-2</v>
      </c>
      <c r="K46" s="22">
        <f>C46/$H$46</f>
        <v>9.7178782421887336E-2</v>
      </c>
      <c r="L46" s="22">
        <f t="shared" ref="L46:O46" si="16">D46/$H$46</f>
        <v>0.16282816794616625</v>
      </c>
      <c r="M46" s="22">
        <f t="shared" si="16"/>
        <v>0.1010014848513569</v>
      </c>
      <c r="N46" s="22">
        <f t="shared" si="16"/>
        <v>0.51830790130477367</v>
      </c>
      <c r="O46" s="22">
        <f t="shared" si="16"/>
        <v>0.12068366347581588</v>
      </c>
      <c r="Q46" t="s">
        <v>245</v>
      </c>
      <c r="R46" t="str">
        <f t="shared" si="11"/>
        <v>'country_AT',</v>
      </c>
    </row>
    <row r="47" spans="2:25" x14ac:dyDescent="0.3">
      <c r="B47" s="1" t="s">
        <v>37</v>
      </c>
      <c r="C47" s="23">
        <v>1899</v>
      </c>
      <c r="D47" s="23">
        <v>2951</v>
      </c>
      <c r="E47" s="23">
        <v>3194</v>
      </c>
      <c r="F47" s="23">
        <v>9164</v>
      </c>
      <c r="G47" s="23">
        <v>2387</v>
      </c>
      <c r="H47" s="23">
        <f t="shared" si="12"/>
        <v>19595</v>
      </c>
      <c r="I47" s="22">
        <f t="shared" si="14"/>
        <v>4.8073449729078871E-2</v>
      </c>
      <c r="K47" s="22">
        <f>C47/$H$47</f>
        <v>9.6912477672875738E-2</v>
      </c>
      <c r="L47" s="22">
        <f t="shared" ref="L47:O47" si="17">D47/$H$47</f>
        <v>0.15059964276601173</v>
      </c>
      <c r="M47" s="22">
        <f t="shared" si="17"/>
        <v>0.16300076550140341</v>
      </c>
      <c r="N47" s="22">
        <f t="shared" si="17"/>
        <v>0.46767032406226078</v>
      </c>
      <c r="O47" s="22">
        <f t="shared" si="17"/>
        <v>0.12181678999744833</v>
      </c>
      <c r="Q47" t="s">
        <v>246</v>
      </c>
      <c r="R47" t="str">
        <f t="shared" si="11"/>
        <v>'country_JP',</v>
      </c>
    </row>
    <row r="48" spans="2:25" x14ac:dyDescent="0.3">
      <c r="B48" s="1" t="s">
        <v>36</v>
      </c>
      <c r="C48" s="23">
        <v>464</v>
      </c>
      <c r="D48" s="23">
        <v>2856</v>
      </c>
      <c r="E48" s="23">
        <v>5589</v>
      </c>
      <c r="F48" s="23">
        <v>3814</v>
      </c>
      <c r="G48" s="23">
        <v>2836</v>
      </c>
      <c r="H48" s="23">
        <f t="shared" si="12"/>
        <v>15559</v>
      </c>
      <c r="I48" s="22">
        <f t="shared" si="14"/>
        <v>8.4121011438892238E-2</v>
      </c>
      <c r="K48" s="22">
        <f>C48/$H$48</f>
        <v>2.9821967992801592E-2</v>
      </c>
      <c r="L48" s="22">
        <f t="shared" ref="L48:O48" si="18">D48/$H$48</f>
        <v>0.18355935471431326</v>
      </c>
      <c r="M48" s="22">
        <f t="shared" si="18"/>
        <v>0.35921331705122439</v>
      </c>
      <c r="N48" s="22">
        <f t="shared" si="18"/>
        <v>0.24513143518220964</v>
      </c>
      <c r="O48" s="22">
        <f t="shared" si="18"/>
        <v>0.18227392505945111</v>
      </c>
      <c r="Q48" t="s">
        <v>247</v>
      </c>
      <c r="R48" t="str">
        <f t="shared" si="11"/>
        <v>'country_PL',</v>
      </c>
    </row>
    <row r="49" spans="2:18" x14ac:dyDescent="0.3">
      <c r="B49" s="1" t="s">
        <v>38</v>
      </c>
      <c r="C49" s="23">
        <v>1435</v>
      </c>
      <c r="D49" s="23">
        <v>1693</v>
      </c>
      <c r="E49" s="23">
        <v>1742</v>
      </c>
      <c r="F49" s="23">
        <v>7530</v>
      </c>
      <c r="G49" s="23">
        <v>1420</v>
      </c>
      <c r="H49" s="23">
        <f t="shared" si="12"/>
        <v>13820</v>
      </c>
      <c r="I49" s="22">
        <f t="shared" si="14"/>
        <v>2.621914509331728E-2</v>
      </c>
      <c r="K49" s="22">
        <f>C49/$H$49</f>
        <v>0.10383502170767005</v>
      </c>
      <c r="L49" s="22">
        <f t="shared" ref="L49:O49" si="19">D49/$H$49</f>
        <v>0.12250361794500723</v>
      </c>
      <c r="M49" s="22">
        <f t="shared" si="19"/>
        <v>0.12604920405209841</v>
      </c>
      <c r="N49" s="22">
        <f t="shared" si="19"/>
        <v>0.54486251808972508</v>
      </c>
      <c r="O49" s="22">
        <f t="shared" si="19"/>
        <v>0.10274963820549927</v>
      </c>
      <c r="Q49" t="s">
        <v>248</v>
      </c>
      <c r="R49" t="str">
        <f t="shared" si="11"/>
        <v>'country_ES',</v>
      </c>
    </row>
    <row r="50" spans="2:18" x14ac:dyDescent="0.3">
      <c r="B50" s="1" t="s">
        <v>39</v>
      </c>
      <c r="C50" s="23">
        <v>694</v>
      </c>
      <c r="D50" s="23">
        <v>1427</v>
      </c>
      <c r="E50" s="23">
        <v>3081</v>
      </c>
      <c r="F50" s="23">
        <v>4611</v>
      </c>
      <c r="G50" s="23">
        <v>2025</v>
      </c>
      <c r="H50" s="23">
        <f t="shared" si="12"/>
        <v>11838</v>
      </c>
      <c r="I50" s="22">
        <f t="shared" si="14"/>
        <v>4.6372667068031309E-2</v>
      </c>
      <c r="K50" s="22">
        <f>C50/$H$50</f>
        <v>5.8624767697246158E-2</v>
      </c>
      <c r="L50" s="22">
        <f t="shared" ref="L50:O50" si="20">D50/$H$50</f>
        <v>0.12054401081263727</v>
      </c>
      <c r="M50" s="22">
        <f t="shared" si="20"/>
        <v>0.26026355803345158</v>
      </c>
      <c r="N50" s="22">
        <f t="shared" si="20"/>
        <v>0.38950836289913837</v>
      </c>
      <c r="O50" s="22">
        <f t="shared" si="20"/>
        <v>0.17105930055752661</v>
      </c>
    </row>
    <row r="51" spans="2:18" x14ac:dyDescent="0.3">
      <c r="B51" s="1" t="s">
        <v>41</v>
      </c>
      <c r="C51" s="23">
        <v>1596</v>
      </c>
      <c r="D51" s="23">
        <v>2748</v>
      </c>
      <c r="E51" s="23">
        <v>784</v>
      </c>
      <c r="F51" s="23">
        <v>5210</v>
      </c>
      <c r="G51" s="23">
        <v>515</v>
      </c>
      <c r="H51" s="23">
        <f t="shared" si="12"/>
        <v>10853</v>
      </c>
      <c r="I51" s="22">
        <f t="shared" si="14"/>
        <v>1.1800120409391933E-2</v>
      </c>
      <c r="K51" s="22">
        <f>C51/$H$51</f>
        <v>0.1470561135169999</v>
      </c>
      <c r="L51" s="22">
        <f t="shared" ref="L51:O51" si="21">D51/$H$51</f>
        <v>0.25320187966460889</v>
      </c>
      <c r="M51" s="22">
        <f t="shared" si="21"/>
        <v>7.2238090850456099E-2</v>
      </c>
      <c r="N51" s="22">
        <f t="shared" si="21"/>
        <v>0.48005159863632174</v>
      </c>
      <c r="O51" s="22">
        <f t="shared" si="21"/>
        <v>4.7452317331613376E-2</v>
      </c>
    </row>
    <row r="52" spans="2:18" x14ac:dyDescent="0.3">
      <c r="B52" s="1" t="s">
        <v>40</v>
      </c>
      <c r="C52" s="23">
        <v>903</v>
      </c>
      <c r="D52" s="23">
        <v>1955</v>
      </c>
      <c r="E52" s="23">
        <v>3624</v>
      </c>
      <c r="F52" s="23">
        <v>2207</v>
      </c>
      <c r="G52" s="23">
        <v>1104</v>
      </c>
      <c r="H52" s="23">
        <f t="shared" si="12"/>
        <v>9793</v>
      </c>
      <c r="I52" s="22">
        <f t="shared" si="14"/>
        <v>5.4545454545454543E-2</v>
      </c>
      <c r="K52" s="22">
        <f>C52/$H$52</f>
        <v>9.2208720514653328E-2</v>
      </c>
      <c r="L52" s="22">
        <f t="shared" ref="L52:O52" si="22">D52/$H$52</f>
        <v>0.19963239048299805</v>
      </c>
      <c r="M52" s="22">
        <f t="shared" si="22"/>
        <v>0.37006024711528646</v>
      </c>
      <c r="N52" s="22">
        <f t="shared" si="22"/>
        <v>0.22536505667313386</v>
      </c>
      <c r="O52" s="22">
        <f t="shared" si="22"/>
        <v>0.11273358521392832</v>
      </c>
    </row>
    <row r="53" spans="2:18" x14ac:dyDescent="0.3">
      <c r="B53" s="1" t="s">
        <v>42</v>
      </c>
      <c r="C53" s="23">
        <v>418</v>
      </c>
      <c r="D53" s="23">
        <v>1774</v>
      </c>
      <c r="E53" s="23">
        <v>2034</v>
      </c>
      <c r="F53" s="23">
        <v>952</v>
      </c>
      <c r="G53" s="23">
        <v>330</v>
      </c>
      <c r="H53" s="23">
        <f t="shared" si="12"/>
        <v>5508</v>
      </c>
      <c r="I53" s="22">
        <f t="shared" si="14"/>
        <v>3.0614087898856109E-2</v>
      </c>
      <c r="K53" s="22">
        <f>C53/$H$53</f>
        <v>7.5889615105301386E-2</v>
      </c>
      <c r="L53" s="22">
        <f t="shared" ref="L53:O53" si="23">D53/$H$53</f>
        <v>0.32207697893972403</v>
      </c>
      <c r="M53" s="22">
        <f t="shared" si="23"/>
        <v>0.36928104575163401</v>
      </c>
      <c r="N53" s="22">
        <f t="shared" si="23"/>
        <v>0.1728395061728395</v>
      </c>
      <c r="O53" s="22">
        <f t="shared" si="23"/>
        <v>5.9912854030501089E-2</v>
      </c>
    </row>
    <row r="54" spans="2:18" x14ac:dyDescent="0.3">
      <c r="B54" s="1" t="s">
        <v>43</v>
      </c>
      <c r="C54" s="23">
        <v>280</v>
      </c>
      <c r="D54" s="23">
        <v>2128</v>
      </c>
      <c r="E54" s="23">
        <v>1624</v>
      </c>
      <c r="F54" s="23">
        <v>881</v>
      </c>
      <c r="G54" s="23">
        <v>425</v>
      </c>
      <c r="H54" s="23">
        <f t="shared" si="12"/>
        <v>5338</v>
      </c>
      <c r="I54" s="22">
        <f t="shared" si="14"/>
        <v>2.4443106562311859E-2</v>
      </c>
    </row>
    <row r="55" spans="2:18" x14ac:dyDescent="0.3">
      <c r="B55" s="1" t="s">
        <v>227</v>
      </c>
      <c r="C55" s="23">
        <v>460</v>
      </c>
      <c r="D55" s="23">
        <v>1088</v>
      </c>
      <c r="E55" s="23">
        <v>1651</v>
      </c>
      <c r="F55" s="23">
        <v>1612</v>
      </c>
      <c r="G55" s="23">
        <v>449</v>
      </c>
      <c r="H55" s="23">
        <f t="shared" si="12"/>
        <v>5260</v>
      </c>
      <c r="I55" s="22">
        <f t="shared" si="14"/>
        <v>2.4849488260084287E-2</v>
      </c>
    </row>
    <row r="56" spans="2:18" x14ac:dyDescent="0.3">
      <c r="B56" s="1" t="s">
        <v>221</v>
      </c>
      <c r="C56" s="23">
        <v>583</v>
      </c>
      <c r="D56" s="23">
        <v>1553</v>
      </c>
      <c r="E56" s="23">
        <v>1019</v>
      </c>
      <c r="F56" s="23">
        <v>1273</v>
      </c>
      <c r="G56" s="23">
        <v>257</v>
      </c>
      <c r="H56" s="23">
        <f t="shared" si="12"/>
        <v>4685</v>
      </c>
      <c r="I56" s="22">
        <f t="shared" si="14"/>
        <v>1.5337146297411198E-2</v>
      </c>
    </row>
    <row r="57" spans="2:18" x14ac:dyDescent="0.3">
      <c r="B57" s="1" t="s">
        <v>177</v>
      </c>
      <c r="C57" s="23">
        <v>279</v>
      </c>
      <c r="D57" s="23">
        <v>1120</v>
      </c>
      <c r="E57" s="23">
        <v>1102</v>
      </c>
      <c r="F57" s="23">
        <v>1505</v>
      </c>
      <c r="G57" s="23">
        <v>494</v>
      </c>
      <c r="H57" s="23">
        <f t="shared" si="12"/>
        <v>4500</v>
      </c>
      <c r="I57" s="22">
        <f t="shared" si="14"/>
        <v>1.6586393738711621E-2</v>
      </c>
    </row>
    <row r="58" spans="2:18" x14ac:dyDescent="0.3">
      <c r="B58" s="1" t="s">
        <v>70</v>
      </c>
      <c r="C58" s="23">
        <v>89</v>
      </c>
      <c r="D58" s="23">
        <v>419</v>
      </c>
      <c r="E58" s="23">
        <v>1675</v>
      </c>
      <c r="F58" s="23">
        <v>520</v>
      </c>
      <c r="G58" s="23">
        <v>392</v>
      </c>
      <c r="H58" s="23">
        <f t="shared" si="12"/>
        <v>3095</v>
      </c>
      <c r="I58" s="22">
        <f t="shared" si="14"/>
        <v>2.5210716435881998E-2</v>
      </c>
    </row>
    <row r="59" spans="2:18" x14ac:dyDescent="0.3">
      <c r="B59" s="1" t="s">
        <v>219</v>
      </c>
      <c r="C59" s="23">
        <v>97</v>
      </c>
      <c r="D59" s="23">
        <v>367</v>
      </c>
      <c r="E59" s="23">
        <v>1237</v>
      </c>
      <c r="F59" s="23">
        <v>669</v>
      </c>
      <c r="G59" s="23">
        <v>358</v>
      </c>
      <c r="H59" s="23">
        <f t="shared" si="12"/>
        <v>2728</v>
      </c>
      <c r="I59" s="22">
        <f t="shared" si="14"/>
        <v>1.8618302227573751E-2</v>
      </c>
    </row>
    <row r="60" spans="2:18" x14ac:dyDescent="0.3">
      <c r="B60" s="1" t="s">
        <v>44</v>
      </c>
      <c r="C60" s="23">
        <v>244</v>
      </c>
      <c r="D60" s="23">
        <v>516</v>
      </c>
      <c r="E60" s="23">
        <v>1347</v>
      </c>
      <c r="F60" s="23">
        <v>297</v>
      </c>
      <c r="G60" s="23">
        <v>318</v>
      </c>
      <c r="H60" s="23">
        <f t="shared" si="12"/>
        <v>2722</v>
      </c>
      <c r="I60" s="22">
        <f t="shared" si="14"/>
        <v>2.0273931366646597E-2</v>
      </c>
    </row>
    <row r="61" spans="2:18" x14ac:dyDescent="0.3">
      <c r="B61" s="1" t="s">
        <v>160</v>
      </c>
      <c r="C61" s="23">
        <v>65</v>
      </c>
      <c r="D61" s="23">
        <v>295</v>
      </c>
      <c r="E61" s="23">
        <v>864</v>
      </c>
      <c r="F61" s="23">
        <v>572</v>
      </c>
      <c r="G61" s="23">
        <v>615</v>
      </c>
      <c r="H61" s="23">
        <f t="shared" si="12"/>
        <v>2411</v>
      </c>
    </row>
    <row r="62" spans="2:18" x14ac:dyDescent="0.3">
      <c r="B62" s="1" t="s">
        <v>200</v>
      </c>
      <c r="C62" s="23">
        <v>327</v>
      </c>
      <c r="D62" s="23">
        <v>361</v>
      </c>
      <c r="E62" s="23">
        <v>897</v>
      </c>
      <c r="F62" s="23">
        <v>461</v>
      </c>
      <c r="G62" s="23">
        <v>185</v>
      </c>
      <c r="H62" s="23">
        <f t="shared" si="12"/>
        <v>2231</v>
      </c>
    </row>
    <row r="63" spans="2:18" x14ac:dyDescent="0.3">
      <c r="B63" s="1" t="s">
        <v>84</v>
      </c>
      <c r="C63" s="23">
        <v>95</v>
      </c>
      <c r="D63" s="23">
        <v>235</v>
      </c>
      <c r="E63" s="23">
        <v>684</v>
      </c>
      <c r="F63" s="23">
        <v>332</v>
      </c>
      <c r="G63" s="23">
        <v>174</v>
      </c>
      <c r="H63" s="23">
        <f t="shared" si="12"/>
        <v>1520</v>
      </c>
    </row>
    <row r="64" spans="2:18" x14ac:dyDescent="0.3">
      <c r="B64" s="1" t="s">
        <v>136</v>
      </c>
      <c r="C64" s="23">
        <v>145</v>
      </c>
      <c r="D64" s="23">
        <v>270</v>
      </c>
      <c r="E64" s="23">
        <v>517</v>
      </c>
      <c r="F64" s="23">
        <v>287</v>
      </c>
      <c r="G64" s="23">
        <v>118</v>
      </c>
      <c r="H64" s="23">
        <f t="shared" si="12"/>
        <v>1337</v>
      </c>
    </row>
    <row r="65" spans="2:8" x14ac:dyDescent="0.3">
      <c r="B65" s="1" t="s">
        <v>116</v>
      </c>
      <c r="C65" s="23">
        <v>84</v>
      </c>
      <c r="D65" s="23">
        <v>182</v>
      </c>
      <c r="E65" s="23">
        <v>653</v>
      </c>
      <c r="F65" s="23">
        <v>278</v>
      </c>
      <c r="G65" s="23">
        <v>103</v>
      </c>
      <c r="H65" s="23">
        <f t="shared" si="12"/>
        <v>1300</v>
      </c>
    </row>
    <row r="66" spans="2:8" x14ac:dyDescent="0.3">
      <c r="B66" s="1" t="s">
        <v>76</v>
      </c>
      <c r="C66" s="23">
        <v>159</v>
      </c>
      <c r="D66" s="23">
        <v>256</v>
      </c>
      <c r="E66" s="23">
        <v>339</v>
      </c>
      <c r="F66" s="23">
        <v>389</v>
      </c>
      <c r="G66" s="23">
        <v>90</v>
      </c>
      <c r="H66" s="23">
        <f t="shared" si="12"/>
        <v>1233</v>
      </c>
    </row>
    <row r="67" spans="2:8" x14ac:dyDescent="0.3">
      <c r="B67" s="1" t="s">
        <v>191</v>
      </c>
      <c r="C67" s="23">
        <v>83</v>
      </c>
      <c r="D67" s="23">
        <v>218</v>
      </c>
      <c r="E67" s="23">
        <v>632</v>
      </c>
      <c r="F67" s="23">
        <v>102</v>
      </c>
      <c r="G67" s="23">
        <v>152</v>
      </c>
      <c r="H67" s="23">
        <f t="shared" si="12"/>
        <v>1187</v>
      </c>
    </row>
    <row r="68" spans="2:8" x14ac:dyDescent="0.3">
      <c r="B68" s="1" t="s">
        <v>194</v>
      </c>
      <c r="C68" s="23">
        <v>109</v>
      </c>
      <c r="D68" s="23">
        <v>307</v>
      </c>
      <c r="E68" s="23">
        <v>441</v>
      </c>
      <c r="F68" s="23">
        <v>141</v>
      </c>
      <c r="G68" s="23">
        <v>67</v>
      </c>
      <c r="H68" s="23">
        <f t="shared" si="12"/>
        <v>1065</v>
      </c>
    </row>
    <row r="69" spans="2:8" x14ac:dyDescent="0.3">
      <c r="B69" s="1" t="s">
        <v>203</v>
      </c>
      <c r="C69" s="23">
        <v>74</v>
      </c>
      <c r="D69" s="23">
        <v>260</v>
      </c>
      <c r="E69" s="23">
        <v>347</v>
      </c>
      <c r="F69" s="23">
        <v>258</v>
      </c>
      <c r="G69" s="23">
        <v>81</v>
      </c>
      <c r="H69" s="23">
        <f t="shared" si="12"/>
        <v>1020</v>
      </c>
    </row>
    <row r="70" spans="2:8" x14ac:dyDescent="0.3">
      <c r="B70" s="1" t="s">
        <v>128</v>
      </c>
      <c r="C70" s="23">
        <v>128</v>
      </c>
      <c r="D70" s="23">
        <v>67</v>
      </c>
      <c r="E70" s="23">
        <v>479</v>
      </c>
      <c r="F70" s="23">
        <v>214</v>
      </c>
      <c r="G70" s="23">
        <v>66</v>
      </c>
      <c r="H70" s="23">
        <f t="shared" si="12"/>
        <v>954</v>
      </c>
    </row>
    <row r="71" spans="2:8" x14ac:dyDescent="0.3">
      <c r="B71" s="1" t="s">
        <v>186</v>
      </c>
      <c r="C71" s="23">
        <v>10</v>
      </c>
      <c r="D71" s="23">
        <v>146</v>
      </c>
      <c r="E71" s="23">
        <v>321</v>
      </c>
      <c r="F71" s="23">
        <v>220</v>
      </c>
      <c r="G71" s="23">
        <v>234</v>
      </c>
      <c r="H71" s="23">
        <f t="shared" si="12"/>
        <v>931</v>
      </c>
    </row>
    <row r="72" spans="2:8" x14ac:dyDescent="0.3">
      <c r="B72" s="1" t="s">
        <v>140</v>
      </c>
      <c r="C72" s="23">
        <v>21</v>
      </c>
      <c r="D72" s="23">
        <v>170</v>
      </c>
      <c r="E72" s="23">
        <v>405</v>
      </c>
      <c r="F72" s="23">
        <v>48</v>
      </c>
      <c r="G72" s="23">
        <v>104</v>
      </c>
      <c r="H72" s="23">
        <f t="shared" si="12"/>
        <v>748</v>
      </c>
    </row>
    <row r="73" spans="2:8" x14ac:dyDescent="0.3">
      <c r="B73" s="1" t="s">
        <v>106</v>
      </c>
      <c r="C73" s="23">
        <v>27</v>
      </c>
      <c r="D73" s="23">
        <v>46</v>
      </c>
      <c r="E73" s="23">
        <v>261</v>
      </c>
      <c r="F73" s="23">
        <v>249</v>
      </c>
      <c r="G73" s="23">
        <v>104</v>
      </c>
      <c r="H73" s="23">
        <f t="shared" si="12"/>
        <v>687</v>
      </c>
    </row>
    <row r="74" spans="2:8" x14ac:dyDescent="0.3">
      <c r="B74" s="1" t="s">
        <v>183</v>
      </c>
      <c r="C74" s="23">
        <v>90</v>
      </c>
      <c r="D74" s="23">
        <v>82</v>
      </c>
      <c r="E74" s="23">
        <v>150</v>
      </c>
      <c r="F74" s="23">
        <v>277</v>
      </c>
      <c r="G74" s="23">
        <v>52</v>
      </c>
      <c r="H74" s="23">
        <f t="shared" si="12"/>
        <v>651</v>
      </c>
    </row>
    <row r="75" spans="2:8" x14ac:dyDescent="0.3">
      <c r="B75" s="1" t="s">
        <v>118</v>
      </c>
      <c r="C75" s="23">
        <v>25</v>
      </c>
      <c r="D75" s="23">
        <v>64</v>
      </c>
      <c r="E75" s="23">
        <v>147</v>
      </c>
      <c r="F75" s="23">
        <v>157</v>
      </c>
      <c r="G75" s="23">
        <v>105</v>
      </c>
      <c r="H75" s="23">
        <f t="shared" si="12"/>
        <v>498</v>
      </c>
    </row>
    <row r="76" spans="2:8" x14ac:dyDescent="0.3">
      <c r="B76" s="1" t="s">
        <v>144</v>
      </c>
      <c r="C76" s="23">
        <v>43</v>
      </c>
      <c r="D76" s="23">
        <v>86</v>
      </c>
      <c r="E76" s="23">
        <v>77</v>
      </c>
      <c r="F76" s="23">
        <v>206</v>
      </c>
      <c r="G76" s="23">
        <v>62</v>
      </c>
      <c r="H76" s="23">
        <f t="shared" ref="H76:H107" si="24">SUM(C76:G76)</f>
        <v>474</v>
      </c>
    </row>
    <row r="77" spans="2:8" x14ac:dyDescent="0.3">
      <c r="B77" s="1" t="s">
        <v>161</v>
      </c>
      <c r="C77" s="23">
        <v>28</v>
      </c>
      <c r="D77" s="23">
        <v>25</v>
      </c>
      <c r="E77" s="23">
        <v>197</v>
      </c>
      <c r="F77" s="23">
        <v>166</v>
      </c>
      <c r="G77" s="23">
        <v>55</v>
      </c>
      <c r="H77" s="23">
        <f t="shared" si="24"/>
        <v>471</v>
      </c>
    </row>
    <row r="78" spans="2:8" x14ac:dyDescent="0.3">
      <c r="B78" s="1" t="s">
        <v>215</v>
      </c>
      <c r="C78" s="23">
        <v>17</v>
      </c>
      <c r="D78" s="23">
        <v>103</v>
      </c>
      <c r="E78" s="23">
        <v>177</v>
      </c>
      <c r="F78" s="23">
        <v>119</v>
      </c>
      <c r="G78" s="23">
        <v>54</v>
      </c>
      <c r="H78" s="23">
        <f t="shared" si="24"/>
        <v>470</v>
      </c>
    </row>
    <row r="79" spans="2:8" x14ac:dyDescent="0.3">
      <c r="B79" s="1" t="s">
        <v>77</v>
      </c>
      <c r="C79" s="23">
        <v>74</v>
      </c>
      <c r="D79" s="23">
        <v>50</v>
      </c>
      <c r="E79" s="23">
        <v>19</v>
      </c>
      <c r="F79" s="23">
        <v>213</v>
      </c>
      <c r="G79" s="23">
        <v>31</v>
      </c>
      <c r="H79" s="23">
        <f t="shared" si="24"/>
        <v>387</v>
      </c>
    </row>
    <row r="80" spans="2:8" x14ac:dyDescent="0.3">
      <c r="B80" s="1" t="s">
        <v>159</v>
      </c>
      <c r="C80" s="23">
        <v>32</v>
      </c>
      <c r="D80" s="23">
        <v>46</v>
      </c>
      <c r="E80" s="23">
        <v>174</v>
      </c>
      <c r="F80" s="23">
        <v>56</v>
      </c>
      <c r="G80" s="23">
        <v>50</v>
      </c>
      <c r="H80" s="23">
        <f t="shared" si="24"/>
        <v>358</v>
      </c>
    </row>
    <row r="81" spans="2:8" x14ac:dyDescent="0.3">
      <c r="B81" s="1" t="s">
        <v>223</v>
      </c>
      <c r="C81" s="23">
        <v>36</v>
      </c>
      <c r="D81" s="23">
        <v>55</v>
      </c>
      <c r="E81" s="23">
        <v>126</v>
      </c>
      <c r="F81" s="23">
        <v>31</v>
      </c>
      <c r="G81" s="23">
        <v>38</v>
      </c>
      <c r="H81" s="23">
        <f t="shared" si="24"/>
        <v>286</v>
      </c>
    </row>
    <row r="82" spans="2:8" x14ac:dyDescent="0.3">
      <c r="B82" s="1" t="s">
        <v>153</v>
      </c>
      <c r="C82" s="23">
        <v>29</v>
      </c>
      <c r="D82" s="23">
        <v>102</v>
      </c>
      <c r="E82" s="23">
        <v>95</v>
      </c>
      <c r="F82" s="23">
        <v>38</v>
      </c>
      <c r="G82" s="23">
        <v>17</v>
      </c>
      <c r="H82" s="23">
        <f t="shared" si="24"/>
        <v>281</v>
      </c>
    </row>
    <row r="83" spans="2:8" x14ac:dyDescent="0.3">
      <c r="B83" s="1" t="s">
        <v>82</v>
      </c>
      <c r="C83" s="23">
        <v>9</v>
      </c>
      <c r="D83" s="23">
        <v>43</v>
      </c>
      <c r="E83" s="23">
        <v>86</v>
      </c>
      <c r="F83" s="23">
        <v>81</v>
      </c>
      <c r="G83" s="23">
        <v>53</v>
      </c>
      <c r="H83" s="23">
        <f t="shared" si="24"/>
        <v>272</v>
      </c>
    </row>
    <row r="84" spans="2:8" x14ac:dyDescent="0.3">
      <c r="B84" s="1" t="s">
        <v>206</v>
      </c>
      <c r="C84" s="23">
        <v>35</v>
      </c>
      <c r="D84" s="23">
        <v>19</v>
      </c>
      <c r="E84" s="23">
        <v>86</v>
      </c>
      <c r="F84" s="23">
        <v>99</v>
      </c>
      <c r="G84" s="23">
        <v>27</v>
      </c>
      <c r="H84" s="23">
        <f t="shared" si="24"/>
        <v>266</v>
      </c>
    </row>
    <row r="85" spans="2:8" x14ac:dyDescent="0.3">
      <c r="B85" s="1" t="s">
        <v>171</v>
      </c>
      <c r="C85" s="23">
        <v>12</v>
      </c>
      <c r="D85" s="23">
        <v>67</v>
      </c>
      <c r="E85" s="23">
        <v>86</v>
      </c>
      <c r="F85" s="23">
        <v>39</v>
      </c>
      <c r="G85" s="23">
        <v>17</v>
      </c>
      <c r="H85" s="23">
        <f t="shared" si="24"/>
        <v>221</v>
      </c>
    </row>
    <row r="86" spans="2:8" x14ac:dyDescent="0.3">
      <c r="B86" s="1" t="s">
        <v>134</v>
      </c>
      <c r="C86" s="23">
        <v>26</v>
      </c>
      <c r="D86" s="23">
        <v>40</v>
      </c>
      <c r="E86" s="23">
        <v>91</v>
      </c>
      <c r="F86" s="23">
        <v>26</v>
      </c>
      <c r="G86" s="23">
        <v>7</v>
      </c>
      <c r="H86" s="23">
        <f t="shared" si="24"/>
        <v>190</v>
      </c>
    </row>
    <row r="87" spans="2:8" x14ac:dyDescent="0.3">
      <c r="B87" s="1" t="s">
        <v>108</v>
      </c>
      <c r="C87" s="23">
        <v>16</v>
      </c>
      <c r="D87" s="23">
        <v>15</v>
      </c>
      <c r="E87" s="23">
        <v>48</v>
      </c>
      <c r="F87" s="23">
        <v>71</v>
      </c>
      <c r="G87" s="23">
        <v>28</v>
      </c>
      <c r="H87" s="23">
        <f t="shared" si="24"/>
        <v>178</v>
      </c>
    </row>
    <row r="88" spans="2:8" x14ac:dyDescent="0.3">
      <c r="B88" s="1" t="s">
        <v>152</v>
      </c>
      <c r="C88" s="23">
        <v>9</v>
      </c>
      <c r="D88" s="23">
        <v>27</v>
      </c>
      <c r="E88" s="23">
        <v>72</v>
      </c>
      <c r="F88" s="23">
        <v>36</v>
      </c>
      <c r="G88" s="23">
        <v>17</v>
      </c>
      <c r="H88" s="23">
        <f t="shared" si="24"/>
        <v>161</v>
      </c>
    </row>
    <row r="89" spans="2:8" x14ac:dyDescent="0.3">
      <c r="B89" s="1" t="s">
        <v>135</v>
      </c>
      <c r="C89" s="23">
        <v>13</v>
      </c>
      <c r="D89" s="23">
        <v>39</v>
      </c>
      <c r="E89" s="23">
        <v>48</v>
      </c>
      <c r="F89" s="23">
        <v>21</v>
      </c>
      <c r="G89" s="23">
        <v>5</v>
      </c>
      <c r="H89" s="23">
        <f t="shared" si="24"/>
        <v>126</v>
      </c>
    </row>
    <row r="90" spans="2:8" x14ac:dyDescent="0.3">
      <c r="B90" s="1" t="s">
        <v>198</v>
      </c>
      <c r="C90" s="23">
        <v>4</v>
      </c>
      <c r="D90" s="23">
        <v>20</v>
      </c>
      <c r="E90" s="23">
        <v>59</v>
      </c>
      <c r="F90" s="23">
        <v>17</v>
      </c>
      <c r="G90" s="23">
        <v>24</v>
      </c>
      <c r="H90" s="23">
        <f t="shared" si="24"/>
        <v>124</v>
      </c>
    </row>
    <row r="91" spans="2:8" x14ac:dyDescent="0.3">
      <c r="B91" s="1" t="s">
        <v>190</v>
      </c>
      <c r="C91" s="23">
        <v>7</v>
      </c>
      <c r="D91" s="23">
        <v>48</v>
      </c>
      <c r="E91" s="23">
        <v>44</v>
      </c>
      <c r="F91" s="23">
        <v>16</v>
      </c>
      <c r="G91" s="23">
        <v>8</v>
      </c>
      <c r="H91" s="23">
        <f t="shared" si="24"/>
        <v>123</v>
      </c>
    </row>
    <row r="92" spans="2:8" x14ac:dyDescent="0.3">
      <c r="B92" s="1" t="s">
        <v>150</v>
      </c>
      <c r="C92" s="23">
        <v>7</v>
      </c>
      <c r="D92" s="23">
        <v>18</v>
      </c>
      <c r="E92" s="23">
        <v>34</v>
      </c>
      <c r="F92" s="23">
        <v>29</v>
      </c>
      <c r="G92" s="23">
        <v>3</v>
      </c>
      <c r="H92" s="23">
        <f t="shared" si="24"/>
        <v>91</v>
      </c>
    </row>
    <row r="93" spans="2:8" x14ac:dyDescent="0.3">
      <c r="B93" s="1" t="s">
        <v>107</v>
      </c>
      <c r="C93" s="23">
        <v>8</v>
      </c>
      <c r="D93" s="23">
        <v>14</v>
      </c>
      <c r="E93" s="23">
        <v>29</v>
      </c>
      <c r="F93" s="23">
        <v>12</v>
      </c>
      <c r="G93" s="23">
        <v>5</v>
      </c>
      <c r="H93" s="23">
        <f t="shared" si="24"/>
        <v>68</v>
      </c>
    </row>
    <row r="94" spans="2:8" x14ac:dyDescent="0.3">
      <c r="B94" s="1" t="s">
        <v>94</v>
      </c>
      <c r="C94" s="23">
        <v>5</v>
      </c>
      <c r="D94" s="23">
        <v>10</v>
      </c>
      <c r="E94" s="23">
        <v>28</v>
      </c>
      <c r="F94" s="23">
        <v>20</v>
      </c>
      <c r="G94" s="23">
        <v>5</v>
      </c>
      <c r="H94" s="23">
        <f t="shared" si="24"/>
        <v>68</v>
      </c>
    </row>
    <row r="95" spans="2:8" x14ac:dyDescent="0.3">
      <c r="B95" s="1" t="s">
        <v>101</v>
      </c>
      <c r="C95" s="23">
        <v>3</v>
      </c>
      <c r="D95" s="23">
        <v>12</v>
      </c>
      <c r="E95" s="23">
        <v>25</v>
      </c>
      <c r="F95" s="23">
        <v>19</v>
      </c>
      <c r="G95" s="23">
        <v>8</v>
      </c>
      <c r="H95" s="23">
        <f t="shared" si="24"/>
        <v>67</v>
      </c>
    </row>
    <row r="96" spans="2:8" x14ac:dyDescent="0.3">
      <c r="B96" s="1" t="s">
        <v>69</v>
      </c>
      <c r="C96" s="23">
        <v>0</v>
      </c>
      <c r="D96" s="23">
        <v>21</v>
      </c>
      <c r="E96" s="23">
        <v>14</v>
      </c>
      <c r="F96" s="23">
        <v>16</v>
      </c>
      <c r="G96" s="23">
        <v>1</v>
      </c>
      <c r="H96" s="23">
        <f t="shared" si="24"/>
        <v>52</v>
      </c>
    </row>
    <row r="97" spans="2:8" x14ac:dyDescent="0.3">
      <c r="B97" s="1" t="s">
        <v>93</v>
      </c>
      <c r="C97" s="23">
        <v>5</v>
      </c>
      <c r="D97" s="23">
        <v>12</v>
      </c>
      <c r="E97" s="23">
        <v>14</v>
      </c>
      <c r="F97" s="23">
        <v>14</v>
      </c>
      <c r="G97" s="23">
        <v>6</v>
      </c>
      <c r="H97" s="23">
        <f t="shared" si="24"/>
        <v>51</v>
      </c>
    </row>
    <row r="98" spans="2:8" x14ac:dyDescent="0.3">
      <c r="B98" s="1" t="s">
        <v>201</v>
      </c>
      <c r="C98" s="23">
        <v>0</v>
      </c>
      <c r="D98" s="23">
        <v>4</v>
      </c>
      <c r="E98" s="23">
        <v>23</v>
      </c>
      <c r="F98" s="23">
        <v>6</v>
      </c>
      <c r="G98" s="23">
        <v>15</v>
      </c>
      <c r="H98" s="23">
        <f t="shared" si="24"/>
        <v>48</v>
      </c>
    </row>
    <row r="99" spans="2:8" x14ac:dyDescent="0.3">
      <c r="B99" s="1" t="s">
        <v>209</v>
      </c>
      <c r="C99" s="23">
        <v>0</v>
      </c>
      <c r="D99" s="23">
        <v>0</v>
      </c>
      <c r="E99" s="23">
        <v>47</v>
      </c>
      <c r="F99" s="23">
        <v>0</v>
      </c>
      <c r="G99" s="23">
        <v>0</v>
      </c>
      <c r="H99" s="23">
        <f t="shared" si="24"/>
        <v>47</v>
      </c>
    </row>
    <row r="100" spans="2:8" x14ac:dyDescent="0.3">
      <c r="B100" s="1" t="s">
        <v>139</v>
      </c>
      <c r="C100" s="23">
        <v>6</v>
      </c>
      <c r="D100" s="23">
        <v>4</v>
      </c>
      <c r="E100" s="23">
        <v>23</v>
      </c>
      <c r="F100" s="23">
        <v>8</v>
      </c>
      <c r="G100" s="23">
        <v>3</v>
      </c>
      <c r="H100" s="23">
        <f t="shared" si="24"/>
        <v>44</v>
      </c>
    </row>
    <row r="101" spans="2:8" x14ac:dyDescent="0.3">
      <c r="B101" s="1" t="s">
        <v>137</v>
      </c>
      <c r="C101" s="23">
        <v>0</v>
      </c>
      <c r="D101" s="23">
        <v>6</v>
      </c>
      <c r="E101" s="23">
        <v>18</v>
      </c>
      <c r="F101" s="23">
        <v>16</v>
      </c>
      <c r="G101" s="23">
        <v>2</v>
      </c>
      <c r="H101" s="23">
        <f t="shared" si="24"/>
        <v>42</v>
      </c>
    </row>
    <row r="102" spans="2:8" x14ac:dyDescent="0.3">
      <c r="B102" s="1" t="s">
        <v>132</v>
      </c>
      <c r="C102" s="23">
        <v>0</v>
      </c>
      <c r="D102" s="23">
        <v>6</v>
      </c>
      <c r="E102" s="23">
        <v>15</v>
      </c>
      <c r="F102" s="23">
        <v>9</v>
      </c>
      <c r="G102" s="23">
        <v>5</v>
      </c>
      <c r="H102" s="23">
        <f t="shared" si="24"/>
        <v>35</v>
      </c>
    </row>
    <row r="103" spans="2:8" x14ac:dyDescent="0.3">
      <c r="B103" s="1" t="s">
        <v>185</v>
      </c>
      <c r="C103" s="23">
        <v>2</v>
      </c>
      <c r="D103" s="23">
        <v>3</v>
      </c>
      <c r="E103" s="23">
        <v>7</v>
      </c>
      <c r="F103" s="23">
        <v>14</v>
      </c>
      <c r="G103" s="23">
        <v>2</v>
      </c>
      <c r="H103" s="23">
        <f t="shared" si="24"/>
        <v>28</v>
      </c>
    </row>
    <row r="104" spans="2:8" x14ac:dyDescent="0.3">
      <c r="B104" s="1" t="s">
        <v>148</v>
      </c>
      <c r="C104" s="23">
        <v>2</v>
      </c>
      <c r="D104" s="23">
        <v>4</v>
      </c>
      <c r="E104" s="23">
        <v>15</v>
      </c>
      <c r="F104" s="23">
        <v>0</v>
      </c>
      <c r="G104" s="23">
        <v>6</v>
      </c>
      <c r="H104" s="23">
        <f t="shared" si="24"/>
        <v>27</v>
      </c>
    </row>
    <row r="105" spans="2:8" x14ac:dyDescent="0.3">
      <c r="B105" s="1" t="s">
        <v>204</v>
      </c>
      <c r="C105" s="23">
        <v>1</v>
      </c>
      <c r="D105" s="23">
        <v>6</v>
      </c>
      <c r="E105" s="23">
        <v>10</v>
      </c>
      <c r="F105" s="23">
        <v>9</v>
      </c>
      <c r="G105" s="23">
        <v>1</v>
      </c>
      <c r="H105" s="23">
        <f t="shared" si="24"/>
        <v>27</v>
      </c>
    </row>
    <row r="106" spans="2:8" x14ac:dyDescent="0.3">
      <c r="B106" s="1" t="s">
        <v>175</v>
      </c>
      <c r="C106" s="23">
        <v>1</v>
      </c>
      <c r="D106" s="23">
        <v>6</v>
      </c>
      <c r="E106" s="23">
        <v>11</v>
      </c>
      <c r="F106" s="23">
        <v>3</v>
      </c>
      <c r="G106" s="23">
        <v>5</v>
      </c>
      <c r="H106" s="23">
        <f t="shared" si="24"/>
        <v>26</v>
      </c>
    </row>
    <row r="107" spans="2:8" x14ac:dyDescent="0.3">
      <c r="B107" s="1" t="s">
        <v>102</v>
      </c>
      <c r="C107" s="23">
        <v>2</v>
      </c>
      <c r="D107" s="23">
        <v>3</v>
      </c>
      <c r="E107" s="23">
        <v>16</v>
      </c>
      <c r="F107" s="23">
        <v>2</v>
      </c>
      <c r="G107" s="23">
        <v>0</v>
      </c>
      <c r="H107" s="23">
        <f t="shared" si="24"/>
        <v>23</v>
      </c>
    </row>
    <row r="108" spans="2:8" x14ac:dyDescent="0.3">
      <c r="B108" s="1" t="s">
        <v>196</v>
      </c>
      <c r="C108" s="23">
        <v>1</v>
      </c>
      <c r="D108" s="23">
        <v>4</v>
      </c>
      <c r="E108" s="23">
        <v>12</v>
      </c>
      <c r="F108" s="23">
        <v>2</v>
      </c>
      <c r="G108" s="23">
        <v>3</v>
      </c>
      <c r="H108" s="23">
        <f t="shared" ref="H108:H139" si="25">SUM(C108:G108)</f>
        <v>22</v>
      </c>
    </row>
    <row r="109" spans="2:8" x14ac:dyDescent="0.3">
      <c r="B109" s="1" t="s">
        <v>235</v>
      </c>
      <c r="C109" s="23">
        <v>0</v>
      </c>
      <c r="D109" s="23">
        <v>2</v>
      </c>
      <c r="E109" s="23">
        <v>4</v>
      </c>
      <c r="F109" s="23">
        <v>8</v>
      </c>
      <c r="G109" s="23">
        <v>5</v>
      </c>
      <c r="H109" s="23">
        <f t="shared" si="25"/>
        <v>19</v>
      </c>
    </row>
    <row r="110" spans="2:8" x14ac:dyDescent="0.3">
      <c r="B110" s="1" t="s">
        <v>90</v>
      </c>
      <c r="C110" s="23">
        <v>4</v>
      </c>
      <c r="D110" s="23">
        <v>0</v>
      </c>
      <c r="E110" s="23">
        <v>11</v>
      </c>
      <c r="F110" s="23">
        <v>0</v>
      </c>
      <c r="G110" s="23">
        <v>3</v>
      </c>
      <c r="H110" s="23">
        <f t="shared" si="25"/>
        <v>18</v>
      </c>
    </row>
    <row r="111" spans="2:8" x14ac:dyDescent="0.3">
      <c r="B111" s="1" t="s">
        <v>168</v>
      </c>
      <c r="C111" s="23">
        <v>1</v>
      </c>
      <c r="D111" s="23">
        <v>3</v>
      </c>
      <c r="E111" s="23">
        <v>10</v>
      </c>
      <c r="F111" s="23">
        <v>0</v>
      </c>
      <c r="G111" s="23">
        <v>2</v>
      </c>
      <c r="H111" s="23">
        <f t="shared" si="25"/>
        <v>16</v>
      </c>
    </row>
    <row r="112" spans="2:8" x14ac:dyDescent="0.3">
      <c r="B112" s="1" t="s">
        <v>231</v>
      </c>
      <c r="C112" s="23">
        <v>1</v>
      </c>
      <c r="D112" s="23">
        <v>0</v>
      </c>
      <c r="E112" s="23">
        <v>8</v>
      </c>
      <c r="F112" s="23">
        <v>4</v>
      </c>
      <c r="G112" s="23">
        <v>1</v>
      </c>
      <c r="H112" s="23">
        <f t="shared" si="25"/>
        <v>14</v>
      </c>
    </row>
    <row r="113" spans="2:8" x14ac:dyDescent="0.3">
      <c r="B113" s="1" t="s">
        <v>112</v>
      </c>
      <c r="C113" s="23">
        <v>1</v>
      </c>
      <c r="D113" s="23">
        <v>0</v>
      </c>
      <c r="E113" s="23">
        <v>4</v>
      </c>
      <c r="F113" s="23">
        <v>6</v>
      </c>
      <c r="G113" s="23">
        <v>3</v>
      </c>
      <c r="H113" s="23">
        <f t="shared" si="25"/>
        <v>14</v>
      </c>
    </row>
    <row r="114" spans="2:8" x14ac:dyDescent="0.3">
      <c r="B114" s="1" t="s">
        <v>199</v>
      </c>
      <c r="C114" s="23">
        <v>1</v>
      </c>
      <c r="D114" s="23">
        <v>2</v>
      </c>
      <c r="E114" s="23">
        <v>3</v>
      </c>
      <c r="F114" s="23">
        <v>2</v>
      </c>
      <c r="G114" s="23">
        <v>5</v>
      </c>
      <c r="H114" s="23">
        <f t="shared" si="25"/>
        <v>13</v>
      </c>
    </row>
    <row r="115" spans="2:8" x14ac:dyDescent="0.3">
      <c r="B115" s="1" t="s">
        <v>113</v>
      </c>
      <c r="C115" s="23">
        <v>0</v>
      </c>
      <c r="D115" s="23">
        <v>3</v>
      </c>
      <c r="E115" s="23">
        <v>7</v>
      </c>
      <c r="F115" s="23">
        <v>1</v>
      </c>
      <c r="G115" s="23">
        <v>1</v>
      </c>
      <c r="H115" s="23">
        <f t="shared" si="25"/>
        <v>12</v>
      </c>
    </row>
    <row r="116" spans="2:8" x14ac:dyDescent="0.3">
      <c r="B116" s="1" t="s">
        <v>105</v>
      </c>
      <c r="C116" s="23">
        <v>0</v>
      </c>
      <c r="D116" s="23">
        <v>1</v>
      </c>
      <c r="E116" s="23">
        <v>4</v>
      </c>
      <c r="F116" s="23">
        <v>3</v>
      </c>
      <c r="G116" s="23">
        <v>3</v>
      </c>
      <c r="H116" s="23">
        <f t="shared" si="25"/>
        <v>11</v>
      </c>
    </row>
    <row r="117" spans="2:8" x14ac:dyDescent="0.3">
      <c r="B117" s="1" t="s">
        <v>97</v>
      </c>
      <c r="C117" s="23">
        <v>0</v>
      </c>
      <c r="D117" s="23">
        <v>0</v>
      </c>
      <c r="E117" s="23">
        <v>10</v>
      </c>
      <c r="F117" s="23">
        <v>0</v>
      </c>
      <c r="G117" s="23">
        <v>0</v>
      </c>
      <c r="H117" s="23">
        <f t="shared" si="25"/>
        <v>10</v>
      </c>
    </row>
    <row r="118" spans="2:8" x14ac:dyDescent="0.3">
      <c r="B118" s="1" t="s">
        <v>173</v>
      </c>
      <c r="C118" s="23">
        <v>2</v>
      </c>
      <c r="D118" s="23">
        <v>0</v>
      </c>
      <c r="E118" s="23">
        <v>8</v>
      </c>
      <c r="F118" s="23">
        <v>0</v>
      </c>
      <c r="G118" s="23">
        <v>0</v>
      </c>
      <c r="H118" s="23">
        <f t="shared" si="25"/>
        <v>10</v>
      </c>
    </row>
    <row r="119" spans="2:8" x14ac:dyDescent="0.3">
      <c r="B119" s="1" t="s">
        <v>143</v>
      </c>
      <c r="C119" s="23">
        <v>3</v>
      </c>
      <c r="D119" s="23">
        <v>1</v>
      </c>
      <c r="E119" s="23">
        <v>6</v>
      </c>
      <c r="F119" s="23">
        <v>0</v>
      </c>
      <c r="G119" s="23">
        <v>0</v>
      </c>
      <c r="H119" s="23">
        <f t="shared" si="25"/>
        <v>10</v>
      </c>
    </row>
    <row r="120" spans="2:8" x14ac:dyDescent="0.3">
      <c r="B120" s="1" t="s">
        <v>109</v>
      </c>
      <c r="C120" s="23">
        <v>1</v>
      </c>
      <c r="D120" s="23">
        <v>0</v>
      </c>
      <c r="E120" s="23">
        <v>4</v>
      </c>
      <c r="F120" s="23">
        <v>4</v>
      </c>
      <c r="G120" s="23">
        <v>0</v>
      </c>
      <c r="H120" s="23">
        <f t="shared" si="25"/>
        <v>9</v>
      </c>
    </row>
    <row r="121" spans="2:8" x14ac:dyDescent="0.3">
      <c r="B121" s="1" t="s">
        <v>197</v>
      </c>
      <c r="C121" s="23">
        <v>0</v>
      </c>
      <c r="D121" s="23">
        <v>0</v>
      </c>
      <c r="E121" s="23">
        <v>7</v>
      </c>
      <c r="F121" s="23">
        <v>0</v>
      </c>
      <c r="G121" s="23">
        <v>1</v>
      </c>
      <c r="H121" s="23">
        <f t="shared" si="25"/>
        <v>8</v>
      </c>
    </row>
    <row r="122" spans="2:8" x14ac:dyDescent="0.3">
      <c r="B122" s="1" t="s">
        <v>121</v>
      </c>
      <c r="C122" s="23">
        <v>0</v>
      </c>
      <c r="D122" s="23">
        <v>1</v>
      </c>
      <c r="E122" s="23">
        <v>4</v>
      </c>
      <c r="F122" s="23">
        <v>0</v>
      </c>
      <c r="G122" s="23">
        <v>3</v>
      </c>
      <c r="H122" s="23">
        <f t="shared" si="25"/>
        <v>8</v>
      </c>
    </row>
    <row r="123" spans="2:8" x14ac:dyDescent="0.3">
      <c r="B123" s="1" t="s">
        <v>176</v>
      </c>
      <c r="C123" s="23">
        <v>0</v>
      </c>
      <c r="D123" s="23">
        <v>0</v>
      </c>
      <c r="E123" s="23">
        <v>3</v>
      </c>
      <c r="F123" s="23">
        <v>2</v>
      </c>
      <c r="G123" s="23">
        <v>3</v>
      </c>
      <c r="H123" s="23">
        <f t="shared" si="25"/>
        <v>8</v>
      </c>
    </row>
    <row r="124" spans="2:8" x14ac:dyDescent="0.3">
      <c r="B124" s="1" t="s">
        <v>110</v>
      </c>
      <c r="C124" s="23">
        <v>0</v>
      </c>
      <c r="D124" s="23">
        <v>0</v>
      </c>
      <c r="E124" s="23">
        <v>2</v>
      </c>
      <c r="F124" s="23">
        <v>3</v>
      </c>
      <c r="G124" s="23">
        <v>3</v>
      </c>
      <c r="H124" s="23">
        <f t="shared" si="25"/>
        <v>8</v>
      </c>
    </row>
    <row r="125" spans="2:8" x14ac:dyDescent="0.3">
      <c r="B125" s="1" t="s">
        <v>126</v>
      </c>
      <c r="C125" s="23">
        <v>0</v>
      </c>
      <c r="D125" s="23">
        <v>0</v>
      </c>
      <c r="E125" s="23">
        <v>7</v>
      </c>
      <c r="F125" s="23">
        <v>0</v>
      </c>
      <c r="G125" s="23">
        <v>0</v>
      </c>
      <c r="H125" s="23">
        <f t="shared" si="25"/>
        <v>7</v>
      </c>
    </row>
    <row r="126" spans="2:8" x14ac:dyDescent="0.3">
      <c r="B126" s="1" t="s">
        <v>234</v>
      </c>
      <c r="C126" s="23">
        <v>0</v>
      </c>
      <c r="D126" s="23">
        <v>0</v>
      </c>
      <c r="E126" s="23">
        <v>5</v>
      </c>
      <c r="F126" s="23">
        <v>1</v>
      </c>
      <c r="G126" s="23">
        <v>1</v>
      </c>
      <c r="H126" s="23">
        <f t="shared" si="25"/>
        <v>7</v>
      </c>
    </row>
    <row r="127" spans="2:8" x14ac:dyDescent="0.3">
      <c r="B127" s="1" t="s">
        <v>181</v>
      </c>
      <c r="C127" s="23">
        <v>0</v>
      </c>
      <c r="D127" s="23">
        <v>0</v>
      </c>
      <c r="E127" s="23">
        <v>2</v>
      </c>
      <c r="F127" s="23">
        <v>2</v>
      </c>
      <c r="G127" s="23">
        <v>3</v>
      </c>
      <c r="H127" s="23">
        <f t="shared" si="25"/>
        <v>7</v>
      </c>
    </row>
    <row r="128" spans="2:8" x14ac:dyDescent="0.3">
      <c r="B128" s="1" t="s">
        <v>192</v>
      </c>
      <c r="C128" s="23">
        <v>0</v>
      </c>
      <c r="D128" s="23">
        <v>0</v>
      </c>
      <c r="E128" s="23">
        <v>6</v>
      </c>
      <c r="F128" s="23">
        <v>0</v>
      </c>
      <c r="G128" s="23">
        <v>0</v>
      </c>
      <c r="H128" s="23">
        <f t="shared" si="25"/>
        <v>6</v>
      </c>
    </row>
    <row r="129" spans="2:8" x14ac:dyDescent="0.3">
      <c r="B129" s="1" t="s">
        <v>79</v>
      </c>
      <c r="C129" s="23">
        <v>0</v>
      </c>
      <c r="D129" s="23">
        <v>1</v>
      </c>
      <c r="E129" s="23">
        <v>4</v>
      </c>
      <c r="F129" s="23">
        <v>1</v>
      </c>
      <c r="G129" s="23">
        <v>0</v>
      </c>
      <c r="H129" s="23">
        <f t="shared" si="25"/>
        <v>6</v>
      </c>
    </row>
    <row r="130" spans="2:8" x14ac:dyDescent="0.3">
      <c r="B130" s="1" t="s">
        <v>111</v>
      </c>
      <c r="C130" s="23">
        <v>0</v>
      </c>
      <c r="D130" s="23">
        <v>1</v>
      </c>
      <c r="E130" s="23">
        <v>4</v>
      </c>
      <c r="F130" s="23">
        <v>1</v>
      </c>
      <c r="G130" s="23">
        <v>0</v>
      </c>
      <c r="H130" s="23">
        <f t="shared" si="25"/>
        <v>6</v>
      </c>
    </row>
    <row r="131" spans="2:8" x14ac:dyDescent="0.3">
      <c r="B131" s="1" t="s">
        <v>164</v>
      </c>
      <c r="C131" s="23">
        <v>1</v>
      </c>
      <c r="D131" s="23">
        <v>1</v>
      </c>
      <c r="E131" s="23">
        <v>2</v>
      </c>
      <c r="F131" s="23">
        <v>0</v>
      </c>
      <c r="G131" s="23">
        <v>2</v>
      </c>
      <c r="H131" s="23">
        <f t="shared" si="25"/>
        <v>6</v>
      </c>
    </row>
    <row r="132" spans="2:8" x14ac:dyDescent="0.3">
      <c r="B132" s="1" t="s">
        <v>163</v>
      </c>
      <c r="C132" s="23">
        <v>0</v>
      </c>
      <c r="D132" s="23">
        <v>0</v>
      </c>
      <c r="E132" s="23">
        <v>3</v>
      </c>
      <c r="F132" s="23">
        <v>1</v>
      </c>
      <c r="G132" s="23">
        <v>1</v>
      </c>
      <c r="H132" s="23">
        <f t="shared" si="25"/>
        <v>5</v>
      </c>
    </row>
    <row r="133" spans="2:8" x14ac:dyDescent="0.3">
      <c r="B133" s="1" t="s">
        <v>100</v>
      </c>
      <c r="C133" s="23">
        <v>1</v>
      </c>
      <c r="D133" s="23">
        <v>0</v>
      </c>
      <c r="E133" s="23">
        <v>2</v>
      </c>
      <c r="F133" s="23">
        <v>1</v>
      </c>
      <c r="G133" s="23">
        <v>1</v>
      </c>
      <c r="H133" s="23">
        <f t="shared" si="25"/>
        <v>5</v>
      </c>
    </row>
    <row r="134" spans="2:8" x14ac:dyDescent="0.3">
      <c r="B134" s="1" t="s">
        <v>88</v>
      </c>
      <c r="C134" s="23">
        <v>0</v>
      </c>
      <c r="D134" s="23">
        <v>1</v>
      </c>
      <c r="E134" s="23">
        <v>1</v>
      </c>
      <c r="F134" s="23">
        <v>3</v>
      </c>
      <c r="G134" s="23">
        <v>0</v>
      </c>
      <c r="H134" s="23">
        <f t="shared" si="25"/>
        <v>5</v>
      </c>
    </row>
    <row r="135" spans="2:8" x14ac:dyDescent="0.3">
      <c r="B135" s="1" t="s">
        <v>170</v>
      </c>
      <c r="C135" s="23">
        <v>0</v>
      </c>
      <c r="D135" s="23">
        <v>1</v>
      </c>
      <c r="E135" s="23">
        <v>1</v>
      </c>
      <c r="F135" s="23">
        <v>0</v>
      </c>
      <c r="G135" s="23">
        <v>2</v>
      </c>
      <c r="H135" s="23">
        <f t="shared" si="25"/>
        <v>4</v>
      </c>
    </row>
    <row r="136" spans="2:8" x14ac:dyDescent="0.3">
      <c r="B136" s="1" t="s">
        <v>205</v>
      </c>
      <c r="C136" s="23">
        <v>0</v>
      </c>
      <c r="D136" s="23">
        <v>2</v>
      </c>
      <c r="E136" s="23">
        <v>0</v>
      </c>
      <c r="F136" s="23">
        <v>2</v>
      </c>
      <c r="G136" s="23">
        <v>0</v>
      </c>
      <c r="H136" s="23">
        <f t="shared" si="25"/>
        <v>4</v>
      </c>
    </row>
    <row r="137" spans="2:8" x14ac:dyDescent="0.3">
      <c r="B137" s="1" t="s">
        <v>174</v>
      </c>
      <c r="C137" s="23">
        <v>0</v>
      </c>
      <c r="D137" s="23">
        <v>0</v>
      </c>
      <c r="E137" s="23">
        <v>3</v>
      </c>
      <c r="F137" s="23">
        <v>0</v>
      </c>
      <c r="G137" s="23">
        <v>0</v>
      </c>
      <c r="H137" s="23">
        <f t="shared" si="25"/>
        <v>3</v>
      </c>
    </row>
    <row r="138" spans="2:8" x14ac:dyDescent="0.3">
      <c r="B138" s="1" t="s">
        <v>229</v>
      </c>
      <c r="C138" s="23">
        <v>0</v>
      </c>
      <c r="D138" s="23">
        <v>0</v>
      </c>
      <c r="E138" s="23">
        <v>3</v>
      </c>
      <c r="F138" s="23">
        <v>0</v>
      </c>
      <c r="G138" s="23">
        <v>0</v>
      </c>
      <c r="H138" s="23">
        <f t="shared" si="25"/>
        <v>3</v>
      </c>
    </row>
    <row r="139" spans="2:8" x14ac:dyDescent="0.3">
      <c r="B139" s="1" t="s">
        <v>75</v>
      </c>
      <c r="C139" s="23">
        <v>0</v>
      </c>
      <c r="D139" s="23">
        <v>0</v>
      </c>
      <c r="E139" s="23">
        <v>2</v>
      </c>
      <c r="F139" s="23">
        <v>1</v>
      </c>
      <c r="G139" s="23">
        <v>0</v>
      </c>
      <c r="H139" s="23">
        <f t="shared" si="25"/>
        <v>3</v>
      </c>
    </row>
    <row r="140" spans="2:8" x14ac:dyDescent="0.3">
      <c r="B140" s="1" t="s">
        <v>129</v>
      </c>
      <c r="C140" s="23">
        <v>1</v>
      </c>
      <c r="D140" s="23">
        <v>0</v>
      </c>
      <c r="E140" s="23">
        <v>1</v>
      </c>
      <c r="F140" s="23">
        <v>1</v>
      </c>
      <c r="G140" s="23">
        <v>0</v>
      </c>
      <c r="H140" s="23">
        <f t="shared" ref="H140:H171" si="26">SUM(C140:G140)</f>
        <v>3</v>
      </c>
    </row>
    <row r="141" spans="2:8" x14ac:dyDescent="0.3">
      <c r="B141" s="1" t="s">
        <v>149</v>
      </c>
      <c r="C141" s="23">
        <v>0</v>
      </c>
      <c r="D141" s="23">
        <v>0</v>
      </c>
      <c r="E141" s="23">
        <v>1</v>
      </c>
      <c r="F141" s="23">
        <v>1</v>
      </c>
      <c r="G141" s="23">
        <v>1</v>
      </c>
      <c r="H141" s="23">
        <f t="shared" si="26"/>
        <v>3</v>
      </c>
    </row>
    <row r="142" spans="2:8" x14ac:dyDescent="0.3">
      <c r="B142" s="1" t="s">
        <v>184</v>
      </c>
      <c r="C142" s="23">
        <v>0</v>
      </c>
      <c r="D142" s="23">
        <v>0</v>
      </c>
      <c r="E142" s="23">
        <v>1</v>
      </c>
      <c r="F142" s="23">
        <v>0</v>
      </c>
      <c r="G142" s="23">
        <v>2</v>
      </c>
      <c r="H142" s="23">
        <f t="shared" si="26"/>
        <v>3</v>
      </c>
    </row>
    <row r="143" spans="2:8" x14ac:dyDescent="0.3">
      <c r="B143" s="1" t="s">
        <v>85</v>
      </c>
      <c r="C143" s="23">
        <v>0</v>
      </c>
      <c r="D143" s="23">
        <v>0</v>
      </c>
      <c r="E143" s="23">
        <v>0</v>
      </c>
      <c r="F143" s="23">
        <v>2</v>
      </c>
      <c r="G143" s="23">
        <v>1</v>
      </c>
      <c r="H143" s="23">
        <f t="shared" si="26"/>
        <v>3</v>
      </c>
    </row>
    <row r="144" spans="2:8" x14ac:dyDescent="0.3">
      <c r="B144" s="1" t="s">
        <v>142</v>
      </c>
      <c r="C144" s="23">
        <v>0</v>
      </c>
      <c r="D144" s="23">
        <v>0</v>
      </c>
      <c r="E144" s="23">
        <v>2</v>
      </c>
      <c r="F144" s="23">
        <v>0</v>
      </c>
      <c r="G144" s="23">
        <v>0</v>
      </c>
      <c r="H144" s="23">
        <f t="shared" si="26"/>
        <v>2</v>
      </c>
    </row>
    <row r="145" spans="2:8" x14ac:dyDescent="0.3">
      <c r="B145" s="1" t="s">
        <v>217</v>
      </c>
      <c r="C145" s="23">
        <v>0</v>
      </c>
      <c r="D145" s="23">
        <v>0</v>
      </c>
      <c r="E145" s="23">
        <v>2</v>
      </c>
      <c r="F145" s="23">
        <v>0</v>
      </c>
      <c r="G145" s="23">
        <v>0</v>
      </c>
      <c r="H145" s="23">
        <f t="shared" si="26"/>
        <v>2</v>
      </c>
    </row>
    <row r="146" spans="2:8" x14ac:dyDescent="0.3">
      <c r="B146" s="1" t="s">
        <v>99</v>
      </c>
      <c r="C146" s="23">
        <v>0</v>
      </c>
      <c r="D146" s="23">
        <v>0</v>
      </c>
      <c r="E146" s="23">
        <v>1</v>
      </c>
      <c r="F146" s="23">
        <v>0</v>
      </c>
      <c r="G146" s="23">
        <v>1</v>
      </c>
      <c r="H146" s="23">
        <f t="shared" si="26"/>
        <v>2</v>
      </c>
    </row>
    <row r="147" spans="2:8" x14ac:dyDescent="0.3">
      <c r="B147" s="1" t="s">
        <v>166</v>
      </c>
      <c r="C147" s="23">
        <v>0</v>
      </c>
      <c r="D147" s="23">
        <v>0</v>
      </c>
      <c r="E147" s="23">
        <v>1</v>
      </c>
      <c r="F147" s="23">
        <v>0</v>
      </c>
      <c r="G147" s="23">
        <v>1</v>
      </c>
      <c r="H147" s="23">
        <f t="shared" si="26"/>
        <v>2</v>
      </c>
    </row>
    <row r="148" spans="2:8" x14ac:dyDescent="0.3">
      <c r="B148" s="1" t="s">
        <v>202</v>
      </c>
      <c r="C148" s="23">
        <v>0</v>
      </c>
      <c r="D148" s="23">
        <v>0</v>
      </c>
      <c r="E148" s="23">
        <v>1</v>
      </c>
      <c r="F148" s="23">
        <v>0</v>
      </c>
      <c r="G148" s="23">
        <v>1</v>
      </c>
      <c r="H148" s="23">
        <f t="shared" si="26"/>
        <v>2</v>
      </c>
    </row>
    <row r="149" spans="2:8" x14ac:dyDescent="0.3">
      <c r="B149" s="1" t="s">
        <v>115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f t="shared" si="26"/>
        <v>2</v>
      </c>
    </row>
    <row r="150" spans="2:8" x14ac:dyDescent="0.3">
      <c r="B150" s="1" t="s">
        <v>119</v>
      </c>
      <c r="C150" s="23">
        <v>0</v>
      </c>
      <c r="D150" s="23">
        <v>1</v>
      </c>
      <c r="E150" s="23">
        <v>0</v>
      </c>
      <c r="F150" s="23">
        <v>0</v>
      </c>
      <c r="G150" s="23">
        <v>1</v>
      </c>
      <c r="H150" s="23">
        <f t="shared" si="26"/>
        <v>2</v>
      </c>
    </row>
    <row r="151" spans="2:8" x14ac:dyDescent="0.3">
      <c r="B151" s="1" t="s">
        <v>228</v>
      </c>
      <c r="C151" s="23">
        <v>1</v>
      </c>
      <c r="D151" s="23">
        <v>0</v>
      </c>
      <c r="E151" s="23">
        <v>0</v>
      </c>
      <c r="F151" s="23">
        <v>1</v>
      </c>
      <c r="G151" s="23">
        <v>0</v>
      </c>
      <c r="H151" s="23">
        <f t="shared" si="26"/>
        <v>2</v>
      </c>
    </row>
    <row r="152" spans="2:8" x14ac:dyDescent="0.3">
      <c r="B152" s="1" t="s">
        <v>83</v>
      </c>
      <c r="C152" s="23">
        <v>0</v>
      </c>
      <c r="D152" s="23">
        <v>0</v>
      </c>
      <c r="E152" s="23">
        <v>1</v>
      </c>
      <c r="F152" s="23">
        <v>0</v>
      </c>
      <c r="G152" s="23">
        <v>0</v>
      </c>
      <c r="H152" s="23">
        <f t="shared" si="26"/>
        <v>1</v>
      </c>
    </row>
    <row r="153" spans="2:8" x14ac:dyDescent="0.3">
      <c r="B153" s="1" t="s">
        <v>103</v>
      </c>
      <c r="C153" s="23">
        <v>0</v>
      </c>
      <c r="D153" s="23">
        <v>0</v>
      </c>
      <c r="E153" s="23">
        <v>1</v>
      </c>
      <c r="F153" s="23">
        <v>0</v>
      </c>
      <c r="G153" s="23">
        <v>0</v>
      </c>
      <c r="H153" s="23">
        <f t="shared" si="26"/>
        <v>1</v>
      </c>
    </row>
    <row r="154" spans="2:8" x14ac:dyDescent="0.3">
      <c r="B154" s="1" t="s">
        <v>147</v>
      </c>
      <c r="C154" s="23">
        <v>0</v>
      </c>
      <c r="D154" s="23">
        <v>0</v>
      </c>
      <c r="E154" s="23">
        <v>1</v>
      </c>
      <c r="F154" s="23">
        <v>0</v>
      </c>
      <c r="G154" s="23">
        <v>0</v>
      </c>
      <c r="H154" s="23">
        <f t="shared" si="26"/>
        <v>1</v>
      </c>
    </row>
    <row r="155" spans="2:8" x14ac:dyDescent="0.3">
      <c r="B155" s="1" t="s">
        <v>156</v>
      </c>
      <c r="C155" s="23">
        <v>0</v>
      </c>
      <c r="D155" s="23">
        <v>0</v>
      </c>
      <c r="E155" s="23">
        <v>1</v>
      </c>
      <c r="F155" s="23">
        <v>0</v>
      </c>
      <c r="G155" s="23">
        <v>0</v>
      </c>
      <c r="H155" s="23">
        <f t="shared" si="26"/>
        <v>1</v>
      </c>
    </row>
    <row r="156" spans="2:8" x14ac:dyDescent="0.3">
      <c r="B156" s="1" t="s">
        <v>180</v>
      </c>
      <c r="C156" s="23">
        <v>0</v>
      </c>
      <c r="D156" s="23">
        <v>0</v>
      </c>
      <c r="E156" s="23">
        <v>1</v>
      </c>
      <c r="F156" s="23">
        <v>0</v>
      </c>
      <c r="G156" s="23">
        <v>0</v>
      </c>
      <c r="H156" s="23">
        <f t="shared" si="26"/>
        <v>1</v>
      </c>
    </row>
    <row r="157" spans="2:8" x14ac:dyDescent="0.3">
      <c r="B157" s="1" t="s">
        <v>195</v>
      </c>
      <c r="C157" s="23">
        <v>0</v>
      </c>
      <c r="D157" s="23">
        <v>0</v>
      </c>
      <c r="E157" s="23">
        <v>1</v>
      </c>
      <c r="F157" s="23">
        <v>0</v>
      </c>
      <c r="G157" s="23">
        <v>0</v>
      </c>
      <c r="H157" s="23">
        <f t="shared" si="26"/>
        <v>1</v>
      </c>
    </row>
    <row r="158" spans="2:8" x14ac:dyDescent="0.3">
      <c r="B158" s="1" t="s">
        <v>212</v>
      </c>
      <c r="C158" s="23">
        <v>0</v>
      </c>
      <c r="D158" s="23">
        <v>0</v>
      </c>
      <c r="E158" s="23">
        <v>1</v>
      </c>
      <c r="F158" s="23">
        <v>0</v>
      </c>
      <c r="G158" s="23">
        <v>0</v>
      </c>
      <c r="H158" s="23">
        <f t="shared" si="26"/>
        <v>1</v>
      </c>
    </row>
    <row r="159" spans="2:8" x14ac:dyDescent="0.3">
      <c r="B159" s="1" t="s">
        <v>216</v>
      </c>
      <c r="C159" s="23">
        <v>0</v>
      </c>
      <c r="D159" s="23">
        <v>0</v>
      </c>
      <c r="E159" s="23">
        <v>1</v>
      </c>
      <c r="F159" s="23">
        <v>0</v>
      </c>
      <c r="G159" s="23">
        <v>0</v>
      </c>
      <c r="H159" s="23">
        <f t="shared" si="26"/>
        <v>1</v>
      </c>
    </row>
    <row r="160" spans="2:8" x14ac:dyDescent="0.3">
      <c r="B160" s="1" t="s">
        <v>230</v>
      </c>
      <c r="C160" s="23">
        <v>0</v>
      </c>
      <c r="D160" s="23">
        <v>0</v>
      </c>
      <c r="E160" s="23">
        <v>1</v>
      </c>
      <c r="F160" s="23">
        <v>0</v>
      </c>
      <c r="G160" s="23">
        <v>0</v>
      </c>
      <c r="H160" s="23">
        <f t="shared" si="26"/>
        <v>1</v>
      </c>
    </row>
    <row r="161" spans="2:8" x14ac:dyDescent="0.3">
      <c r="B161" s="1" t="s">
        <v>237</v>
      </c>
      <c r="C161" s="23">
        <v>0</v>
      </c>
      <c r="D161" s="23">
        <v>0</v>
      </c>
      <c r="E161" s="23">
        <v>1</v>
      </c>
      <c r="F161" s="23">
        <v>0</v>
      </c>
      <c r="G161" s="23">
        <v>0</v>
      </c>
      <c r="H161" s="23">
        <f t="shared" si="26"/>
        <v>1</v>
      </c>
    </row>
    <row r="162" spans="2:8" x14ac:dyDescent="0.3">
      <c r="B162" s="1" t="s">
        <v>78</v>
      </c>
      <c r="C162" s="23">
        <v>0</v>
      </c>
      <c r="D162" s="23">
        <v>0</v>
      </c>
      <c r="E162" s="23">
        <v>0</v>
      </c>
      <c r="F162" s="23">
        <v>0</v>
      </c>
      <c r="G162" s="23">
        <v>1</v>
      </c>
      <c r="H162" s="23">
        <f t="shared" si="26"/>
        <v>1</v>
      </c>
    </row>
    <row r="163" spans="2:8" x14ac:dyDescent="0.3">
      <c r="B163" s="1" t="s">
        <v>80</v>
      </c>
      <c r="C163" s="23">
        <v>1</v>
      </c>
      <c r="D163" s="23">
        <v>0</v>
      </c>
      <c r="E163" s="23">
        <v>0</v>
      </c>
      <c r="F163" s="23">
        <v>0</v>
      </c>
      <c r="G163" s="23">
        <v>0</v>
      </c>
      <c r="H163" s="23">
        <f t="shared" si="26"/>
        <v>1</v>
      </c>
    </row>
    <row r="164" spans="2:8" x14ac:dyDescent="0.3">
      <c r="B164" s="1" t="s">
        <v>104</v>
      </c>
      <c r="C164" s="23">
        <v>0</v>
      </c>
      <c r="D164" s="23">
        <v>0</v>
      </c>
      <c r="E164" s="23">
        <v>0</v>
      </c>
      <c r="F164" s="23">
        <v>1</v>
      </c>
      <c r="G164" s="23">
        <v>0</v>
      </c>
      <c r="H164" s="23">
        <f t="shared" si="26"/>
        <v>1</v>
      </c>
    </row>
    <row r="165" spans="2:8" x14ac:dyDescent="0.3">
      <c r="B165" s="1" t="s">
        <v>122</v>
      </c>
      <c r="C165" s="23">
        <v>0</v>
      </c>
      <c r="D165" s="23">
        <v>1</v>
      </c>
      <c r="E165" s="23">
        <v>0</v>
      </c>
      <c r="F165" s="23">
        <v>0</v>
      </c>
      <c r="G165" s="23">
        <v>0</v>
      </c>
      <c r="H165" s="23">
        <f t="shared" si="26"/>
        <v>1</v>
      </c>
    </row>
    <row r="166" spans="2:8" x14ac:dyDescent="0.3">
      <c r="B166" s="1" t="s">
        <v>123</v>
      </c>
      <c r="C166" s="23">
        <v>0</v>
      </c>
      <c r="D166" s="23">
        <v>0</v>
      </c>
      <c r="E166" s="23">
        <v>0</v>
      </c>
      <c r="F166" s="23">
        <v>1</v>
      </c>
      <c r="G166" s="23">
        <v>0</v>
      </c>
      <c r="H166" s="23">
        <f t="shared" si="26"/>
        <v>1</v>
      </c>
    </row>
    <row r="167" spans="2:8" x14ac:dyDescent="0.3">
      <c r="B167" s="1" t="s">
        <v>124</v>
      </c>
      <c r="C167" s="23">
        <v>0</v>
      </c>
      <c r="D167" s="23">
        <v>0</v>
      </c>
      <c r="E167" s="23">
        <v>0</v>
      </c>
      <c r="F167" s="23">
        <v>0</v>
      </c>
      <c r="G167" s="23">
        <v>1</v>
      </c>
      <c r="H167" s="23">
        <f t="shared" si="26"/>
        <v>1</v>
      </c>
    </row>
    <row r="168" spans="2:8" x14ac:dyDescent="0.3">
      <c r="B168" s="1" t="s">
        <v>138</v>
      </c>
      <c r="C168" s="23">
        <v>1</v>
      </c>
      <c r="D168" s="23">
        <v>0</v>
      </c>
      <c r="E168" s="23">
        <v>0</v>
      </c>
      <c r="F168" s="23">
        <v>0</v>
      </c>
      <c r="G168" s="23">
        <v>0</v>
      </c>
      <c r="H168" s="23">
        <f t="shared" si="26"/>
        <v>1</v>
      </c>
    </row>
    <row r="169" spans="2:8" x14ac:dyDescent="0.3">
      <c r="B169" s="1" t="s">
        <v>145</v>
      </c>
      <c r="C169" s="23">
        <v>1</v>
      </c>
      <c r="D169" s="23">
        <v>0</v>
      </c>
      <c r="E169" s="23">
        <v>0</v>
      </c>
      <c r="F169" s="23">
        <v>0</v>
      </c>
      <c r="G169" s="23">
        <v>0</v>
      </c>
      <c r="H169" s="23">
        <f t="shared" si="26"/>
        <v>1</v>
      </c>
    </row>
    <row r="170" spans="2:8" x14ac:dyDescent="0.3">
      <c r="B170" s="1" t="s">
        <v>154</v>
      </c>
      <c r="C170" s="23">
        <v>0</v>
      </c>
      <c r="D170" s="23">
        <v>1</v>
      </c>
      <c r="E170" s="23">
        <v>0</v>
      </c>
      <c r="F170" s="23">
        <v>0</v>
      </c>
      <c r="G170" s="23">
        <v>0</v>
      </c>
      <c r="H170" s="23">
        <f t="shared" si="26"/>
        <v>1</v>
      </c>
    </row>
    <row r="171" spans="2:8" x14ac:dyDescent="0.3">
      <c r="B171" s="1" t="s">
        <v>158</v>
      </c>
      <c r="C171" s="23">
        <v>0</v>
      </c>
      <c r="D171" s="23">
        <v>0</v>
      </c>
      <c r="E171" s="23">
        <v>0</v>
      </c>
      <c r="F171" s="23">
        <v>0</v>
      </c>
      <c r="G171" s="23">
        <v>1</v>
      </c>
      <c r="H171" s="23">
        <f t="shared" si="26"/>
        <v>1</v>
      </c>
    </row>
    <row r="172" spans="2:8" x14ac:dyDescent="0.3">
      <c r="B172" s="1" t="s">
        <v>178</v>
      </c>
      <c r="C172" s="23">
        <v>0</v>
      </c>
      <c r="D172" s="23">
        <v>0</v>
      </c>
      <c r="E172" s="23">
        <v>0</v>
      </c>
      <c r="F172" s="23">
        <v>1</v>
      </c>
      <c r="G172" s="23">
        <v>0</v>
      </c>
      <c r="H172" s="23">
        <f t="shared" ref="H172:H203" si="27">SUM(C172:G172)</f>
        <v>1</v>
      </c>
    </row>
    <row r="173" spans="2:8" x14ac:dyDescent="0.3">
      <c r="B173" s="1" t="s">
        <v>182</v>
      </c>
      <c r="C173" s="23">
        <v>0</v>
      </c>
      <c r="D173" s="23">
        <v>0</v>
      </c>
      <c r="E173" s="23">
        <v>0</v>
      </c>
      <c r="F173" s="23">
        <v>1</v>
      </c>
      <c r="G173" s="23">
        <v>0</v>
      </c>
      <c r="H173" s="23">
        <f t="shared" si="27"/>
        <v>1</v>
      </c>
    </row>
    <row r="174" spans="2:8" x14ac:dyDescent="0.3">
      <c r="B174" s="1" t="s">
        <v>188</v>
      </c>
      <c r="C174" s="23">
        <v>1</v>
      </c>
      <c r="D174" s="23">
        <v>0</v>
      </c>
      <c r="E174" s="23">
        <v>0</v>
      </c>
      <c r="F174" s="23">
        <v>0</v>
      </c>
      <c r="G174" s="23">
        <v>0</v>
      </c>
      <c r="H174" s="23">
        <f t="shared" si="27"/>
        <v>1</v>
      </c>
    </row>
    <row r="175" spans="2:8" x14ac:dyDescent="0.3">
      <c r="B175" s="1" t="s">
        <v>208</v>
      </c>
      <c r="C175" s="23">
        <v>0</v>
      </c>
      <c r="D175" s="23">
        <v>0</v>
      </c>
      <c r="E175" s="23">
        <v>0</v>
      </c>
      <c r="F175" s="23">
        <v>0</v>
      </c>
      <c r="G175" s="23">
        <v>1</v>
      </c>
      <c r="H175" s="23">
        <f t="shared" si="27"/>
        <v>1</v>
      </c>
    </row>
    <row r="176" spans="2:8" x14ac:dyDescent="0.3">
      <c r="B176" s="1" t="s">
        <v>210</v>
      </c>
      <c r="C176" s="23">
        <v>1</v>
      </c>
      <c r="D176" s="23">
        <v>0</v>
      </c>
      <c r="E176" s="23">
        <v>0</v>
      </c>
      <c r="F176" s="23">
        <v>0</v>
      </c>
      <c r="G176" s="23">
        <v>0</v>
      </c>
      <c r="H176" s="23">
        <f t="shared" si="27"/>
        <v>1</v>
      </c>
    </row>
    <row r="177" spans="2:8" x14ac:dyDescent="0.3">
      <c r="B177" s="1" t="s">
        <v>213</v>
      </c>
      <c r="C177" s="23">
        <v>0</v>
      </c>
      <c r="D177" s="23">
        <v>1</v>
      </c>
      <c r="E177" s="23">
        <v>0</v>
      </c>
      <c r="F177" s="23">
        <v>0</v>
      </c>
      <c r="G177" s="23">
        <v>0</v>
      </c>
      <c r="H177" s="23">
        <f t="shared" si="27"/>
        <v>1</v>
      </c>
    </row>
    <row r="178" spans="2:8" x14ac:dyDescent="0.3">
      <c r="B178" s="1" t="s">
        <v>218</v>
      </c>
      <c r="C178" s="23">
        <v>1</v>
      </c>
      <c r="D178" s="23">
        <v>0</v>
      </c>
      <c r="E178" s="23">
        <v>0</v>
      </c>
      <c r="F178" s="23">
        <v>0</v>
      </c>
      <c r="G178" s="23">
        <v>0</v>
      </c>
      <c r="H178" s="23">
        <f t="shared" si="27"/>
        <v>1</v>
      </c>
    </row>
    <row r="179" spans="2:8" x14ac:dyDescent="0.3">
      <c r="B179" s="1" t="s">
        <v>233</v>
      </c>
      <c r="C179" s="23">
        <v>0</v>
      </c>
      <c r="D179" s="23">
        <v>0</v>
      </c>
      <c r="E179" s="23">
        <v>0</v>
      </c>
      <c r="F179" s="23">
        <v>0</v>
      </c>
      <c r="G179" s="23">
        <v>1</v>
      </c>
      <c r="H179" s="23">
        <f t="shared" si="27"/>
        <v>1</v>
      </c>
    </row>
    <row r="180" spans="2:8" x14ac:dyDescent="0.3">
      <c r="B180" s="1" t="s">
        <v>71</v>
      </c>
      <c r="C180" s="23">
        <v>0</v>
      </c>
      <c r="D180" s="23">
        <v>0</v>
      </c>
      <c r="E180" s="23">
        <v>0</v>
      </c>
      <c r="F180" s="23">
        <v>0</v>
      </c>
      <c r="G180" s="23">
        <v>0</v>
      </c>
      <c r="H180" s="23">
        <f t="shared" si="27"/>
        <v>0</v>
      </c>
    </row>
    <row r="181" spans="2:8" x14ac:dyDescent="0.3">
      <c r="B181" s="1" t="s">
        <v>72</v>
      </c>
      <c r="C181" s="23">
        <v>0</v>
      </c>
      <c r="D181" s="23">
        <v>0</v>
      </c>
      <c r="E181" s="23">
        <v>0</v>
      </c>
      <c r="F181" s="23">
        <v>0</v>
      </c>
      <c r="G181" s="23">
        <v>0</v>
      </c>
      <c r="H181" s="23">
        <f t="shared" si="27"/>
        <v>0</v>
      </c>
    </row>
    <row r="182" spans="2:8" x14ac:dyDescent="0.3">
      <c r="B182" s="1" t="s">
        <v>73</v>
      </c>
      <c r="C182" s="23">
        <v>0</v>
      </c>
      <c r="D182" s="23">
        <v>0</v>
      </c>
      <c r="E182" s="23">
        <v>0</v>
      </c>
      <c r="F182" s="23">
        <v>0</v>
      </c>
      <c r="G182" s="23">
        <v>0</v>
      </c>
      <c r="H182" s="23">
        <f t="shared" si="27"/>
        <v>0</v>
      </c>
    </row>
    <row r="183" spans="2:8" x14ac:dyDescent="0.3">
      <c r="B183" s="1" t="s">
        <v>74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f t="shared" si="27"/>
        <v>0</v>
      </c>
    </row>
    <row r="184" spans="2:8" x14ac:dyDescent="0.3">
      <c r="B184" s="1" t="s">
        <v>81</v>
      </c>
      <c r="C184" s="23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f t="shared" si="27"/>
        <v>0</v>
      </c>
    </row>
    <row r="185" spans="2:8" x14ac:dyDescent="0.3">
      <c r="B185" s="1" t="s">
        <v>86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f t="shared" si="27"/>
        <v>0</v>
      </c>
    </row>
    <row r="186" spans="2:8" x14ac:dyDescent="0.3">
      <c r="B186" s="1" t="s">
        <v>87</v>
      </c>
      <c r="C186" s="23">
        <v>0</v>
      </c>
      <c r="D186" s="23">
        <v>0</v>
      </c>
      <c r="E186" s="23">
        <v>0</v>
      </c>
      <c r="F186" s="23">
        <v>0</v>
      </c>
      <c r="G186" s="23">
        <v>0</v>
      </c>
      <c r="H186" s="23">
        <f t="shared" si="27"/>
        <v>0</v>
      </c>
    </row>
    <row r="187" spans="2:8" x14ac:dyDescent="0.3">
      <c r="B187" s="1" t="s">
        <v>89</v>
      </c>
      <c r="C187" s="23">
        <v>0</v>
      </c>
      <c r="D187" s="23">
        <v>0</v>
      </c>
      <c r="E187" s="23">
        <v>0</v>
      </c>
      <c r="F187" s="23">
        <v>0</v>
      </c>
      <c r="G187" s="23">
        <v>0</v>
      </c>
      <c r="H187" s="23">
        <f t="shared" si="27"/>
        <v>0</v>
      </c>
    </row>
    <row r="188" spans="2:8" x14ac:dyDescent="0.3">
      <c r="B188" s="1" t="s">
        <v>91</v>
      </c>
      <c r="C188" s="23">
        <v>0</v>
      </c>
      <c r="D188" s="23">
        <v>0</v>
      </c>
      <c r="E188" s="23">
        <v>0</v>
      </c>
      <c r="F188" s="23">
        <v>0</v>
      </c>
      <c r="G188" s="23">
        <v>0</v>
      </c>
      <c r="H188" s="23">
        <f t="shared" si="27"/>
        <v>0</v>
      </c>
    </row>
    <row r="189" spans="2:8" x14ac:dyDescent="0.3">
      <c r="B189" s="1" t="s">
        <v>92</v>
      </c>
      <c r="C189" s="23">
        <v>0</v>
      </c>
      <c r="D189" s="23">
        <v>0</v>
      </c>
      <c r="E189" s="23">
        <v>0</v>
      </c>
      <c r="F189" s="23">
        <v>0</v>
      </c>
      <c r="G189" s="23">
        <v>0</v>
      </c>
      <c r="H189" s="23">
        <f t="shared" si="27"/>
        <v>0</v>
      </c>
    </row>
    <row r="190" spans="2:8" x14ac:dyDescent="0.3">
      <c r="B190" s="1" t="s">
        <v>95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f t="shared" si="27"/>
        <v>0</v>
      </c>
    </row>
    <row r="191" spans="2:8" x14ac:dyDescent="0.3">
      <c r="B191" s="1" t="s">
        <v>96</v>
      </c>
      <c r="C191" s="23">
        <v>0</v>
      </c>
      <c r="D191" s="23">
        <v>0</v>
      </c>
      <c r="E191" s="23">
        <v>0</v>
      </c>
      <c r="F191" s="23">
        <v>0</v>
      </c>
      <c r="G191" s="23">
        <v>0</v>
      </c>
      <c r="H191" s="23">
        <f t="shared" si="27"/>
        <v>0</v>
      </c>
    </row>
    <row r="192" spans="2:8" x14ac:dyDescent="0.3">
      <c r="B192" s="1" t="s">
        <v>98</v>
      </c>
      <c r="C192" s="23">
        <v>0</v>
      </c>
      <c r="D192" s="23">
        <v>0</v>
      </c>
      <c r="E192" s="23">
        <v>0</v>
      </c>
      <c r="F192" s="23">
        <v>0</v>
      </c>
      <c r="G192" s="23">
        <v>0</v>
      </c>
      <c r="H192" s="23">
        <f t="shared" si="27"/>
        <v>0</v>
      </c>
    </row>
    <row r="193" spans="2:8" x14ac:dyDescent="0.3">
      <c r="B193" s="1" t="s">
        <v>114</v>
      </c>
      <c r="C193" s="23">
        <v>0</v>
      </c>
      <c r="D193" s="23">
        <v>0</v>
      </c>
      <c r="E193" s="23">
        <v>0</v>
      </c>
      <c r="F193" s="23">
        <v>0</v>
      </c>
      <c r="G193" s="23">
        <v>0</v>
      </c>
      <c r="H193" s="23">
        <f t="shared" si="27"/>
        <v>0</v>
      </c>
    </row>
    <row r="194" spans="2:8" x14ac:dyDescent="0.3">
      <c r="B194" s="1" t="s">
        <v>117</v>
      </c>
      <c r="C194" s="23">
        <v>0</v>
      </c>
      <c r="D194" s="23">
        <v>0</v>
      </c>
      <c r="E194" s="23">
        <v>0</v>
      </c>
      <c r="F194" s="23">
        <v>0</v>
      </c>
      <c r="G194" s="23">
        <v>0</v>
      </c>
      <c r="H194" s="23">
        <f t="shared" si="27"/>
        <v>0</v>
      </c>
    </row>
    <row r="195" spans="2:8" x14ac:dyDescent="0.3">
      <c r="B195" s="1" t="s">
        <v>120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f t="shared" si="27"/>
        <v>0</v>
      </c>
    </row>
    <row r="196" spans="2:8" x14ac:dyDescent="0.3">
      <c r="B196" s="1" t="s">
        <v>125</v>
      </c>
      <c r="C196" s="23">
        <v>0</v>
      </c>
      <c r="D196" s="23">
        <v>0</v>
      </c>
      <c r="E196" s="23">
        <v>0</v>
      </c>
      <c r="F196" s="23">
        <v>0</v>
      </c>
      <c r="G196" s="23">
        <v>0</v>
      </c>
      <c r="H196" s="23">
        <f t="shared" si="27"/>
        <v>0</v>
      </c>
    </row>
    <row r="197" spans="2:8" x14ac:dyDescent="0.3">
      <c r="B197" s="1" t="s">
        <v>127</v>
      </c>
      <c r="C197" s="23">
        <v>0</v>
      </c>
      <c r="D197" s="23">
        <v>0</v>
      </c>
      <c r="E197" s="23">
        <v>0</v>
      </c>
      <c r="F197" s="23">
        <v>0</v>
      </c>
      <c r="G197" s="23">
        <v>0</v>
      </c>
      <c r="H197" s="23">
        <f t="shared" si="27"/>
        <v>0</v>
      </c>
    </row>
    <row r="198" spans="2:8" x14ac:dyDescent="0.3">
      <c r="B198" s="1" t="s">
        <v>130</v>
      </c>
      <c r="C198" s="23">
        <v>0</v>
      </c>
      <c r="D198" s="23">
        <v>0</v>
      </c>
      <c r="E198" s="23">
        <v>0</v>
      </c>
      <c r="F198" s="23">
        <v>0</v>
      </c>
      <c r="G198" s="23">
        <v>0</v>
      </c>
      <c r="H198" s="23">
        <f t="shared" si="27"/>
        <v>0</v>
      </c>
    </row>
    <row r="199" spans="2:8" x14ac:dyDescent="0.3">
      <c r="B199" s="1" t="s">
        <v>131</v>
      </c>
      <c r="C199" s="23">
        <v>0</v>
      </c>
      <c r="D199" s="23">
        <v>0</v>
      </c>
      <c r="E199" s="23">
        <v>0</v>
      </c>
      <c r="F199" s="23">
        <v>0</v>
      </c>
      <c r="G199" s="23">
        <v>0</v>
      </c>
      <c r="H199" s="23">
        <f t="shared" si="27"/>
        <v>0</v>
      </c>
    </row>
    <row r="200" spans="2:8" x14ac:dyDescent="0.3">
      <c r="B200" s="1" t="s">
        <v>133</v>
      </c>
      <c r="C200" s="23">
        <v>0</v>
      </c>
      <c r="D200" s="23">
        <v>0</v>
      </c>
      <c r="E200" s="23">
        <v>0</v>
      </c>
      <c r="F200" s="23">
        <v>0</v>
      </c>
      <c r="G200" s="23">
        <v>0</v>
      </c>
      <c r="H200" s="23">
        <f t="shared" si="27"/>
        <v>0</v>
      </c>
    </row>
    <row r="201" spans="2:8" x14ac:dyDescent="0.3">
      <c r="B201" s="1" t="s">
        <v>141</v>
      </c>
      <c r="C201" s="23">
        <v>0</v>
      </c>
      <c r="D201" s="23">
        <v>0</v>
      </c>
      <c r="E201" s="23">
        <v>0</v>
      </c>
      <c r="F201" s="23">
        <v>0</v>
      </c>
      <c r="G201" s="23">
        <v>0</v>
      </c>
      <c r="H201" s="23">
        <f t="shared" si="27"/>
        <v>0</v>
      </c>
    </row>
    <row r="202" spans="2:8" x14ac:dyDescent="0.3">
      <c r="B202" s="1" t="s">
        <v>146</v>
      </c>
      <c r="C202" s="23">
        <v>0</v>
      </c>
      <c r="D202" s="23">
        <v>0</v>
      </c>
      <c r="E202" s="23">
        <v>0</v>
      </c>
      <c r="F202" s="23">
        <v>0</v>
      </c>
      <c r="G202" s="23">
        <v>0</v>
      </c>
      <c r="H202" s="23">
        <f t="shared" si="27"/>
        <v>0</v>
      </c>
    </row>
    <row r="203" spans="2:8" x14ac:dyDescent="0.3">
      <c r="B203" s="1" t="s">
        <v>151</v>
      </c>
      <c r="C203" s="23">
        <v>0</v>
      </c>
      <c r="D203" s="23">
        <v>0</v>
      </c>
      <c r="E203" s="23">
        <v>0</v>
      </c>
      <c r="F203" s="23">
        <v>0</v>
      </c>
      <c r="G203" s="23">
        <v>0</v>
      </c>
      <c r="H203" s="23">
        <f t="shared" si="27"/>
        <v>0</v>
      </c>
    </row>
    <row r="204" spans="2:8" x14ac:dyDescent="0.3">
      <c r="B204" s="1" t="s">
        <v>155</v>
      </c>
      <c r="C204" s="23">
        <v>0</v>
      </c>
      <c r="D204" s="23">
        <v>0</v>
      </c>
      <c r="E204" s="23">
        <v>0</v>
      </c>
      <c r="F204" s="23">
        <v>0</v>
      </c>
      <c r="G204" s="23">
        <v>0</v>
      </c>
      <c r="H204" s="23">
        <f t="shared" ref="H204:H235" si="28">SUM(C204:G204)</f>
        <v>0</v>
      </c>
    </row>
    <row r="205" spans="2:8" x14ac:dyDescent="0.3">
      <c r="B205" s="1" t="s">
        <v>157</v>
      </c>
      <c r="C205" s="23">
        <v>0</v>
      </c>
      <c r="D205" s="23">
        <v>0</v>
      </c>
      <c r="E205" s="23">
        <v>0</v>
      </c>
      <c r="F205" s="23">
        <v>0</v>
      </c>
      <c r="G205" s="23">
        <v>0</v>
      </c>
      <c r="H205" s="23">
        <f t="shared" si="28"/>
        <v>0</v>
      </c>
    </row>
    <row r="206" spans="2:8" x14ac:dyDescent="0.3">
      <c r="B206" s="1" t="s">
        <v>162</v>
      </c>
      <c r="C206" s="23">
        <v>0</v>
      </c>
      <c r="D206" s="23">
        <v>0</v>
      </c>
      <c r="E206" s="23">
        <v>0</v>
      </c>
      <c r="F206" s="23">
        <v>0</v>
      </c>
      <c r="G206" s="23">
        <v>0</v>
      </c>
      <c r="H206" s="23">
        <f t="shared" si="28"/>
        <v>0</v>
      </c>
    </row>
    <row r="207" spans="2:8" x14ac:dyDescent="0.3">
      <c r="B207" s="1" t="s">
        <v>165</v>
      </c>
      <c r="C207" s="23">
        <v>0</v>
      </c>
      <c r="D207" s="23">
        <v>0</v>
      </c>
      <c r="E207" s="23">
        <v>0</v>
      </c>
      <c r="F207" s="23">
        <v>0</v>
      </c>
      <c r="G207" s="23">
        <v>0</v>
      </c>
      <c r="H207" s="23">
        <f t="shared" si="28"/>
        <v>0</v>
      </c>
    </row>
    <row r="208" spans="2:8" x14ac:dyDescent="0.3">
      <c r="B208" s="1" t="s">
        <v>167</v>
      </c>
      <c r="C208" s="23">
        <v>0</v>
      </c>
      <c r="D208" s="23">
        <v>0</v>
      </c>
      <c r="E208" s="23">
        <v>0</v>
      </c>
      <c r="F208" s="23">
        <v>0</v>
      </c>
      <c r="G208" s="23">
        <v>0</v>
      </c>
      <c r="H208" s="23">
        <f t="shared" si="28"/>
        <v>0</v>
      </c>
    </row>
    <row r="209" spans="2:8" x14ac:dyDescent="0.3">
      <c r="B209" s="1" t="s">
        <v>169</v>
      </c>
      <c r="C209" s="23">
        <v>0</v>
      </c>
      <c r="D209" s="23">
        <v>0</v>
      </c>
      <c r="E209" s="23">
        <v>0</v>
      </c>
      <c r="F209" s="23">
        <v>0</v>
      </c>
      <c r="G209" s="23">
        <v>0</v>
      </c>
      <c r="H209" s="23">
        <f t="shared" si="28"/>
        <v>0</v>
      </c>
    </row>
    <row r="210" spans="2:8" x14ac:dyDescent="0.3">
      <c r="B210" s="1" t="s">
        <v>172</v>
      </c>
      <c r="C210" s="23">
        <v>0</v>
      </c>
      <c r="D210" s="23">
        <v>0</v>
      </c>
      <c r="E210" s="23">
        <v>0</v>
      </c>
      <c r="F210" s="23">
        <v>0</v>
      </c>
      <c r="G210" s="23">
        <v>0</v>
      </c>
      <c r="H210" s="23">
        <f t="shared" si="28"/>
        <v>0</v>
      </c>
    </row>
    <row r="211" spans="2:8" x14ac:dyDescent="0.3">
      <c r="B211" s="1" t="s">
        <v>179</v>
      </c>
      <c r="C211" s="23">
        <v>0</v>
      </c>
      <c r="D211" s="23">
        <v>0</v>
      </c>
      <c r="E211" s="23">
        <v>0</v>
      </c>
      <c r="F211" s="23">
        <v>0</v>
      </c>
      <c r="G211" s="23">
        <v>0</v>
      </c>
      <c r="H211" s="23">
        <f t="shared" si="28"/>
        <v>0</v>
      </c>
    </row>
    <row r="212" spans="2:8" x14ac:dyDescent="0.3">
      <c r="B212" s="1" t="s">
        <v>187</v>
      </c>
      <c r="C212" s="23">
        <v>0</v>
      </c>
      <c r="D212" s="23">
        <v>0</v>
      </c>
      <c r="E212" s="23">
        <v>0</v>
      </c>
      <c r="F212" s="23">
        <v>0</v>
      </c>
      <c r="G212" s="23">
        <v>0</v>
      </c>
      <c r="H212" s="23">
        <f t="shared" si="28"/>
        <v>0</v>
      </c>
    </row>
    <row r="213" spans="2:8" x14ac:dyDescent="0.3">
      <c r="B213" s="1" t="s">
        <v>189</v>
      </c>
      <c r="C213" s="23">
        <v>0</v>
      </c>
      <c r="D213" s="23">
        <v>0</v>
      </c>
      <c r="E213" s="23">
        <v>0</v>
      </c>
      <c r="F213" s="23">
        <v>0</v>
      </c>
      <c r="G213" s="23">
        <v>0</v>
      </c>
      <c r="H213" s="23">
        <f t="shared" si="28"/>
        <v>0</v>
      </c>
    </row>
    <row r="214" spans="2:8" x14ac:dyDescent="0.3">
      <c r="B214" s="1" t="s">
        <v>193</v>
      </c>
      <c r="C214" s="23">
        <v>0</v>
      </c>
      <c r="D214" s="23">
        <v>0</v>
      </c>
      <c r="E214" s="23">
        <v>0</v>
      </c>
      <c r="F214" s="23">
        <v>0</v>
      </c>
      <c r="G214" s="23">
        <v>0</v>
      </c>
      <c r="H214" s="23">
        <f t="shared" si="28"/>
        <v>0</v>
      </c>
    </row>
    <row r="215" spans="2:8" x14ac:dyDescent="0.3">
      <c r="B215" s="1" t="s">
        <v>207</v>
      </c>
      <c r="C215" s="23">
        <v>0</v>
      </c>
      <c r="D215" s="23">
        <v>0</v>
      </c>
      <c r="E215" s="23">
        <v>0</v>
      </c>
      <c r="F215" s="23">
        <v>0</v>
      </c>
      <c r="G215" s="23">
        <v>0</v>
      </c>
      <c r="H215" s="23">
        <f t="shared" si="28"/>
        <v>0</v>
      </c>
    </row>
    <row r="216" spans="2:8" x14ac:dyDescent="0.3">
      <c r="B216" s="1" t="s">
        <v>211</v>
      </c>
      <c r="C216" s="23">
        <v>0</v>
      </c>
      <c r="D216" s="23">
        <v>0</v>
      </c>
      <c r="E216" s="23">
        <v>0</v>
      </c>
      <c r="F216" s="23">
        <v>0</v>
      </c>
      <c r="G216" s="23">
        <v>0</v>
      </c>
      <c r="H216" s="23">
        <f t="shared" si="28"/>
        <v>0</v>
      </c>
    </row>
    <row r="217" spans="2:8" x14ac:dyDescent="0.3">
      <c r="B217" s="1" t="s">
        <v>214</v>
      </c>
      <c r="C217" s="23">
        <v>0</v>
      </c>
      <c r="D217" s="23">
        <v>0</v>
      </c>
      <c r="E217" s="23">
        <v>0</v>
      </c>
      <c r="F217" s="23">
        <v>0</v>
      </c>
      <c r="G217" s="23">
        <v>0</v>
      </c>
      <c r="H217" s="23">
        <f t="shared" si="28"/>
        <v>0</v>
      </c>
    </row>
    <row r="218" spans="2:8" x14ac:dyDescent="0.3">
      <c r="B218" s="1" t="s">
        <v>220</v>
      </c>
      <c r="C218" s="23">
        <v>0</v>
      </c>
      <c r="D218" s="23">
        <v>0</v>
      </c>
      <c r="E218" s="23">
        <v>0</v>
      </c>
      <c r="F218" s="23">
        <v>0</v>
      </c>
      <c r="G218" s="23">
        <v>0</v>
      </c>
      <c r="H218" s="23">
        <f t="shared" si="28"/>
        <v>0</v>
      </c>
    </row>
    <row r="219" spans="2:8" x14ac:dyDescent="0.3">
      <c r="B219" s="1" t="s">
        <v>222</v>
      </c>
      <c r="C219" s="23">
        <v>0</v>
      </c>
      <c r="D219" s="23">
        <v>0</v>
      </c>
      <c r="E219" s="23">
        <v>0</v>
      </c>
      <c r="F219" s="23">
        <v>0</v>
      </c>
      <c r="G219" s="23">
        <v>0</v>
      </c>
      <c r="H219" s="23">
        <f t="shared" si="28"/>
        <v>0</v>
      </c>
    </row>
    <row r="220" spans="2:8" x14ac:dyDescent="0.3">
      <c r="B220" s="1" t="s">
        <v>224</v>
      </c>
      <c r="C220" s="23">
        <v>0</v>
      </c>
      <c r="D220" s="23">
        <v>0</v>
      </c>
      <c r="E220" s="23">
        <v>0</v>
      </c>
      <c r="F220" s="23">
        <v>0</v>
      </c>
      <c r="G220" s="23">
        <v>0</v>
      </c>
      <c r="H220" s="23">
        <f t="shared" si="28"/>
        <v>0</v>
      </c>
    </row>
    <row r="221" spans="2:8" x14ac:dyDescent="0.3">
      <c r="B221" s="1" t="s">
        <v>225</v>
      </c>
      <c r="C221" s="23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f t="shared" si="28"/>
        <v>0</v>
      </c>
    </row>
    <row r="222" spans="2:8" x14ac:dyDescent="0.3">
      <c r="B222" s="1" t="s">
        <v>226</v>
      </c>
      <c r="C222" s="23">
        <v>0</v>
      </c>
      <c r="D222" s="23">
        <v>0</v>
      </c>
      <c r="E222" s="23">
        <v>0</v>
      </c>
      <c r="F222" s="23">
        <v>0</v>
      </c>
      <c r="G222" s="23">
        <v>0</v>
      </c>
      <c r="H222" s="23">
        <f t="shared" si="28"/>
        <v>0</v>
      </c>
    </row>
    <row r="223" spans="2:8" x14ac:dyDescent="0.3">
      <c r="B223" s="1" t="s">
        <v>232</v>
      </c>
      <c r="C223" s="23">
        <v>0</v>
      </c>
      <c r="D223" s="23">
        <v>0</v>
      </c>
      <c r="E223" s="23">
        <v>0</v>
      </c>
      <c r="F223" s="23">
        <v>0</v>
      </c>
      <c r="G223" s="23">
        <v>0</v>
      </c>
      <c r="H223" s="23">
        <f t="shared" si="28"/>
        <v>0</v>
      </c>
    </row>
    <row r="224" spans="2:8" x14ac:dyDescent="0.3">
      <c r="B224" s="1" t="s">
        <v>236</v>
      </c>
      <c r="C224" s="23">
        <v>0</v>
      </c>
      <c r="D224" s="23">
        <v>0</v>
      </c>
      <c r="E224" s="23">
        <v>0</v>
      </c>
      <c r="F224" s="23">
        <v>0</v>
      </c>
      <c r="G224" s="23">
        <v>0</v>
      </c>
      <c r="H224" s="23">
        <f t="shared" si="28"/>
        <v>0</v>
      </c>
    </row>
  </sheetData>
  <sortState ref="B44:H224">
    <sortCondition descending="1" ref="H44:H2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E26" sqref="E26"/>
    </sheetView>
  </sheetViews>
  <sheetFormatPr defaultRowHeight="14.4" x14ac:dyDescent="0.3"/>
  <cols>
    <col min="1" max="1" width="16.6640625" bestFit="1" customWidth="1"/>
    <col min="2" max="2" width="15.44140625" bestFit="1" customWidth="1"/>
    <col min="3" max="3" width="9" bestFit="1" customWidth="1"/>
    <col min="4" max="4" width="10.21875" bestFit="1" customWidth="1"/>
    <col min="5" max="5" width="14.21875" bestFit="1" customWidth="1"/>
    <col min="6" max="6" width="9" bestFit="1" customWidth="1"/>
    <col min="7" max="7" width="10" bestFit="1" customWidth="1"/>
    <col min="8" max="12" width="9" bestFit="1" customWidth="1"/>
    <col min="13" max="13" width="10.6640625" bestFit="1" customWidth="1"/>
    <col min="14" max="14" width="9.77734375" bestFit="1" customWidth="1"/>
    <col min="15" max="15" width="12.5546875" bestFit="1" customWidth="1"/>
    <col min="16" max="16" width="16.6640625" bestFit="1" customWidth="1"/>
    <col min="17" max="17" width="15.88671875" bestFit="1" customWidth="1"/>
    <col min="18" max="18" width="16.6640625" bestFit="1" customWidth="1"/>
    <col min="19" max="19" width="15.21875" bestFit="1" customWidth="1"/>
    <col min="20" max="20" width="9" bestFit="1" customWidth="1"/>
  </cols>
  <sheetData>
    <row r="1" spans="1:20" ht="21.6" x14ac:dyDescent="0.3">
      <c r="B1" s="3" t="s">
        <v>15</v>
      </c>
      <c r="C1" s="3" t="s">
        <v>16</v>
      </c>
      <c r="D1" s="3" t="s">
        <v>17</v>
      </c>
      <c r="E1" s="3" t="s">
        <v>12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18</v>
      </c>
      <c r="O1" s="3" t="s">
        <v>19</v>
      </c>
      <c r="P1" s="3" t="s">
        <v>20</v>
      </c>
      <c r="Q1" s="3" t="s">
        <v>0</v>
      </c>
      <c r="R1" s="3" t="s">
        <v>1</v>
      </c>
      <c r="S1" s="3" t="s">
        <v>2</v>
      </c>
      <c r="T1" s="3" t="s">
        <v>3</v>
      </c>
    </row>
    <row r="2" spans="1:20" x14ac:dyDescent="0.3">
      <c r="A2" s="3" t="s">
        <v>15</v>
      </c>
      <c r="B2" s="4">
        <v>1</v>
      </c>
      <c r="C2" s="4">
        <v>0.39255214999999999</v>
      </c>
      <c r="D2" s="4">
        <v>0.59030681799999996</v>
      </c>
      <c r="E2" s="4">
        <v>0.70417063000000002</v>
      </c>
      <c r="F2" s="4">
        <v>0.617377073</v>
      </c>
      <c r="G2" s="4">
        <v>-3.6296595199999997E-2</v>
      </c>
      <c r="H2" s="4">
        <v>7.3551518999999996E-2</v>
      </c>
      <c r="I2" s="4">
        <v>-2.9465946E-2</v>
      </c>
      <c r="J2" s="4">
        <v>-4.4889480000000004E-3</v>
      </c>
      <c r="K2" s="4">
        <v>2.9836979999999999E-2</v>
      </c>
      <c r="L2" s="4">
        <v>4.0634139999999999E-2</v>
      </c>
      <c r="M2" s="4">
        <v>2.2657604000000001E-2</v>
      </c>
      <c r="N2" s="4">
        <v>0.30784771</v>
      </c>
      <c r="O2" s="4">
        <v>0.301042217</v>
      </c>
      <c r="P2" s="4">
        <v>0.166858912</v>
      </c>
      <c r="Q2" s="4">
        <v>0.286825779</v>
      </c>
      <c r="R2" s="4">
        <v>0.27205649599999998</v>
      </c>
      <c r="S2" s="4">
        <v>0.30483267219999999</v>
      </c>
      <c r="T2" s="4">
        <v>0.66751218999999995</v>
      </c>
    </row>
    <row r="3" spans="1:20" x14ac:dyDescent="0.3">
      <c r="A3" s="3" t="s">
        <v>16</v>
      </c>
      <c r="B3" s="5">
        <v>0.39255214999999999</v>
      </c>
      <c r="C3" s="5">
        <v>1</v>
      </c>
      <c r="D3" s="5">
        <v>0.50391691000000005</v>
      </c>
      <c r="E3" s="5">
        <v>0.45895970000000003</v>
      </c>
      <c r="F3" s="5">
        <v>0.41108096999999999</v>
      </c>
      <c r="G3" s="5">
        <v>-1.2642713E-2</v>
      </c>
      <c r="H3" s="5">
        <v>-8.5666949999999992E-3</v>
      </c>
      <c r="I3" s="5">
        <v>3.1759010000000001E-3</v>
      </c>
      <c r="J3" s="5">
        <v>1.7760963000000001E-2</v>
      </c>
      <c r="K3" s="5">
        <v>2.5465479999999999E-2</v>
      </c>
      <c r="L3" s="5">
        <v>8.5005732000000001E-3</v>
      </c>
      <c r="M3" s="5">
        <v>-1.0576672000000001E-2</v>
      </c>
      <c r="N3" s="5">
        <v>0.213674637</v>
      </c>
      <c r="O3" s="5">
        <v>0.40856543200000001</v>
      </c>
      <c r="P3" s="5">
        <v>0.28831461200000003</v>
      </c>
      <c r="Q3" s="5">
        <v>0.52861968800000003</v>
      </c>
      <c r="R3" s="5">
        <v>0.65324013030000005</v>
      </c>
      <c r="S3" s="5">
        <v>0.67316696970000001</v>
      </c>
      <c r="T3" s="5">
        <v>0.25164686000000003</v>
      </c>
    </row>
    <row r="4" spans="1:20" x14ac:dyDescent="0.3">
      <c r="A4" s="3" t="s">
        <v>17</v>
      </c>
      <c r="B4" s="4">
        <v>0.59030681799999996</v>
      </c>
      <c r="C4" s="4">
        <v>0.50391691000000005</v>
      </c>
      <c r="D4" s="4">
        <v>1</v>
      </c>
      <c r="E4" s="4">
        <v>0.88135859000000005</v>
      </c>
      <c r="F4" s="4">
        <v>0.658557218</v>
      </c>
      <c r="G4" s="4">
        <v>-9.9217869999999996E-3</v>
      </c>
      <c r="H4" s="4">
        <v>2.5199305000000002E-2</v>
      </c>
      <c r="I4" s="4">
        <v>-5.5908134999999998E-2</v>
      </c>
      <c r="J4" s="4">
        <v>-9.454736E-3</v>
      </c>
      <c r="K4" s="4">
        <v>3.518396E-2</v>
      </c>
      <c r="L4" s="4">
        <v>4.81171845E-2</v>
      </c>
      <c r="M4" s="4">
        <v>2.4693077000000001E-2</v>
      </c>
      <c r="N4" s="4">
        <v>0.25188429400000001</v>
      </c>
      <c r="O4" s="4">
        <v>0.51190655100000004</v>
      </c>
      <c r="P4" s="4">
        <v>0.44732658800000002</v>
      </c>
      <c r="Q4" s="4">
        <v>0.46685412999999998</v>
      </c>
      <c r="R4" s="4">
        <v>0.35638522020000002</v>
      </c>
      <c r="S4" s="4">
        <v>0.4298594147</v>
      </c>
      <c r="T4" s="4">
        <v>0.42561423999999998</v>
      </c>
    </row>
    <row r="5" spans="1:20" x14ac:dyDescent="0.3">
      <c r="A5" s="46" t="s">
        <v>12</v>
      </c>
      <c r="B5" s="5">
        <v>0.70417062600000002</v>
      </c>
      <c r="C5" s="5">
        <v>0.458959699</v>
      </c>
      <c r="D5" s="5">
        <v>0.88135858700000003</v>
      </c>
      <c r="E5" s="5">
        <v>1</v>
      </c>
      <c r="F5" s="5">
        <v>0.47195364099999998</v>
      </c>
      <c r="G5" s="5">
        <v>-1.23982547E-2</v>
      </c>
      <c r="H5" s="5">
        <v>4.0374562000000003E-2</v>
      </c>
      <c r="I5" s="5">
        <v>-5.4655289000000003E-2</v>
      </c>
      <c r="J5" s="5">
        <v>-1.2162477E-2</v>
      </c>
      <c r="K5" s="5">
        <v>3.3264799999999997E-2</v>
      </c>
      <c r="L5" s="5">
        <v>4.7270462300000003E-2</v>
      </c>
      <c r="M5" s="5">
        <v>2.7219819999999999E-2</v>
      </c>
      <c r="N5" s="5">
        <v>0.22690274799999999</v>
      </c>
      <c r="O5" s="5">
        <v>0.46441553899999999</v>
      </c>
      <c r="P5" s="5">
        <v>0.35750778</v>
      </c>
      <c r="Q5" s="5">
        <v>0.39563865599999998</v>
      </c>
      <c r="R5" s="5">
        <v>0.35687151709999998</v>
      </c>
      <c r="S5" s="5">
        <v>0.40664454259999999</v>
      </c>
      <c r="T5" s="5">
        <v>0.48391967000000002</v>
      </c>
    </row>
    <row r="6" spans="1:20" x14ac:dyDescent="0.3">
      <c r="A6" s="3" t="s">
        <v>13</v>
      </c>
      <c r="B6" s="4">
        <v>0.617377073</v>
      </c>
      <c r="C6" s="4">
        <v>0.41108096999999999</v>
      </c>
      <c r="D6" s="4">
        <v>0.658557218</v>
      </c>
      <c r="E6" s="4">
        <v>0.47195364000000001</v>
      </c>
      <c r="F6" s="4">
        <v>1</v>
      </c>
      <c r="G6" s="4">
        <v>-2.29836845E-2</v>
      </c>
      <c r="H6" s="4">
        <v>4.5001063000000001E-2</v>
      </c>
      <c r="I6" s="4">
        <v>-2.6347667000000002E-2</v>
      </c>
      <c r="J6" s="4">
        <v>2.2769449999999998E-3</v>
      </c>
      <c r="K6" s="4">
        <v>3.1798680000000003E-2</v>
      </c>
      <c r="L6" s="4">
        <v>3.7904619700000003E-2</v>
      </c>
      <c r="M6" s="4">
        <v>1.2577674E-2</v>
      </c>
      <c r="N6" s="4">
        <v>0.33055530300000002</v>
      </c>
      <c r="O6" s="4">
        <v>0.287554015</v>
      </c>
      <c r="P6" s="4">
        <v>0.25846343799999999</v>
      </c>
      <c r="Q6" s="4">
        <v>0.34319222100000002</v>
      </c>
      <c r="R6" s="4">
        <v>0.22704454430000001</v>
      </c>
      <c r="S6" s="4">
        <v>0.29060955129999999</v>
      </c>
      <c r="T6" s="4">
        <v>0.48603349000000001</v>
      </c>
    </row>
    <row r="7" spans="1:20" x14ac:dyDescent="0.3">
      <c r="A7" s="3" t="s">
        <v>5</v>
      </c>
      <c r="B7" s="5">
        <v>-3.6296595000000001E-2</v>
      </c>
      <c r="C7" s="5">
        <v>-1.2642713E-2</v>
      </c>
      <c r="D7" s="5">
        <v>-9.9217869999999996E-3</v>
      </c>
      <c r="E7" s="5">
        <v>-1.239825E-2</v>
      </c>
      <c r="F7" s="5">
        <v>-2.2983684000000001E-2</v>
      </c>
      <c r="G7" s="5">
        <v>1</v>
      </c>
      <c r="H7" s="5">
        <v>-0.90381497600000005</v>
      </c>
      <c r="I7" s="5">
        <v>4.4569657999999998E-2</v>
      </c>
      <c r="J7" s="5">
        <v>-2.5776789999999998E-3</v>
      </c>
      <c r="K7" s="5">
        <v>-2.3030599999999998E-2</v>
      </c>
      <c r="L7" s="5">
        <v>-2.2029184800000001E-2</v>
      </c>
      <c r="M7" s="5">
        <v>-3.6847270000000001E-3</v>
      </c>
      <c r="N7" s="5">
        <v>-8.4066780000000008E-3</v>
      </c>
      <c r="O7" s="5">
        <v>-3.4522960000000001E-3</v>
      </c>
      <c r="P7" s="5">
        <v>1.904352E-3</v>
      </c>
      <c r="Q7" s="5">
        <v>9.513568E-3</v>
      </c>
      <c r="R7" s="5">
        <v>9.8971350000000009E-4</v>
      </c>
      <c r="S7" s="5">
        <v>-2.2548633999999999E-3</v>
      </c>
      <c r="T7" s="5">
        <v>-3.2286059999999998E-2</v>
      </c>
    </row>
    <row r="8" spans="1:20" x14ac:dyDescent="0.3">
      <c r="A8" s="3" t="s">
        <v>6</v>
      </c>
      <c r="B8" s="4">
        <v>7.3551518999999996E-2</v>
      </c>
      <c r="C8" s="4">
        <v>-8.5666949999999992E-3</v>
      </c>
      <c r="D8" s="4">
        <v>2.5199305000000002E-2</v>
      </c>
      <c r="E8" s="4">
        <v>4.0374559999999997E-2</v>
      </c>
      <c r="F8" s="4">
        <v>4.5001063000000001E-2</v>
      </c>
      <c r="G8" s="4">
        <v>-0.90381497580000003</v>
      </c>
      <c r="H8" s="4">
        <v>1</v>
      </c>
      <c r="I8" s="4">
        <v>-3.0611171999999999E-2</v>
      </c>
      <c r="J8" s="4">
        <v>-5.1098860000000001E-3</v>
      </c>
      <c r="K8" s="4">
        <v>1.218496E-2</v>
      </c>
      <c r="L8" s="4">
        <v>2.0423642400000001E-2</v>
      </c>
      <c r="M8" s="4">
        <v>4.9269769999999999E-3</v>
      </c>
      <c r="N8" s="4">
        <v>-1.4227415E-2</v>
      </c>
      <c r="O8" s="4">
        <v>-3.728304E-3</v>
      </c>
      <c r="P8" s="4">
        <v>-1.4337791000000001E-2</v>
      </c>
      <c r="Q8" s="4">
        <v>-8.5759920000000003E-2</v>
      </c>
      <c r="R8" s="4">
        <v>-3.4505634399999999E-2</v>
      </c>
      <c r="S8" s="4">
        <v>-2.6154625000000001E-2</v>
      </c>
      <c r="T8" s="4">
        <v>7.7431139999999996E-2</v>
      </c>
    </row>
    <row r="9" spans="1:20" x14ac:dyDescent="0.3">
      <c r="A9" s="3" t="s">
        <v>7</v>
      </c>
      <c r="B9" s="5">
        <v>-2.9465946E-2</v>
      </c>
      <c r="C9" s="5">
        <v>3.1759010000000001E-3</v>
      </c>
      <c r="D9" s="5">
        <v>-5.5908134999999998E-2</v>
      </c>
      <c r="E9" s="5">
        <v>-5.4655290000000002E-2</v>
      </c>
      <c r="F9" s="5">
        <v>-2.6347667000000002E-2</v>
      </c>
      <c r="G9" s="5">
        <v>4.4569658400000003E-2</v>
      </c>
      <c r="H9" s="5">
        <v>-3.0611171999999999E-2</v>
      </c>
      <c r="I9" s="5">
        <v>1</v>
      </c>
      <c r="J9" s="5">
        <v>-0.205730781</v>
      </c>
      <c r="K9" s="5">
        <v>-0.24293955</v>
      </c>
      <c r="L9" s="5">
        <v>-0.21936423890000001</v>
      </c>
      <c r="M9" s="5">
        <v>-0.14264002200000001</v>
      </c>
      <c r="N9" s="5">
        <v>2.9346027E-2</v>
      </c>
      <c r="O9" s="5">
        <v>-6.5317709999999996E-3</v>
      </c>
      <c r="P9" s="5">
        <v>-4.5530004999999998E-2</v>
      </c>
      <c r="Q9" s="5">
        <v>-1.6800959000000001E-2</v>
      </c>
      <c r="R9" s="5">
        <v>1.13900923E-2</v>
      </c>
      <c r="S9" s="5">
        <v>1.0701686300000001E-2</v>
      </c>
      <c r="T9" s="5">
        <v>-3.5444349999999999E-2</v>
      </c>
    </row>
    <row r="10" spans="1:20" x14ac:dyDescent="0.3">
      <c r="A10" s="3" t="s">
        <v>8</v>
      </c>
      <c r="B10" s="4">
        <v>-4.4889480000000004E-3</v>
      </c>
      <c r="C10" s="4">
        <v>1.7760963000000001E-2</v>
      </c>
      <c r="D10" s="4">
        <v>-9.454736E-3</v>
      </c>
      <c r="E10" s="4">
        <v>-1.216248E-2</v>
      </c>
      <c r="F10" s="4">
        <v>2.2769449999999998E-3</v>
      </c>
      <c r="G10" s="4">
        <v>-2.5776786000000001E-3</v>
      </c>
      <c r="H10" s="4">
        <v>-5.1098860000000001E-3</v>
      </c>
      <c r="I10" s="4">
        <v>-0.205730781</v>
      </c>
      <c r="J10" s="4">
        <v>1</v>
      </c>
      <c r="K10" s="4">
        <v>-0.27869623999999998</v>
      </c>
      <c r="L10" s="4">
        <v>-0.25165103709999997</v>
      </c>
      <c r="M10" s="4">
        <v>-0.16363427999999999</v>
      </c>
      <c r="N10" s="4">
        <v>3.0455521999999999E-2</v>
      </c>
      <c r="O10" s="4">
        <v>7.7631050000000002E-3</v>
      </c>
      <c r="P10" s="4">
        <v>1.6386488000000001E-2</v>
      </c>
      <c r="Q10" s="4">
        <v>2.3674951999999999E-2</v>
      </c>
      <c r="R10" s="4">
        <v>1.8821598700000001E-2</v>
      </c>
      <c r="S10" s="4">
        <v>2.1200747900000001E-2</v>
      </c>
      <c r="T10" s="4">
        <v>-1.0094819999999999E-2</v>
      </c>
    </row>
    <row r="11" spans="1:20" x14ac:dyDescent="0.3">
      <c r="A11" s="3" t="s">
        <v>9</v>
      </c>
      <c r="B11" s="5">
        <v>2.9836983000000001E-2</v>
      </c>
      <c r="C11" s="5">
        <v>2.5465479999999999E-2</v>
      </c>
      <c r="D11" s="5">
        <v>3.5183962999999999E-2</v>
      </c>
      <c r="E11" s="5">
        <v>3.3264799999999997E-2</v>
      </c>
      <c r="F11" s="5">
        <v>3.1798675999999998E-2</v>
      </c>
      <c r="G11" s="5">
        <v>-2.3030599700000001E-2</v>
      </c>
      <c r="H11" s="5">
        <v>1.2184963E-2</v>
      </c>
      <c r="I11" s="5">
        <v>-0.24293954800000001</v>
      </c>
      <c r="J11" s="5">
        <v>-0.27869624300000001</v>
      </c>
      <c r="K11" s="5">
        <v>1</v>
      </c>
      <c r="L11" s="5">
        <v>-0.29716500730000001</v>
      </c>
      <c r="M11" s="5">
        <v>-0.19322941299999999</v>
      </c>
      <c r="N11" s="5">
        <v>2.9634453000000002E-2</v>
      </c>
      <c r="O11" s="5">
        <v>2.0672159999999998E-2</v>
      </c>
      <c r="P11" s="5">
        <v>3.0004613999999999E-2</v>
      </c>
      <c r="Q11" s="5">
        <v>3.1823090999999998E-2</v>
      </c>
      <c r="R11" s="5">
        <v>1.5215248900000001E-2</v>
      </c>
      <c r="S11" s="5">
        <v>1.80410259E-2</v>
      </c>
      <c r="T11" s="5">
        <v>2.4038460000000001E-2</v>
      </c>
    </row>
    <row r="12" spans="1:20" x14ac:dyDescent="0.3">
      <c r="A12" s="3" t="s">
        <v>10</v>
      </c>
      <c r="B12" s="4">
        <v>4.0634139999999999E-2</v>
      </c>
      <c r="C12" s="4">
        <v>8.5005730000000009E-3</v>
      </c>
      <c r="D12" s="4">
        <v>4.8117184E-2</v>
      </c>
      <c r="E12" s="4">
        <v>4.727046E-2</v>
      </c>
      <c r="F12" s="4">
        <v>3.790462E-2</v>
      </c>
      <c r="G12" s="4">
        <v>-2.2029184800000001E-2</v>
      </c>
      <c r="H12" s="4">
        <v>2.0423641999999999E-2</v>
      </c>
      <c r="I12" s="4">
        <v>-0.21936423899999999</v>
      </c>
      <c r="J12" s="4">
        <v>-0.25165103700000002</v>
      </c>
      <c r="K12" s="4">
        <v>-0.29716501000000001</v>
      </c>
      <c r="L12" s="4">
        <v>1</v>
      </c>
      <c r="M12" s="4">
        <v>-0.17447806900000001</v>
      </c>
      <c r="N12" s="4">
        <v>3.5028372000000002E-2</v>
      </c>
      <c r="O12" s="4">
        <v>8.1147070000000005E-3</v>
      </c>
      <c r="P12" s="4">
        <v>1.9676450000000002E-2</v>
      </c>
      <c r="Q12" s="4">
        <v>1.1991879E-2</v>
      </c>
      <c r="R12" s="4">
        <v>1.7807439999999999E-4</v>
      </c>
      <c r="S12" s="4">
        <v>-6.4477990000000004E-4</v>
      </c>
      <c r="T12" s="4">
        <v>4.489274E-2</v>
      </c>
    </row>
    <row r="13" spans="1:20" x14ac:dyDescent="0.3">
      <c r="A13" s="3" t="s">
        <v>11</v>
      </c>
      <c r="B13" s="5">
        <v>2.2657604000000001E-2</v>
      </c>
      <c r="C13" s="5">
        <v>-1.0576672000000001E-2</v>
      </c>
      <c r="D13" s="5">
        <v>2.4693077000000001E-2</v>
      </c>
      <c r="E13" s="5">
        <v>2.7219819999999999E-2</v>
      </c>
      <c r="F13" s="5">
        <v>1.2577674E-2</v>
      </c>
      <c r="G13" s="5">
        <v>-3.6847273000000002E-3</v>
      </c>
      <c r="H13" s="5">
        <v>4.9269769999999999E-3</v>
      </c>
      <c r="I13" s="5">
        <v>-0.14264002200000001</v>
      </c>
      <c r="J13" s="5">
        <v>-0.16363427999999999</v>
      </c>
      <c r="K13" s="5">
        <v>-0.19322940999999999</v>
      </c>
      <c r="L13" s="5">
        <v>-0.17447806860000001</v>
      </c>
      <c r="M13" s="5">
        <v>1</v>
      </c>
      <c r="N13" s="5">
        <v>4.1539347999999997E-2</v>
      </c>
      <c r="O13" s="5">
        <v>-8.7100110000000001E-3</v>
      </c>
      <c r="P13" s="5">
        <v>1.2108605E-2</v>
      </c>
      <c r="Q13" s="5">
        <v>-1.2806135999999999E-2</v>
      </c>
      <c r="R13" s="5">
        <v>-1.6394871799999999E-2</v>
      </c>
      <c r="S13" s="5">
        <v>-1.8414101299999999E-2</v>
      </c>
      <c r="T13" s="5">
        <v>3.6004660000000001E-2</v>
      </c>
    </row>
    <row r="14" spans="1:20" x14ac:dyDescent="0.3">
      <c r="A14" s="3" t="s">
        <v>18</v>
      </c>
      <c r="B14" s="4">
        <v>0.30784771</v>
      </c>
      <c r="C14" s="4">
        <v>0.213674637</v>
      </c>
      <c r="D14" s="4">
        <v>0.25188429400000001</v>
      </c>
      <c r="E14" s="4">
        <v>0.22690274999999999</v>
      </c>
      <c r="F14" s="4">
        <v>0.33055530300000002</v>
      </c>
      <c r="G14" s="4">
        <v>-8.4066782999999996E-3</v>
      </c>
      <c r="H14" s="4">
        <v>-1.4227415E-2</v>
      </c>
      <c r="I14" s="4">
        <v>2.9346027E-2</v>
      </c>
      <c r="J14" s="4">
        <v>3.0455521999999999E-2</v>
      </c>
      <c r="K14" s="4">
        <v>2.963445E-2</v>
      </c>
      <c r="L14" s="4">
        <v>3.5028372100000003E-2</v>
      </c>
      <c r="M14" s="4">
        <v>4.1539347999999997E-2</v>
      </c>
      <c r="N14" s="4">
        <v>1</v>
      </c>
      <c r="O14" s="4">
        <v>9.3500451999999998E-2</v>
      </c>
      <c r="P14" s="4">
        <v>0.214057039</v>
      </c>
      <c r="Q14" s="4">
        <v>0.186542813</v>
      </c>
      <c r="R14" s="4">
        <v>0.1217989594</v>
      </c>
      <c r="S14" s="4">
        <v>0.14069504090000001</v>
      </c>
      <c r="T14" s="4">
        <v>0.30191525000000002</v>
      </c>
    </row>
    <row r="15" spans="1:20" x14ac:dyDescent="0.3">
      <c r="A15" s="3" t="s">
        <v>19</v>
      </c>
      <c r="B15" s="5">
        <v>0.301042217</v>
      </c>
      <c r="C15" s="5">
        <v>0.40856543200000001</v>
      </c>
      <c r="D15" s="5">
        <v>0.51190655100000004</v>
      </c>
      <c r="E15" s="5">
        <v>0.46441554000000002</v>
      </c>
      <c r="F15" s="5">
        <v>0.287554015</v>
      </c>
      <c r="G15" s="5">
        <v>-3.4522963000000002E-3</v>
      </c>
      <c r="H15" s="5">
        <v>-3.728304E-3</v>
      </c>
      <c r="I15" s="5">
        <v>-6.5317709999999996E-3</v>
      </c>
      <c r="J15" s="5">
        <v>7.7631050000000002E-3</v>
      </c>
      <c r="K15" s="5">
        <v>2.0672159999999998E-2</v>
      </c>
      <c r="L15" s="5">
        <v>8.1147071000000001E-3</v>
      </c>
      <c r="M15" s="5">
        <v>-8.7100110000000001E-3</v>
      </c>
      <c r="N15" s="5">
        <v>9.3500451999999998E-2</v>
      </c>
      <c r="O15" s="5">
        <v>1</v>
      </c>
      <c r="P15" s="5">
        <v>0.251815118</v>
      </c>
      <c r="Q15" s="5">
        <v>0.62133876300000002</v>
      </c>
      <c r="R15" s="5">
        <v>0.41055807420000001</v>
      </c>
      <c r="S15" s="5">
        <v>0.48725970639999999</v>
      </c>
      <c r="T15" s="5">
        <v>0.13290331999999999</v>
      </c>
    </row>
    <row r="16" spans="1:20" x14ac:dyDescent="0.3">
      <c r="A16" s="3" t="s">
        <v>20</v>
      </c>
      <c r="B16" s="4">
        <v>0.166858912</v>
      </c>
      <c r="C16" s="4">
        <v>0.28831461200000003</v>
      </c>
      <c r="D16" s="4">
        <v>0.44732658800000002</v>
      </c>
      <c r="E16" s="4">
        <v>0.35750778</v>
      </c>
      <c r="F16" s="4">
        <v>0.25846343799999999</v>
      </c>
      <c r="G16" s="4">
        <v>1.9043515E-3</v>
      </c>
      <c r="H16" s="4">
        <v>-1.4337791000000001E-2</v>
      </c>
      <c r="I16" s="4">
        <v>-4.5530004999999998E-2</v>
      </c>
      <c r="J16" s="4">
        <v>1.6386488000000001E-2</v>
      </c>
      <c r="K16" s="4">
        <v>3.0004610000000001E-2</v>
      </c>
      <c r="L16" s="4">
        <v>1.96764504E-2</v>
      </c>
      <c r="M16" s="4">
        <v>1.2108605E-2</v>
      </c>
      <c r="N16" s="4">
        <v>0.214057039</v>
      </c>
      <c r="O16" s="4">
        <v>0.251815118</v>
      </c>
      <c r="P16" s="4">
        <v>1</v>
      </c>
      <c r="Q16" s="4">
        <v>0.22908002599999999</v>
      </c>
      <c r="R16" s="4">
        <v>0.17266195409999999</v>
      </c>
      <c r="S16" s="4">
        <v>0.24778375820000001</v>
      </c>
      <c r="T16" s="4">
        <v>0.18797016999999999</v>
      </c>
    </row>
    <row r="17" spans="1:20" x14ac:dyDescent="0.3">
      <c r="A17" s="3" t="s">
        <v>0</v>
      </c>
      <c r="B17" s="5">
        <v>0.286825779</v>
      </c>
      <c r="C17" s="5">
        <v>0.52861968800000003</v>
      </c>
      <c r="D17" s="5">
        <v>0.46685412999999998</v>
      </c>
      <c r="E17" s="5">
        <v>0.39563865999999998</v>
      </c>
      <c r="F17" s="5">
        <v>0.34319222100000002</v>
      </c>
      <c r="G17" s="5">
        <v>9.5135681999999992E-3</v>
      </c>
      <c r="H17" s="5">
        <v>-8.5759920000000003E-2</v>
      </c>
      <c r="I17" s="5">
        <v>-1.6800959000000001E-2</v>
      </c>
      <c r="J17" s="5">
        <v>2.3674951999999999E-2</v>
      </c>
      <c r="K17" s="5">
        <v>3.1823089999999998E-2</v>
      </c>
      <c r="L17" s="5">
        <v>1.19918786E-2</v>
      </c>
      <c r="M17" s="5">
        <v>-1.2806135999999999E-2</v>
      </c>
      <c r="N17" s="5">
        <v>0.186542813</v>
      </c>
      <c r="O17" s="5">
        <v>0.62133876300000002</v>
      </c>
      <c r="P17" s="5">
        <v>0.22908002599999999</v>
      </c>
      <c r="Q17" s="5">
        <v>1</v>
      </c>
      <c r="R17" s="5">
        <v>0.41218040309999998</v>
      </c>
      <c r="S17" s="5">
        <v>0.4872793117</v>
      </c>
      <c r="T17" s="5">
        <v>0.11078844</v>
      </c>
    </row>
    <row r="18" spans="1:20" x14ac:dyDescent="0.3">
      <c r="A18" s="3" t="s">
        <v>1</v>
      </c>
      <c r="B18" s="4">
        <v>0.27205649599999998</v>
      </c>
      <c r="C18" s="4">
        <v>0.65324013000000003</v>
      </c>
      <c r="D18" s="4">
        <v>0.35638522</v>
      </c>
      <c r="E18" s="4">
        <v>0.35687152</v>
      </c>
      <c r="F18" s="4">
        <v>0.22704454399999999</v>
      </c>
      <c r="G18" s="4">
        <v>9.8971350000000009E-4</v>
      </c>
      <c r="H18" s="4">
        <v>-3.4505634E-2</v>
      </c>
      <c r="I18" s="4">
        <v>1.1390091999999999E-2</v>
      </c>
      <c r="J18" s="4">
        <v>1.8821599000000001E-2</v>
      </c>
      <c r="K18" s="4">
        <v>1.521525E-2</v>
      </c>
      <c r="L18" s="4">
        <v>1.7807439999999999E-4</v>
      </c>
      <c r="M18" s="4">
        <v>-1.6394872000000001E-2</v>
      </c>
      <c r="N18" s="4">
        <v>0.121798959</v>
      </c>
      <c r="O18" s="4">
        <v>0.410558074</v>
      </c>
      <c r="P18" s="4">
        <v>0.17266195400000001</v>
      </c>
      <c r="Q18" s="4">
        <v>0.41218040299999997</v>
      </c>
      <c r="R18" s="4">
        <v>1</v>
      </c>
      <c r="S18" s="4">
        <v>0.77135421230000001</v>
      </c>
      <c r="T18" s="4">
        <v>0.14192115999999999</v>
      </c>
    </row>
    <row r="19" spans="1:20" x14ac:dyDescent="0.3">
      <c r="A19" s="3" t="s">
        <v>2</v>
      </c>
      <c r="B19" s="5">
        <v>0.30483267200000003</v>
      </c>
      <c r="C19" s="5">
        <v>0.67316697000000003</v>
      </c>
      <c r="D19" s="5">
        <v>0.42985941500000002</v>
      </c>
      <c r="E19" s="5">
        <v>0.40664454</v>
      </c>
      <c r="F19" s="5">
        <v>0.29060955100000002</v>
      </c>
      <c r="G19" s="5">
        <v>-2.2548633999999999E-3</v>
      </c>
      <c r="H19" s="5">
        <v>-2.6154625000000001E-2</v>
      </c>
      <c r="I19" s="5">
        <v>1.0701686E-2</v>
      </c>
      <c r="J19" s="5">
        <v>2.1200747999999998E-2</v>
      </c>
      <c r="K19" s="5">
        <v>1.804103E-2</v>
      </c>
      <c r="L19" s="5">
        <v>-6.4477990000000004E-4</v>
      </c>
      <c r="M19" s="5">
        <v>-1.8414100999999999E-2</v>
      </c>
      <c r="N19" s="5">
        <v>0.14069504099999999</v>
      </c>
      <c r="O19" s="5">
        <v>0.48725970600000001</v>
      </c>
      <c r="P19" s="5">
        <v>0.24778375799999999</v>
      </c>
      <c r="Q19" s="5">
        <v>0.48727931200000002</v>
      </c>
      <c r="R19" s="5">
        <v>0.77135421230000001</v>
      </c>
      <c r="S19" s="5">
        <v>1</v>
      </c>
      <c r="T19" s="5">
        <v>0.16967786000000001</v>
      </c>
    </row>
    <row r="20" spans="1:20" x14ac:dyDescent="0.3">
      <c r="A20" s="3" t="s">
        <v>3</v>
      </c>
      <c r="B20" s="4">
        <v>0.66751218999999995</v>
      </c>
      <c r="C20" s="4">
        <v>0.251646861</v>
      </c>
      <c r="D20" s="4">
        <v>0.42561424199999998</v>
      </c>
      <c r="E20" s="4">
        <v>0.48391967000000002</v>
      </c>
      <c r="F20" s="4">
        <v>0.48603349099999998</v>
      </c>
      <c r="G20" s="4">
        <v>-3.2286058200000002E-2</v>
      </c>
      <c r="H20" s="4">
        <v>7.7431135999999998E-2</v>
      </c>
      <c r="I20" s="4">
        <v>-3.5444347000000001E-2</v>
      </c>
      <c r="J20" s="4">
        <v>-1.0094821E-2</v>
      </c>
      <c r="K20" s="4">
        <v>2.4038460000000001E-2</v>
      </c>
      <c r="L20" s="4">
        <v>4.4892741299999997E-2</v>
      </c>
      <c r="M20" s="4">
        <v>3.6004658000000002E-2</v>
      </c>
      <c r="N20" s="4">
        <v>0.30191525299999999</v>
      </c>
      <c r="O20" s="4">
        <v>0.13290331599999999</v>
      </c>
      <c r="P20" s="4">
        <v>0.18797016899999999</v>
      </c>
      <c r="Q20" s="4">
        <v>0.110788441</v>
      </c>
      <c r="R20" s="4">
        <v>0.14192115520000001</v>
      </c>
      <c r="S20" s="4">
        <v>0.16967786060000001</v>
      </c>
      <c r="T20" s="4">
        <v>1</v>
      </c>
    </row>
  </sheetData>
  <conditionalFormatting sqref="B2:T20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D23" sqref="D23"/>
    </sheetView>
  </sheetViews>
  <sheetFormatPr defaultRowHeight="14.4" x14ac:dyDescent="0.3"/>
  <cols>
    <col min="1" max="1" width="35.5546875" bestFit="1" customWidth="1"/>
    <col min="2" max="2" width="15.44140625" bestFit="1" customWidth="1"/>
    <col min="3" max="3" width="10.109375" bestFit="1" customWidth="1"/>
    <col min="4" max="4" width="10.21875" bestFit="1" customWidth="1"/>
    <col min="5" max="5" width="14.21875" bestFit="1" customWidth="1"/>
    <col min="6" max="7" width="9" bestFit="1" customWidth="1"/>
    <col min="8" max="8" width="10" bestFit="1" customWidth="1"/>
    <col min="9" max="13" width="9" bestFit="1" customWidth="1"/>
    <col min="14" max="14" width="10.6640625" bestFit="1" customWidth="1"/>
    <col min="15" max="15" width="9.77734375" bestFit="1" customWidth="1"/>
    <col min="16" max="16" width="12.5546875" bestFit="1" customWidth="1"/>
    <col min="17" max="17" width="16.6640625" bestFit="1" customWidth="1"/>
    <col min="18" max="18" width="15.88671875" bestFit="1" customWidth="1"/>
    <col min="19" max="19" width="16.6640625" bestFit="1" customWidth="1"/>
    <col min="20" max="20" width="15.21875" bestFit="1" customWidth="1"/>
    <col min="21" max="21" width="9" bestFit="1" customWidth="1"/>
  </cols>
  <sheetData>
    <row r="1" spans="1:21" ht="21.6" x14ac:dyDescent="0.3">
      <c r="B1" s="3" t="s">
        <v>15</v>
      </c>
      <c r="C1" s="3" t="s">
        <v>16</v>
      </c>
      <c r="D1" s="3" t="s">
        <v>17</v>
      </c>
      <c r="E1" s="3" t="s">
        <v>12</v>
      </c>
      <c r="F1" s="3" t="s">
        <v>13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18</v>
      </c>
      <c r="P1" s="3" t="s">
        <v>19</v>
      </c>
      <c r="Q1" s="3" t="s">
        <v>20</v>
      </c>
      <c r="R1" s="3" t="s">
        <v>0</v>
      </c>
      <c r="S1" s="3" t="s">
        <v>1</v>
      </c>
      <c r="T1" s="3" t="s">
        <v>2</v>
      </c>
      <c r="U1" s="3" t="s">
        <v>3</v>
      </c>
    </row>
    <row r="2" spans="1:21" x14ac:dyDescent="0.3">
      <c r="A2" s="3">
        <v>1</v>
      </c>
      <c r="B2" s="7">
        <v>2.0149680999999999</v>
      </c>
      <c r="C2" s="7">
        <v>7.6969049999999997E-2</v>
      </c>
      <c r="D2" s="25">
        <v>423.71539999999999</v>
      </c>
      <c r="E2" s="7">
        <v>2.8638740999999999</v>
      </c>
      <c r="F2" s="7">
        <v>284.53089999999997</v>
      </c>
      <c r="G2" s="7">
        <v>326.0634</v>
      </c>
      <c r="H2" s="7">
        <v>0.4403012</v>
      </c>
      <c r="I2" s="7">
        <v>0.55945979999999995</v>
      </c>
      <c r="J2" s="25">
        <v>1</v>
      </c>
      <c r="K2" s="7">
        <v>0</v>
      </c>
      <c r="L2" s="7">
        <v>0</v>
      </c>
      <c r="M2" s="7">
        <v>0</v>
      </c>
      <c r="N2" s="7">
        <v>0</v>
      </c>
      <c r="O2" s="7">
        <v>18.706983000000001</v>
      </c>
      <c r="P2" s="7">
        <v>2.7283029000000001</v>
      </c>
      <c r="Q2" s="7">
        <v>6.4419744000000001E-2</v>
      </c>
      <c r="R2" s="7">
        <v>8.1391179999999994E-2</v>
      </c>
      <c r="S2" s="7">
        <v>8.9398829999999999E-2</v>
      </c>
      <c r="T2" s="25">
        <v>5.0555755000000001E-2</v>
      </c>
      <c r="U2" s="25">
        <v>0.53687099999999999</v>
      </c>
    </row>
    <row r="3" spans="1:21" x14ac:dyDescent="0.3">
      <c r="A3" s="3">
        <v>2</v>
      </c>
      <c r="B3" s="30">
        <v>0.89541059999999995</v>
      </c>
      <c r="C3" s="30">
        <v>1.5480030000000001E-2</v>
      </c>
      <c r="D3" s="30">
        <v>123.4883</v>
      </c>
      <c r="E3" s="30">
        <v>0.9413629</v>
      </c>
      <c r="F3" s="8">
        <v>111.46210000000001</v>
      </c>
      <c r="G3" s="8">
        <v>269.40769999999998</v>
      </c>
      <c r="H3" s="8">
        <v>0</v>
      </c>
      <c r="I3" s="30">
        <v>0.98690149999999999</v>
      </c>
      <c r="J3" s="8">
        <v>7.5862069000000004E-2</v>
      </c>
      <c r="K3" s="8">
        <v>0.19493920000000001</v>
      </c>
      <c r="L3" s="8">
        <v>0.2602332</v>
      </c>
      <c r="M3" s="8">
        <v>0.23532620000000001</v>
      </c>
      <c r="N3" s="8">
        <v>9.402133E-2</v>
      </c>
      <c r="O3" s="8">
        <v>7.3834920000000004</v>
      </c>
      <c r="P3" s="8">
        <v>0.41668719999999998</v>
      </c>
      <c r="Q3" s="8">
        <v>5.2592409999999996E-3</v>
      </c>
      <c r="R3" s="8">
        <v>3.9146609999999998E-2</v>
      </c>
      <c r="S3" s="8">
        <v>2.4857359999999998E-2</v>
      </c>
      <c r="T3" s="8">
        <v>8.6827090000000003E-3</v>
      </c>
      <c r="U3" s="8">
        <v>0</v>
      </c>
    </row>
    <row r="4" spans="1:21" x14ac:dyDescent="0.3">
      <c r="A4" s="3">
        <v>3</v>
      </c>
      <c r="B4" s="14">
        <v>4.9843147999999999</v>
      </c>
      <c r="C4" s="14">
        <v>0.95102478999999995</v>
      </c>
      <c r="D4" s="14">
        <v>2346.0727000000002</v>
      </c>
      <c r="E4" s="7">
        <v>14.798474000000001</v>
      </c>
      <c r="F4" s="7">
        <v>736.05870000000004</v>
      </c>
      <c r="G4" s="7">
        <v>586.35389999999995</v>
      </c>
      <c r="H4" s="7">
        <v>0.3540276</v>
      </c>
      <c r="I4" s="7">
        <v>0.64263579999999998</v>
      </c>
      <c r="J4" s="7">
        <v>0.15276453800000001</v>
      </c>
      <c r="K4" s="7">
        <v>0.17695420000000001</v>
      </c>
      <c r="L4" s="7">
        <v>0.26704</v>
      </c>
      <c r="M4" s="7">
        <v>0.25583889999999998</v>
      </c>
      <c r="N4" s="7">
        <v>9.2349860000000006E-2</v>
      </c>
      <c r="O4" s="7">
        <v>19.706233999999998</v>
      </c>
      <c r="P4" s="14">
        <v>291.8731942</v>
      </c>
      <c r="Q4" s="7">
        <v>0.418612965</v>
      </c>
      <c r="R4" s="7">
        <v>1.0766205900000001</v>
      </c>
      <c r="S4" s="7">
        <v>0.67337941000000001</v>
      </c>
      <c r="T4" s="7">
        <v>0.67302192599999999</v>
      </c>
      <c r="U4" s="7">
        <v>0.98653480000000005</v>
      </c>
    </row>
    <row r="5" spans="1:21" ht="15" thickBot="1" x14ac:dyDescent="0.35">
      <c r="A5" s="3">
        <v>4</v>
      </c>
      <c r="B5" s="8">
        <v>1.7631600999999999</v>
      </c>
      <c r="C5" s="24">
        <v>2.6378660000000002E-2</v>
      </c>
      <c r="D5" s="8">
        <v>402.88290000000001</v>
      </c>
      <c r="E5" s="8">
        <v>2.9125420000000002</v>
      </c>
      <c r="F5" s="8">
        <v>226.05670000000001</v>
      </c>
      <c r="G5" s="8">
        <v>344.70519999999999</v>
      </c>
      <c r="H5" s="24">
        <v>0.99960179999999998</v>
      </c>
      <c r="I5" s="8">
        <v>0</v>
      </c>
      <c r="J5" s="8">
        <v>8.8592475000000004E-2</v>
      </c>
      <c r="K5" s="8">
        <v>0.2020207</v>
      </c>
      <c r="L5" s="8">
        <v>0.23486960000000001</v>
      </c>
      <c r="M5" s="8">
        <v>0.22879749999999999</v>
      </c>
      <c r="N5" s="8">
        <v>0.10581326000000001</v>
      </c>
      <c r="O5" s="8">
        <v>10.014144</v>
      </c>
      <c r="P5" s="8">
        <v>0.95609200000000005</v>
      </c>
      <c r="Q5" s="8">
        <v>6.4304201000000005E-2</v>
      </c>
      <c r="R5" s="8">
        <v>6.7738400000000004E-2</v>
      </c>
      <c r="S5" s="8">
        <v>3.5586300000000001E-2</v>
      </c>
      <c r="T5" s="8">
        <v>1.4184749999999999E-2</v>
      </c>
      <c r="U5" s="8">
        <v>0.44679469999999999</v>
      </c>
    </row>
    <row r="6" spans="1:21" ht="15.6" thickTop="1" thickBot="1" x14ac:dyDescent="0.35">
      <c r="A6" s="3">
        <v>5</v>
      </c>
      <c r="B6" s="7">
        <v>3.1578515999999999</v>
      </c>
      <c r="C6" s="7">
        <v>5.4631399999999997E-2</v>
      </c>
      <c r="D6" s="26">
        <v>801.21799999999996</v>
      </c>
      <c r="E6" s="7">
        <v>5.8839063999999999</v>
      </c>
      <c r="F6" s="7">
        <v>401.99459999999999</v>
      </c>
      <c r="G6" s="7">
        <v>472.10059999999999</v>
      </c>
      <c r="H6" s="7">
        <v>0</v>
      </c>
      <c r="I6" s="26">
        <v>0.99859100000000001</v>
      </c>
      <c r="J6" s="7">
        <v>1.8634669999999999E-3</v>
      </c>
      <c r="K6" s="7">
        <v>0.18393780000000001</v>
      </c>
      <c r="L6" s="7">
        <v>0.29379149999999998</v>
      </c>
      <c r="M6" s="7">
        <v>0.3024271</v>
      </c>
      <c r="N6" s="7">
        <v>0.11917098</v>
      </c>
      <c r="O6" s="7">
        <v>14.590317000000001</v>
      </c>
      <c r="P6" s="7">
        <v>2.2736024000000001</v>
      </c>
      <c r="Q6" s="7">
        <v>0.12912462499999999</v>
      </c>
      <c r="R6" s="7">
        <v>7.9356419999999997E-2</v>
      </c>
      <c r="S6" s="7">
        <v>4.6723029999999999E-2</v>
      </c>
      <c r="T6" s="7">
        <v>1.2271611999999999E-2</v>
      </c>
      <c r="U6" s="7">
        <v>0.99986359999999996</v>
      </c>
    </row>
    <row r="7" spans="1:21" ht="15" thickTop="1" x14ac:dyDescent="0.3">
      <c r="A7" s="3" t="s">
        <v>23</v>
      </c>
      <c r="B7" s="7">
        <v>2.2989959</v>
      </c>
      <c r="C7" s="7">
        <v>0.13503696000000001</v>
      </c>
      <c r="D7" s="7">
        <v>651.14290000000005</v>
      </c>
      <c r="E7" s="7">
        <v>4.4944879000000002</v>
      </c>
      <c r="F7" s="7">
        <v>306.18180000000001</v>
      </c>
      <c r="G7" s="7">
        <v>384.66660000000002</v>
      </c>
      <c r="H7" s="7">
        <v>0.33843410000000002</v>
      </c>
      <c r="I7" s="7">
        <v>0.65735120000000002</v>
      </c>
      <c r="J7" s="7">
        <v>0.164527643</v>
      </c>
      <c r="K7" s="7">
        <v>0.17112189999999999</v>
      </c>
      <c r="L7" s="7">
        <v>0.23629249999999999</v>
      </c>
      <c r="M7" s="7">
        <v>0.2296097</v>
      </c>
      <c r="N7" s="7">
        <v>9.3889230000000004E-2</v>
      </c>
      <c r="O7" s="7">
        <v>12.56747</v>
      </c>
      <c r="P7" s="7">
        <v>32.273434199999997</v>
      </c>
      <c r="Q7" s="7">
        <v>0.10493874</v>
      </c>
      <c r="R7" s="7">
        <v>0.17228635</v>
      </c>
      <c r="S7" s="7">
        <v>0.10939399</v>
      </c>
      <c r="T7" s="7">
        <v>8.6079891000000006E-2</v>
      </c>
      <c r="U7" s="7">
        <v>0.55370339999999996</v>
      </c>
    </row>
    <row r="10" spans="1:21" x14ac:dyDescent="0.3">
      <c r="A10" s="1" t="s">
        <v>47</v>
      </c>
    </row>
    <row r="12" spans="1:21" x14ac:dyDescent="0.3">
      <c r="B12" s="3">
        <v>1</v>
      </c>
      <c r="C12" s="23">
        <v>8367</v>
      </c>
      <c r="D12" s="22">
        <f>C12/$C$17</f>
        <v>0.10590066828675578</v>
      </c>
      <c r="E12" t="s">
        <v>51</v>
      </c>
    </row>
    <row r="13" spans="1:21" x14ac:dyDescent="0.3">
      <c r="B13" s="3">
        <v>2</v>
      </c>
      <c r="C13" s="23">
        <v>20155</v>
      </c>
      <c r="D13" s="22">
        <f t="shared" ref="D13:D16" si="0">C13/$C$17</f>
        <v>0.25510074929121102</v>
      </c>
      <c r="E13" t="s">
        <v>48</v>
      </c>
    </row>
    <row r="14" spans="1:21" x14ac:dyDescent="0.3">
      <c r="B14" s="3">
        <v>3</v>
      </c>
      <c r="C14" s="23">
        <v>8392</v>
      </c>
      <c r="D14" s="22">
        <f t="shared" si="0"/>
        <v>0.1062170919400567</v>
      </c>
      <c r="E14" t="s">
        <v>21</v>
      </c>
    </row>
    <row r="15" spans="1:21" x14ac:dyDescent="0.3">
      <c r="B15" s="3">
        <v>4</v>
      </c>
      <c r="C15" s="23">
        <v>20092</v>
      </c>
      <c r="D15" s="22">
        <f t="shared" si="0"/>
        <v>0.25430336168489265</v>
      </c>
      <c r="E15" t="s">
        <v>49</v>
      </c>
    </row>
    <row r="16" spans="1:21" x14ac:dyDescent="0.3">
      <c r="B16" s="3">
        <v>5</v>
      </c>
      <c r="C16" s="23">
        <v>22002</v>
      </c>
      <c r="D16" s="22">
        <f t="shared" si="0"/>
        <v>0.27847812879708383</v>
      </c>
      <c r="E16" t="s">
        <v>50</v>
      </c>
    </row>
    <row r="17" spans="3:3" x14ac:dyDescent="0.3">
      <c r="C17" s="31">
        <f>SUM(C12:C16)</f>
        <v>79008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D23" sqref="D23"/>
    </sheetView>
  </sheetViews>
  <sheetFormatPr defaultRowHeight="14.4" x14ac:dyDescent="0.3"/>
  <cols>
    <col min="1" max="1" width="15.44140625" bestFit="1" customWidth="1"/>
    <col min="2" max="2" width="35" customWidth="1"/>
    <col min="3" max="3" width="9" bestFit="1" customWidth="1"/>
    <col min="4" max="4" width="10.21875" bestFit="1" customWidth="1"/>
    <col min="5" max="5" width="14.21875" bestFit="1" customWidth="1"/>
    <col min="6" max="7" width="9" bestFit="1" customWidth="1"/>
    <col min="8" max="8" width="10" bestFit="1" customWidth="1"/>
    <col min="9" max="9" width="9" bestFit="1" customWidth="1"/>
    <col min="10" max="13" width="9" hidden="1" customWidth="1"/>
    <col min="14" max="14" width="10.6640625" hidden="1" customWidth="1"/>
    <col min="15" max="15" width="9.77734375" bestFit="1" customWidth="1"/>
    <col min="16" max="16" width="12.5546875" bestFit="1" customWidth="1"/>
    <col min="17" max="17" width="16.6640625" bestFit="1" customWidth="1"/>
    <col min="18" max="18" width="15.88671875" bestFit="1" customWidth="1"/>
    <col min="19" max="19" width="16.6640625" bestFit="1" customWidth="1"/>
    <col min="20" max="20" width="15.21875" bestFit="1" customWidth="1"/>
    <col min="21" max="21" width="9" bestFit="1" customWidth="1"/>
  </cols>
  <sheetData>
    <row r="1" spans="1:21" ht="21.6" x14ac:dyDescent="0.3">
      <c r="B1" s="3" t="s">
        <v>15</v>
      </c>
      <c r="C1" s="3" t="s">
        <v>16</v>
      </c>
      <c r="D1" s="3" t="s">
        <v>17</v>
      </c>
      <c r="E1" s="3" t="s">
        <v>12</v>
      </c>
      <c r="F1" s="3" t="s">
        <v>13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18</v>
      </c>
      <c r="P1" s="3" t="s">
        <v>19</v>
      </c>
      <c r="Q1" s="3" t="s">
        <v>20</v>
      </c>
      <c r="R1" s="3" t="s">
        <v>0</v>
      </c>
      <c r="S1" s="3" t="s">
        <v>1</v>
      </c>
      <c r="T1" s="3" t="s">
        <v>2</v>
      </c>
      <c r="U1" s="3" t="s">
        <v>3</v>
      </c>
    </row>
    <row r="2" spans="1:21" x14ac:dyDescent="0.3">
      <c r="A2" s="33">
        <v>1</v>
      </c>
      <c r="B2" s="25">
        <v>0.86898969999999998</v>
      </c>
      <c r="C2" s="9">
        <v>2.5121560000000001E-2</v>
      </c>
      <c r="D2" s="25">
        <v>190.8219</v>
      </c>
      <c r="E2" s="9">
        <v>0.78133439999999998</v>
      </c>
      <c r="F2" s="9">
        <v>185.62469999999999</v>
      </c>
      <c r="G2" s="9">
        <v>147.88679999999999</v>
      </c>
      <c r="H2" s="9">
        <v>8.3333329999999997E-2</v>
      </c>
      <c r="I2" s="9">
        <v>0.91666669999999995</v>
      </c>
      <c r="J2" s="9">
        <v>0.27525660000000002</v>
      </c>
      <c r="K2" s="9">
        <v>0.1873312</v>
      </c>
      <c r="L2" s="9">
        <v>0.20367370000000001</v>
      </c>
      <c r="M2" s="9">
        <v>0.15788759999999999</v>
      </c>
      <c r="N2" s="9">
        <v>8.7115070000000003E-2</v>
      </c>
      <c r="O2" s="9">
        <v>13.388260000000001</v>
      </c>
      <c r="P2" s="9">
        <v>0.95586979999999999</v>
      </c>
      <c r="Q2" s="9">
        <v>2.2825499999999999E-2</v>
      </c>
      <c r="R2" s="9">
        <v>2.9713669999999999E-3</v>
      </c>
      <c r="S2" s="9">
        <v>1.8368450000000001E-2</v>
      </c>
      <c r="T2" s="9">
        <v>9.0491630000000007E-3</v>
      </c>
      <c r="U2" s="9">
        <v>4.0518640000000001E-4</v>
      </c>
    </row>
    <row r="3" spans="1:21" x14ac:dyDescent="0.3">
      <c r="A3" s="33">
        <v>2</v>
      </c>
      <c r="B3" s="36">
        <v>4.8412759000000003</v>
      </c>
      <c r="C3" s="36">
        <v>0.99306804000000004</v>
      </c>
      <c r="D3" s="36">
        <v>2004.125</v>
      </c>
      <c r="E3" s="36">
        <v>13.3203376</v>
      </c>
      <c r="F3" s="36">
        <v>537.63760000000002</v>
      </c>
      <c r="G3" s="36">
        <v>595.94460000000004</v>
      </c>
      <c r="H3" s="36">
        <v>0.14672657</v>
      </c>
      <c r="I3" s="36">
        <v>0.85263160000000005</v>
      </c>
      <c r="J3" s="36">
        <v>0.17971760000000001</v>
      </c>
      <c r="K3" s="36">
        <v>0.16957639999999999</v>
      </c>
      <c r="L3" s="36">
        <v>0.26200259999999997</v>
      </c>
      <c r="M3" s="36">
        <v>0.22118099999999999</v>
      </c>
      <c r="N3" s="36">
        <v>0.10462131</v>
      </c>
      <c r="O3" s="36">
        <v>19.990469999999998</v>
      </c>
      <c r="P3" s="36">
        <v>373.94248670000002</v>
      </c>
      <c r="Q3" s="36">
        <v>0.4202824</v>
      </c>
      <c r="R3" s="36">
        <v>0.76392811299999996</v>
      </c>
      <c r="S3" s="36">
        <v>0.65391527999999999</v>
      </c>
      <c r="T3" s="36">
        <v>0.59435173299999999</v>
      </c>
      <c r="U3" s="36">
        <v>0.99563542999999999</v>
      </c>
    </row>
    <row r="4" spans="1:21" x14ac:dyDescent="0.3">
      <c r="A4" s="33">
        <v>3</v>
      </c>
      <c r="B4" s="9">
        <v>3.5507053000000002</v>
      </c>
      <c r="C4" s="9">
        <v>0.10326881</v>
      </c>
      <c r="D4" s="9">
        <v>911.50729999999999</v>
      </c>
      <c r="E4" s="9">
        <v>6.4256887000000003</v>
      </c>
      <c r="F4" s="9">
        <v>423.65039999999999</v>
      </c>
      <c r="G4" s="9">
        <v>434.83199999999999</v>
      </c>
      <c r="H4" s="24">
        <v>1</v>
      </c>
      <c r="I4" s="9">
        <v>0</v>
      </c>
      <c r="J4" s="9">
        <v>0.19247629999999999</v>
      </c>
      <c r="K4" s="9">
        <v>0.1547663</v>
      </c>
      <c r="L4" s="9">
        <v>0.222973</v>
      </c>
      <c r="M4" s="9">
        <v>0.2012418</v>
      </c>
      <c r="N4" s="9">
        <v>0.12481738000000001</v>
      </c>
      <c r="O4" s="9">
        <v>19.761299999999999</v>
      </c>
      <c r="P4" s="9">
        <v>6.2021211000000003</v>
      </c>
      <c r="Q4" s="9">
        <v>0.16234480000000001</v>
      </c>
      <c r="R4" s="9">
        <v>4.2184076000000001E-2</v>
      </c>
      <c r="S4" s="9">
        <v>4.629291E-2</v>
      </c>
      <c r="T4" s="9">
        <v>1.8535427E-2</v>
      </c>
      <c r="U4" s="9">
        <v>0.8549123448</v>
      </c>
    </row>
    <row r="5" spans="1:21" x14ac:dyDescent="0.3">
      <c r="A5" s="33">
        <v>4</v>
      </c>
      <c r="B5" s="36">
        <v>3.9196694000000001</v>
      </c>
      <c r="C5" s="36">
        <v>3.2547130000000001E-2</v>
      </c>
      <c r="D5" s="36">
        <v>903.81769999999995</v>
      </c>
      <c r="E5" s="36">
        <v>6.5861717999999998</v>
      </c>
      <c r="F5" s="36">
        <v>460.34870000000001</v>
      </c>
      <c r="G5" s="36">
        <v>457.82100000000003</v>
      </c>
      <c r="H5" s="36">
        <v>0</v>
      </c>
      <c r="I5" s="30">
        <v>1</v>
      </c>
      <c r="J5" s="36">
        <v>0.1794742</v>
      </c>
      <c r="K5" s="36">
        <v>0.1632006</v>
      </c>
      <c r="L5" s="36">
        <v>0.2353538</v>
      </c>
      <c r="M5" s="36">
        <v>0.2166286</v>
      </c>
      <c r="N5" s="36">
        <v>0.12832868</v>
      </c>
      <c r="O5" s="36">
        <v>19.904710000000001</v>
      </c>
      <c r="P5" s="36">
        <v>2.2017338999999998</v>
      </c>
      <c r="Q5" s="36">
        <v>0.13724739999999999</v>
      </c>
      <c r="R5" s="36">
        <v>8.1156479999999996E-3</v>
      </c>
      <c r="S5" s="36">
        <v>1.339927E-2</v>
      </c>
      <c r="T5" s="36">
        <v>2.155719E-3</v>
      </c>
      <c r="U5" s="36">
        <v>1</v>
      </c>
    </row>
    <row r="6" spans="1:21" x14ac:dyDescent="0.3">
      <c r="A6" s="33">
        <v>7</v>
      </c>
      <c r="B6" s="9">
        <v>3.5291622999999999</v>
      </c>
      <c r="C6" s="9">
        <v>0.19723315</v>
      </c>
      <c r="D6" s="9">
        <v>971.61530000000005</v>
      </c>
      <c r="E6" s="9">
        <v>6.7412301000000001</v>
      </c>
      <c r="F6" s="9">
        <v>423.5265</v>
      </c>
      <c r="G6" s="9">
        <v>428.29430000000002</v>
      </c>
      <c r="H6" s="9">
        <v>0.25524054000000002</v>
      </c>
      <c r="I6" s="9">
        <v>0.74465910000000002</v>
      </c>
      <c r="J6" s="9">
        <v>0.1966107</v>
      </c>
      <c r="K6" s="9">
        <v>0.16593040000000001</v>
      </c>
      <c r="L6" s="9">
        <v>0.23208980000000001</v>
      </c>
      <c r="M6" s="9">
        <v>0.2052245</v>
      </c>
      <c r="N6" s="9">
        <v>0.11772146999999999</v>
      </c>
      <c r="O6" s="9">
        <v>18.917840000000002</v>
      </c>
      <c r="P6" s="9">
        <v>61.0413517</v>
      </c>
      <c r="Q6" s="9">
        <v>0.1700265</v>
      </c>
      <c r="R6" s="9">
        <v>0.133061601</v>
      </c>
      <c r="S6" s="9">
        <v>0.1215565</v>
      </c>
      <c r="T6" s="9">
        <v>9.9409685999999997E-2</v>
      </c>
      <c r="U6" s="9">
        <v>0.81880973420000003</v>
      </c>
    </row>
    <row r="9" spans="1:21" x14ac:dyDescent="0.3">
      <c r="C9" s="3">
        <v>1</v>
      </c>
      <c r="D9" s="23">
        <v>7404</v>
      </c>
      <c r="E9" s="22">
        <f>D9/$D$15</f>
        <v>0.14866275801140472</v>
      </c>
      <c r="F9" t="s">
        <v>48</v>
      </c>
    </row>
    <row r="10" spans="1:21" x14ac:dyDescent="0.3">
      <c r="C10" s="3">
        <v>2</v>
      </c>
      <c r="D10" s="23">
        <v>7790</v>
      </c>
      <c r="E10" s="22">
        <f>D10/$D$15</f>
        <v>0.15641313950686692</v>
      </c>
      <c r="F10" t="s">
        <v>21</v>
      </c>
    </row>
    <row r="11" spans="1:21" x14ac:dyDescent="0.3">
      <c r="C11" s="3">
        <v>3</v>
      </c>
      <c r="D11" s="23">
        <v>10952</v>
      </c>
      <c r="E11" s="22">
        <f>D11/$D$15</f>
        <v>0.21990201590233716</v>
      </c>
      <c r="F11" t="s">
        <v>52</v>
      </c>
    </row>
    <row r="12" spans="1:21" x14ac:dyDescent="0.3">
      <c r="C12" s="3">
        <v>4</v>
      </c>
      <c r="D12" s="23">
        <v>23658</v>
      </c>
      <c r="E12" s="22">
        <f>D12/$D$15</f>
        <v>0.47502208657939121</v>
      </c>
      <c r="F12" t="s">
        <v>53</v>
      </c>
    </row>
    <row r="13" spans="1:21" x14ac:dyDescent="0.3">
      <c r="C13" s="3"/>
      <c r="D13" s="23"/>
      <c r="E13" s="22"/>
    </row>
    <row r="14" spans="1:21" x14ac:dyDescent="0.3">
      <c r="C14" s="32"/>
      <c r="D14" s="23"/>
      <c r="E14" s="22"/>
    </row>
    <row r="15" spans="1:21" x14ac:dyDescent="0.3">
      <c r="D15" s="31">
        <f>SUM(D9:D14)</f>
        <v>49804</v>
      </c>
    </row>
    <row r="20" spans="2:2" x14ac:dyDescent="0.3">
      <c r="B20" s="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D23" sqref="D23"/>
    </sheetView>
  </sheetViews>
  <sheetFormatPr defaultRowHeight="14.4" x14ac:dyDescent="0.3"/>
  <cols>
    <col min="2" max="2" width="28.109375" customWidth="1"/>
  </cols>
  <sheetData>
    <row r="1" spans="1:21" ht="31.8" x14ac:dyDescent="0.3">
      <c r="B1" s="3" t="s">
        <v>15</v>
      </c>
      <c r="C1" s="3" t="s">
        <v>16</v>
      </c>
      <c r="D1" s="3" t="s">
        <v>17</v>
      </c>
      <c r="E1" s="3" t="s">
        <v>12</v>
      </c>
      <c r="F1" s="3" t="s">
        <v>13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18</v>
      </c>
      <c r="P1" s="3" t="s">
        <v>19</v>
      </c>
      <c r="Q1" s="3" t="s">
        <v>20</v>
      </c>
      <c r="R1" s="3" t="s">
        <v>0</v>
      </c>
      <c r="S1" s="3" t="s">
        <v>1</v>
      </c>
      <c r="T1" s="3" t="s">
        <v>2</v>
      </c>
      <c r="U1" s="3" t="s">
        <v>3</v>
      </c>
    </row>
    <row r="2" spans="1:21" x14ac:dyDescent="0.3">
      <c r="A2" s="33">
        <v>1</v>
      </c>
      <c r="B2" s="14">
        <v>3.5274429</v>
      </c>
      <c r="C2" s="14">
        <v>9.2087199999999994E-2</v>
      </c>
      <c r="D2" s="14">
        <v>951.0693</v>
      </c>
      <c r="E2" s="14">
        <v>6.2317786999999996</v>
      </c>
      <c r="F2" s="14">
        <v>480.31880000000001</v>
      </c>
      <c r="G2" s="14">
        <v>441.19389999999999</v>
      </c>
      <c r="H2" s="9">
        <v>0</v>
      </c>
      <c r="I2" s="25">
        <v>0.99989019999999995</v>
      </c>
      <c r="J2" s="9">
        <v>0.1377739</v>
      </c>
      <c r="K2" s="9">
        <v>0.23183790000000001</v>
      </c>
      <c r="L2" s="9">
        <v>0.251112</v>
      </c>
      <c r="M2" s="9">
        <v>0.2200868</v>
      </c>
      <c r="N2" s="9">
        <v>0.11542474</v>
      </c>
      <c r="O2" s="9">
        <v>19.754079999999998</v>
      </c>
      <c r="P2" s="9">
        <v>5.5460354000000001</v>
      </c>
      <c r="Q2" s="9">
        <v>0.19032450000000001</v>
      </c>
      <c r="R2" s="9">
        <v>1.6199001000000001E-2</v>
      </c>
      <c r="S2" s="9">
        <v>5.3923449999999998E-2</v>
      </c>
      <c r="T2" s="9">
        <v>1.0433255000000001E-2</v>
      </c>
      <c r="U2" s="9">
        <v>0.99994510000000003</v>
      </c>
    </row>
    <row r="3" spans="1:21" x14ac:dyDescent="0.3">
      <c r="A3" s="33">
        <v>2</v>
      </c>
      <c r="B3" s="36">
        <v>0.60239019999999999</v>
      </c>
      <c r="C3" s="36">
        <v>1.9068080000000001E-2</v>
      </c>
      <c r="D3" s="36">
        <v>127.6794</v>
      </c>
      <c r="E3" s="36">
        <v>0.53457770000000004</v>
      </c>
      <c r="F3" s="36">
        <v>115.90819999999999</v>
      </c>
      <c r="G3" s="36">
        <v>141.054</v>
      </c>
      <c r="H3" s="36">
        <v>0</v>
      </c>
      <c r="I3" s="25">
        <v>0.99973140000000005</v>
      </c>
      <c r="J3" s="36">
        <v>0.1657043</v>
      </c>
      <c r="K3" s="36">
        <v>0.22948840000000001</v>
      </c>
      <c r="L3" s="36">
        <v>0.2247885</v>
      </c>
      <c r="M3" s="36">
        <v>0.19390360000000001</v>
      </c>
      <c r="N3" s="36">
        <v>9.6817509999999996E-2</v>
      </c>
      <c r="O3" s="36">
        <v>15.270709999999999</v>
      </c>
      <c r="P3" s="36">
        <v>0.66746479999999997</v>
      </c>
      <c r="Q3" s="36">
        <v>0.3692762</v>
      </c>
      <c r="R3" s="36">
        <v>7.6540890000000002E-3</v>
      </c>
      <c r="S3" s="36">
        <v>2.161944E-2</v>
      </c>
      <c r="T3" s="36">
        <v>6.7141129999999999E-3</v>
      </c>
      <c r="U3" s="36">
        <v>0</v>
      </c>
    </row>
    <row r="4" spans="1:21" x14ac:dyDescent="0.3">
      <c r="A4" s="33">
        <v>3</v>
      </c>
      <c r="B4" s="9">
        <v>5.1096215999999997</v>
      </c>
      <c r="C4" s="9">
        <v>0.99219844000000001</v>
      </c>
      <c r="D4" s="9">
        <v>3135.3270000000002</v>
      </c>
      <c r="E4" s="9">
        <v>17.961674500000001</v>
      </c>
      <c r="F4" s="9">
        <v>704.85109999999997</v>
      </c>
      <c r="G4" s="9">
        <v>603.22739999999999</v>
      </c>
      <c r="H4" s="9">
        <v>0.1214243</v>
      </c>
      <c r="I4" s="9">
        <v>0.87777559999999999</v>
      </c>
      <c r="J4" s="9">
        <v>0.15803159999999999</v>
      </c>
      <c r="K4" s="9">
        <v>0.29745949999999999</v>
      </c>
      <c r="L4" s="9">
        <v>0.28105619999999998</v>
      </c>
      <c r="M4" s="9">
        <v>0.16903380000000001</v>
      </c>
      <c r="N4" s="9">
        <v>6.9613919999999996E-2</v>
      </c>
      <c r="O4" s="9">
        <v>19.983609999999999</v>
      </c>
      <c r="P4" s="9">
        <v>611.45578969999997</v>
      </c>
      <c r="Q4" s="9">
        <v>0.64372870000000004</v>
      </c>
      <c r="R4" s="9">
        <v>1.034406881</v>
      </c>
      <c r="S4" s="9">
        <v>0.71814363000000003</v>
      </c>
      <c r="T4" s="9">
        <v>0.79275855200000001</v>
      </c>
      <c r="U4" s="9">
        <v>0.99659929999999997</v>
      </c>
    </row>
    <row r="5" spans="1:21" x14ac:dyDescent="0.3">
      <c r="A5" s="33">
        <v>4</v>
      </c>
      <c r="B5" s="36">
        <v>2.5822568000000001</v>
      </c>
      <c r="C5" s="36">
        <v>9.4920470000000007E-2</v>
      </c>
      <c r="D5" s="36">
        <v>761.26260000000002</v>
      </c>
      <c r="E5" s="36">
        <v>4.6397092000000004</v>
      </c>
      <c r="F5" s="36">
        <v>373.05560000000003</v>
      </c>
      <c r="G5" s="36">
        <v>352.46120000000002</v>
      </c>
      <c r="H5" s="25">
        <v>1</v>
      </c>
      <c r="I5" s="36">
        <v>0</v>
      </c>
      <c r="J5" s="36">
        <v>0.1525569</v>
      </c>
      <c r="K5" s="36">
        <v>0.25671280000000002</v>
      </c>
      <c r="L5" s="36">
        <v>0.23071659999999999</v>
      </c>
      <c r="M5" s="36">
        <v>0.18094750000000001</v>
      </c>
      <c r="N5" s="36">
        <v>0.10620831</v>
      </c>
      <c r="O5" s="36">
        <v>18.282260000000001</v>
      </c>
      <c r="P5" s="36">
        <v>6.9171779999999998</v>
      </c>
      <c r="Q5" s="36">
        <v>0.28270909999999999</v>
      </c>
      <c r="R5" s="36">
        <v>4.4467248000000001E-2</v>
      </c>
      <c r="S5" s="36">
        <v>5.370275E-2</v>
      </c>
      <c r="T5" s="36">
        <v>2.2917736000000001E-2</v>
      </c>
      <c r="U5" s="36">
        <v>0.70634509999999995</v>
      </c>
    </row>
    <row r="6" spans="1:2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x14ac:dyDescent="0.3">
      <c r="A7" s="33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x14ac:dyDescent="0.3">
      <c r="A8" s="33">
        <v>7</v>
      </c>
      <c r="B8" s="9">
        <v>2.9959927</v>
      </c>
      <c r="C8" s="9">
        <v>0.20090949</v>
      </c>
      <c r="D8" s="9">
        <v>1051.8122000000001</v>
      </c>
      <c r="E8" s="9">
        <v>6.4208501</v>
      </c>
      <c r="F8" s="9">
        <v>419.54469999999998</v>
      </c>
      <c r="G8" s="9">
        <v>387.94060000000002</v>
      </c>
      <c r="H8" s="9">
        <v>0.1768025</v>
      </c>
      <c r="I8" s="9">
        <v>0.82297830000000005</v>
      </c>
      <c r="J8" s="9">
        <v>0.14861389999999999</v>
      </c>
      <c r="K8" s="9">
        <v>0.2443294</v>
      </c>
      <c r="L8" s="9">
        <v>0.24657570000000001</v>
      </c>
      <c r="M8" s="9">
        <v>0.20148479999999999</v>
      </c>
      <c r="N8" s="9">
        <v>0.10387903</v>
      </c>
      <c r="O8" s="9">
        <v>18.63513</v>
      </c>
      <c r="P8" s="9">
        <v>87.746046800000002</v>
      </c>
      <c r="Q8" s="9">
        <v>0.30372009999999999</v>
      </c>
      <c r="R8" s="9">
        <v>0.15842099500000001</v>
      </c>
      <c r="S8" s="9">
        <v>0.13825882</v>
      </c>
      <c r="T8" s="9">
        <v>0.118808898</v>
      </c>
      <c r="U8" s="9">
        <v>0.74846590000000002</v>
      </c>
    </row>
    <row r="11" spans="1:21" x14ac:dyDescent="0.3">
      <c r="B11" s="2" t="s">
        <v>55</v>
      </c>
    </row>
    <row r="13" spans="1:21" x14ac:dyDescent="0.3">
      <c r="D13" s="3">
        <v>1</v>
      </c>
      <c r="E13" s="23">
        <v>18211</v>
      </c>
      <c r="F13" s="22">
        <f>E13/$E$18</f>
        <v>0.49887683541529693</v>
      </c>
      <c r="G13" t="s">
        <v>56</v>
      </c>
    </row>
    <row r="14" spans="1:21" x14ac:dyDescent="0.3">
      <c r="D14" s="3">
        <v>2</v>
      </c>
      <c r="E14" s="23">
        <v>7447</v>
      </c>
      <c r="F14" s="22">
        <f t="shared" ref="F14:F16" si="0">E14/$E$18</f>
        <v>0.20400504054350208</v>
      </c>
      <c r="G14" t="s">
        <v>48</v>
      </c>
    </row>
    <row r="15" spans="1:21" x14ac:dyDescent="0.3">
      <c r="D15" s="3">
        <v>3</v>
      </c>
      <c r="E15" s="23">
        <v>4999</v>
      </c>
      <c r="F15" s="22">
        <f t="shared" si="0"/>
        <v>0.13694389655928119</v>
      </c>
      <c r="G15" t="s">
        <v>21</v>
      </c>
    </row>
    <row r="16" spans="1:21" x14ac:dyDescent="0.3">
      <c r="D16" s="3">
        <v>4</v>
      </c>
      <c r="E16" s="23">
        <v>5847</v>
      </c>
      <c r="F16" s="22">
        <f t="shared" si="0"/>
        <v>0.16017422748191978</v>
      </c>
      <c r="G16" t="s">
        <v>49</v>
      </c>
    </row>
    <row r="17" spans="4:6" x14ac:dyDescent="0.3">
      <c r="D17" s="3"/>
      <c r="E17" s="23"/>
      <c r="F17" s="22"/>
    </row>
    <row r="18" spans="4:6" x14ac:dyDescent="0.3">
      <c r="E18" s="31">
        <f>SUM(E13:E17)</f>
        <v>36504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Clusters - Elbow Curve</vt:lpstr>
      <vt:lpstr>All Countries</vt:lpstr>
      <vt:lpstr>Before Corr</vt:lpstr>
      <vt:lpstr>After Corr</vt:lpstr>
      <vt:lpstr>Correlation Matrix</vt:lpstr>
      <vt:lpstr>Germany</vt:lpstr>
      <vt:lpstr>SE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2017-06-06T16:27:58Z</dcterms:created>
  <dcterms:modified xsi:type="dcterms:W3CDTF">2017-06-14T09:15:36Z</dcterms:modified>
</cp:coreProperties>
</file>