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I13" i="1"/>
  <c r="J13" i="1" s="1"/>
  <c r="I9" i="1"/>
  <c r="J9" i="1" s="1"/>
  <c r="I5" i="1"/>
  <c r="J5" i="1" s="1"/>
  <c r="D6" i="1"/>
  <c r="D7" i="1"/>
  <c r="D8" i="1"/>
  <c r="D9" i="1"/>
  <c r="D10" i="1"/>
  <c r="D11" i="1"/>
  <c r="D12" i="1"/>
  <c r="D13" i="1"/>
  <c r="D5" i="1"/>
  <c r="I6" i="1"/>
  <c r="J6" i="1" s="1"/>
  <c r="I7" i="1"/>
  <c r="J7" i="1" s="1"/>
  <c r="I8" i="1"/>
  <c r="J8" i="1" s="1"/>
  <c r="I10" i="1"/>
  <c r="J10" i="1" s="1"/>
  <c r="I11" i="1"/>
  <c r="J11" i="1" s="1"/>
  <c r="I12" i="1"/>
  <c r="J12" i="1" s="1"/>
</calcChain>
</file>

<file path=xl/sharedStrings.xml><?xml version="1.0" encoding="utf-8"?>
<sst xmlns="http://schemas.openxmlformats.org/spreadsheetml/2006/main" count="26" uniqueCount="25">
  <si>
    <t>ExpID</t>
  </si>
  <si>
    <t>2.1 Constant Voltage, RPM vs Load</t>
  </si>
  <si>
    <t>Load</t>
  </si>
  <si>
    <t>RPM</t>
  </si>
  <si>
    <t>Load Current (mA)</t>
  </si>
  <si>
    <t>Motor Current (A)</t>
  </si>
  <si>
    <t>Constant PWM  = 0.3% duty cycle at 60kHz</t>
  </si>
  <si>
    <t>(Say both are equal)</t>
  </si>
  <si>
    <t>Generator Power (mW)</t>
  </si>
  <si>
    <r>
      <t xml:space="preserve">Motor (at Wheel) Power = </t>
    </r>
    <r>
      <rPr>
        <sz val="9"/>
        <color theme="1"/>
        <rFont val="Calibri"/>
        <family val="2"/>
        <scheme val="minor"/>
      </rPr>
      <t>Couple efficiency * Generator Power (mW)</t>
    </r>
  </si>
  <si>
    <r>
      <t xml:space="preserve">Torque (at Wheel) = </t>
    </r>
    <r>
      <rPr>
        <sz val="9"/>
        <color theme="1"/>
        <rFont val="Calibri"/>
        <family val="2"/>
        <scheme val="minor"/>
      </rPr>
      <t>Power/ Angular velocity  (mN-m)</t>
    </r>
  </si>
  <si>
    <t>Torque in kgf-cm</t>
  </si>
  <si>
    <t>Graph Plots of 2.1</t>
  </si>
  <si>
    <t>Three characteristics graph of DC motor</t>
  </si>
  <si>
    <t xml:space="preserve">T vs Ia : </t>
  </si>
  <si>
    <t>Expected : linear with positive slope</t>
  </si>
  <si>
    <t>Result : Satisfactory</t>
  </si>
  <si>
    <t>N vs Ia :</t>
  </si>
  <si>
    <t>N vs T</t>
  </si>
  <si>
    <t>Expected : Lineaer with negative slope</t>
  </si>
  <si>
    <t>Expected : **No idea** (Must be similar to N vs T)</t>
  </si>
  <si>
    <t>Result : Similar to N vs T</t>
  </si>
  <si>
    <t>Generator Terminal Voltage</t>
  </si>
  <si>
    <t>Generator Induced Voltage = Terminal Voltage + I_load^2 * Ra</t>
  </si>
  <si>
    <t>NOTE : The plots ( N vs T &amp; T vs Ia) seem suspicious about their nature. According to it tf the motor load is increased above the point of stall torque its torque decreases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</si>
</sst>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40</xdr:row>
      <xdr:rowOff>9525</xdr:rowOff>
    </xdr:from>
    <xdr:to>
      <xdr:col>12</xdr:col>
      <xdr:colOff>496045</xdr:colOff>
      <xdr:row>61</xdr:row>
      <xdr:rowOff>19610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3175" y="8134350"/>
          <a:ext cx="5334745" cy="4010585"/>
        </a:xfrm>
        <a:prstGeom prst="rect">
          <a:avLst/>
        </a:prstGeom>
      </xdr:spPr>
    </xdr:pic>
    <xdr:clientData/>
  </xdr:twoCellAnchor>
  <xdr:twoCellAnchor editAs="oneCell">
    <xdr:from>
      <xdr:col>1</xdr:col>
      <xdr:colOff>35700</xdr:colOff>
      <xdr:row>40</xdr:row>
      <xdr:rowOff>16650</xdr:rowOff>
    </xdr:from>
    <xdr:to>
      <xdr:col>6</xdr:col>
      <xdr:colOff>26909</xdr:colOff>
      <xdr:row>61</xdr:row>
      <xdr:rowOff>7682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850" y="8141475"/>
          <a:ext cx="5258534" cy="3991532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17</xdr:row>
      <xdr:rowOff>38099</xdr:rowOff>
    </xdr:from>
    <xdr:to>
      <xdr:col>3</xdr:col>
      <xdr:colOff>949505</xdr:colOff>
      <xdr:row>33</xdr:row>
      <xdr:rowOff>172008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3781424"/>
          <a:ext cx="4121329" cy="3181909"/>
        </a:xfrm>
        <a:prstGeom prst="rect">
          <a:avLst/>
        </a:prstGeom>
      </xdr:spPr>
    </xdr:pic>
    <xdr:clientData/>
  </xdr:twoCellAnchor>
  <xdr:twoCellAnchor editAs="oneCell">
    <xdr:from>
      <xdr:col>7</xdr:col>
      <xdr:colOff>571499</xdr:colOff>
      <xdr:row>17</xdr:row>
      <xdr:rowOff>64025</xdr:rowOff>
    </xdr:from>
    <xdr:to>
      <xdr:col>14</xdr:col>
      <xdr:colOff>134088</xdr:colOff>
      <xdr:row>33</xdr:row>
      <xdr:rowOff>189986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9" y="4302650"/>
          <a:ext cx="4191739" cy="3173961"/>
        </a:xfrm>
        <a:prstGeom prst="rect">
          <a:avLst/>
        </a:prstGeom>
      </xdr:spPr>
    </xdr:pic>
    <xdr:clientData/>
  </xdr:twoCellAnchor>
  <xdr:twoCellAnchor editAs="oneCell">
    <xdr:from>
      <xdr:col>3</xdr:col>
      <xdr:colOff>802007</xdr:colOff>
      <xdr:row>17</xdr:row>
      <xdr:rowOff>57149</xdr:rowOff>
    </xdr:from>
    <xdr:to>
      <xdr:col>7</xdr:col>
      <xdr:colOff>741289</xdr:colOff>
      <xdr:row>33</xdr:row>
      <xdr:rowOff>165022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0507" y="4295774"/>
          <a:ext cx="4225532" cy="3155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39"/>
  <sheetViews>
    <sheetView tabSelected="1" topLeftCell="A36" workbookViewId="0">
      <selection activeCell="E60" sqref="E60"/>
    </sheetView>
  </sheetViews>
  <sheetFormatPr defaultRowHeight="15" x14ac:dyDescent="0.25"/>
  <cols>
    <col min="1" max="1" width="12.28515625" customWidth="1"/>
    <col min="2" max="2" width="17.5703125" customWidth="1"/>
    <col min="3" max="3" width="18.7109375" customWidth="1"/>
    <col min="4" max="4" width="20" customWidth="1"/>
    <col min="5" max="5" width="5.7109375" customWidth="1"/>
    <col min="6" max="6" width="17" customWidth="1"/>
    <col min="7" max="7" width="21.5703125" customWidth="1"/>
    <col min="8" max="8" width="14.5703125" customWidth="1"/>
  </cols>
  <sheetData>
    <row r="1" spans="1:10" x14ac:dyDescent="0.25">
      <c r="A1" t="s">
        <v>0</v>
      </c>
      <c r="B1">
        <v>2</v>
      </c>
    </row>
    <row r="2" spans="1:10" s="2" customFormat="1" x14ac:dyDescent="0.25">
      <c r="A2" s="1" t="s">
        <v>1</v>
      </c>
    </row>
    <row r="3" spans="1:10" x14ac:dyDescent="0.25">
      <c r="A3" t="s">
        <v>6</v>
      </c>
    </row>
    <row r="4" spans="1:10" ht="93.75" x14ac:dyDescent="0.25">
      <c r="A4" t="s">
        <v>2</v>
      </c>
      <c r="B4" s="3" t="s">
        <v>22</v>
      </c>
      <c r="C4" t="s">
        <v>4</v>
      </c>
      <c r="D4" s="3" t="s">
        <v>23</v>
      </c>
      <c r="E4" t="s">
        <v>3</v>
      </c>
      <c r="F4" t="s">
        <v>5</v>
      </c>
      <c r="G4" t="s">
        <v>8</v>
      </c>
      <c r="H4" s="3" t="s">
        <v>9</v>
      </c>
      <c r="I4" s="3" t="s">
        <v>10</v>
      </c>
      <c r="J4" t="s">
        <v>11</v>
      </c>
    </row>
    <row r="5" spans="1:10" x14ac:dyDescent="0.25">
      <c r="A5">
        <v>0.1</v>
      </c>
      <c r="B5">
        <v>6.7</v>
      </c>
      <c r="C5">
        <v>0.03</v>
      </c>
      <c r="D5">
        <f xml:space="preserve"> (B5+(C5*C5*9))</f>
        <v>6.7081</v>
      </c>
      <c r="E5">
        <v>180</v>
      </c>
      <c r="F5">
        <v>0.33</v>
      </c>
      <c r="G5">
        <f xml:space="preserve"> (C5*D5)</f>
        <v>0.20124299999999998</v>
      </c>
      <c r="H5">
        <v>0.20124299999999998</v>
      </c>
      <c r="I5">
        <f xml:space="preserve"> (H5/E5)*60/(2*3.14)</f>
        <v>1.0681687898089171E-2</v>
      </c>
      <c r="J5">
        <f xml:space="preserve"> I5/0.0980665002864</f>
        <v>0.10892290299841079</v>
      </c>
    </row>
    <row r="6" spans="1:10" x14ac:dyDescent="0.25">
      <c r="A6">
        <v>0.2</v>
      </c>
      <c r="B6">
        <v>5.8</v>
      </c>
      <c r="C6">
        <v>0.06</v>
      </c>
      <c r="D6">
        <f t="shared" ref="D6:D13" si="0" xml:space="preserve"> (B6+(C6*C6*9))</f>
        <v>5.8323999999999998</v>
      </c>
      <c r="E6">
        <v>160</v>
      </c>
      <c r="F6">
        <v>0.38</v>
      </c>
      <c r="G6">
        <f t="shared" ref="G6:H13" si="1" xml:space="preserve"> (C6*D6)</f>
        <v>0.34994399999999998</v>
      </c>
      <c r="H6">
        <v>0.34994399999999998</v>
      </c>
      <c r="I6">
        <f t="shared" ref="I6:I13" si="2" xml:space="preserve"> (H6/E6)*60/(2*3.14)</f>
        <v>2.089633757961783E-2</v>
      </c>
      <c r="J6">
        <f t="shared" ref="J6:J13" si="3" xml:space="preserve"> I6/0.0980665002864</f>
        <v>0.2130833415956597</v>
      </c>
    </row>
    <row r="7" spans="1:10" x14ac:dyDescent="0.25">
      <c r="A7">
        <v>0.3</v>
      </c>
      <c r="B7">
        <v>4.82</v>
      </c>
      <c r="C7">
        <v>0.09</v>
      </c>
      <c r="D7">
        <f t="shared" si="0"/>
        <v>4.8929</v>
      </c>
      <c r="E7">
        <v>146</v>
      </c>
      <c r="F7">
        <v>0.41</v>
      </c>
      <c r="G7">
        <f t="shared" si="1"/>
        <v>0.440361</v>
      </c>
      <c r="H7">
        <v>0.440361</v>
      </c>
      <c r="I7">
        <f t="shared" si="2"/>
        <v>2.8816922607102346E-2</v>
      </c>
      <c r="J7">
        <f t="shared" si="3"/>
        <v>0.29385083104774279</v>
      </c>
    </row>
    <row r="8" spans="1:10" x14ac:dyDescent="0.25">
      <c r="A8">
        <v>0.4</v>
      </c>
      <c r="B8">
        <v>3.69</v>
      </c>
      <c r="C8">
        <v>0.12</v>
      </c>
      <c r="D8">
        <f t="shared" si="0"/>
        <v>3.8195999999999999</v>
      </c>
      <c r="E8">
        <v>131</v>
      </c>
      <c r="F8">
        <v>0.45</v>
      </c>
      <c r="G8">
        <f t="shared" si="1"/>
        <v>0.45835199999999998</v>
      </c>
      <c r="H8">
        <v>0.45835199999999998</v>
      </c>
      <c r="I8">
        <f t="shared" si="2"/>
        <v>3.3428696455486941E-2</v>
      </c>
      <c r="J8">
        <f t="shared" si="3"/>
        <v>0.34087783654825582</v>
      </c>
    </row>
    <row r="9" spans="1:10" x14ac:dyDescent="0.25">
      <c r="A9">
        <v>0.5</v>
      </c>
      <c r="B9">
        <v>2.9</v>
      </c>
      <c r="C9">
        <v>0.15</v>
      </c>
      <c r="D9">
        <f t="shared" si="0"/>
        <v>3.1025</v>
      </c>
      <c r="E9">
        <v>125</v>
      </c>
      <c r="F9">
        <v>0.48</v>
      </c>
      <c r="G9">
        <f t="shared" si="1"/>
        <v>0.46537499999999998</v>
      </c>
      <c r="H9">
        <v>0.46537499999999998</v>
      </c>
      <c r="I9">
        <f t="shared" si="2"/>
        <v>3.5570063694267511E-2</v>
      </c>
      <c r="J9">
        <f t="shared" si="3"/>
        <v>0.36271370539772813</v>
      </c>
    </row>
    <row r="10" spans="1:10" s="4" customFormat="1" x14ac:dyDescent="0.25">
      <c r="A10" s="4">
        <v>0.6</v>
      </c>
      <c r="B10" s="4">
        <v>2.4</v>
      </c>
      <c r="C10" s="4">
        <v>0.18</v>
      </c>
      <c r="D10" s="4">
        <f t="shared" si="0"/>
        <v>2.6915999999999998</v>
      </c>
      <c r="E10" s="4">
        <v>120</v>
      </c>
      <c r="F10" s="4">
        <v>0.5</v>
      </c>
      <c r="G10" s="4">
        <f t="shared" si="1"/>
        <v>0.48448799999999992</v>
      </c>
      <c r="H10" s="4">
        <v>0.48448799999999992</v>
      </c>
      <c r="I10" s="4">
        <f t="shared" si="2"/>
        <v>3.8573885350318464E-2</v>
      </c>
      <c r="J10" s="4">
        <f t="shared" si="3"/>
        <v>0.39334416174396652</v>
      </c>
    </row>
    <row r="11" spans="1:10" x14ac:dyDescent="0.25">
      <c r="A11">
        <v>0.7</v>
      </c>
      <c r="B11">
        <v>1.5</v>
      </c>
      <c r="C11">
        <v>0.21</v>
      </c>
      <c r="D11">
        <f t="shared" si="0"/>
        <v>1.8969</v>
      </c>
      <c r="E11">
        <v>109</v>
      </c>
      <c r="F11">
        <v>0.54</v>
      </c>
      <c r="G11">
        <f t="shared" si="1"/>
        <v>0.39834900000000001</v>
      </c>
      <c r="H11">
        <v>0.39834900000000001</v>
      </c>
      <c r="I11">
        <f t="shared" si="2"/>
        <v>3.4916350143166013E-2</v>
      </c>
      <c r="J11">
        <f t="shared" si="3"/>
        <v>0.35604768235018031</v>
      </c>
    </row>
    <row r="12" spans="1:10" x14ac:dyDescent="0.25">
      <c r="A12">
        <v>0.8</v>
      </c>
      <c r="B12">
        <v>1.03</v>
      </c>
      <c r="C12">
        <v>0.24</v>
      </c>
      <c r="D12">
        <f t="shared" si="0"/>
        <v>1.5484</v>
      </c>
      <c r="E12">
        <v>104</v>
      </c>
      <c r="F12">
        <v>0.56999999999999995</v>
      </c>
      <c r="G12">
        <f t="shared" si="1"/>
        <v>0.371616</v>
      </c>
      <c r="H12">
        <v>0.371616</v>
      </c>
      <c r="I12">
        <f t="shared" si="2"/>
        <v>3.4139147476727097E-2</v>
      </c>
      <c r="J12">
        <f t="shared" si="3"/>
        <v>0.34812242077595135</v>
      </c>
    </row>
    <row r="13" spans="1:10" x14ac:dyDescent="0.25">
      <c r="A13">
        <v>0.9</v>
      </c>
      <c r="B13">
        <v>0.24</v>
      </c>
      <c r="C13">
        <v>0.27</v>
      </c>
      <c r="D13">
        <f t="shared" si="0"/>
        <v>0.89610000000000001</v>
      </c>
      <c r="E13">
        <v>97</v>
      </c>
      <c r="F13">
        <v>0.61</v>
      </c>
      <c r="G13">
        <f t="shared" si="1"/>
        <v>0.24194700000000002</v>
      </c>
      <c r="H13">
        <v>0.24194700000000002</v>
      </c>
      <c r="I13">
        <f t="shared" si="2"/>
        <v>2.3830881870116231E-2</v>
      </c>
      <c r="J13">
        <f t="shared" si="3"/>
        <v>0.24300736541549786</v>
      </c>
    </row>
    <row r="14" spans="1:10" x14ac:dyDescent="0.25">
      <c r="H14" t="s">
        <v>7</v>
      </c>
    </row>
    <row r="16" spans="1:10" x14ac:dyDescent="0.25">
      <c r="A16" s="4" t="s">
        <v>12</v>
      </c>
    </row>
    <row r="17" spans="6:6" x14ac:dyDescent="0.25">
      <c r="F17" s="4" t="s">
        <v>13</v>
      </c>
    </row>
    <row r="36" spans="1:9" x14ac:dyDescent="0.25">
      <c r="B36" t="s">
        <v>17</v>
      </c>
      <c r="F36" t="s">
        <v>14</v>
      </c>
      <c r="I36" t="s">
        <v>18</v>
      </c>
    </row>
    <row r="37" spans="1:9" x14ac:dyDescent="0.25">
      <c r="B37" t="s">
        <v>20</v>
      </c>
      <c r="F37" t="s">
        <v>15</v>
      </c>
      <c r="I37" t="s">
        <v>19</v>
      </c>
    </row>
    <row r="38" spans="1:9" x14ac:dyDescent="0.25">
      <c r="B38" t="s">
        <v>21</v>
      </c>
      <c r="F38" t="s">
        <v>16</v>
      </c>
      <c r="I38" t="s">
        <v>16</v>
      </c>
    </row>
    <row r="39" spans="1:9" s="1" customFormat="1" x14ac:dyDescent="0.25">
      <c r="A39" s="1" t="s">
        <v>24</v>
      </c>
    </row>
  </sheetData>
  <mergeCells count="2">
    <mergeCell ref="A2:XFD2"/>
    <mergeCell ref="A39:XFD39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2016-06-15T02:34:20Z</dcterms:modified>
</cp:coreProperties>
</file>