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 5\"/>
    </mc:Choice>
  </mc:AlternateContent>
  <xr:revisionPtr revIDLastSave="0" documentId="13_ncr:1_{4F2D2E12-449E-4E12-8474-B6AA72A041EE}" xr6:coauthVersionLast="47" xr6:coauthVersionMax="47" xr10:uidLastSave="{00000000-0000-0000-0000-000000000000}"/>
  <bookViews>
    <workbookView xWindow="-120" yWindow="-120" windowWidth="20730" windowHeight="11040" activeTab="6" xr2:uid="{53C634AE-7FE5-4E8E-A57E-42245B9F23D1}"/>
  </bookViews>
  <sheets>
    <sheet name="No1" sheetId="1" r:id="rId1"/>
    <sheet name="No2" sheetId="3" r:id="rId2"/>
    <sheet name="No3" sheetId="4" r:id="rId3"/>
    <sheet name="No4" sheetId="5" r:id="rId4"/>
    <sheet name="No5" sheetId="7" r:id="rId5"/>
    <sheet name="No6" sheetId="9" r:id="rId6"/>
    <sheet name="No7" sheetId="10" r:id="rId7"/>
    <sheet name="No8" sheetId="12" r:id="rId8"/>
    <sheet name="No9" sheetId="14" r:id="rId9"/>
    <sheet name="No10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5" l="1"/>
  <c r="K10" i="15"/>
  <c r="B12" i="15" a="1"/>
  <c r="B12" i="15" s="1"/>
  <c r="B10" i="15" a="1"/>
  <c r="B10" i="15" s="1"/>
  <c r="B14" i="15" s="1" a="1"/>
  <c r="B14" i="15" s="1"/>
  <c r="F2" i="15"/>
  <c r="B12" i="14" a="1"/>
  <c r="B12" i="14" s="1"/>
  <c r="B10" i="14" a="1"/>
  <c r="B10" i="14" s="1"/>
  <c r="B14" i="14" s="1" a="1"/>
  <c r="B14" i="14" s="1"/>
  <c r="F2" i="14"/>
  <c r="B12" i="12" a="1"/>
  <c r="B12" i="12" s="1"/>
  <c r="B10" i="12" a="1"/>
  <c r="B10" i="12" s="1"/>
  <c r="B14" i="12" s="1" a="1"/>
  <c r="B14" i="12" s="1"/>
  <c r="F2" i="12"/>
  <c r="K9" i="10" a="1"/>
  <c r="K9" i="10" s="1"/>
  <c r="B12" i="10" a="1"/>
  <c r="B12" i="10" s="1"/>
  <c r="B10" i="10" a="1"/>
  <c r="B10" i="10" s="1"/>
  <c r="B14" i="10" s="1" a="1"/>
  <c r="B14" i="10" s="1"/>
  <c r="F2" i="10"/>
  <c r="B12" i="9" a="1"/>
  <c r="B12" i="9" s="1"/>
  <c r="B10" i="9" a="1"/>
  <c r="B10" i="9" s="1"/>
  <c r="B14" i="9" s="1" a="1"/>
  <c r="B14" i="9" s="1"/>
  <c r="F2" i="9"/>
  <c r="B12" i="7" a="1"/>
  <c r="B12" i="7" s="1"/>
  <c r="B10" i="7" a="1"/>
  <c r="B10" i="7" s="1"/>
  <c r="B14" i="7" s="1" a="1"/>
  <c r="B14" i="7" s="1"/>
  <c r="F2" i="7"/>
  <c r="K9" i="5" a="1"/>
  <c r="K9" i="5" s="1"/>
  <c r="K2" i="5" a="1"/>
  <c r="K2" i="5" s="1"/>
  <c r="B12" i="5" a="1"/>
  <c r="B12" i="5" s="1"/>
  <c r="B10" i="5" a="1"/>
  <c r="B10" i="5" s="1"/>
  <c r="B14" i="5" s="1" a="1"/>
  <c r="B14" i="5" s="1"/>
  <c r="B12" i="4" a="1"/>
  <c r="B12" i="4" s="1"/>
  <c r="B10" i="4" a="1"/>
  <c r="B10" i="4" s="1"/>
  <c r="B14" i="4" s="1" a="1"/>
  <c r="B14" i="4" s="1"/>
  <c r="F2" i="4"/>
  <c r="K9" i="3" a="1"/>
  <c r="K9" i="3" s="1"/>
  <c r="K2" i="3" a="1"/>
  <c r="K2" i="3" s="1"/>
  <c r="B12" i="3" a="1"/>
  <c r="B12" i="3" s="1"/>
  <c r="B10" i="3" a="1"/>
  <c r="B10" i="3" s="1"/>
  <c r="B14" i="3" s="1" a="1"/>
  <c r="B14" i="3" s="1"/>
  <c r="F2" i="3"/>
  <c r="F3" i="1"/>
  <c r="F2" i="1"/>
  <c r="K17" i="1"/>
  <c r="K9" i="1" a="1"/>
  <c r="K9" i="1" s="1"/>
  <c r="K2" i="1" a="1"/>
  <c r="K2" i="1" s="1"/>
  <c r="B12" i="1" a="1"/>
  <c r="B12" i="1" s="1"/>
  <c r="B10" i="1" a="1"/>
  <c r="B10" i="1" s="1"/>
  <c r="B14" i="1" s="1" a="1"/>
  <c r="B14" i="1" s="1"/>
  <c r="B17" i="1" s="1" a="1"/>
  <c r="B17" i="1" s="1"/>
  <c r="B17" i="15" l="1" a="1"/>
  <c r="B17" i="15" s="1"/>
  <c r="B17" i="14" a="1"/>
  <c r="B17" i="14" s="1"/>
  <c r="B17" i="12" a="1"/>
  <c r="B17" i="12" s="1"/>
  <c r="B17" i="10" a="1"/>
  <c r="B17" i="10" s="1"/>
  <c r="B17" i="9" a="1"/>
  <c r="K17" i="9" s="1"/>
  <c r="B17" i="7" a="1"/>
  <c r="B17" i="7" s="1"/>
  <c r="B17" i="5" a="1"/>
  <c r="K17" i="5" s="1"/>
  <c r="B17" i="4" a="1"/>
  <c r="K17" i="4" s="1"/>
  <c r="B17" i="3" a="1"/>
  <c r="B17" i="3" s="1"/>
  <c r="K17" i="3"/>
  <c r="K13" i="1"/>
  <c r="K10" i="1"/>
  <c r="K11" i="1" s="1"/>
  <c r="K12" i="1" s="1"/>
  <c r="K17" i="15" l="1"/>
  <c r="K2" i="15" a="1"/>
  <c r="K2" i="15" s="1"/>
  <c r="K9" i="15" s="1" a="1"/>
  <c r="K9" i="15" s="1"/>
  <c r="K12" i="15" s="1"/>
  <c r="F3" i="15"/>
  <c r="K13" i="15" s="1"/>
  <c r="K14" i="15" s="1"/>
  <c r="K17" i="14"/>
  <c r="K2" i="14" a="1"/>
  <c r="K2" i="14" s="1"/>
  <c r="K9" i="14" s="1" a="1"/>
  <c r="K9" i="14" s="1"/>
  <c r="K10" i="14" s="1"/>
  <c r="K11" i="14" s="1"/>
  <c r="K12" i="14" s="1"/>
  <c r="F3" i="14"/>
  <c r="K13" i="14" s="1"/>
  <c r="K14" i="14" s="1"/>
  <c r="K17" i="12"/>
  <c r="K2" i="12" a="1"/>
  <c r="K2" i="12" s="1"/>
  <c r="K9" i="12" s="1" a="1"/>
  <c r="K9" i="12" s="1"/>
  <c r="K10" i="12" s="1"/>
  <c r="K11" i="12" s="1"/>
  <c r="K12" i="12" s="1"/>
  <c r="F3" i="12"/>
  <c r="K13" i="12" s="1"/>
  <c r="K17" i="10"/>
  <c r="K2" i="10" a="1"/>
  <c r="K2" i="10" s="1"/>
  <c r="F3" i="10"/>
  <c r="K13" i="10" s="1"/>
  <c r="B17" i="9"/>
  <c r="K2" i="9" s="1" a="1"/>
  <c r="K2" i="9" s="1"/>
  <c r="K9" i="9" s="1" a="1"/>
  <c r="K9" i="9" s="1"/>
  <c r="K10" i="9" s="1"/>
  <c r="K11" i="9" s="1"/>
  <c r="K12" i="9" s="1"/>
  <c r="F3" i="9"/>
  <c r="K13" i="9" s="1"/>
  <c r="K17" i="7"/>
  <c r="K2" i="7" a="1"/>
  <c r="K2" i="7" s="1"/>
  <c r="K9" i="7" s="1" a="1"/>
  <c r="K9" i="7" s="1"/>
  <c r="K10" i="7" s="1"/>
  <c r="K11" i="7" s="1"/>
  <c r="K12" i="7" s="1"/>
  <c r="F3" i="7"/>
  <c r="K13" i="7" s="1"/>
  <c r="K14" i="7" s="1"/>
  <c r="B17" i="5"/>
  <c r="F3" i="5"/>
  <c r="K13" i="5" s="1"/>
  <c r="B17" i="4"/>
  <c r="K2" i="4" a="1"/>
  <c r="K2" i="4" s="1"/>
  <c r="K9" i="4" s="1" a="1"/>
  <c r="K9" i="4" s="1"/>
  <c r="K10" i="4" s="1"/>
  <c r="K11" i="4" s="1"/>
  <c r="K12" i="4" s="1"/>
  <c r="F3" i="4"/>
  <c r="K13" i="4" s="1"/>
  <c r="K14" i="4" s="1"/>
  <c r="F3" i="3"/>
  <c r="K13" i="3" s="1"/>
  <c r="K14" i="1"/>
  <c r="K18" i="1"/>
  <c r="K16" i="1"/>
  <c r="K18" i="15" l="1"/>
  <c r="K16" i="15"/>
  <c r="K18" i="14"/>
  <c r="K16" i="14"/>
  <c r="K14" i="12"/>
  <c r="K16" i="12" s="1"/>
  <c r="K10" i="10"/>
  <c r="K11" i="10" s="1"/>
  <c r="K12" i="10" s="1"/>
  <c r="K14" i="10" s="1"/>
  <c r="K14" i="9"/>
  <c r="K18" i="9" s="1"/>
  <c r="K18" i="7"/>
  <c r="K16" i="7"/>
  <c r="K10" i="5"/>
  <c r="K11" i="5" s="1"/>
  <c r="K12" i="5" s="1"/>
  <c r="K14" i="5" s="1"/>
  <c r="K18" i="4"/>
  <c r="K16" i="4"/>
  <c r="K10" i="3"/>
  <c r="K11" i="3" s="1"/>
  <c r="K12" i="3" s="1"/>
  <c r="K14" i="3" s="1"/>
  <c r="K18" i="12" l="1"/>
  <c r="K18" i="10"/>
  <c r="K16" i="10"/>
  <c r="K16" i="9"/>
  <c r="K18" i="5"/>
  <c r="K16" i="5"/>
  <c r="K18" i="3"/>
  <c r="K1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<sst xmlns="http://schemas.openxmlformats.org/spreadsheetml/2006/main" count="230" uniqueCount="22">
  <si>
    <t>I</t>
  </si>
  <si>
    <t>X</t>
  </si>
  <si>
    <t>Y</t>
  </si>
  <si>
    <t>XtX</t>
  </si>
  <si>
    <t>XtY</t>
  </si>
  <si>
    <t>Inv(XtX)</t>
  </si>
  <si>
    <t>beta_0</t>
  </si>
  <si>
    <t>beta_1</t>
  </si>
  <si>
    <t>a. Tentukan estimasi untuk parameter beta_0 dan beta_1 menggunakan metode matriks</t>
  </si>
  <si>
    <t>b. Hitung selang kepercayaan 95% untuk Koefisien beta_1</t>
  </si>
  <si>
    <t>Yhat</t>
  </si>
  <si>
    <t>RSS</t>
  </si>
  <si>
    <t>Sigma^2</t>
  </si>
  <si>
    <t>n</t>
  </si>
  <si>
    <t>p</t>
  </si>
  <si>
    <t>Varians</t>
  </si>
  <si>
    <t>Standard Error</t>
  </si>
  <si>
    <t>T Value</t>
  </si>
  <si>
    <t>Bound Of Error</t>
  </si>
  <si>
    <t xml:space="preserve">Selang Bawah </t>
  </si>
  <si>
    <t>CONFIDENT INTERVAL</t>
  </si>
  <si>
    <t>Selang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</si>
</sst>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85E3-740F-496B-B85D-1F46CB7605C2}">
  <dimension ref="A1:K18"/>
  <sheetViews>
    <sheetView workbookViewId="0">
      <selection activeCell="E7" sqref="E7"/>
    </sheetView>
  </sheetViews>
  <sheetFormatPr defaultRowHeight="15" x14ac:dyDescent="0.25"/>
  <cols>
    <col min="10" max="10" width="16.425781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J1" t="s">
        <v>9</v>
      </c>
    </row>
    <row r="2" spans="1:11" x14ac:dyDescent="0.25">
      <c r="A2" s="1">
        <v>1</v>
      </c>
      <c r="B2" s="1">
        <v>12</v>
      </c>
      <c r="C2" s="2">
        <v>2.5</v>
      </c>
      <c r="E2" t="s">
        <v>13</v>
      </c>
      <c r="F2">
        <f>COUNTA(B2:B7)</f>
        <v>6</v>
      </c>
      <c r="J2" t="s">
        <v>10</v>
      </c>
      <c r="K2" cm="1">
        <f t="array" ref="K2:K7">MMULT(A2:B7,_xlfn.ANCHORARRAY(B17))</f>
        <v>2.4285714285714235</v>
      </c>
    </row>
    <row r="3" spans="1:11" x14ac:dyDescent="0.25">
      <c r="A3" s="1">
        <v>1</v>
      </c>
      <c r="B3" s="1">
        <v>14</v>
      </c>
      <c r="C3" s="2">
        <v>3</v>
      </c>
      <c r="E3" t="s">
        <v>14</v>
      </c>
      <c r="F3">
        <f>COUNTA(_xlfn.ANCHORARRAY(B17))</f>
        <v>2</v>
      </c>
      <c r="K3">
        <v>3.0571428571428534</v>
      </c>
    </row>
    <row r="4" spans="1:11" x14ac:dyDescent="0.25">
      <c r="A4" s="1">
        <v>1</v>
      </c>
      <c r="B4" s="1">
        <v>16</v>
      </c>
      <c r="C4" s="2">
        <v>3.5</v>
      </c>
      <c r="K4">
        <v>3.6857142857142833</v>
      </c>
    </row>
    <row r="5" spans="1:11" x14ac:dyDescent="0.25">
      <c r="A5" s="1">
        <v>1</v>
      </c>
      <c r="B5" s="1">
        <v>18</v>
      </c>
      <c r="C5" s="2">
        <v>4.5</v>
      </c>
      <c r="K5">
        <v>4.3142857142857132</v>
      </c>
    </row>
    <row r="6" spans="1:11" x14ac:dyDescent="0.25">
      <c r="A6" s="1">
        <v>1</v>
      </c>
      <c r="B6" s="1">
        <v>20</v>
      </c>
      <c r="C6" s="2">
        <v>5</v>
      </c>
      <c r="K6">
        <v>4.9428571428571431</v>
      </c>
    </row>
    <row r="7" spans="1:11" x14ac:dyDescent="0.25">
      <c r="A7" s="1">
        <v>1</v>
      </c>
      <c r="B7" s="1">
        <v>22</v>
      </c>
      <c r="C7" s="2">
        <v>5.5</v>
      </c>
      <c r="K7">
        <v>5.571428571428573</v>
      </c>
    </row>
    <row r="9" spans="1:11" x14ac:dyDescent="0.25">
      <c r="A9" s="5" t="s">
        <v>8</v>
      </c>
      <c r="B9" s="5"/>
      <c r="C9" s="5"/>
      <c r="J9" t="s">
        <v>11</v>
      </c>
      <c r="K9" cm="1">
        <f t="array" ref="K9">SUMSQ(C2:C7-_xlfn.ANCHORARRAY(K2))</f>
        <v>8.5714285714285701E-2</v>
      </c>
    </row>
    <row r="10" spans="1:11" x14ac:dyDescent="0.25">
      <c r="A10" s="3" t="s">
        <v>3</v>
      </c>
      <c r="B10" s="3" cm="1">
        <f t="array" ref="B10:C11">MMULT(TRANSPOSE(A2:B7),A2:B7)</f>
        <v>6</v>
      </c>
      <c r="C10" s="3">
        <v>102</v>
      </c>
      <c r="J10" t="s">
        <v>12</v>
      </c>
      <c r="K10">
        <f>(K9)/(F2-F3)</f>
        <v>2.1428571428571425E-2</v>
      </c>
    </row>
    <row r="11" spans="1:11" x14ac:dyDescent="0.25">
      <c r="A11" s="3"/>
      <c r="B11" s="3">
        <v>102</v>
      </c>
      <c r="C11" s="3">
        <v>1804</v>
      </c>
      <c r="J11" t="s">
        <v>15</v>
      </c>
      <c r="K11">
        <f>K10*C15</f>
        <v>3.0612244897959236E-4</v>
      </c>
    </row>
    <row r="12" spans="1:11" x14ac:dyDescent="0.25">
      <c r="A12" s="3" t="s">
        <v>4</v>
      </c>
      <c r="B12" s="3" cm="1">
        <f t="array" ref="B12:B13">MMULT(TRANSPOSE(A2:B7),C2:C7)</f>
        <v>24</v>
      </c>
      <c r="C12" s="3"/>
      <c r="J12" t="s">
        <v>16</v>
      </c>
      <c r="K12">
        <f>SQRT(K11)</f>
        <v>1.7496355305594145E-2</v>
      </c>
    </row>
    <row r="13" spans="1:11" x14ac:dyDescent="0.25">
      <c r="A13" s="3"/>
      <c r="B13" s="3">
        <v>430</v>
      </c>
      <c r="C13" s="3"/>
      <c r="J13" t="s">
        <v>17</v>
      </c>
      <c r="K13">
        <f>_xlfn.T.INV.2T(0.05,F2-F3)</f>
        <v>2.7764451051977934</v>
      </c>
    </row>
    <row r="14" spans="1:11" x14ac:dyDescent="0.25">
      <c r="A14" s="3" t="s">
        <v>5</v>
      </c>
      <c r="B14" s="3" cm="1">
        <f t="array" ref="B14:C15">MINVERSE(_xlfn.ANCHORARRAY(B10))</f>
        <v>4.2952380952381031</v>
      </c>
      <c r="C14" s="3">
        <v>-0.24285714285714333</v>
      </c>
      <c r="J14" t="s">
        <v>18</v>
      </c>
      <c r="K14">
        <f>K13*K12</f>
        <v>4.8577670047018309E-2</v>
      </c>
    </row>
    <row r="15" spans="1:11" x14ac:dyDescent="0.25">
      <c r="A15" s="3"/>
      <c r="B15" s="3">
        <v>-0.2428571428571433</v>
      </c>
      <c r="C15" s="3">
        <v>1.4285714285714311E-2</v>
      </c>
      <c r="J15" s="4" t="s">
        <v>20</v>
      </c>
      <c r="K15" s="4"/>
    </row>
    <row r="16" spans="1:11" x14ac:dyDescent="0.25">
      <c r="A16" s="3"/>
      <c r="B16" s="3"/>
      <c r="C16" s="3"/>
      <c r="J16" t="s">
        <v>19</v>
      </c>
      <c r="K16">
        <f>B18-K14</f>
        <v>0.26570804423869665</v>
      </c>
    </row>
    <row r="17" spans="1:11" x14ac:dyDescent="0.25">
      <c r="A17" s="3" t="s">
        <v>6</v>
      </c>
      <c r="B17" s="3" cm="1">
        <f t="array" ref="B17:B18">MMULT(_xlfn.ANCHORARRAY(B14),_xlfn.ANCHORARRAY(B12))</f>
        <v>-1.3428571428571558</v>
      </c>
      <c r="C17" s="3"/>
      <c r="J17" t="s">
        <v>7</v>
      </c>
      <c r="K17">
        <f>B18</f>
        <v>0.31428571428571495</v>
      </c>
    </row>
    <row r="18" spans="1:11" x14ac:dyDescent="0.25">
      <c r="A18" s="3" t="s">
        <v>7</v>
      </c>
      <c r="B18" s="3">
        <v>0.31428571428571495</v>
      </c>
      <c r="C18" s="3"/>
      <c r="J18" t="s">
        <v>21</v>
      </c>
      <c r="K18">
        <f>B18+K14</f>
        <v>0.36286338433273324</v>
      </c>
    </row>
  </sheetData>
  <mergeCells count="1">
    <mergeCell ref="J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30BD-1F3B-46DB-8235-9F13BB00505D}">
  <dimension ref="A1:K18"/>
  <sheetViews>
    <sheetView workbookViewId="0">
      <selection activeCell="K16" sqref="K16"/>
    </sheetView>
  </sheetViews>
  <sheetFormatPr defaultRowHeight="15" x14ac:dyDescent="0.25"/>
  <cols>
    <col min="10" max="10" width="16.425781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J1" t="s">
        <v>9</v>
      </c>
    </row>
    <row r="2" spans="1:11" x14ac:dyDescent="0.25">
      <c r="A2" s="1">
        <v>1</v>
      </c>
      <c r="B2" s="1">
        <v>100</v>
      </c>
      <c r="C2" s="2">
        <v>3.2</v>
      </c>
      <c r="E2" t="s">
        <v>13</v>
      </c>
      <c r="F2">
        <f>COUNTA(B2:B7)</f>
        <v>5</v>
      </c>
      <c r="J2" t="s">
        <v>10</v>
      </c>
      <c r="K2" cm="1">
        <f t="array" ref="K2:K6">MMULT(A2:B6,_xlfn.ANCHORARRAY(B17))</f>
        <v>3.2600000000000016</v>
      </c>
    </row>
    <row r="3" spans="1:11" x14ac:dyDescent="0.25">
      <c r="A3" s="1">
        <v>1</v>
      </c>
      <c r="B3" s="1">
        <v>150</v>
      </c>
      <c r="C3" s="2">
        <v>4.0999999999999996</v>
      </c>
      <c r="E3" t="s">
        <v>14</v>
      </c>
      <c r="F3">
        <f>COUNTA(_xlfn.ANCHORARRAY(B17))</f>
        <v>2</v>
      </c>
      <c r="K3">
        <v>4.0900000000000016</v>
      </c>
    </row>
    <row r="4" spans="1:11" x14ac:dyDescent="0.25">
      <c r="A4" s="1">
        <v>1</v>
      </c>
      <c r="B4" s="1">
        <v>200</v>
      </c>
      <c r="C4" s="2">
        <v>5</v>
      </c>
      <c r="K4">
        <v>4.9200000000000017</v>
      </c>
    </row>
    <row r="5" spans="1:11" x14ac:dyDescent="0.25">
      <c r="A5" s="1">
        <v>1</v>
      </c>
      <c r="B5" s="1">
        <v>250</v>
      </c>
      <c r="C5" s="2">
        <v>5.8</v>
      </c>
      <c r="K5">
        <v>5.7500000000000027</v>
      </c>
    </row>
    <row r="6" spans="1:11" x14ac:dyDescent="0.25">
      <c r="A6" s="1">
        <v>1</v>
      </c>
      <c r="B6" s="1">
        <v>300</v>
      </c>
      <c r="C6" s="2">
        <v>6.5</v>
      </c>
      <c r="K6">
        <v>6.5800000000000027</v>
      </c>
    </row>
    <row r="7" spans="1:11" x14ac:dyDescent="0.25">
      <c r="A7" s="1"/>
      <c r="B7" s="1"/>
      <c r="C7" s="2"/>
    </row>
    <row r="9" spans="1:11" x14ac:dyDescent="0.25">
      <c r="A9" s="5" t="s">
        <v>8</v>
      </c>
      <c r="B9" s="5"/>
      <c r="C9" s="5"/>
      <c r="J9" t="s">
        <v>11</v>
      </c>
      <c r="K9" cm="1">
        <f t="array" ref="K9">SUMSQ(C2:C6-_xlfn.ANCHORARRAY(K2))</f>
        <v>1.9000000000000006E-2</v>
      </c>
    </row>
    <row r="10" spans="1:11" x14ac:dyDescent="0.25">
      <c r="A10" s="3" t="s">
        <v>3</v>
      </c>
      <c r="B10" s="3" cm="1">
        <f t="array" ref="B10:C11">MMULT(TRANSPOSE(A2:B6),A2:B6)</f>
        <v>5</v>
      </c>
      <c r="C10" s="3">
        <v>1000</v>
      </c>
      <c r="J10" t="s">
        <v>12</v>
      </c>
      <c r="K10">
        <f>(K9)/(F2-F3)</f>
        <v>6.3333333333333358E-3</v>
      </c>
    </row>
    <row r="11" spans="1:11" x14ac:dyDescent="0.25">
      <c r="A11" s="3"/>
      <c r="B11" s="3">
        <v>1000</v>
      </c>
      <c r="C11" s="3">
        <v>225000</v>
      </c>
      <c r="J11" t="s">
        <v>15</v>
      </c>
      <c r="K11">
        <f>K10*C15</f>
        <v>2.5333333333333343E-7</v>
      </c>
    </row>
    <row r="12" spans="1:11" x14ac:dyDescent="0.25">
      <c r="A12" s="3" t="s">
        <v>4</v>
      </c>
      <c r="B12" s="3" cm="1">
        <f t="array" ref="B12:B13">MMULT(TRANSPOSE(A2:B6),C2:C6)</f>
        <v>24.6</v>
      </c>
      <c r="C12" s="3"/>
      <c r="J12" t="s">
        <v>16</v>
      </c>
      <c r="K12">
        <f>SQRT(K11)</f>
        <v>5.0332229568471679E-4</v>
      </c>
    </row>
    <row r="13" spans="1:11" x14ac:dyDescent="0.25">
      <c r="A13" s="3"/>
      <c r="B13" s="3">
        <v>5335</v>
      </c>
      <c r="C13" s="3"/>
      <c r="J13" t="s">
        <v>17</v>
      </c>
      <c r="K13">
        <f>_xlfn.T.INV.2T(0.05,F2-F3)</f>
        <v>3.1824463052837091</v>
      </c>
    </row>
    <row r="14" spans="1:11" x14ac:dyDescent="0.25">
      <c r="A14" s="3" t="s">
        <v>5</v>
      </c>
      <c r="B14" s="3" cm="1">
        <f t="array" ref="B14:C15">MINVERSE(_xlfn.ANCHORARRAY(B10))</f>
        <v>1.8</v>
      </c>
      <c r="C14" s="3">
        <v>-8.0000000000000002E-3</v>
      </c>
      <c r="J14" t="s">
        <v>18</v>
      </c>
      <c r="K14">
        <f>K13*K12</f>
        <v>1.6017961802687415E-3</v>
      </c>
    </row>
    <row r="15" spans="1:11" x14ac:dyDescent="0.25">
      <c r="A15" s="3"/>
      <c r="B15" s="3">
        <v>-8.0000000000000002E-3</v>
      </c>
      <c r="C15" s="3">
        <v>4.0000000000000003E-5</v>
      </c>
      <c r="J15" s="4" t="s">
        <v>20</v>
      </c>
      <c r="K15" s="4"/>
    </row>
    <row r="16" spans="1:11" x14ac:dyDescent="0.25">
      <c r="A16" s="3"/>
      <c r="B16" s="3"/>
      <c r="C16" s="3"/>
      <c r="J16" t="s">
        <v>19</v>
      </c>
      <c r="K16">
        <f>B18-K14</f>
        <v>1.4998203819731262E-2</v>
      </c>
    </row>
    <row r="17" spans="1:11" x14ac:dyDescent="0.25">
      <c r="A17" s="3" t="s">
        <v>6</v>
      </c>
      <c r="B17" s="3" cm="1">
        <f t="array" ref="B17:B18">MMULT(_xlfn.ANCHORARRAY(B14),_xlfn.ANCHORARRAY(B12))</f>
        <v>1.6000000000000014</v>
      </c>
      <c r="C17" s="3"/>
      <c r="J17" t="s">
        <v>7</v>
      </c>
      <c r="K17">
        <f>B18</f>
        <v>1.6600000000000004E-2</v>
      </c>
    </row>
    <row r="18" spans="1:11" x14ac:dyDescent="0.25">
      <c r="A18" s="3" t="s">
        <v>7</v>
      </c>
      <c r="B18" s="3">
        <v>1.6600000000000004E-2</v>
      </c>
      <c r="C18" s="3"/>
      <c r="J18" t="s">
        <v>21</v>
      </c>
      <c r="K18">
        <f>B18+K14</f>
        <v>1.8201796180268744E-2</v>
      </c>
    </row>
  </sheetData>
  <mergeCells count="1">
    <mergeCell ref="J15:K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81B6-B40C-4C06-94B9-C534A71B304C}">
  <dimension ref="A1:K18"/>
  <sheetViews>
    <sheetView workbookViewId="0">
      <selection activeCell="B18" sqref="B18"/>
    </sheetView>
  </sheetViews>
  <sheetFormatPr defaultRowHeight="15" x14ac:dyDescent="0.25"/>
  <cols>
    <col min="10" max="10" width="16.425781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J1" t="s">
        <v>9</v>
      </c>
    </row>
    <row r="2" spans="1:11" x14ac:dyDescent="0.25">
      <c r="A2" s="1">
        <v>1</v>
      </c>
      <c r="B2" s="1">
        <v>5</v>
      </c>
      <c r="C2" s="2">
        <v>20</v>
      </c>
      <c r="E2" t="s">
        <v>13</v>
      </c>
      <c r="F2">
        <f>COUNTA(B2:B7)</f>
        <v>6</v>
      </c>
      <c r="J2" t="s">
        <v>10</v>
      </c>
      <c r="K2" cm="1">
        <f t="array" ref="K2:K7">MMULT(A2:B7,_xlfn.ANCHORARRAY(B17))</f>
        <v>20.000000000000025</v>
      </c>
    </row>
    <row r="3" spans="1:11" x14ac:dyDescent="0.25">
      <c r="A3" s="1">
        <v>1</v>
      </c>
      <c r="B3" s="1">
        <v>10</v>
      </c>
      <c r="C3" s="2">
        <v>25</v>
      </c>
      <c r="E3" t="s">
        <v>14</v>
      </c>
      <c r="F3">
        <f>COUNTA(_xlfn.ANCHORARRAY(B17))</f>
        <v>2</v>
      </c>
      <c r="K3">
        <v>25.000000000000021</v>
      </c>
    </row>
    <row r="4" spans="1:11" x14ac:dyDescent="0.25">
      <c r="A4" s="1">
        <v>1</v>
      </c>
      <c r="B4" s="1">
        <v>15</v>
      </c>
      <c r="C4" s="2">
        <v>30</v>
      </c>
      <c r="K4">
        <v>30.000000000000014</v>
      </c>
    </row>
    <row r="5" spans="1:11" x14ac:dyDescent="0.25">
      <c r="A5" s="1">
        <v>1</v>
      </c>
      <c r="B5" s="1">
        <v>20</v>
      </c>
      <c r="C5" s="2">
        <v>35</v>
      </c>
      <c r="K5">
        <v>35.000000000000014</v>
      </c>
    </row>
    <row r="6" spans="1:11" x14ac:dyDescent="0.25">
      <c r="A6" s="1">
        <v>1</v>
      </c>
      <c r="B6" s="1">
        <v>25</v>
      </c>
      <c r="C6" s="2">
        <v>40</v>
      </c>
      <c r="K6">
        <v>40.000000000000007</v>
      </c>
    </row>
    <row r="7" spans="1:11" x14ac:dyDescent="0.25">
      <c r="A7" s="1">
        <v>1</v>
      </c>
      <c r="B7" s="1">
        <v>30</v>
      </c>
      <c r="C7" s="2">
        <v>45</v>
      </c>
      <c r="K7">
        <v>45</v>
      </c>
    </row>
    <row r="9" spans="1:11" x14ac:dyDescent="0.25">
      <c r="A9" s="5" t="s">
        <v>8</v>
      </c>
      <c r="B9" s="5"/>
      <c r="C9" s="5"/>
      <c r="J9" t="s">
        <v>11</v>
      </c>
      <c r="K9" cm="1">
        <f t="array" ref="K9">SUMSQ(C2:C7-_xlfn.ANCHORARRAY(K2))</f>
        <v>1.5272347125078789E-27</v>
      </c>
    </row>
    <row r="10" spans="1:11" x14ac:dyDescent="0.25">
      <c r="A10" s="3" t="s">
        <v>3</v>
      </c>
      <c r="B10" s="3" cm="1">
        <f t="array" ref="B10:C11">MMULT(TRANSPOSE(A2:B7),A2:B7)</f>
        <v>6</v>
      </c>
      <c r="C10" s="3">
        <v>105</v>
      </c>
      <c r="J10" t="s">
        <v>12</v>
      </c>
      <c r="K10">
        <f>(K9)/(F2-F3)</f>
        <v>3.8180867812696971E-28</v>
      </c>
    </row>
    <row r="11" spans="1:11" x14ac:dyDescent="0.25">
      <c r="A11" s="3"/>
      <c r="B11" s="3">
        <v>105</v>
      </c>
      <c r="C11" s="3">
        <v>2275</v>
      </c>
      <c r="J11" t="s">
        <v>15</v>
      </c>
      <c r="K11">
        <f>K10*C15</f>
        <v>8.7270555000450205E-31</v>
      </c>
    </row>
    <row r="12" spans="1:11" x14ac:dyDescent="0.25">
      <c r="A12" s="3" t="s">
        <v>4</v>
      </c>
      <c r="B12" s="3" cm="1">
        <f t="array" ref="B12:B13">MMULT(TRANSPOSE(A2:B7),C2:C7)</f>
        <v>195</v>
      </c>
      <c r="C12" s="3"/>
      <c r="J12" t="s">
        <v>16</v>
      </c>
      <c r="K12">
        <f>SQRT(K11)</f>
        <v>9.3418710652871997E-16</v>
      </c>
    </row>
    <row r="13" spans="1:11" x14ac:dyDescent="0.25">
      <c r="A13" s="3"/>
      <c r="B13" s="3">
        <v>3850</v>
      </c>
      <c r="C13" s="3"/>
      <c r="J13" t="s">
        <v>17</v>
      </c>
      <c r="K13">
        <f>_xlfn.T.INV.2T(0.05,F2-F3)</f>
        <v>2.7764451051977934</v>
      </c>
    </row>
    <row r="14" spans="1:11" x14ac:dyDescent="0.25">
      <c r="A14" s="3" t="s">
        <v>5</v>
      </c>
      <c r="B14" s="3" cm="1">
        <f t="array" ref="B14:C15">MINVERSE(_xlfn.ANCHORARRAY(B10))</f>
        <v>0.8666666666666667</v>
      </c>
      <c r="C14" s="3">
        <v>-3.9999999999999994E-2</v>
      </c>
      <c r="J14" t="s">
        <v>18</v>
      </c>
      <c r="K14">
        <f>K13*K12</f>
        <v>2.5937192192605541E-15</v>
      </c>
    </row>
    <row r="15" spans="1:11" x14ac:dyDescent="0.25">
      <c r="A15" s="3"/>
      <c r="B15" s="3">
        <v>-0.04</v>
      </c>
      <c r="C15" s="3">
        <v>2.2857142857142855E-3</v>
      </c>
      <c r="J15" s="4" t="s">
        <v>20</v>
      </c>
      <c r="K15" s="4"/>
    </row>
    <row r="16" spans="1:11" x14ac:dyDescent="0.25">
      <c r="A16" s="3"/>
      <c r="B16" s="3"/>
      <c r="C16" s="3"/>
      <c r="J16" t="s">
        <v>19</v>
      </c>
      <c r="K16">
        <f>B18-K14</f>
        <v>0.99999999999999656</v>
      </c>
    </row>
    <row r="17" spans="1:11" x14ac:dyDescent="0.25">
      <c r="A17" s="3" t="s">
        <v>6</v>
      </c>
      <c r="B17" s="3" cm="1">
        <f t="array" ref="B17:B18">MMULT(_xlfn.ANCHORARRAY(B14),_xlfn.ANCHORARRAY(B12))</f>
        <v>15.000000000000028</v>
      </c>
      <c r="C17" s="3"/>
      <c r="J17" t="s">
        <v>7</v>
      </c>
      <c r="K17">
        <f>B18</f>
        <v>0.99999999999999911</v>
      </c>
    </row>
    <row r="18" spans="1:11" x14ac:dyDescent="0.25">
      <c r="A18" s="3" t="s">
        <v>7</v>
      </c>
      <c r="B18" s="3">
        <v>0.99999999999999911</v>
      </c>
      <c r="C18" s="3"/>
      <c r="J18" t="s">
        <v>21</v>
      </c>
      <c r="K18">
        <f>B18+K14</f>
        <v>1.0000000000000018</v>
      </c>
    </row>
  </sheetData>
  <mergeCells count="1">
    <mergeCell ref="J15:K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D0EC-2EBA-4DDB-98CF-1377DC181E89}">
  <dimension ref="A1:K18"/>
  <sheetViews>
    <sheetView workbookViewId="0">
      <selection activeCell="K10" sqref="K10"/>
    </sheetView>
  </sheetViews>
  <sheetFormatPr defaultRowHeight="15" x14ac:dyDescent="0.25"/>
  <cols>
    <col min="10" max="10" width="16.425781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J1" t="s">
        <v>9</v>
      </c>
    </row>
    <row r="2" spans="1:11" x14ac:dyDescent="0.25">
      <c r="A2" s="1">
        <v>1</v>
      </c>
      <c r="B2" s="1">
        <v>20</v>
      </c>
      <c r="C2" s="2">
        <v>1.5</v>
      </c>
      <c r="E2" t="s">
        <v>13</v>
      </c>
      <c r="F2">
        <v>7</v>
      </c>
      <c r="J2" t="s">
        <v>10</v>
      </c>
      <c r="K2" cm="1">
        <f t="array" ref="K2:K8">MMULT(A2:B8,_xlfn.ANCHORARRAY(B17))</f>
        <v>1.4999999999999973</v>
      </c>
    </row>
    <row r="3" spans="1:11" x14ac:dyDescent="0.25">
      <c r="A3" s="1">
        <v>1</v>
      </c>
      <c r="B3" s="1">
        <v>25</v>
      </c>
      <c r="C3" s="2">
        <v>2</v>
      </c>
      <c r="E3" t="s">
        <v>14</v>
      </c>
      <c r="F3">
        <f>COUNTA(_xlfn.ANCHORARRAY(B17))</f>
        <v>2</v>
      </c>
      <c r="K3">
        <v>1.9999999999999964</v>
      </c>
    </row>
    <row r="4" spans="1:11" x14ac:dyDescent="0.25">
      <c r="A4" s="1">
        <v>1</v>
      </c>
      <c r="B4" s="1">
        <v>30</v>
      </c>
      <c r="C4" s="2">
        <v>2.5</v>
      </c>
      <c r="K4">
        <v>2.499999999999996</v>
      </c>
    </row>
    <row r="5" spans="1:11" x14ac:dyDescent="0.25">
      <c r="A5" s="1">
        <v>1</v>
      </c>
      <c r="B5" s="1">
        <v>35</v>
      </c>
      <c r="C5" s="2">
        <v>3</v>
      </c>
      <c r="K5">
        <v>2.9999999999999956</v>
      </c>
    </row>
    <row r="6" spans="1:11" x14ac:dyDescent="0.25">
      <c r="A6" s="1">
        <v>1</v>
      </c>
      <c r="B6" s="1">
        <v>40</v>
      </c>
      <c r="C6" s="2">
        <v>3.5</v>
      </c>
      <c r="K6">
        <v>3.4999999999999947</v>
      </c>
    </row>
    <row r="7" spans="1:11" x14ac:dyDescent="0.25">
      <c r="A7" s="1">
        <v>1</v>
      </c>
      <c r="B7" s="1">
        <v>45</v>
      </c>
      <c r="C7" s="2">
        <v>4</v>
      </c>
      <c r="K7">
        <v>3.9999999999999938</v>
      </c>
    </row>
    <row r="8" spans="1:11" x14ac:dyDescent="0.25">
      <c r="A8" s="1">
        <v>1</v>
      </c>
      <c r="B8" s="1">
        <v>50</v>
      </c>
      <c r="C8" s="2">
        <v>4.5</v>
      </c>
      <c r="K8">
        <v>4.4999999999999929</v>
      </c>
    </row>
    <row r="9" spans="1:11" x14ac:dyDescent="0.25">
      <c r="A9" s="5" t="s">
        <v>8</v>
      </c>
      <c r="B9" s="5"/>
      <c r="C9" s="5"/>
      <c r="J9" t="s">
        <v>11</v>
      </c>
      <c r="K9" cm="1">
        <f t="array" ref="K9">SUMSQ(C2:C8-_xlfn.ANCHORARRAY(K2))</f>
        <v>1.7295775346970684E-28</v>
      </c>
    </row>
    <row r="10" spans="1:11" x14ac:dyDescent="0.25">
      <c r="A10" s="3" t="s">
        <v>3</v>
      </c>
      <c r="B10" s="3" cm="1">
        <f t="array" ref="B10:C11">MMULT(TRANSPOSE(A2:B8),A2:B8)</f>
        <v>7</v>
      </c>
      <c r="C10" s="3">
        <v>245</v>
      </c>
      <c r="J10" t="s">
        <v>12</v>
      </c>
      <c r="K10">
        <f>(K9)/(F2-F3)</f>
        <v>3.4591550693941369E-29</v>
      </c>
    </row>
    <row r="11" spans="1:11" x14ac:dyDescent="0.25">
      <c r="A11" s="3"/>
      <c r="B11" s="3">
        <v>245</v>
      </c>
      <c r="C11" s="3">
        <v>9275</v>
      </c>
      <c r="J11" t="s">
        <v>15</v>
      </c>
      <c r="K11">
        <f>K10*C15</f>
        <v>4.9416500991344808E-32</v>
      </c>
    </row>
    <row r="12" spans="1:11" x14ac:dyDescent="0.25">
      <c r="A12" s="3" t="s">
        <v>4</v>
      </c>
      <c r="B12" s="3" cm="1">
        <f t="array" ref="B12:B13">MMULT(TRANSPOSE(A2:B8),C2:C8)</f>
        <v>21</v>
      </c>
      <c r="C12" s="3"/>
      <c r="J12" t="s">
        <v>16</v>
      </c>
      <c r="K12">
        <f>SQRT(K11)</f>
        <v>2.2229822534456908E-16</v>
      </c>
    </row>
    <row r="13" spans="1:11" x14ac:dyDescent="0.25">
      <c r="A13" s="3"/>
      <c r="B13" s="3">
        <v>805</v>
      </c>
      <c r="C13" s="3"/>
      <c r="J13" t="s">
        <v>17</v>
      </c>
      <c r="K13">
        <f>_xlfn.T.INV.2T(0.05,F2-F3)</f>
        <v>2.570581835636315</v>
      </c>
    </row>
    <row r="14" spans="1:11" x14ac:dyDescent="0.25">
      <c r="A14" s="3" t="s">
        <v>5</v>
      </c>
      <c r="B14" s="3" cm="1">
        <f t="array" ref="B14:C15">MINVERSE(_xlfn.ANCHORARRAY(B10))</f>
        <v>1.8928571428571428</v>
      </c>
      <c r="C14" s="3">
        <v>-0.05</v>
      </c>
      <c r="J14" t="s">
        <v>18</v>
      </c>
      <c r="K14">
        <f>K13*K12</f>
        <v>5.7143578016493755E-16</v>
      </c>
    </row>
    <row r="15" spans="1:11" x14ac:dyDescent="0.25">
      <c r="A15" s="3"/>
      <c r="B15" s="3">
        <v>-0.05</v>
      </c>
      <c r="C15" s="3">
        <v>1.4285714285714286E-3</v>
      </c>
      <c r="J15" s="4" t="s">
        <v>20</v>
      </c>
      <c r="K15" s="4"/>
    </row>
    <row r="16" spans="1:11" x14ac:dyDescent="0.25">
      <c r="A16" s="3"/>
      <c r="B16" s="3"/>
      <c r="C16" s="3"/>
      <c r="J16" t="s">
        <v>19</v>
      </c>
      <c r="K16">
        <f>B18-K14</f>
        <v>9.9999999999999298E-2</v>
      </c>
    </row>
    <row r="17" spans="1:11" x14ac:dyDescent="0.25">
      <c r="A17" s="3" t="s">
        <v>6</v>
      </c>
      <c r="B17" s="3" cm="1">
        <f t="array" ref="B17:B18">MMULT(_xlfn.ANCHORARRAY(B14),_xlfn.ANCHORARRAY(B12))</f>
        <v>-0.5</v>
      </c>
      <c r="C17" s="3"/>
      <c r="J17" t="s">
        <v>7</v>
      </c>
      <c r="K17">
        <f>B18</f>
        <v>9.9999999999999867E-2</v>
      </c>
    </row>
    <row r="18" spans="1:11" x14ac:dyDescent="0.25">
      <c r="A18" s="3" t="s">
        <v>7</v>
      </c>
      <c r="B18" s="3">
        <v>9.9999999999999867E-2</v>
      </c>
      <c r="C18" s="3"/>
      <c r="J18" t="s">
        <v>21</v>
      </c>
      <c r="K18">
        <f>B18+K14</f>
        <v>0.10000000000000044</v>
      </c>
    </row>
  </sheetData>
  <mergeCells count="1">
    <mergeCell ref="J15:K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8A25-BA2B-4DA7-A6B9-AC033C8CA6D9}">
  <dimension ref="A1:K18"/>
  <sheetViews>
    <sheetView workbookViewId="0">
      <selection activeCell="K9" sqref="K9"/>
    </sheetView>
  </sheetViews>
  <sheetFormatPr defaultRowHeight="15" x14ac:dyDescent="0.25"/>
  <cols>
    <col min="10" max="10" width="16.425781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J1" t="s">
        <v>9</v>
      </c>
    </row>
    <row r="2" spans="1:11" x14ac:dyDescent="0.25">
      <c r="A2" s="1">
        <v>1</v>
      </c>
      <c r="B2" s="1">
        <v>3</v>
      </c>
      <c r="C2" s="2">
        <v>10</v>
      </c>
      <c r="E2" t="s">
        <v>13</v>
      </c>
      <c r="F2">
        <f>COUNTA(B2:B7)</f>
        <v>6</v>
      </c>
      <c r="J2" t="s">
        <v>10</v>
      </c>
      <c r="K2" cm="1">
        <f t="array" ref="K2:K7">MMULT(A2:B7,_xlfn.ANCHORARRAY(B17))</f>
        <v>9.9523809523809526</v>
      </c>
    </row>
    <row r="3" spans="1:11" x14ac:dyDescent="0.25">
      <c r="A3" s="1">
        <v>1</v>
      </c>
      <c r="B3" s="1">
        <v>4</v>
      </c>
      <c r="C3" s="2">
        <v>12</v>
      </c>
      <c r="E3" t="s">
        <v>14</v>
      </c>
      <c r="F3">
        <f>COUNTA(_xlfn.ANCHORARRAY(B17))</f>
        <v>2</v>
      </c>
      <c r="K3">
        <v>12.438095238095244</v>
      </c>
    </row>
    <row r="4" spans="1:11" x14ac:dyDescent="0.25">
      <c r="A4" s="1">
        <v>1</v>
      </c>
      <c r="B4" s="1">
        <v>5</v>
      </c>
      <c r="C4" s="2">
        <v>15</v>
      </c>
      <c r="K4">
        <v>14.923809523809535</v>
      </c>
    </row>
    <row r="5" spans="1:11" x14ac:dyDescent="0.25">
      <c r="A5" s="1">
        <v>1</v>
      </c>
      <c r="B5" s="1">
        <v>6</v>
      </c>
      <c r="C5" s="2">
        <v>18</v>
      </c>
      <c r="K5">
        <v>17.409523809523826</v>
      </c>
    </row>
    <row r="6" spans="1:11" x14ac:dyDescent="0.25">
      <c r="A6" s="1">
        <v>1</v>
      </c>
      <c r="B6" s="1">
        <v>7</v>
      </c>
      <c r="C6" s="2">
        <v>20</v>
      </c>
      <c r="K6">
        <v>19.895238095238117</v>
      </c>
    </row>
    <row r="7" spans="1:11" x14ac:dyDescent="0.25">
      <c r="A7" s="1">
        <v>1</v>
      </c>
      <c r="B7" s="1">
        <v>8</v>
      </c>
      <c r="C7" s="2">
        <v>22</v>
      </c>
      <c r="K7">
        <v>22.380952380952408</v>
      </c>
    </row>
    <row r="9" spans="1:11" x14ac:dyDescent="0.25">
      <c r="A9" s="5" t="s">
        <v>8</v>
      </c>
      <c r="B9" s="5"/>
      <c r="C9" s="5"/>
      <c r="J9" t="s">
        <v>11</v>
      </c>
      <c r="K9" cm="1">
        <f t="array" ref="K9">SUMSQ(C2:C7-_xlfn.ANCHORARRAY(K2))</f>
        <v>0.70476190476190481</v>
      </c>
    </row>
    <row r="10" spans="1:11" x14ac:dyDescent="0.25">
      <c r="A10" s="3" t="s">
        <v>3</v>
      </c>
      <c r="B10" s="3" cm="1">
        <f t="array" ref="B10:C11">MMULT(TRANSPOSE(A2:B7),A2:B7)</f>
        <v>6</v>
      </c>
      <c r="C10" s="3">
        <v>33</v>
      </c>
      <c r="J10" t="s">
        <v>12</v>
      </c>
      <c r="K10">
        <f>(K9)/(F2-F3)</f>
        <v>0.1761904761904762</v>
      </c>
    </row>
    <row r="11" spans="1:11" x14ac:dyDescent="0.25">
      <c r="A11" s="3"/>
      <c r="B11" s="3">
        <v>33</v>
      </c>
      <c r="C11" s="3">
        <v>199</v>
      </c>
      <c r="J11" t="s">
        <v>15</v>
      </c>
      <c r="K11">
        <f>K10*C15</f>
        <v>1.0068027210884362E-2</v>
      </c>
    </row>
    <row r="12" spans="1:11" x14ac:dyDescent="0.25">
      <c r="A12" s="3" t="s">
        <v>4</v>
      </c>
      <c r="B12" s="3" cm="1">
        <f t="array" ref="B12:B13">MMULT(TRANSPOSE(A2:B7),C2:C7)</f>
        <v>97</v>
      </c>
      <c r="C12" s="3"/>
      <c r="J12" t="s">
        <v>16</v>
      </c>
      <c r="K12">
        <f>SQRT(K11)</f>
        <v>0.10033955955097851</v>
      </c>
    </row>
    <row r="13" spans="1:11" x14ac:dyDescent="0.25">
      <c r="A13" s="3"/>
      <c r="B13" s="3">
        <v>577</v>
      </c>
      <c r="C13" s="3"/>
      <c r="J13" t="s">
        <v>17</v>
      </c>
      <c r="K13">
        <f>_xlfn.T.INV.2T(0.05,F2-F3)</f>
        <v>2.7764451051977934</v>
      </c>
    </row>
    <row r="14" spans="1:11" x14ac:dyDescent="0.25">
      <c r="A14" s="3" t="s">
        <v>5</v>
      </c>
      <c r="B14" s="3" cm="1">
        <f t="array" ref="B14:C15">MINVERSE(_xlfn.ANCHORARRAY(B10))</f>
        <v>1.8952380952380965</v>
      </c>
      <c r="C14" s="3">
        <v>-0.3142857142857145</v>
      </c>
      <c r="J14" t="s">
        <v>18</v>
      </c>
      <c r="K14">
        <f>K13*K12</f>
        <v>0.27858727897301677</v>
      </c>
    </row>
    <row r="15" spans="1:11" x14ac:dyDescent="0.25">
      <c r="A15" s="3"/>
      <c r="B15" s="3">
        <v>-0.3142857142857145</v>
      </c>
      <c r="C15" s="3">
        <v>5.7142857142857183E-2</v>
      </c>
      <c r="J15" s="4" t="s">
        <v>20</v>
      </c>
      <c r="K15" s="4"/>
    </row>
    <row r="16" spans="1:11" x14ac:dyDescent="0.25">
      <c r="A16" s="3"/>
      <c r="B16" s="3"/>
      <c r="C16" s="3"/>
      <c r="J16" t="s">
        <v>19</v>
      </c>
      <c r="K16">
        <f>B18-K14</f>
        <v>2.2071270067412745</v>
      </c>
    </row>
    <row r="17" spans="1:11" x14ac:dyDescent="0.25">
      <c r="A17" s="3" t="s">
        <v>6</v>
      </c>
      <c r="B17" s="3" cm="1">
        <f t="array" ref="B17:B18">MMULT(_xlfn.ANCHORARRAY(B14),_xlfn.ANCHORARRAY(B12))</f>
        <v>2.4952380952380793</v>
      </c>
      <c r="C17" s="3"/>
      <c r="J17" t="s">
        <v>7</v>
      </c>
      <c r="K17">
        <f>B18</f>
        <v>2.4857142857142911</v>
      </c>
    </row>
    <row r="18" spans="1:11" x14ac:dyDescent="0.25">
      <c r="A18" s="3" t="s">
        <v>7</v>
      </c>
      <c r="B18" s="3">
        <v>2.4857142857142911</v>
      </c>
      <c r="C18" s="3"/>
      <c r="J18" t="s">
        <v>21</v>
      </c>
      <c r="K18">
        <f>B18+K14</f>
        <v>2.7643015646873077</v>
      </c>
    </row>
  </sheetData>
  <mergeCells count="1">
    <mergeCell ref="J15:K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F083-5311-4B24-B222-1684C2479830}">
  <dimension ref="A1:K18"/>
  <sheetViews>
    <sheetView workbookViewId="0">
      <selection activeCell="D7" sqref="D7"/>
    </sheetView>
  </sheetViews>
  <sheetFormatPr defaultRowHeight="15" x14ac:dyDescent="0.25"/>
  <cols>
    <col min="10" max="10" width="16.425781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J1" t="s">
        <v>9</v>
      </c>
    </row>
    <row r="2" spans="1:11" x14ac:dyDescent="0.25">
      <c r="A2" s="1">
        <v>1</v>
      </c>
      <c r="B2" s="1">
        <v>50</v>
      </c>
      <c r="C2" s="2">
        <v>4.5</v>
      </c>
      <c r="E2" t="s">
        <v>13</v>
      </c>
      <c r="F2">
        <f>COUNTA(B2:B7)</f>
        <v>6</v>
      </c>
      <c r="J2" t="s">
        <v>10</v>
      </c>
      <c r="K2" cm="1">
        <f t="array" ref="K2:K7">MMULT(A2:B7,_xlfn.ANCHORARRAY(B17))</f>
        <v>4.4999999999999938</v>
      </c>
    </row>
    <row r="3" spans="1:11" x14ac:dyDescent="0.25">
      <c r="A3" s="1">
        <v>1</v>
      </c>
      <c r="B3" s="1">
        <v>75</v>
      </c>
      <c r="C3" s="2">
        <v>5</v>
      </c>
      <c r="E3" t="s">
        <v>14</v>
      </c>
      <c r="F3">
        <f>COUNTA(_xlfn.ANCHORARRAY(B17))</f>
        <v>2</v>
      </c>
      <c r="K3">
        <v>4.9999999999999947</v>
      </c>
    </row>
    <row r="4" spans="1:11" x14ac:dyDescent="0.25">
      <c r="A4" s="1">
        <v>1</v>
      </c>
      <c r="B4" s="1">
        <v>100</v>
      </c>
      <c r="C4" s="2">
        <v>5.5</v>
      </c>
      <c r="K4">
        <v>5.4999999999999947</v>
      </c>
    </row>
    <row r="5" spans="1:11" x14ac:dyDescent="0.25">
      <c r="A5" s="1">
        <v>1</v>
      </c>
      <c r="B5" s="1">
        <v>125</v>
      </c>
      <c r="C5" s="2">
        <v>6</v>
      </c>
      <c r="K5">
        <v>5.9999999999999947</v>
      </c>
    </row>
    <row r="6" spans="1:11" x14ac:dyDescent="0.25">
      <c r="A6" s="1">
        <v>1</v>
      </c>
      <c r="B6" s="1">
        <v>150</v>
      </c>
      <c r="C6" s="2">
        <v>6.5</v>
      </c>
      <c r="K6">
        <v>6.4999999999999956</v>
      </c>
    </row>
    <row r="7" spans="1:11" x14ac:dyDescent="0.25">
      <c r="A7" s="1">
        <v>1</v>
      </c>
      <c r="B7" s="1">
        <v>175</v>
      </c>
      <c r="C7" s="2">
        <v>7</v>
      </c>
      <c r="K7">
        <v>6.9999999999999964</v>
      </c>
    </row>
    <row r="9" spans="1:11" x14ac:dyDescent="0.25">
      <c r="A9" s="5" t="s">
        <v>8</v>
      </c>
      <c r="B9" s="5"/>
      <c r="C9" s="5"/>
      <c r="J9" t="s">
        <v>11</v>
      </c>
      <c r="K9" cm="1">
        <f t="array" ref="K9">SUMSQ(C2:C7-_xlfn.ANCHORARRAY(K2))</f>
        <v>1.5619445923376034E-28</v>
      </c>
    </row>
    <row r="10" spans="1:11" x14ac:dyDescent="0.25">
      <c r="A10" s="3" t="s">
        <v>3</v>
      </c>
      <c r="B10" s="3" cm="1">
        <f t="array" ref="B10:C11">MMULT(TRANSPOSE(A2:B7),A2:B7)</f>
        <v>6</v>
      </c>
      <c r="C10" s="3">
        <v>675</v>
      </c>
      <c r="J10" t="s">
        <v>12</v>
      </c>
      <c r="K10">
        <f>(K9)/(F2-F3)</f>
        <v>3.9048614808440084E-29</v>
      </c>
    </row>
    <row r="11" spans="1:11" x14ac:dyDescent="0.25">
      <c r="A11" s="3"/>
      <c r="B11" s="3">
        <v>675</v>
      </c>
      <c r="C11" s="3">
        <v>86875</v>
      </c>
      <c r="J11" t="s">
        <v>15</v>
      </c>
      <c r="K11">
        <f>K10*C15</f>
        <v>3.5701590682002383E-33</v>
      </c>
    </row>
    <row r="12" spans="1:11" x14ac:dyDescent="0.25">
      <c r="A12" s="3" t="s">
        <v>4</v>
      </c>
      <c r="B12" s="3" cm="1">
        <f t="array" ref="B12:B13">MMULT(TRANSPOSE(A2:B7),C2:C7)</f>
        <v>34.5</v>
      </c>
      <c r="C12" s="3"/>
      <c r="J12" t="s">
        <v>16</v>
      </c>
      <c r="K12">
        <f>SQRT(K11)</f>
        <v>5.9750808096629443E-17</v>
      </c>
    </row>
    <row r="13" spans="1:11" x14ac:dyDescent="0.25">
      <c r="A13" s="3"/>
      <c r="B13" s="3">
        <v>4100</v>
      </c>
      <c r="C13" s="3"/>
      <c r="J13" t="s">
        <v>17</v>
      </c>
      <c r="K13">
        <f>_xlfn.T.INV.2T(0.05,F2-F3)</f>
        <v>2.7764451051977934</v>
      </c>
    </row>
    <row r="14" spans="1:11" x14ac:dyDescent="0.25">
      <c r="A14" s="3" t="s">
        <v>5</v>
      </c>
      <c r="B14" s="3" cm="1">
        <f t="array" ref="B14:C15">MINVERSE(_xlfn.ANCHORARRAY(B10))</f>
        <v>1.3238095238095244</v>
      </c>
      <c r="C14" s="3">
        <v>-1.0285714285714292E-2</v>
      </c>
      <c r="J14" t="s">
        <v>18</v>
      </c>
      <c r="K14">
        <f>K13*K12</f>
        <v>1.658948386714995E-16</v>
      </c>
    </row>
    <row r="15" spans="1:11" x14ac:dyDescent="0.25">
      <c r="A15" s="3"/>
      <c r="B15" s="3">
        <v>-1.028571428571429E-2</v>
      </c>
      <c r="C15" s="3">
        <v>9.1428571428571473E-5</v>
      </c>
      <c r="J15" s="4" t="s">
        <v>20</v>
      </c>
      <c r="K15" s="4"/>
    </row>
    <row r="16" spans="1:11" x14ac:dyDescent="0.25">
      <c r="A16" s="3"/>
      <c r="B16" s="3"/>
      <c r="C16" s="3"/>
      <c r="J16" t="s">
        <v>19</v>
      </c>
      <c r="K16">
        <f>B18-K14</f>
        <v>1.9999999999999851E-2</v>
      </c>
    </row>
    <row r="17" spans="1:11" x14ac:dyDescent="0.25">
      <c r="A17" s="3" t="s">
        <v>6</v>
      </c>
      <c r="B17" s="3" cm="1">
        <f t="array" ref="B17:B18">MMULT(_xlfn.ANCHORARRAY(B14),_xlfn.ANCHORARRAY(B12))</f>
        <v>3.4999999999999929</v>
      </c>
      <c r="C17" s="3"/>
      <c r="J17" t="s">
        <v>7</v>
      </c>
      <c r="K17">
        <f>B18</f>
        <v>2.0000000000000018E-2</v>
      </c>
    </row>
    <row r="18" spans="1:11" x14ac:dyDescent="0.25">
      <c r="A18" s="3" t="s">
        <v>7</v>
      </c>
      <c r="B18" s="3">
        <v>2.0000000000000018E-2</v>
      </c>
      <c r="C18" s="3"/>
      <c r="J18" t="s">
        <v>21</v>
      </c>
      <c r="K18">
        <f>B18+K14</f>
        <v>2.0000000000000184E-2</v>
      </c>
    </row>
  </sheetData>
  <mergeCells count="1">
    <mergeCell ref="J15:K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D206-3587-4E38-98E3-6BEFEEB327E4}">
  <dimension ref="A1:K18"/>
  <sheetViews>
    <sheetView tabSelected="1" workbookViewId="0">
      <selection activeCell="K9" sqref="K9"/>
    </sheetView>
  </sheetViews>
  <sheetFormatPr defaultRowHeight="15" x14ac:dyDescent="0.25"/>
  <cols>
    <col min="10" max="10" width="16.425781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J1" t="s">
        <v>9</v>
      </c>
    </row>
    <row r="2" spans="1:11" x14ac:dyDescent="0.25">
      <c r="A2" s="1">
        <v>1</v>
      </c>
      <c r="B2" s="1">
        <v>200</v>
      </c>
      <c r="C2" s="2">
        <v>150</v>
      </c>
      <c r="E2" t="s">
        <v>13</v>
      </c>
      <c r="F2">
        <f>COUNTA(B2:B7)</f>
        <v>5</v>
      </c>
      <c r="J2" t="s">
        <v>10</v>
      </c>
      <c r="K2" cm="1">
        <f t="array" ref="K2:K6">MMULT(A2:B6,_xlfn.ANCHORARRAY(B17))</f>
        <v>150.00000000000045</v>
      </c>
    </row>
    <row r="3" spans="1:11" x14ac:dyDescent="0.25">
      <c r="A3" s="1">
        <v>1</v>
      </c>
      <c r="B3" s="1">
        <v>250</v>
      </c>
      <c r="C3" s="2">
        <v>175</v>
      </c>
      <c r="E3" t="s">
        <v>14</v>
      </c>
      <c r="F3">
        <f>COUNTA(_xlfn.ANCHORARRAY(B17))</f>
        <v>2</v>
      </c>
      <c r="K3">
        <v>175.00000000000045</v>
      </c>
    </row>
    <row r="4" spans="1:11" x14ac:dyDescent="0.25">
      <c r="A4" s="1">
        <v>1</v>
      </c>
      <c r="B4" s="1">
        <v>300</v>
      </c>
      <c r="C4" s="2">
        <v>200</v>
      </c>
      <c r="K4">
        <v>200.00000000000045</v>
      </c>
    </row>
    <row r="5" spans="1:11" x14ac:dyDescent="0.25">
      <c r="A5" s="1">
        <v>1</v>
      </c>
      <c r="B5" s="1">
        <v>350</v>
      </c>
      <c r="C5" s="2">
        <v>225</v>
      </c>
      <c r="K5">
        <v>225.00000000000045</v>
      </c>
    </row>
    <row r="6" spans="1:11" x14ac:dyDescent="0.25">
      <c r="A6" s="1">
        <v>1</v>
      </c>
      <c r="B6" s="1">
        <v>400</v>
      </c>
      <c r="C6" s="2">
        <v>250</v>
      </c>
      <c r="K6">
        <v>250.00000000000045</v>
      </c>
    </row>
    <row r="7" spans="1:11" x14ac:dyDescent="0.25">
      <c r="A7" s="1"/>
      <c r="B7" s="1"/>
      <c r="C7" s="2"/>
    </row>
    <row r="9" spans="1:11" x14ac:dyDescent="0.25">
      <c r="A9" s="5" t="s">
        <v>8</v>
      </c>
      <c r="B9" s="5"/>
      <c r="C9" s="5"/>
      <c r="J9" t="s">
        <v>11</v>
      </c>
      <c r="K9" cm="1">
        <f t="array" ref="K9">SUMSQ(C2:C6-_xlfn.ANCHORARRAY(K2))</f>
        <v>1.0339757656912846E-24</v>
      </c>
    </row>
    <row r="10" spans="1:11" x14ac:dyDescent="0.25">
      <c r="A10" s="3" t="s">
        <v>3</v>
      </c>
      <c r="B10" s="3" cm="1">
        <f t="array" ref="B10:C11">MMULT(TRANSPOSE(A2:B6),A2:B6)</f>
        <v>5</v>
      </c>
      <c r="C10" s="3">
        <v>1500</v>
      </c>
      <c r="J10" t="s">
        <v>12</v>
      </c>
      <c r="K10">
        <f>(K9)/(F2-F3)</f>
        <v>3.4465858856376155E-25</v>
      </c>
    </row>
    <row r="11" spans="1:11" x14ac:dyDescent="0.25">
      <c r="A11" s="3"/>
      <c r="B11" s="3">
        <v>1500</v>
      </c>
      <c r="C11" s="3">
        <v>475000</v>
      </c>
      <c r="J11" t="s">
        <v>15</v>
      </c>
      <c r="K11">
        <f>K10*C15</f>
        <v>1.3786343542550437E-29</v>
      </c>
    </row>
    <row r="12" spans="1:11" x14ac:dyDescent="0.25">
      <c r="A12" s="3" t="s">
        <v>4</v>
      </c>
      <c r="B12" s="3" cm="1">
        <f t="array" ref="B12:B13">MMULT(TRANSPOSE(A2:B6),C2:C6)</f>
        <v>1000</v>
      </c>
      <c r="C12" s="3"/>
      <c r="J12" t="s">
        <v>16</v>
      </c>
      <c r="K12">
        <f>SQRT(K11)</f>
        <v>3.7129965718473852E-15</v>
      </c>
    </row>
    <row r="13" spans="1:11" x14ac:dyDescent="0.25">
      <c r="A13" s="3"/>
      <c r="B13" s="3">
        <v>312500</v>
      </c>
      <c r="C13" s="3"/>
      <c r="J13" t="s">
        <v>17</v>
      </c>
      <c r="K13">
        <f>_xlfn.T.INV.2T(0.05,F2-F3)</f>
        <v>3.1824463052837091</v>
      </c>
    </row>
    <row r="14" spans="1:11" x14ac:dyDescent="0.25">
      <c r="A14" s="3" t="s">
        <v>5</v>
      </c>
      <c r="B14" s="3" cm="1">
        <f t="array" ref="B14:C15">MINVERSE(_xlfn.ANCHORARRAY(B10))</f>
        <v>3.7999999999999927</v>
      </c>
      <c r="C14" s="3">
        <v>-1.1999999999999976E-2</v>
      </c>
      <c r="J14" t="s">
        <v>18</v>
      </c>
      <c r="K14">
        <f>K13*K12</f>
        <v>1.1816412221606789E-14</v>
      </c>
    </row>
    <row r="15" spans="1:11" x14ac:dyDescent="0.25">
      <c r="A15" s="3"/>
      <c r="B15" s="3">
        <v>-1.1999999999999978E-2</v>
      </c>
      <c r="C15" s="3">
        <v>3.9999999999999929E-5</v>
      </c>
      <c r="J15" s="4" t="s">
        <v>20</v>
      </c>
      <c r="K15" s="4"/>
    </row>
    <row r="16" spans="1:11" x14ac:dyDescent="0.25">
      <c r="A16" s="3"/>
      <c r="B16" s="3"/>
      <c r="C16" s="3"/>
      <c r="J16" t="s">
        <v>19</v>
      </c>
      <c r="K16">
        <f>B18-K14</f>
        <v>0.49999999999998818</v>
      </c>
    </row>
    <row r="17" spans="1:11" x14ac:dyDescent="0.25">
      <c r="A17" s="3" t="s">
        <v>6</v>
      </c>
      <c r="B17" s="3" cm="1">
        <f t="array" ref="B17:B18">MMULT(_xlfn.ANCHORARRAY(B14),_xlfn.ANCHORARRAY(B12))</f>
        <v>50.000000000000455</v>
      </c>
      <c r="C17" s="3"/>
      <c r="J17" t="s">
        <v>7</v>
      </c>
      <c r="K17">
        <f>B18</f>
        <v>0.5</v>
      </c>
    </row>
    <row r="18" spans="1:11" x14ac:dyDescent="0.25">
      <c r="A18" s="3" t="s">
        <v>7</v>
      </c>
      <c r="B18" s="3">
        <v>0.5</v>
      </c>
      <c r="C18" s="3"/>
      <c r="J18" t="s">
        <v>21</v>
      </c>
      <c r="K18">
        <f>B18+K14</f>
        <v>0.50000000000001177</v>
      </c>
    </row>
  </sheetData>
  <mergeCells count="1">
    <mergeCell ref="J15:K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C959-7B40-4F18-A2C0-02477B333C6D}">
  <dimension ref="A1:K18"/>
  <sheetViews>
    <sheetView workbookViewId="0">
      <selection activeCell="D7" sqref="D7"/>
    </sheetView>
  </sheetViews>
  <sheetFormatPr defaultRowHeight="15" x14ac:dyDescent="0.25"/>
  <cols>
    <col min="10" max="10" width="16.425781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J1" t="s">
        <v>9</v>
      </c>
    </row>
    <row r="2" spans="1:11" x14ac:dyDescent="0.25">
      <c r="A2" s="1">
        <v>1</v>
      </c>
      <c r="B2" s="1">
        <v>5</v>
      </c>
      <c r="C2" s="2">
        <v>60</v>
      </c>
      <c r="E2" t="s">
        <v>13</v>
      </c>
      <c r="F2">
        <f>COUNTA(B2:B7)</f>
        <v>6</v>
      </c>
      <c r="J2" t="s">
        <v>10</v>
      </c>
      <c r="K2" cm="1">
        <f t="array" ref="K2:K7">MMULT(A2:B7,_xlfn.ANCHORARRAY(B17))</f>
        <v>61.666666666666735</v>
      </c>
    </row>
    <row r="3" spans="1:11" x14ac:dyDescent="0.25">
      <c r="A3" s="1">
        <v>1</v>
      </c>
      <c r="B3" s="1">
        <v>10</v>
      </c>
      <c r="C3" s="2">
        <v>70</v>
      </c>
      <c r="E3" t="s">
        <v>14</v>
      </c>
      <c r="F3">
        <f>COUNTA(_xlfn.ANCHORARRAY(B17))</f>
        <v>2</v>
      </c>
      <c r="K3">
        <v>68.666666666666728</v>
      </c>
    </row>
    <row r="4" spans="1:11" x14ac:dyDescent="0.25">
      <c r="A4" s="1">
        <v>1</v>
      </c>
      <c r="B4" s="1">
        <v>15</v>
      </c>
      <c r="C4" s="2">
        <v>75</v>
      </c>
      <c r="K4">
        <v>75.666666666666714</v>
      </c>
    </row>
    <row r="5" spans="1:11" x14ac:dyDescent="0.25">
      <c r="A5" s="1">
        <v>1</v>
      </c>
      <c r="B5" s="1">
        <v>20</v>
      </c>
      <c r="C5" s="2">
        <v>85</v>
      </c>
      <c r="K5">
        <v>82.666666666666714</v>
      </c>
    </row>
    <row r="6" spans="1:11" x14ac:dyDescent="0.25">
      <c r="A6" s="1">
        <v>1</v>
      </c>
      <c r="B6" s="1">
        <v>25</v>
      </c>
      <c r="C6" s="2">
        <v>90</v>
      </c>
      <c r="K6">
        <v>89.666666666666714</v>
      </c>
    </row>
    <row r="7" spans="1:11" x14ac:dyDescent="0.25">
      <c r="A7" s="1">
        <v>1</v>
      </c>
      <c r="B7" s="1">
        <v>30</v>
      </c>
      <c r="C7" s="2">
        <v>95</v>
      </c>
      <c r="K7">
        <v>96.6666666666667</v>
      </c>
    </row>
    <row r="9" spans="1:11" x14ac:dyDescent="0.25">
      <c r="A9" s="5" t="s">
        <v>8</v>
      </c>
      <c r="B9" s="5"/>
      <c r="C9" s="5"/>
      <c r="J9" t="s">
        <v>11</v>
      </c>
      <c r="K9" cm="1">
        <f t="array" ref="K9">SUMSQ(C2:C7-_xlfn.ANCHORARRAY(K2))</f>
        <v>13.333333333333318</v>
      </c>
    </row>
    <row r="10" spans="1:11" x14ac:dyDescent="0.25">
      <c r="A10" s="3" t="s">
        <v>3</v>
      </c>
      <c r="B10" s="3" cm="1">
        <f t="array" ref="B10:C11">MMULT(TRANSPOSE(A2:B7),A2:B7)</f>
        <v>6</v>
      </c>
      <c r="C10" s="3">
        <v>105</v>
      </c>
      <c r="J10" t="s">
        <v>12</v>
      </c>
      <c r="K10">
        <f>(K9)/(F2-F3)</f>
        <v>3.3333333333333295</v>
      </c>
    </row>
    <row r="11" spans="1:11" x14ac:dyDescent="0.25">
      <c r="A11" s="3"/>
      <c r="B11" s="3">
        <v>105</v>
      </c>
      <c r="C11" s="3">
        <v>2275</v>
      </c>
      <c r="J11" t="s">
        <v>15</v>
      </c>
      <c r="K11">
        <f>K10*C15</f>
        <v>7.6190476190476095E-3</v>
      </c>
    </row>
    <row r="12" spans="1:11" x14ac:dyDescent="0.25">
      <c r="A12" s="3" t="s">
        <v>4</v>
      </c>
      <c r="B12" s="3" cm="1">
        <f t="array" ref="B12:B13">MMULT(TRANSPOSE(A2:B7),C2:C7)</f>
        <v>475</v>
      </c>
      <c r="C12" s="3"/>
      <c r="J12" t="s">
        <v>16</v>
      </c>
      <c r="K12">
        <f>SQRT(K11)</f>
        <v>8.7287156094396898E-2</v>
      </c>
    </row>
    <row r="13" spans="1:11" x14ac:dyDescent="0.25">
      <c r="A13" s="3"/>
      <c r="B13" s="3">
        <v>8925</v>
      </c>
      <c r="C13" s="3"/>
      <c r="J13" t="s">
        <v>17</v>
      </c>
      <c r="K13">
        <f>_xlfn.T.INV.2T(0.05,F2-F3)</f>
        <v>2.7764451051977934</v>
      </c>
    </row>
    <row r="14" spans="1:11" x14ac:dyDescent="0.25">
      <c r="A14" s="3" t="s">
        <v>5</v>
      </c>
      <c r="B14" s="3" cm="1">
        <f t="array" ref="B14:C15">MINVERSE(_xlfn.ANCHORARRAY(B10))</f>
        <v>0.8666666666666667</v>
      </c>
      <c r="C14" s="3">
        <v>-3.9999999999999994E-2</v>
      </c>
      <c r="J14" t="s">
        <v>18</v>
      </c>
      <c r="K14">
        <f>K13*K12</f>
        <v>0.24234799728492401</v>
      </c>
    </row>
    <row r="15" spans="1:11" x14ac:dyDescent="0.25">
      <c r="A15" s="3"/>
      <c r="B15" s="3">
        <v>-0.04</v>
      </c>
      <c r="C15" s="3">
        <v>2.2857142857142855E-3</v>
      </c>
      <c r="J15" s="4" t="s">
        <v>20</v>
      </c>
      <c r="K15" s="4"/>
    </row>
    <row r="16" spans="1:11" x14ac:dyDescent="0.25">
      <c r="A16" s="3"/>
      <c r="B16" s="3"/>
      <c r="C16" s="3"/>
      <c r="J16" t="s">
        <v>19</v>
      </c>
      <c r="K16">
        <f>B18-K14</f>
        <v>1.1576520027150745</v>
      </c>
    </row>
    <row r="17" spans="1:11" x14ac:dyDescent="0.25">
      <c r="A17" s="3" t="s">
        <v>6</v>
      </c>
      <c r="B17" s="3" cm="1">
        <f t="array" ref="B17:B18">MMULT(_xlfn.ANCHORARRAY(B14),_xlfn.ANCHORARRAY(B12))</f>
        <v>54.666666666666742</v>
      </c>
      <c r="C17" s="3"/>
      <c r="J17" t="s">
        <v>7</v>
      </c>
      <c r="K17">
        <f>B18</f>
        <v>1.3999999999999986</v>
      </c>
    </row>
    <row r="18" spans="1:11" x14ac:dyDescent="0.25">
      <c r="A18" s="3" t="s">
        <v>7</v>
      </c>
      <c r="B18" s="3">
        <v>1.3999999999999986</v>
      </c>
      <c r="C18" s="3"/>
      <c r="J18" t="s">
        <v>21</v>
      </c>
      <c r="K18">
        <f>B18+K14</f>
        <v>1.6423479972849226</v>
      </c>
    </row>
  </sheetData>
  <mergeCells count="1">
    <mergeCell ref="J15:K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1C02-BB99-4630-8E0A-DD5189FF8F38}">
  <dimension ref="A1:K18"/>
  <sheetViews>
    <sheetView workbookViewId="0">
      <selection activeCell="K13" sqref="K13"/>
    </sheetView>
  </sheetViews>
  <sheetFormatPr defaultRowHeight="15" x14ac:dyDescent="0.25"/>
  <cols>
    <col min="10" max="10" width="16.425781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J1" t="s">
        <v>9</v>
      </c>
    </row>
    <row r="2" spans="1:11" x14ac:dyDescent="0.25">
      <c r="A2" s="1">
        <v>1</v>
      </c>
      <c r="B2" s="1">
        <v>50</v>
      </c>
      <c r="C2" s="2">
        <v>1.5</v>
      </c>
      <c r="E2" t="s">
        <v>13</v>
      </c>
      <c r="F2">
        <f>COUNTA(B2:B7)</f>
        <v>5</v>
      </c>
      <c r="J2" t="s">
        <v>10</v>
      </c>
      <c r="K2" cm="1">
        <f t="array" ref="K2:K6">MMULT(A2:B6,_xlfn.ANCHORARRAY(B17))</f>
        <v>1.5000000000000033</v>
      </c>
    </row>
    <row r="3" spans="1:11" x14ac:dyDescent="0.25">
      <c r="A3" s="1">
        <v>1</v>
      </c>
      <c r="B3" s="1">
        <v>100</v>
      </c>
      <c r="C3" s="2">
        <v>2</v>
      </c>
      <c r="E3" t="s">
        <v>14</v>
      </c>
      <c r="F3">
        <f>COUNTA(_xlfn.ANCHORARRAY(B17))</f>
        <v>2</v>
      </c>
      <c r="K3">
        <v>2.0000000000000031</v>
      </c>
    </row>
    <row r="4" spans="1:11" x14ac:dyDescent="0.25">
      <c r="A4" s="1">
        <v>1</v>
      </c>
      <c r="B4" s="1">
        <v>150</v>
      </c>
      <c r="C4" s="2">
        <v>2.5</v>
      </c>
      <c r="K4">
        <v>2.5000000000000027</v>
      </c>
    </row>
    <row r="5" spans="1:11" x14ac:dyDescent="0.25">
      <c r="A5" s="1">
        <v>1</v>
      </c>
      <c r="B5" s="1">
        <v>200</v>
      </c>
      <c r="C5" s="2">
        <v>3</v>
      </c>
      <c r="K5">
        <v>3.0000000000000027</v>
      </c>
    </row>
    <row r="6" spans="1:11" x14ac:dyDescent="0.25">
      <c r="A6" s="1">
        <v>1</v>
      </c>
      <c r="B6" s="1">
        <v>250</v>
      </c>
      <c r="C6" s="2">
        <v>3.5</v>
      </c>
      <c r="K6">
        <v>3.5000000000000022</v>
      </c>
    </row>
    <row r="7" spans="1:11" x14ac:dyDescent="0.25">
      <c r="A7" s="1"/>
      <c r="B7" s="1"/>
      <c r="C7" s="2"/>
    </row>
    <row r="9" spans="1:11" x14ac:dyDescent="0.25">
      <c r="A9" s="5" t="s">
        <v>8</v>
      </c>
      <c r="B9" s="5"/>
      <c r="C9" s="5"/>
      <c r="J9" t="s">
        <v>11</v>
      </c>
      <c r="K9" cm="1">
        <f t="array" ref="K9">SUMSQ(C2:C6-_xlfn.ANCHORARRAY(K2))</f>
        <v>3.9886779520237409E-29</v>
      </c>
    </row>
    <row r="10" spans="1:11" x14ac:dyDescent="0.25">
      <c r="A10" s="3" t="s">
        <v>3</v>
      </c>
      <c r="B10" s="3" cm="1">
        <f t="array" ref="B10:C11">MMULT(TRANSPOSE(A2:B6),A2:B6)</f>
        <v>5</v>
      </c>
      <c r="C10" s="3">
        <v>750</v>
      </c>
      <c r="J10" t="s">
        <v>12</v>
      </c>
      <c r="K10">
        <f>(K9)/(F2-F3)</f>
        <v>1.3295593173412471E-29</v>
      </c>
    </row>
    <row r="11" spans="1:11" x14ac:dyDescent="0.25">
      <c r="A11" s="3"/>
      <c r="B11" s="3">
        <v>750</v>
      </c>
      <c r="C11" s="3">
        <v>137500</v>
      </c>
      <c r="J11" t="s">
        <v>15</v>
      </c>
      <c r="K11">
        <f>K10*C15</f>
        <v>5.3182372693649862E-34</v>
      </c>
    </row>
    <row r="12" spans="1:11" x14ac:dyDescent="0.25">
      <c r="A12" s="3" t="s">
        <v>4</v>
      </c>
      <c r="B12" s="3" cm="1">
        <f t="array" ref="B12:B13">MMULT(TRANSPOSE(A2:B6),C2:C6)</f>
        <v>12.5</v>
      </c>
      <c r="C12" s="3"/>
      <c r="J12" t="s">
        <v>16</v>
      </c>
      <c r="K12">
        <f>SQRT(K11)</f>
        <v>2.3061303669491424E-17</v>
      </c>
    </row>
    <row r="13" spans="1:11" x14ac:dyDescent="0.25">
      <c r="A13" s="3"/>
      <c r="B13" s="3">
        <v>2125</v>
      </c>
      <c r="C13" s="3"/>
      <c r="J13" t="s">
        <v>17</v>
      </c>
      <c r="K13">
        <f>_xlfn.T.INV.2T(0.05,F2-F3)</f>
        <v>3.1824463052837091</v>
      </c>
    </row>
    <row r="14" spans="1:11" x14ac:dyDescent="0.25">
      <c r="A14" s="3" t="s">
        <v>5</v>
      </c>
      <c r="B14" s="3" cm="1">
        <f t="array" ref="B14:C15">MINVERSE(_xlfn.ANCHORARRAY(B10))</f>
        <v>1.0999999999999996</v>
      </c>
      <c r="C14" s="3">
        <v>-5.9999999999999967E-3</v>
      </c>
      <c r="J14" t="s">
        <v>18</v>
      </c>
      <c r="K14">
        <f>K13*K12</f>
        <v>7.3391360657998628E-17</v>
      </c>
    </row>
    <row r="15" spans="1:11" x14ac:dyDescent="0.25">
      <c r="A15" s="3"/>
      <c r="B15" s="3">
        <v>-5.9999999999999975E-3</v>
      </c>
      <c r="C15" s="3">
        <v>3.9999999999999983E-5</v>
      </c>
      <c r="J15" s="4" t="s">
        <v>20</v>
      </c>
      <c r="K15" s="4"/>
    </row>
    <row r="16" spans="1:11" x14ac:dyDescent="0.25">
      <c r="A16" s="3"/>
      <c r="B16" s="3"/>
      <c r="C16" s="3"/>
      <c r="J16" t="s">
        <v>19</v>
      </c>
      <c r="K16">
        <f>B18-K14</f>
        <v>9.9999999999999221E-3</v>
      </c>
    </row>
    <row r="17" spans="1:11" x14ac:dyDescent="0.25">
      <c r="A17" s="3" t="s">
        <v>6</v>
      </c>
      <c r="B17" s="3" cm="1">
        <f t="array" ref="B17:B18">MMULT(_xlfn.ANCHORARRAY(B14),_xlfn.ANCHORARRAY(B12))</f>
        <v>1.0000000000000036</v>
      </c>
      <c r="C17" s="3"/>
      <c r="J17" t="s">
        <v>7</v>
      </c>
      <c r="K17">
        <f>B18</f>
        <v>9.999999999999995E-3</v>
      </c>
    </row>
    <row r="18" spans="1:11" x14ac:dyDescent="0.25">
      <c r="A18" s="3" t="s">
        <v>7</v>
      </c>
      <c r="B18" s="3">
        <v>9.999999999999995E-3</v>
      </c>
      <c r="C18" s="3"/>
      <c r="J18" t="s">
        <v>21</v>
      </c>
      <c r="K18">
        <f>B18+K14</f>
        <v>1.0000000000000068E-2</v>
      </c>
    </row>
  </sheetData>
  <mergeCells count="1">
    <mergeCell ref="J15:K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0A38-6D4D-45DE-9C5D-A80806697BB3}">
  <dimension ref="A1:K18"/>
  <sheetViews>
    <sheetView workbookViewId="0">
      <selection activeCell="B18" sqref="B18"/>
    </sheetView>
  </sheetViews>
  <sheetFormatPr defaultRowHeight="15" x14ac:dyDescent="0.25"/>
  <cols>
    <col min="10" max="10" width="16.425781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J1" t="s">
        <v>9</v>
      </c>
    </row>
    <row r="2" spans="1:11" x14ac:dyDescent="0.25">
      <c r="A2" s="1">
        <v>1</v>
      </c>
      <c r="B2" s="1">
        <v>100</v>
      </c>
      <c r="C2" s="2">
        <v>2</v>
      </c>
      <c r="E2" t="s">
        <v>13</v>
      </c>
      <c r="F2">
        <f>COUNTA(B2:B7)</f>
        <v>6</v>
      </c>
      <c r="J2" t="s">
        <v>10</v>
      </c>
      <c r="K2" cm="1">
        <f t="array" ref="K2:K7">MMULT(A2:B7,_xlfn.ANCHORARRAY(B17))</f>
        <v>1.9999999999999973</v>
      </c>
    </row>
    <row r="3" spans="1:11" x14ac:dyDescent="0.25">
      <c r="A3" s="1">
        <v>1</v>
      </c>
      <c r="B3" s="1">
        <v>150</v>
      </c>
      <c r="C3" s="2">
        <v>2.5</v>
      </c>
      <c r="E3" t="s">
        <v>14</v>
      </c>
      <c r="F3">
        <f>COUNTA(_xlfn.ANCHORARRAY(B17))</f>
        <v>2</v>
      </c>
      <c r="K3">
        <v>2.4999999999999978</v>
      </c>
    </row>
    <row r="4" spans="1:11" x14ac:dyDescent="0.25">
      <c r="A4" s="1">
        <v>1</v>
      </c>
      <c r="B4" s="1">
        <v>200</v>
      </c>
      <c r="C4" s="2">
        <v>3</v>
      </c>
      <c r="K4">
        <v>2.9999999999999982</v>
      </c>
    </row>
    <row r="5" spans="1:11" x14ac:dyDescent="0.25">
      <c r="A5" s="1">
        <v>1</v>
      </c>
      <c r="B5" s="1">
        <v>250</v>
      </c>
      <c r="C5" s="2">
        <v>3.5</v>
      </c>
      <c r="K5">
        <v>3.4999999999999987</v>
      </c>
    </row>
    <row r="6" spans="1:11" x14ac:dyDescent="0.25">
      <c r="A6" s="1">
        <v>1</v>
      </c>
      <c r="B6" s="1">
        <v>300</v>
      </c>
      <c r="C6" s="2">
        <v>4</v>
      </c>
      <c r="K6">
        <v>3.9999999999999991</v>
      </c>
    </row>
    <row r="7" spans="1:11" x14ac:dyDescent="0.25">
      <c r="A7" s="1">
        <v>1</v>
      </c>
      <c r="B7" s="1">
        <v>350</v>
      </c>
      <c r="C7" s="2">
        <v>4.5</v>
      </c>
      <c r="K7">
        <v>4.5</v>
      </c>
    </row>
    <row r="9" spans="1:11" x14ac:dyDescent="0.25">
      <c r="A9" s="5" t="s">
        <v>8</v>
      </c>
      <c r="B9" s="5"/>
      <c r="C9" s="5"/>
      <c r="J9" t="s">
        <v>11</v>
      </c>
      <c r="K9" cm="1">
        <f t="array" ref="K9">SUMSQ(C2:C7-_xlfn.ANCHORARRAY(K2))</f>
        <v>1.7749370367472766E-29</v>
      </c>
    </row>
    <row r="10" spans="1:11" x14ac:dyDescent="0.25">
      <c r="A10" s="3" t="s">
        <v>3</v>
      </c>
      <c r="B10" s="3" cm="1">
        <f t="array" ref="B10:C11">MMULT(TRANSPOSE(A2:B7),A2:B7)</f>
        <v>6</v>
      </c>
      <c r="C10" s="3">
        <v>1350</v>
      </c>
      <c r="J10" t="s">
        <v>12</v>
      </c>
      <c r="K10">
        <f>(K9)/(F2-F3)</f>
        <v>4.4373425918681914E-30</v>
      </c>
    </row>
    <row r="11" spans="1:11" x14ac:dyDescent="0.25">
      <c r="A11" s="3"/>
      <c r="B11" s="3">
        <v>1350</v>
      </c>
      <c r="C11" s="3">
        <v>347500</v>
      </c>
      <c r="J11" t="s">
        <v>15</v>
      </c>
      <c r="K11">
        <f>K10*C15</f>
        <v>1.0142497352841585E-34</v>
      </c>
    </row>
    <row r="12" spans="1:11" x14ac:dyDescent="0.25">
      <c r="A12" s="3" t="s">
        <v>4</v>
      </c>
      <c r="B12" s="3" cm="1">
        <f t="array" ref="B12:B13">MMULT(TRANSPOSE(A2:B7),C2:C7)</f>
        <v>19.5</v>
      </c>
      <c r="C12" s="3"/>
      <c r="J12" t="s">
        <v>16</v>
      </c>
      <c r="K12">
        <f>SQRT(K11)</f>
        <v>1.0070996650203784E-17</v>
      </c>
    </row>
    <row r="13" spans="1:11" x14ac:dyDescent="0.25">
      <c r="A13" s="3"/>
      <c r="B13" s="3">
        <v>4825</v>
      </c>
      <c r="C13" s="3"/>
      <c r="J13" t="s">
        <v>17</v>
      </c>
      <c r="K13">
        <f>_xlfn.T.INV.2T(0.05,F2-F3)</f>
        <v>2.7764451051977934</v>
      </c>
    </row>
    <row r="14" spans="1:11" x14ac:dyDescent="0.25">
      <c r="A14" s="3" t="s">
        <v>5</v>
      </c>
      <c r="B14" s="3" cm="1">
        <f t="array" ref="B14:C15">MINVERSE(_xlfn.ANCHORARRAY(B10))</f>
        <v>1.3238095238095244</v>
      </c>
      <c r="C14" s="3">
        <v>-5.1428571428571461E-3</v>
      </c>
      <c r="J14" t="s">
        <v>18</v>
      </c>
      <c r="K14">
        <f>K13*K12</f>
        <v>2.7961569353921671E-17</v>
      </c>
    </row>
    <row r="15" spans="1:11" x14ac:dyDescent="0.25">
      <c r="A15" s="3"/>
      <c r="B15" s="3">
        <v>-5.1428571428571452E-3</v>
      </c>
      <c r="C15" s="3">
        <v>2.2857142857142868E-5</v>
      </c>
      <c r="J15" s="4" t="s">
        <v>20</v>
      </c>
      <c r="K15" s="4"/>
    </row>
    <row r="16" spans="1:11" x14ac:dyDescent="0.25">
      <c r="A16" s="3"/>
      <c r="B16" s="3"/>
      <c r="C16" s="3"/>
      <c r="J16" t="s">
        <v>19</v>
      </c>
      <c r="K16">
        <f>B18-K14</f>
        <v>9.9999999999999811E-3</v>
      </c>
    </row>
    <row r="17" spans="1:11" x14ac:dyDescent="0.25">
      <c r="A17" s="3" t="s">
        <v>6</v>
      </c>
      <c r="B17" s="3" cm="1">
        <f t="array" ref="B17:B18">MMULT(_xlfn.ANCHORARRAY(B14),_xlfn.ANCHORARRAY(B12))</f>
        <v>0.99999999999999645</v>
      </c>
      <c r="C17" s="3"/>
      <c r="J17" t="s">
        <v>7</v>
      </c>
      <c r="K17">
        <f>B18</f>
        <v>1.0000000000000009E-2</v>
      </c>
    </row>
    <row r="18" spans="1:11" x14ac:dyDescent="0.25">
      <c r="A18" s="3" t="s">
        <v>7</v>
      </c>
      <c r="B18" s="3">
        <v>1.0000000000000009E-2</v>
      </c>
      <c r="C18" s="3"/>
      <c r="J18" t="s">
        <v>21</v>
      </c>
      <c r="K18">
        <f>B18+K14</f>
        <v>1.0000000000000037E-2</v>
      </c>
    </row>
  </sheetData>
  <mergeCells count="1"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No1</vt:lpstr>
      <vt:lpstr>No2</vt:lpstr>
      <vt:lpstr>No3</vt:lpstr>
      <vt:lpstr>No4</vt:lpstr>
      <vt:lpstr>No5</vt:lpstr>
      <vt:lpstr>No6</vt:lpstr>
      <vt:lpstr>No7</vt:lpstr>
      <vt:lpstr>No8</vt:lpstr>
      <vt:lpstr>No9</vt:lpstr>
      <vt:lpstr>No10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2024-09-17T01:49:46Z</dcterms:created>
  <dcterms:modified xsi:type="dcterms:W3CDTF">2024-09-17T02:48:18Z</dcterms:modified>
</cp:coreProperties>
</file>